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laris\Google Drive\Atlas\Dados\Eixo 1\Variáveis (nova CSC)\"/>
    </mc:Choice>
  </mc:AlternateContent>
  <xr:revisionPtr revIDLastSave="0" documentId="13_ncr:1_{13A5D400-B9E0-459F-911F-2A94A27A6CC6}" xr6:coauthVersionLast="45" xr6:coauthVersionMax="45" xr10:uidLastSave="{00000000-0000-0000-0000-000000000000}"/>
  <bookViews>
    <workbookView xWindow="-120" yWindow="-120" windowWidth="20730" windowHeight="11160" tabRatio="842" xr2:uid="{00000000-000D-0000-FFFF-FFFF00000000}"/>
  </bookViews>
  <sheets>
    <sheet name="INPUTs" sheetId="2" r:id="rId1"/>
    <sheet name="conversões" sheetId="1" state="hidden" r:id="rId2"/>
    <sheet name="colagem" sheetId="15" state="hidden" r:id="rId3"/>
    <sheet name="OUTPUTs" sheetId="3" r:id="rId4"/>
    <sheet name="tab_dinamicas" sheetId="13" state="hidden" r:id="rId5"/>
    <sheet name="Formatos_Análises" sheetId="25" r:id="rId6"/>
    <sheet name="Total x Ano" sheetId="17" r:id="rId7"/>
    <sheet name="Plan1" sheetId="26" state="hidden" r:id="rId8"/>
    <sheet name="Total x Ano_TX_VAR" sheetId="18" r:id="rId9"/>
    <sheet name="SCC x Atuacao = Comércio" sheetId="21" state="hidden" r:id="rId10"/>
    <sheet name="SCC x Atuacao = Comércio_TX_VAR" sheetId="22" state="hidden" r:id="rId11"/>
    <sheet name="SCC x Atuacao = Serv. Indústria" sheetId="23" state="hidden" r:id="rId12"/>
    <sheet name="SCC x Atuacao = Não Fin_TX_VAR" sheetId="24" state="hidden" r:id="rId13"/>
    <sheet name="SCC x Ano" sheetId="19" r:id="rId14"/>
    <sheet name="SCC x Ano_TX_VAR" sheetId="20" r:id="rId15"/>
  </sheets>
  <externalReferences>
    <externalReference r:id="rId16"/>
  </externalReferences>
  <definedNames>
    <definedName name="_xlnm._FilterDatabase" localSheetId="1" hidden="1">conversões!$A$2:$HZ$48</definedName>
    <definedName name="_xlnm._FilterDatabase" localSheetId="5" hidden="1">Formatos_Análises!$AC$3:$AP$49</definedName>
    <definedName name="_xlnm._FilterDatabase" localSheetId="0" hidden="1">INPUTs!$A$17:$N$17</definedName>
    <definedName name="_xlnm._FilterDatabase" localSheetId="3" hidden="1">OUTPUTs!$A$2:$IA$48</definedName>
  </definedNames>
  <calcPr calcId="191029"/>
  <pivotCaches>
    <pivotCache cacheId="0" r:id="rId17"/>
    <pivotCache cacheId="12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84" i="19" l="1"/>
  <c r="J384" i="19"/>
  <c r="I384" i="19"/>
  <c r="H384" i="19"/>
  <c r="G384" i="19"/>
  <c r="F384" i="19"/>
  <c r="E384" i="19"/>
  <c r="D384" i="19"/>
  <c r="C384" i="19"/>
  <c r="B384" i="19"/>
  <c r="K383" i="19"/>
  <c r="J383" i="19"/>
  <c r="I383" i="19"/>
  <c r="H383" i="19"/>
  <c r="G383" i="19"/>
  <c r="F383" i="19"/>
  <c r="E383" i="19"/>
  <c r="D383" i="19"/>
  <c r="C383" i="19"/>
  <c r="B383" i="19"/>
  <c r="K382" i="19"/>
  <c r="J382" i="19"/>
  <c r="I382" i="19"/>
  <c r="H382" i="19"/>
  <c r="G382" i="19"/>
  <c r="F382" i="19"/>
  <c r="E382" i="19"/>
  <c r="D382" i="19"/>
  <c r="C382" i="19"/>
  <c r="B382" i="19"/>
  <c r="K381" i="19"/>
  <c r="J381" i="19"/>
  <c r="I381" i="19"/>
  <c r="H381" i="19"/>
  <c r="G381" i="19"/>
  <c r="F381" i="19"/>
  <c r="E381" i="19"/>
  <c r="D381" i="19"/>
  <c r="C381" i="19"/>
  <c r="B381" i="19"/>
  <c r="K380" i="19"/>
  <c r="J380" i="19"/>
  <c r="I380" i="19"/>
  <c r="H380" i="19"/>
  <c r="G380" i="19"/>
  <c r="F380" i="19"/>
  <c r="E380" i="19"/>
  <c r="D380" i="19"/>
  <c r="C380" i="19"/>
  <c r="B380" i="19"/>
  <c r="K379" i="19"/>
  <c r="J379" i="19"/>
  <c r="I379" i="19"/>
  <c r="H379" i="19"/>
  <c r="G379" i="19"/>
  <c r="F379" i="19"/>
  <c r="E379" i="19"/>
  <c r="D379" i="19"/>
  <c r="C379" i="19"/>
  <c r="B379" i="19"/>
  <c r="K378" i="19"/>
  <c r="J378" i="19"/>
  <c r="I378" i="19"/>
  <c r="H378" i="19"/>
  <c r="G378" i="19"/>
  <c r="F378" i="19"/>
  <c r="E378" i="19"/>
  <c r="D378" i="19"/>
  <c r="C378" i="19"/>
  <c r="B378" i="19"/>
  <c r="K377" i="19"/>
  <c r="J377" i="19"/>
  <c r="I377" i="19"/>
  <c r="H377" i="19"/>
  <c r="G377" i="19"/>
  <c r="F377" i="19"/>
  <c r="E377" i="19"/>
  <c r="D377" i="19"/>
  <c r="C377" i="19"/>
  <c r="B377" i="19"/>
  <c r="K376" i="19"/>
  <c r="J376" i="19"/>
  <c r="I376" i="19"/>
  <c r="H376" i="19"/>
  <c r="G376" i="19"/>
  <c r="F376" i="19"/>
  <c r="E376" i="19"/>
  <c r="D376" i="19"/>
  <c r="C376" i="19"/>
  <c r="B376" i="19"/>
  <c r="K375" i="19"/>
  <c r="J375" i="19"/>
  <c r="I375" i="19"/>
  <c r="H375" i="19"/>
  <c r="G375" i="19"/>
  <c r="F375" i="19"/>
  <c r="E375" i="19"/>
  <c r="D375" i="19"/>
  <c r="C375" i="19"/>
  <c r="B375" i="19"/>
  <c r="K374" i="19"/>
  <c r="J374" i="19"/>
  <c r="I374" i="19"/>
  <c r="H374" i="19"/>
  <c r="G374" i="19"/>
  <c r="F374" i="19"/>
  <c r="E374" i="19"/>
  <c r="D374" i="19"/>
  <c r="C374" i="19"/>
  <c r="B374" i="19"/>
  <c r="K373" i="19"/>
  <c r="J373" i="19"/>
  <c r="I373" i="19"/>
  <c r="H373" i="19"/>
  <c r="G373" i="19"/>
  <c r="F373" i="19"/>
  <c r="E373" i="19"/>
  <c r="D373" i="19"/>
  <c r="C373" i="19"/>
  <c r="B373" i="19"/>
  <c r="K372" i="19"/>
  <c r="J372" i="19"/>
  <c r="I372" i="19"/>
  <c r="H372" i="19"/>
  <c r="G372" i="19"/>
  <c r="F372" i="19"/>
  <c r="E372" i="19"/>
  <c r="D372" i="19"/>
  <c r="C372" i="19"/>
  <c r="B372" i="19"/>
  <c r="K371" i="19"/>
  <c r="J371" i="19"/>
  <c r="I371" i="19"/>
  <c r="H371" i="19"/>
  <c r="G371" i="19"/>
  <c r="F371" i="19"/>
  <c r="E371" i="19"/>
  <c r="D371" i="19"/>
  <c r="C371" i="19"/>
  <c r="B371" i="19"/>
  <c r="K370" i="19"/>
  <c r="J370" i="19"/>
  <c r="I370" i="19"/>
  <c r="H370" i="19"/>
  <c r="G370" i="19"/>
  <c r="F370" i="19"/>
  <c r="E370" i="19"/>
  <c r="D370" i="19"/>
  <c r="C370" i="19"/>
  <c r="B370" i="19"/>
  <c r="K369" i="19"/>
  <c r="J369" i="19"/>
  <c r="I369" i="19"/>
  <c r="H369" i="19"/>
  <c r="G369" i="19"/>
  <c r="F369" i="19"/>
  <c r="E369" i="19"/>
  <c r="D369" i="19"/>
  <c r="C369" i="19"/>
  <c r="B369" i="19"/>
  <c r="K368" i="19"/>
  <c r="J368" i="19"/>
  <c r="I368" i="19"/>
  <c r="H368" i="19"/>
  <c r="G368" i="19"/>
  <c r="F368" i="19"/>
  <c r="E368" i="19"/>
  <c r="D368" i="19"/>
  <c r="C368" i="19"/>
  <c r="B368" i="19"/>
  <c r="K367" i="19"/>
  <c r="J367" i="19"/>
  <c r="I367" i="19"/>
  <c r="H367" i="19"/>
  <c r="G367" i="19"/>
  <c r="F367" i="19"/>
  <c r="E367" i="19"/>
  <c r="D367" i="19"/>
  <c r="C367" i="19"/>
  <c r="B367" i="19"/>
  <c r="K366" i="19"/>
  <c r="J366" i="19"/>
  <c r="I366" i="19"/>
  <c r="H366" i="19"/>
  <c r="G366" i="19"/>
  <c r="F366" i="19"/>
  <c r="E366" i="19"/>
  <c r="D366" i="19"/>
  <c r="C366" i="19"/>
  <c r="B366" i="19"/>
  <c r="K365" i="19"/>
  <c r="J365" i="19"/>
  <c r="I365" i="19"/>
  <c r="H365" i="19"/>
  <c r="G365" i="19"/>
  <c r="F365" i="19"/>
  <c r="E365" i="19"/>
  <c r="D365" i="19"/>
  <c r="C365" i="19"/>
  <c r="B365" i="19"/>
  <c r="K364" i="19"/>
  <c r="J364" i="19"/>
  <c r="I364" i="19"/>
  <c r="H364" i="19"/>
  <c r="G364" i="19"/>
  <c r="F364" i="19"/>
  <c r="E364" i="19"/>
  <c r="D364" i="19"/>
  <c r="C364" i="19"/>
  <c r="B364" i="19"/>
  <c r="K363" i="19"/>
  <c r="J363" i="19"/>
  <c r="I363" i="19"/>
  <c r="H363" i="19"/>
  <c r="G363" i="19"/>
  <c r="F363" i="19"/>
  <c r="E363" i="19"/>
  <c r="D363" i="19"/>
  <c r="C363" i="19"/>
  <c r="B363" i="19"/>
  <c r="K362" i="19"/>
  <c r="J362" i="19"/>
  <c r="I362" i="19"/>
  <c r="H362" i="19"/>
  <c r="G362" i="19"/>
  <c r="F362" i="19"/>
  <c r="E362" i="19"/>
  <c r="D362" i="19"/>
  <c r="C362" i="19"/>
  <c r="B362" i="19"/>
  <c r="K361" i="19"/>
  <c r="J361" i="19"/>
  <c r="I361" i="19"/>
  <c r="H361" i="19"/>
  <c r="G361" i="19"/>
  <c r="F361" i="19"/>
  <c r="E361" i="19"/>
  <c r="D361" i="19"/>
  <c r="C361" i="19"/>
  <c r="B361" i="19"/>
  <c r="K360" i="19"/>
  <c r="J360" i="19"/>
  <c r="I360" i="19"/>
  <c r="H360" i="19"/>
  <c r="G360" i="19"/>
  <c r="F360" i="19"/>
  <c r="E360" i="19"/>
  <c r="D360" i="19"/>
  <c r="C360" i="19"/>
  <c r="B360" i="19"/>
  <c r="K359" i="19"/>
  <c r="J359" i="19"/>
  <c r="I359" i="19"/>
  <c r="H359" i="19"/>
  <c r="G359" i="19"/>
  <c r="F359" i="19"/>
  <c r="E359" i="19"/>
  <c r="D359" i="19"/>
  <c r="C359" i="19"/>
  <c r="B359" i="19"/>
  <c r="K358" i="19"/>
  <c r="J358" i="19"/>
  <c r="I358" i="19"/>
  <c r="H358" i="19"/>
  <c r="G358" i="19"/>
  <c r="F358" i="19"/>
  <c r="E358" i="19"/>
  <c r="D358" i="19"/>
  <c r="C358" i="19"/>
  <c r="B358" i="19"/>
  <c r="K357" i="19"/>
  <c r="J357" i="19"/>
  <c r="I357" i="19"/>
  <c r="H357" i="19"/>
  <c r="G357" i="19"/>
  <c r="F357" i="19"/>
  <c r="E357" i="19"/>
  <c r="D357" i="19"/>
  <c r="C357" i="19"/>
  <c r="B357" i="19"/>
  <c r="K352" i="19"/>
  <c r="J352" i="19"/>
  <c r="I352" i="19"/>
  <c r="H352" i="19"/>
  <c r="G352" i="19"/>
  <c r="F352" i="19"/>
  <c r="E352" i="19"/>
  <c r="D352" i="19"/>
  <c r="C352" i="19"/>
  <c r="B352" i="19"/>
  <c r="K351" i="19"/>
  <c r="J351" i="19"/>
  <c r="I351" i="19"/>
  <c r="H351" i="19"/>
  <c r="G351" i="19"/>
  <c r="F351" i="19"/>
  <c r="E351" i="19"/>
  <c r="D351" i="19"/>
  <c r="C351" i="19"/>
  <c r="B351" i="19"/>
  <c r="K350" i="19"/>
  <c r="J350" i="19"/>
  <c r="I350" i="19"/>
  <c r="H350" i="19"/>
  <c r="G350" i="19"/>
  <c r="F350" i="19"/>
  <c r="E350" i="19"/>
  <c r="D350" i="19"/>
  <c r="C350" i="19"/>
  <c r="B350" i="19"/>
  <c r="K349" i="19"/>
  <c r="J349" i="19"/>
  <c r="I349" i="19"/>
  <c r="H349" i="19"/>
  <c r="G349" i="19"/>
  <c r="F349" i="19"/>
  <c r="E349" i="19"/>
  <c r="D349" i="19"/>
  <c r="C349" i="19"/>
  <c r="B349" i="19"/>
  <c r="K348" i="19"/>
  <c r="J348" i="19"/>
  <c r="I348" i="19"/>
  <c r="H348" i="19"/>
  <c r="G348" i="19"/>
  <c r="F348" i="19"/>
  <c r="E348" i="19"/>
  <c r="D348" i="19"/>
  <c r="C348" i="19"/>
  <c r="B348" i="19"/>
  <c r="K347" i="19"/>
  <c r="J347" i="19"/>
  <c r="I347" i="19"/>
  <c r="H347" i="19"/>
  <c r="G347" i="19"/>
  <c r="F347" i="19"/>
  <c r="E347" i="19"/>
  <c r="D347" i="19"/>
  <c r="C347" i="19"/>
  <c r="B347" i="19"/>
  <c r="K346" i="19"/>
  <c r="J346" i="19"/>
  <c r="I346" i="19"/>
  <c r="H346" i="19"/>
  <c r="G346" i="19"/>
  <c r="F346" i="19"/>
  <c r="E346" i="19"/>
  <c r="D346" i="19"/>
  <c r="C346" i="19"/>
  <c r="B346" i="19"/>
  <c r="K345" i="19"/>
  <c r="J345" i="19"/>
  <c r="I345" i="19"/>
  <c r="H345" i="19"/>
  <c r="G345" i="19"/>
  <c r="F345" i="19"/>
  <c r="E345" i="19"/>
  <c r="D345" i="19"/>
  <c r="C345" i="19"/>
  <c r="B345" i="19"/>
  <c r="K344" i="19"/>
  <c r="J344" i="19"/>
  <c r="I344" i="19"/>
  <c r="H344" i="19"/>
  <c r="G344" i="19"/>
  <c r="G344" i="20" s="1"/>
  <c r="F344" i="19"/>
  <c r="E344" i="19"/>
  <c r="D344" i="19"/>
  <c r="C344" i="19"/>
  <c r="B344" i="19"/>
  <c r="K343" i="19"/>
  <c r="J343" i="19"/>
  <c r="I343" i="19"/>
  <c r="H343" i="19"/>
  <c r="G343" i="19"/>
  <c r="F343" i="19"/>
  <c r="E343" i="19"/>
  <c r="D343" i="19"/>
  <c r="C343" i="19"/>
  <c r="B343" i="19"/>
  <c r="K342" i="19"/>
  <c r="J342" i="19"/>
  <c r="I342" i="19"/>
  <c r="H342" i="19"/>
  <c r="G342" i="19"/>
  <c r="F342" i="19"/>
  <c r="E342" i="19"/>
  <c r="D342" i="19"/>
  <c r="C342" i="19"/>
  <c r="B342" i="19"/>
  <c r="K341" i="19"/>
  <c r="J341" i="19"/>
  <c r="I341" i="19"/>
  <c r="H341" i="19"/>
  <c r="G341" i="19"/>
  <c r="F341" i="19"/>
  <c r="E341" i="19"/>
  <c r="D341" i="19"/>
  <c r="C341" i="19"/>
  <c r="B341" i="19"/>
  <c r="K340" i="19"/>
  <c r="J340" i="19"/>
  <c r="I340" i="19"/>
  <c r="H340" i="19"/>
  <c r="G340" i="19"/>
  <c r="F340" i="19"/>
  <c r="E340" i="19"/>
  <c r="D340" i="19"/>
  <c r="C340" i="19"/>
  <c r="B340" i="19"/>
  <c r="K339" i="19"/>
  <c r="J339" i="19"/>
  <c r="I339" i="19"/>
  <c r="H339" i="19"/>
  <c r="G339" i="19"/>
  <c r="F339" i="19"/>
  <c r="E339" i="19"/>
  <c r="D339" i="19"/>
  <c r="C339" i="19"/>
  <c r="B339" i="19"/>
  <c r="K338" i="19"/>
  <c r="J338" i="19"/>
  <c r="I338" i="19"/>
  <c r="H338" i="19"/>
  <c r="G338" i="19"/>
  <c r="F338" i="19"/>
  <c r="E338" i="19"/>
  <c r="D338" i="19"/>
  <c r="C338" i="19"/>
  <c r="B338" i="19"/>
  <c r="K337" i="19"/>
  <c r="J337" i="19"/>
  <c r="I337" i="19"/>
  <c r="H337" i="19"/>
  <c r="G337" i="19"/>
  <c r="F337" i="19"/>
  <c r="E337" i="19"/>
  <c r="D337" i="19"/>
  <c r="C337" i="19"/>
  <c r="B337" i="19"/>
  <c r="K336" i="19"/>
  <c r="J336" i="19"/>
  <c r="I336" i="19"/>
  <c r="H336" i="19"/>
  <c r="G336" i="19"/>
  <c r="F336" i="19"/>
  <c r="E336" i="19"/>
  <c r="D336" i="19"/>
  <c r="C336" i="19"/>
  <c r="B336" i="19"/>
  <c r="K335" i="19"/>
  <c r="J335" i="19"/>
  <c r="I335" i="19"/>
  <c r="H335" i="19"/>
  <c r="G335" i="19"/>
  <c r="F335" i="19"/>
  <c r="E335" i="19"/>
  <c r="D335" i="19"/>
  <c r="C335" i="19"/>
  <c r="B335" i="19"/>
  <c r="K334" i="19"/>
  <c r="J334" i="19"/>
  <c r="I334" i="19"/>
  <c r="H334" i="19"/>
  <c r="G334" i="19"/>
  <c r="F334" i="19"/>
  <c r="E334" i="19"/>
  <c r="D334" i="19"/>
  <c r="C334" i="19"/>
  <c r="B334" i="19"/>
  <c r="K333" i="19"/>
  <c r="J333" i="19"/>
  <c r="I333" i="19"/>
  <c r="H333" i="19"/>
  <c r="G333" i="19"/>
  <c r="F333" i="19"/>
  <c r="E333" i="19"/>
  <c r="D333" i="19"/>
  <c r="C333" i="19"/>
  <c r="B333" i="19"/>
  <c r="K332" i="19"/>
  <c r="J332" i="19"/>
  <c r="I332" i="19"/>
  <c r="H332" i="19"/>
  <c r="G332" i="19"/>
  <c r="F332" i="19"/>
  <c r="E332" i="19"/>
  <c r="D332" i="19"/>
  <c r="C332" i="19"/>
  <c r="B332" i="19"/>
  <c r="K331" i="19"/>
  <c r="J331" i="19"/>
  <c r="I331" i="19"/>
  <c r="H331" i="19"/>
  <c r="G331" i="19"/>
  <c r="F331" i="19"/>
  <c r="E331" i="19"/>
  <c r="D331" i="19"/>
  <c r="C331" i="19"/>
  <c r="B331" i="19"/>
  <c r="K330" i="19"/>
  <c r="J330" i="19"/>
  <c r="I330" i="19"/>
  <c r="H330" i="19"/>
  <c r="G330" i="19"/>
  <c r="F330" i="19"/>
  <c r="E330" i="19"/>
  <c r="D330" i="19"/>
  <c r="C330" i="19"/>
  <c r="B330" i="19"/>
  <c r="K329" i="19"/>
  <c r="J329" i="19"/>
  <c r="I329" i="19"/>
  <c r="H329" i="19"/>
  <c r="G329" i="19"/>
  <c r="F329" i="19"/>
  <c r="E329" i="19"/>
  <c r="D329" i="19"/>
  <c r="C329" i="19"/>
  <c r="B329" i="19"/>
  <c r="K328" i="19"/>
  <c r="J328" i="19"/>
  <c r="I328" i="19"/>
  <c r="H328" i="19"/>
  <c r="G328" i="19"/>
  <c r="F328" i="19"/>
  <c r="E328" i="19"/>
  <c r="D328" i="19"/>
  <c r="C328" i="19"/>
  <c r="B328" i="19"/>
  <c r="K327" i="19"/>
  <c r="J327" i="19"/>
  <c r="I327" i="19"/>
  <c r="H327" i="19"/>
  <c r="G327" i="19"/>
  <c r="F327" i="19"/>
  <c r="E327" i="19"/>
  <c r="D327" i="19"/>
  <c r="C327" i="19"/>
  <c r="B327" i="19"/>
  <c r="K326" i="19"/>
  <c r="J326" i="19"/>
  <c r="I326" i="19"/>
  <c r="H326" i="19"/>
  <c r="G326" i="19"/>
  <c r="F326" i="19"/>
  <c r="E326" i="19"/>
  <c r="D326" i="19"/>
  <c r="C326" i="19"/>
  <c r="B326" i="19"/>
  <c r="K325" i="19"/>
  <c r="J325" i="19"/>
  <c r="I325" i="19"/>
  <c r="H325" i="19"/>
  <c r="G325" i="19"/>
  <c r="F325" i="19"/>
  <c r="E325" i="19"/>
  <c r="D325" i="19"/>
  <c r="C325" i="19"/>
  <c r="B325" i="19"/>
  <c r="K320" i="19"/>
  <c r="J320" i="19"/>
  <c r="I320" i="19"/>
  <c r="H320" i="19"/>
  <c r="G320" i="19"/>
  <c r="F320" i="19"/>
  <c r="E320" i="19"/>
  <c r="D320" i="19"/>
  <c r="C320" i="19"/>
  <c r="B320" i="19"/>
  <c r="K319" i="19"/>
  <c r="J319" i="19"/>
  <c r="I319" i="19"/>
  <c r="H319" i="19"/>
  <c r="G319" i="19"/>
  <c r="F319" i="19"/>
  <c r="E319" i="19"/>
  <c r="D319" i="19"/>
  <c r="C319" i="19"/>
  <c r="B319" i="19"/>
  <c r="K318" i="19"/>
  <c r="J318" i="19"/>
  <c r="I318" i="19"/>
  <c r="H318" i="19"/>
  <c r="G318" i="19"/>
  <c r="F318" i="19"/>
  <c r="E318" i="19"/>
  <c r="D318" i="19"/>
  <c r="C318" i="19"/>
  <c r="B318" i="19"/>
  <c r="K317" i="19"/>
  <c r="J317" i="19"/>
  <c r="I317" i="19"/>
  <c r="H317" i="19"/>
  <c r="G317" i="19"/>
  <c r="F317" i="19"/>
  <c r="E317" i="19"/>
  <c r="D317" i="19"/>
  <c r="C317" i="19"/>
  <c r="B317" i="19"/>
  <c r="K316" i="19"/>
  <c r="J316" i="19"/>
  <c r="I316" i="19"/>
  <c r="H316" i="19"/>
  <c r="G316" i="19"/>
  <c r="F316" i="19"/>
  <c r="E316" i="19"/>
  <c r="D316" i="19"/>
  <c r="C316" i="19"/>
  <c r="B316" i="19"/>
  <c r="K315" i="19"/>
  <c r="J315" i="19"/>
  <c r="I315" i="19"/>
  <c r="H315" i="19"/>
  <c r="G315" i="19"/>
  <c r="F315" i="19"/>
  <c r="E315" i="19"/>
  <c r="D315" i="19"/>
  <c r="C315" i="19"/>
  <c r="B315" i="19"/>
  <c r="K314" i="19"/>
  <c r="J314" i="19"/>
  <c r="I314" i="19"/>
  <c r="H314" i="19"/>
  <c r="G314" i="19"/>
  <c r="F314" i="19"/>
  <c r="E314" i="19"/>
  <c r="D314" i="19"/>
  <c r="C314" i="19"/>
  <c r="B314" i="19"/>
  <c r="K313" i="19"/>
  <c r="J313" i="19"/>
  <c r="I313" i="19"/>
  <c r="H313" i="19"/>
  <c r="G313" i="19"/>
  <c r="F313" i="19"/>
  <c r="E313" i="19"/>
  <c r="D313" i="19"/>
  <c r="C313" i="19"/>
  <c r="B313" i="19"/>
  <c r="K312" i="19"/>
  <c r="J312" i="19"/>
  <c r="I312" i="19"/>
  <c r="H312" i="19"/>
  <c r="G312" i="19"/>
  <c r="F312" i="19"/>
  <c r="E312" i="19"/>
  <c r="D312" i="19"/>
  <c r="C312" i="19"/>
  <c r="B312" i="19"/>
  <c r="K311" i="19"/>
  <c r="J311" i="19"/>
  <c r="I311" i="19"/>
  <c r="H311" i="19"/>
  <c r="G311" i="19"/>
  <c r="F311" i="19"/>
  <c r="E311" i="19"/>
  <c r="D311" i="19"/>
  <c r="C311" i="19"/>
  <c r="B311" i="19"/>
  <c r="K310" i="19"/>
  <c r="J310" i="19"/>
  <c r="I310" i="19"/>
  <c r="H310" i="19"/>
  <c r="G310" i="19"/>
  <c r="F310" i="19"/>
  <c r="E310" i="19"/>
  <c r="D310" i="19"/>
  <c r="C310" i="19"/>
  <c r="B310" i="19"/>
  <c r="K309" i="19"/>
  <c r="J309" i="19"/>
  <c r="I309" i="19"/>
  <c r="H309" i="19"/>
  <c r="G309" i="19"/>
  <c r="F309" i="19"/>
  <c r="E309" i="19"/>
  <c r="D309" i="19"/>
  <c r="C309" i="19"/>
  <c r="B309" i="19"/>
  <c r="K308" i="19"/>
  <c r="J308" i="19"/>
  <c r="I308" i="19"/>
  <c r="H308" i="19"/>
  <c r="G308" i="19"/>
  <c r="F308" i="19"/>
  <c r="E308" i="19"/>
  <c r="D308" i="19"/>
  <c r="C308" i="19"/>
  <c r="B308" i="19"/>
  <c r="K307" i="19"/>
  <c r="J307" i="19"/>
  <c r="I307" i="19"/>
  <c r="H307" i="19"/>
  <c r="G307" i="19"/>
  <c r="F307" i="19"/>
  <c r="E307" i="19"/>
  <c r="D307" i="19"/>
  <c r="C307" i="19"/>
  <c r="B307" i="19"/>
  <c r="K306" i="19"/>
  <c r="J306" i="19"/>
  <c r="I306" i="19"/>
  <c r="H306" i="19"/>
  <c r="G306" i="19"/>
  <c r="F306" i="19"/>
  <c r="E306" i="19"/>
  <c r="D306" i="19"/>
  <c r="C306" i="19"/>
  <c r="B306" i="19"/>
  <c r="K305" i="19"/>
  <c r="J305" i="19"/>
  <c r="I305" i="19"/>
  <c r="H305" i="19"/>
  <c r="G305" i="19"/>
  <c r="F305" i="19"/>
  <c r="E305" i="19"/>
  <c r="D305" i="19"/>
  <c r="C305" i="19"/>
  <c r="B305" i="19"/>
  <c r="K304" i="19"/>
  <c r="J304" i="19"/>
  <c r="I304" i="19"/>
  <c r="H304" i="19"/>
  <c r="G304" i="19"/>
  <c r="F304" i="19"/>
  <c r="E304" i="19"/>
  <c r="D304" i="19"/>
  <c r="C304" i="19"/>
  <c r="B304" i="19"/>
  <c r="K303" i="19"/>
  <c r="J303" i="19"/>
  <c r="I303" i="19"/>
  <c r="H303" i="19"/>
  <c r="G303" i="19"/>
  <c r="F303" i="19"/>
  <c r="E303" i="19"/>
  <c r="D303" i="19"/>
  <c r="C303" i="19"/>
  <c r="B303" i="19"/>
  <c r="K302" i="19"/>
  <c r="J302" i="19"/>
  <c r="I302" i="19"/>
  <c r="H302" i="19"/>
  <c r="G302" i="19"/>
  <c r="F302" i="19"/>
  <c r="E302" i="19"/>
  <c r="D302" i="19"/>
  <c r="C302" i="19"/>
  <c r="B302" i="19"/>
  <c r="K301" i="19"/>
  <c r="J301" i="19"/>
  <c r="I301" i="19"/>
  <c r="H301" i="19"/>
  <c r="G301" i="19"/>
  <c r="F301" i="19"/>
  <c r="E301" i="19"/>
  <c r="D301" i="19"/>
  <c r="C301" i="19"/>
  <c r="B301" i="19"/>
  <c r="K300" i="19"/>
  <c r="J300" i="19"/>
  <c r="I300" i="19"/>
  <c r="H300" i="19"/>
  <c r="G300" i="19"/>
  <c r="F300" i="19"/>
  <c r="E300" i="19"/>
  <c r="D300" i="19"/>
  <c r="C300" i="19"/>
  <c r="B300" i="19"/>
  <c r="K299" i="19"/>
  <c r="J299" i="19"/>
  <c r="I299" i="19"/>
  <c r="H299" i="19"/>
  <c r="G299" i="19"/>
  <c r="F299" i="19"/>
  <c r="E299" i="19"/>
  <c r="D299" i="19"/>
  <c r="C299" i="19"/>
  <c r="B299" i="19"/>
  <c r="K298" i="19"/>
  <c r="J298" i="19"/>
  <c r="I298" i="19"/>
  <c r="H298" i="19"/>
  <c r="G298" i="19"/>
  <c r="F298" i="19"/>
  <c r="E298" i="19"/>
  <c r="D298" i="19"/>
  <c r="C298" i="19"/>
  <c r="B298" i="19"/>
  <c r="K297" i="19"/>
  <c r="J297" i="19"/>
  <c r="I297" i="19"/>
  <c r="H297" i="19"/>
  <c r="G297" i="19"/>
  <c r="F297" i="19"/>
  <c r="E297" i="19"/>
  <c r="D297" i="19"/>
  <c r="C297" i="19"/>
  <c r="B297" i="19"/>
  <c r="K296" i="19"/>
  <c r="J296" i="19"/>
  <c r="I296" i="19"/>
  <c r="H296" i="19"/>
  <c r="G296" i="19"/>
  <c r="F296" i="19"/>
  <c r="E296" i="19"/>
  <c r="D296" i="19"/>
  <c r="C296" i="19"/>
  <c r="B296" i="19"/>
  <c r="K295" i="19"/>
  <c r="J295" i="19"/>
  <c r="I295" i="19"/>
  <c r="H295" i="19"/>
  <c r="G295" i="19"/>
  <c r="F295" i="19"/>
  <c r="E295" i="19"/>
  <c r="D295" i="19"/>
  <c r="C295" i="19"/>
  <c r="B295" i="19"/>
  <c r="B295" i="20" s="1"/>
  <c r="K294" i="19"/>
  <c r="J294" i="19"/>
  <c r="I294" i="19"/>
  <c r="H294" i="19"/>
  <c r="G294" i="19"/>
  <c r="F294" i="19"/>
  <c r="E294" i="19"/>
  <c r="D294" i="19"/>
  <c r="C294" i="19"/>
  <c r="B294" i="19"/>
  <c r="K293" i="19"/>
  <c r="J293" i="19"/>
  <c r="I293" i="19"/>
  <c r="H293" i="19"/>
  <c r="H293" i="20" s="1"/>
  <c r="G293" i="19"/>
  <c r="F293" i="19"/>
  <c r="E293" i="19"/>
  <c r="D293" i="19"/>
  <c r="C293" i="19"/>
  <c r="B293" i="19"/>
  <c r="B262" i="19"/>
  <c r="C262" i="19"/>
  <c r="D262" i="19"/>
  <c r="E262" i="19"/>
  <c r="F262" i="19"/>
  <c r="G262" i="19"/>
  <c r="H262" i="19"/>
  <c r="I262" i="19"/>
  <c r="J262" i="19"/>
  <c r="K262" i="19"/>
  <c r="B263" i="19"/>
  <c r="C263" i="19"/>
  <c r="D263" i="19"/>
  <c r="E263" i="19"/>
  <c r="F263" i="19"/>
  <c r="G263" i="19"/>
  <c r="H263" i="19"/>
  <c r="I263" i="19"/>
  <c r="J263" i="19"/>
  <c r="K263" i="19"/>
  <c r="B264" i="19"/>
  <c r="C264" i="19"/>
  <c r="D264" i="19"/>
  <c r="E264" i="19"/>
  <c r="F264" i="19"/>
  <c r="G264" i="19"/>
  <c r="H264" i="19"/>
  <c r="I264" i="19"/>
  <c r="J264" i="19"/>
  <c r="K264" i="19"/>
  <c r="B265" i="19"/>
  <c r="C265" i="19"/>
  <c r="D265" i="19"/>
  <c r="E265" i="19"/>
  <c r="F265" i="19"/>
  <c r="G265" i="19"/>
  <c r="H265" i="19"/>
  <c r="I265" i="19"/>
  <c r="J265" i="19"/>
  <c r="K265" i="19"/>
  <c r="B266" i="19"/>
  <c r="C266" i="19"/>
  <c r="D266" i="19"/>
  <c r="E266" i="19"/>
  <c r="F266" i="19"/>
  <c r="G266" i="19"/>
  <c r="H266" i="19"/>
  <c r="I266" i="19"/>
  <c r="J266" i="19"/>
  <c r="K266" i="19"/>
  <c r="B267" i="19"/>
  <c r="C267" i="19"/>
  <c r="D267" i="19"/>
  <c r="E267" i="19"/>
  <c r="F267" i="19"/>
  <c r="G267" i="19"/>
  <c r="H267" i="19"/>
  <c r="I267" i="19"/>
  <c r="J267" i="19"/>
  <c r="K267" i="19"/>
  <c r="B268" i="19"/>
  <c r="C268" i="19"/>
  <c r="D268" i="19"/>
  <c r="E268" i="19"/>
  <c r="F268" i="19"/>
  <c r="G268" i="19"/>
  <c r="H268" i="19"/>
  <c r="I268" i="19"/>
  <c r="J268" i="19"/>
  <c r="K268" i="19"/>
  <c r="B269" i="19"/>
  <c r="C269" i="19"/>
  <c r="D269" i="19"/>
  <c r="E269" i="19"/>
  <c r="F269" i="19"/>
  <c r="G269" i="19"/>
  <c r="H269" i="19"/>
  <c r="I269" i="19"/>
  <c r="J269" i="19"/>
  <c r="K269" i="19"/>
  <c r="B270" i="19"/>
  <c r="C270" i="19"/>
  <c r="D270" i="19"/>
  <c r="E270" i="19"/>
  <c r="F270" i="19"/>
  <c r="G270" i="19"/>
  <c r="H270" i="19"/>
  <c r="I270" i="19"/>
  <c r="J270" i="19"/>
  <c r="K270" i="19"/>
  <c r="B271" i="19"/>
  <c r="C271" i="19"/>
  <c r="D271" i="19"/>
  <c r="E271" i="19"/>
  <c r="F271" i="19"/>
  <c r="G271" i="19"/>
  <c r="H271" i="19"/>
  <c r="I271" i="19"/>
  <c r="J271" i="19"/>
  <c r="K271" i="19"/>
  <c r="B272" i="19"/>
  <c r="C272" i="19"/>
  <c r="D272" i="19"/>
  <c r="E272" i="19"/>
  <c r="F272" i="19"/>
  <c r="G272" i="19"/>
  <c r="H272" i="19"/>
  <c r="I272" i="19"/>
  <c r="J272" i="19"/>
  <c r="K272" i="19"/>
  <c r="B273" i="19"/>
  <c r="C273" i="19"/>
  <c r="D273" i="19"/>
  <c r="E273" i="19"/>
  <c r="F273" i="19"/>
  <c r="G273" i="19"/>
  <c r="H273" i="19"/>
  <c r="I273" i="19"/>
  <c r="J273" i="19"/>
  <c r="K273" i="19"/>
  <c r="B274" i="19"/>
  <c r="C274" i="19"/>
  <c r="D274" i="19"/>
  <c r="E274" i="19"/>
  <c r="F274" i="19"/>
  <c r="G274" i="19"/>
  <c r="H274" i="19"/>
  <c r="I274" i="19"/>
  <c r="J274" i="19"/>
  <c r="K274" i="19"/>
  <c r="B275" i="19"/>
  <c r="C275" i="19"/>
  <c r="D275" i="19"/>
  <c r="E275" i="19"/>
  <c r="F275" i="19"/>
  <c r="G275" i="19"/>
  <c r="H275" i="19"/>
  <c r="I275" i="19"/>
  <c r="J275" i="19"/>
  <c r="K275" i="19"/>
  <c r="B276" i="19"/>
  <c r="C276" i="19"/>
  <c r="D276" i="19"/>
  <c r="E276" i="19"/>
  <c r="F276" i="19"/>
  <c r="G276" i="19"/>
  <c r="H276" i="19"/>
  <c r="I276" i="19"/>
  <c r="J276" i="19"/>
  <c r="K276" i="19"/>
  <c r="B277" i="19"/>
  <c r="C277" i="19"/>
  <c r="D277" i="19"/>
  <c r="E277" i="19"/>
  <c r="F277" i="19"/>
  <c r="G277" i="19"/>
  <c r="H277" i="19"/>
  <c r="I277" i="19"/>
  <c r="J277" i="19"/>
  <c r="K277" i="19"/>
  <c r="B278" i="19"/>
  <c r="C278" i="19"/>
  <c r="D278" i="19"/>
  <c r="E278" i="19"/>
  <c r="F278" i="19"/>
  <c r="G278" i="19"/>
  <c r="H278" i="19"/>
  <c r="I278" i="19"/>
  <c r="J278" i="19"/>
  <c r="K278" i="19"/>
  <c r="B279" i="19"/>
  <c r="C279" i="19"/>
  <c r="D279" i="19"/>
  <c r="E279" i="19"/>
  <c r="F279" i="19"/>
  <c r="G279" i="19"/>
  <c r="H279" i="19"/>
  <c r="I279" i="19"/>
  <c r="J279" i="19"/>
  <c r="K279" i="19"/>
  <c r="B280" i="19"/>
  <c r="C280" i="19"/>
  <c r="D280" i="19"/>
  <c r="E280" i="19"/>
  <c r="F280" i="19"/>
  <c r="G280" i="19"/>
  <c r="H280" i="19"/>
  <c r="I280" i="19"/>
  <c r="J280" i="19"/>
  <c r="K280" i="19"/>
  <c r="B281" i="19"/>
  <c r="C281" i="19"/>
  <c r="D281" i="19"/>
  <c r="E281" i="19"/>
  <c r="F281" i="19"/>
  <c r="G281" i="19"/>
  <c r="H281" i="19"/>
  <c r="I281" i="19"/>
  <c r="J281" i="19"/>
  <c r="K281" i="19"/>
  <c r="B282" i="19"/>
  <c r="C282" i="19"/>
  <c r="D282" i="19"/>
  <c r="E282" i="19"/>
  <c r="F282" i="19"/>
  <c r="G282" i="19"/>
  <c r="H282" i="19"/>
  <c r="I282" i="19"/>
  <c r="J282" i="19"/>
  <c r="K282" i="19"/>
  <c r="B283" i="19"/>
  <c r="C283" i="19"/>
  <c r="D283" i="19"/>
  <c r="E283" i="19"/>
  <c r="F283" i="19"/>
  <c r="G283" i="19"/>
  <c r="H283" i="19"/>
  <c r="I283" i="19"/>
  <c r="J283" i="19"/>
  <c r="K283" i="19"/>
  <c r="B284" i="19"/>
  <c r="C284" i="19"/>
  <c r="D284" i="19"/>
  <c r="E284" i="19"/>
  <c r="F284" i="19"/>
  <c r="G284" i="19"/>
  <c r="H284" i="19"/>
  <c r="I284" i="19"/>
  <c r="J284" i="19"/>
  <c r="K284" i="19"/>
  <c r="B285" i="19"/>
  <c r="C285" i="19"/>
  <c r="D285" i="19"/>
  <c r="E285" i="19"/>
  <c r="F285" i="19"/>
  <c r="G285" i="19"/>
  <c r="H285" i="19"/>
  <c r="I285" i="19"/>
  <c r="J285" i="19"/>
  <c r="K285" i="19"/>
  <c r="B286" i="19"/>
  <c r="C286" i="19"/>
  <c r="D286" i="19"/>
  <c r="E286" i="19"/>
  <c r="F286" i="19"/>
  <c r="G286" i="19"/>
  <c r="H286" i="19"/>
  <c r="I286" i="19"/>
  <c r="J286" i="19"/>
  <c r="K286" i="19"/>
  <c r="B287" i="19"/>
  <c r="C287" i="19"/>
  <c r="D287" i="19"/>
  <c r="E287" i="19"/>
  <c r="F287" i="19"/>
  <c r="G287" i="19"/>
  <c r="H287" i="19"/>
  <c r="I287" i="19"/>
  <c r="J287" i="19"/>
  <c r="K287" i="19"/>
  <c r="B288" i="19"/>
  <c r="C288" i="19"/>
  <c r="D288" i="19"/>
  <c r="E288" i="19"/>
  <c r="F288" i="19"/>
  <c r="G288" i="19"/>
  <c r="H288" i="19"/>
  <c r="I288" i="19"/>
  <c r="J288" i="19"/>
  <c r="K288" i="19"/>
  <c r="C261" i="19"/>
  <c r="D261" i="19"/>
  <c r="E261" i="19"/>
  <c r="F261" i="19"/>
  <c r="G261" i="19"/>
  <c r="H261" i="19"/>
  <c r="I261" i="19"/>
  <c r="J261" i="19"/>
  <c r="K261" i="19"/>
  <c r="B261" i="19"/>
  <c r="J4" i="17"/>
  <c r="K4" i="17"/>
  <c r="L4" i="17"/>
  <c r="M4" i="17"/>
  <c r="J5" i="17"/>
  <c r="K5" i="17"/>
  <c r="L5" i="17"/>
  <c r="M5" i="17"/>
  <c r="J6" i="17"/>
  <c r="K6" i="17"/>
  <c r="L6" i="17"/>
  <c r="M6" i="17"/>
  <c r="J7" i="17"/>
  <c r="K7" i="17"/>
  <c r="L7" i="17"/>
  <c r="M7" i="17"/>
  <c r="J8" i="17"/>
  <c r="K8" i="17"/>
  <c r="L8" i="17"/>
  <c r="M8" i="17"/>
  <c r="J9" i="17"/>
  <c r="K9" i="17"/>
  <c r="L9" i="17"/>
  <c r="M9" i="17"/>
  <c r="J10" i="17"/>
  <c r="K10" i="17"/>
  <c r="L10" i="17"/>
  <c r="M10" i="17"/>
  <c r="J11" i="17"/>
  <c r="K11" i="17"/>
  <c r="L11" i="17"/>
  <c r="M11" i="17"/>
  <c r="J12" i="17"/>
  <c r="K12" i="17"/>
  <c r="L12" i="17"/>
  <c r="M12" i="17"/>
  <c r="J13" i="17"/>
  <c r="K13" i="17"/>
  <c r="L13" i="17"/>
  <c r="M13" i="17"/>
  <c r="J14" i="17"/>
  <c r="K14" i="17"/>
  <c r="L14" i="17"/>
  <c r="M14" i="17"/>
  <c r="J15" i="17"/>
  <c r="K15" i="17"/>
  <c r="J15" i="18" s="1"/>
  <c r="L15" i="17"/>
  <c r="M15" i="17"/>
  <c r="J16" i="17"/>
  <c r="K16" i="17"/>
  <c r="L16" i="17"/>
  <c r="M16" i="17"/>
  <c r="J17" i="17"/>
  <c r="K17" i="17"/>
  <c r="L17" i="17"/>
  <c r="K17" i="18" s="1"/>
  <c r="M17" i="17"/>
  <c r="J18" i="17"/>
  <c r="K18" i="17"/>
  <c r="L18" i="17"/>
  <c r="M18" i="17"/>
  <c r="J19" i="17"/>
  <c r="K19" i="17"/>
  <c r="L19" i="17"/>
  <c r="K19" i="18" s="1"/>
  <c r="M19" i="17"/>
  <c r="J20" i="17"/>
  <c r="K20" i="17"/>
  <c r="L20" i="17"/>
  <c r="M20" i="17"/>
  <c r="J21" i="17"/>
  <c r="K21" i="17"/>
  <c r="L21" i="17"/>
  <c r="M21" i="17"/>
  <c r="J22" i="17"/>
  <c r="K22" i="17"/>
  <c r="L22" i="17"/>
  <c r="M22" i="17"/>
  <c r="J23" i="17"/>
  <c r="K23" i="17"/>
  <c r="L23" i="17"/>
  <c r="M23" i="17"/>
  <c r="J24" i="17"/>
  <c r="K24" i="17"/>
  <c r="L24" i="17"/>
  <c r="M24" i="17"/>
  <c r="J25" i="17"/>
  <c r="K25" i="17"/>
  <c r="L25" i="17"/>
  <c r="K25" i="18" s="1"/>
  <c r="M25" i="17"/>
  <c r="J26" i="17"/>
  <c r="K26" i="17"/>
  <c r="L26" i="17"/>
  <c r="M26" i="17"/>
  <c r="J27" i="17"/>
  <c r="K27" i="17"/>
  <c r="L27" i="17"/>
  <c r="K27" i="18" s="1"/>
  <c r="M27" i="17"/>
  <c r="J28" i="17"/>
  <c r="K28" i="17"/>
  <c r="L28" i="17"/>
  <c r="M28" i="17"/>
  <c r="J29" i="17"/>
  <c r="K29" i="17"/>
  <c r="L29" i="17"/>
  <c r="M29" i="17"/>
  <c r="J30" i="17"/>
  <c r="K30" i="17"/>
  <c r="L30" i="17"/>
  <c r="M30" i="17"/>
  <c r="K3" i="17"/>
  <c r="K34" i="17" s="1"/>
  <c r="L3" i="17"/>
  <c r="M3" i="17"/>
  <c r="J3" i="17"/>
  <c r="AP5" i="25"/>
  <c r="AQ5" i="25"/>
  <c r="AP6" i="25"/>
  <c r="AQ6" i="25"/>
  <c r="AP7" i="25"/>
  <c r="AQ7" i="25"/>
  <c r="AP8" i="25"/>
  <c r="AQ8" i="25"/>
  <c r="AP9" i="25"/>
  <c r="AQ9" i="25"/>
  <c r="AP10" i="25"/>
  <c r="AQ10" i="25"/>
  <c r="AP11" i="25"/>
  <c r="AQ11" i="25"/>
  <c r="AP12" i="25"/>
  <c r="AQ12" i="25"/>
  <c r="AP13" i="25"/>
  <c r="AQ13" i="25"/>
  <c r="AP14" i="25"/>
  <c r="AQ14" i="25"/>
  <c r="AP15" i="25"/>
  <c r="AQ15" i="25"/>
  <c r="AP16" i="25"/>
  <c r="AQ16" i="25"/>
  <c r="AP17" i="25"/>
  <c r="AQ17" i="25"/>
  <c r="AP18" i="25"/>
  <c r="AQ18" i="25"/>
  <c r="AP19" i="25"/>
  <c r="AQ19" i="25"/>
  <c r="AP20" i="25"/>
  <c r="AQ20" i="25"/>
  <c r="AP21" i="25"/>
  <c r="AQ21" i="25"/>
  <c r="AP22" i="25"/>
  <c r="AQ22" i="25"/>
  <c r="AP23" i="25"/>
  <c r="AQ23" i="25"/>
  <c r="AP24" i="25"/>
  <c r="AQ24" i="25"/>
  <c r="AP25" i="25"/>
  <c r="AQ25" i="25"/>
  <c r="AP26" i="25"/>
  <c r="AQ26" i="25"/>
  <c r="AP27" i="25"/>
  <c r="AQ27" i="25"/>
  <c r="AP28" i="25"/>
  <c r="AQ28" i="25"/>
  <c r="AP29" i="25"/>
  <c r="AQ29" i="25"/>
  <c r="AP30" i="25"/>
  <c r="AQ30" i="25"/>
  <c r="AP31" i="25"/>
  <c r="AQ31" i="25"/>
  <c r="AP32" i="25"/>
  <c r="AQ32" i="25"/>
  <c r="AP33" i="25"/>
  <c r="AQ33" i="25"/>
  <c r="AP34" i="25"/>
  <c r="AQ34" i="25"/>
  <c r="AP35" i="25"/>
  <c r="AQ35" i="25"/>
  <c r="AP36" i="25"/>
  <c r="AQ36" i="25"/>
  <c r="AP37" i="25"/>
  <c r="AQ37" i="25"/>
  <c r="AP38" i="25"/>
  <c r="AQ38" i="25"/>
  <c r="AP39" i="25"/>
  <c r="AQ39" i="25"/>
  <c r="AP40" i="25"/>
  <c r="AQ40" i="25"/>
  <c r="AP41" i="25"/>
  <c r="AQ41" i="25"/>
  <c r="AP42" i="25"/>
  <c r="AQ42" i="25"/>
  <c r="AP43" i="25"/>
  <c r="AQ43" i="25"/>
  <c r="AP44" i="25"/>
  <c r="AQ44" i="25"/>
  <c r="AP45" i="25"/>
  <c r="AQ45" i="25"/>
  <c r="AP46" i="25"/>
  <c r="AQ46" i="25"/>
  <c r="AP47" i="25"/>
  <c r="AQ47" i="25"/>
  <c r="AP48" i="25"/>
  <c r="AQ48" i="25"/>
  <c r="AP49" i="25"/>
  <c r="AQ49" i="25"/>
  <c r="AQ4" i="25"/>
  <c r="AN5" i="25"/>
  <c r="AO5" i="25"/>
  <c r="AN6" i="25"/>
  <c r="AO6" i="25"/>
  <c r="AN7" i="25"/>
  <c r="AO7" i="25"/>
  <c r="AN8" i="25"/>
  <c r="AO8" i="25"/>
  <c r="AN9" i="25"/>
  <c r="AO9" i="25"/>
  <c r="AN10" i="25"/>
  <c r="AO10" i="25"/>
  <c r="AN11" i="25"/>
  <c r="AO11" i="25"/>
  <c r="AN12" i="25"/>
  <c r="AO12" i="25"/>
  <c r="AN13" i="25"/>
  <c r="AO13" i="25"/>
  <c r="AN14" i="25"/>
  <c r="AO14" i="25"/>
  <c r="AN15" i="25"/>
  <c r="AO15" i="25"/>
  <c r="AN16" i="25"/>
  <c r="AO16" i="25"/>
  <c r="AN17" i="25"/>
  <c r="AO17" i="25"/>
  <c r="AN18" i="25"/>
  <c r="AO18" i="25"/>
  <c r="AN19" i="25"/>
  <c r="AO19" i="25"/>
  <c r="AN20" i="25"/>
  <c r="AO20" i="25"/>
  <c r="AN21" i="25"/>
  <c r="AO21" i="25"/>
  <c r="AN22" i="25"/>
  <c r="AO22" i="25"/>
  <c r="AN23" i="25"/>
  <c r="AO23" i="25"/>
  <c r="AN24" i="25"/>
  <c r="AO24" i="25"/>
  <c r="AN25" i="25"/>
  <c r="AO25" i="25"/>
  <c r="AN26" i="25"/>
  <c r="AO26" i="25"/>
  <c r="AN27" i="25"/>
  <c r="AO27" i="25"/>
  <c r="AN28" i="25"/>
  <c r="AO28" i="25"/>
  <c r="AN29" i="25"/>
  <c r="AO29" i="25"/>
  <c r="AN30" i="25"/>
  <c r="AO30" i="25"/>
  <c r="AN31" i="25"/>
  <c r="AO31" i="25"/>
  <c r="AN32" i="25"/>
  <c r="AO32" i="25"/>
  <c r="AN33" i="25"/>
  <c r="AO33" i="25"/>
  <c r="AN34" i="25"/>
  <c r="AO34" i="25"/>
  <c r="AN35" i="25"/>
  <c r="AO35" i="25"/>
  <c r="AN36" i="25"/>
  <c r="AO36" i="25"/>
  <c r="AN37" i="25"/>
  <c r="AO37" i="25"/>
  <c r="AN38" i="25"/>
  <c r="AO38" i="25"/>
  <c r="AN39" i="25"/>
  <c r="AO39" i="25"/>
  <c r="AN40" i="25"/>
  <c r="AO40" i="25"/>
  <c r="AN41" i="25"/>
  <c r="AO41" i="25"/>
  <c r="AN42" i="25"/>
  <c r="AO42" i="25"/>
  <c r="AN43" i="25"/>
  <c r="AO43" i="25"/>
  <c r="AN44" i="25"/>
  <c r="AO44" i="25"/>
  <c r="AN45" i="25"/>
  <c r="AO45" i="25"/>
  <c r="AN46" i="25"/>
  <c r="AO46" i="25"/>
  <c r="AN47" i="25"/>
  <c r="AO47" i="25"/>
  <c r="AN48" i="25"/>
  <c r="AO48" i="25"/>
  <c r="AN49" i="25"/>
  <c r="AO49" i="25"/>
  <c r="AO4" i="25"/>
  <c r="AP4" i="25"/>
  <c r="AN4" i="25"/>
  <c r="AF37" i="25"/>
  <c r="AG37" i="25"/>
  <c r="AH37" i="25"/>
  <c r="AI37" i="25"/>
  <c r="AJ37" i="25"/>
  <c r="AK37" i="25"/>
  <c r="AL37" i="25"/>
  <c r="AM37" i="25"/>
  <c r="AF38" i="25"/>
  <c r="AG38" i="25"/>
  <c r="AH38" i="25"/>
  <c r="AI38" i="25"/>
  <c r="AJ38" i="25"/>
  <c r="AK38" i="25"/>
  <c r="AL38" i="25"/>
  <c r="AM38" i="25"/>
  <c r="AF39" i="25"/>
  <c r="AG39" i="25"/>
  <c r="AH39" i="25"/>
  <c r="AI39" i="25"/>
  <c r="AJ39" i="25"/>
  <c r="AK39" i="25"/>
  <c r="AL39" i="25"/>
  <c r="AM39" i="25"/>
  <c r="AF40" i="25"/>
  <c r="AG40" i="25"/>
  <c r="AH40" i="25"/>
  <c r="AI40" i="25"/>
  <c r="AJ40" i="25"/>
  <c r="AK40" i="25"/>
  <c r="AL40" i="25"/>
  <c r="AM40" i="25"/>
  <c r="AF41" i="25"/>
  <c r="AG41" i="25"/>
  <c r="AH41" i="25"/>
  <c r="AI41" i="25"/>
  <c r="AJ41" i="25"/>
  <c r="AK41" i="25"/>
  <c r="AL41" i="25"/>
  <c r="AM41" i="25"/>
  <c r="AF42" i="25"/>
  <c r="AG42" i="25"/>
  <c r="AH42" i="25"/>
  <c r="AI42" i="25"/>
  <c r="AJ42" i="25"/>
  <c r="AK42" i="25"/>
  <c r="AL42" i="25"/>
  <c r="AM42" i="25"/>
  <c r="AF43" i="25"/>
  <c r="AG43" i="25"/>
  <c r="AH43" i="25"/>
  <c r="AI43" i="25"/>
  <c r="AJ43" i="25"/>
  <c r="AK43" i="25"/>
  <c r="AL43" i="25"/>
  <c r="AM43" i="25"/>
  <c r="AF44" i="25"/>
  <c r="AG44" i="25"/>
  <c r="AH44" i="25"/>
  <c r="AI44" i="25"/>
  <c r="AJ44" i="25"/>
  <c r="AK44" i="25"/>
  <c r="AL44" i="25"/>
  <c r="AM44" i="25"/>
  <c r="AF45" i="25"/>
  <c r="AG45" i="25"/>
  <c r="AH45" i="25"/>
  <c r="AI45" i="25"/>
  <c r="AJ45" i="25"/>
  <c r="AK45" i="25"/>
  <c r="AL45" i="25"/>
  <c r="AM45" i="25"/>
  <c r="X5" i="25"/>
  <c r="Y5" i="25"/>
  <c r="Z5" i="25"/>
  <c r="AA5" i="25"/>
  <c r="X6" i="25"/>
  <c r="Y6" i="25"/>
  <c r="Z6" i="25"/>
  <c r="AA6" i="25"/>
  <c r="X7" i="25"/>
  <c r="Y7" i="25"/>
  <c r="Z7" i="25"/>
  <c r="AA7" i="25"/>
  <c r="X8" i="25"/>
  <c r="Y8" i="25"/>
  <c r="Z8" i="25"/>
  <c r="AA8" i="25"/>
  <c r="X9" i="25"/>
  <c r="Y9" i="25"/>
  <c r="Z9" i="25"/>
  <c r="AA9" i="25"/>
  <c r="X10" i="25"/>
  <c r="Y10" i="25"/>
  <c r="Z10" i="25"/>
  <c r="AA10" i="25"/>
  <c r="X11" i="25"/>
  <c r="Y11" i="25"/>
  <c r="Z11" i="25"/>
  <c r="AA11" i="25"/>
  <c r="X12" i="25"/>
  <c r="Y12" i="25"/>
  <c r="Z12" i="25"/>
  <c r="AA12" i="25"/>
  <c r="X13" i="25"/>
  <c r="Y13" i="25"/>
  <c r="Z13" i="25"/>
  <c r="AA13" i="25"/>
  <c r="X14" i="25"/>
  <c r="Y14" i="25"/>
  <c r="Z14" i="25"/>
  <c r="AA14" i="25"/>
  <c r="X15" i="25"/>
  <c r="Y15" i="25"/>
  <c r="Z15" i="25"/>
  <c r="AA15" i="25"/>
  <c r="X16" i="25"/>
  <c r="Y16" i="25"/>
  <c r="Z16" i="25"/>
  <c r="AA16" i="25"/>
  <c r="X17" i="25"/>
  <c r="Y17" i="25"/>
  <c r="Z17" i="25"/>
  <c r="AA17" i="25"/>
  <c r="X18" i="25"/>
  <c r="Y18" i="25"/>
  <c r="Z18" i="25"/>
  <c r="AA18" i="25"/>
  <c r="X19" i="25"/>
  <c r="Y19" i="25"/>
  <c r="Z19" i="25"/>
  <c r="AA19" i="25"/>
  <c r="X20" i="25"/>
  <c r="Y20" i="25"/>
  <c r="Z20" i="25"/>
  <c r="AA20" i="25"/>
  <c r="X21" i="25"/>
  <c r="Y21" i="25"/>
  <c r="Z21" i="25"/>
  <c r="AA21" i="25"/>
  <c r="X22" i="25"/>
  <c r="Y22" i="25"/>
  <c r="Z22" i="25"/>
  <c r="AA22" i="25"/>
  <c r="X23" i="25"/>
  <c r="Y23" i="25"/>
  <c r="Z23" i="25"/>
  <c r="AA23" i="25"/>
  <c r="X24" i="25"/>
  <c r="Y24" i="25"/>
  <c r="Z24" i="25"/>
  <c r="AA24" i="25"/>
  <c r="X25" i="25"/>
  <c r="Y25" i="25"/>
  <c r="Z25" i="25"/>
  <c r="AA25" i="25"/>
  <c r="X26" i="25"/>
  <c r="Y26" i="25"/>
  <c r="Z26" i="25"/>
  <c r="AA26" i="25"/>
  <c r="X27" i="25"/>
  <c r="Y27" i="25"/>
  <c r="Z27" i="25"/>
  <c r="AA27" i="25"/>
  <c r="X28" i="25"/>
  <c r="Y28" i="25"/>
  <c r="Z28" i="25"/>
  <c r="AA28" i="25"/>
  <c r="X29" i="25"/>
  <c r="Y29" i="25"/>
  <c r="Z29" i="25"/>
  <c r="AA29" i="25"/>
  <c r="X30" i="25"/>
  <c r="Y30" i="25"/>
  <c r="Z30" i="25"/>
  <c r="AA30" i="25"/>
  <c r="X31" i="25"/>
  <c r="Y31" i="25"/>
  <c r="Z31" i="25"/>
  <c r="AA31" i="25"/>
  <c r="Y4" i="25"/>
  <c r="Z4" i="25"/>
  <c r="AA4" i="25"/>
  <c r="X4" i="25"/>
  <c r="J5" i="25"/>
  <c r="K5" i="25"/>
  <c r="L5" i="25"/>
  <c r="M5" i="25"/>
  <c r="J6" i="25"/>
  <c r="K6" i="25"/>
  <c r="L6" i="25"/>
  <c r="M6" i="25"/>
  <c r="J7" i="25"/>
  <c r="K7" i="25"/>
  <c r="L7" i="25"/>
  <c r="M7" i="25"/>
  <c r="J8" i="25"/>
  <c r="K8" i="25"/>
  <c r="L8" i="25"/>
  <c r="M8" i="25"/>
  <c r="J9" i="25"/>
  <c r="K9" i="25"/>
  <c r="L9" i="25"/>
  <c r="M9" i="25"/>
  <c r="J10" i="25"/>
  <c r="K10" i="25"/>
  <c r="L10" i="25"/>
  <c r="M10" i="25"/>
  <c r="J11" i="25"/>
  <c r="K11" i="25"/>
  <c r="L11" i="25"/>
  <c r="M11" i="25"/>
  <c r="J12" i="25"/>
  <c r="K12" i="25"/>
  <c r="L12" i="25"/>
  <c r="M12" i="25"/>
  <c r="J13" i="25"/>
  <c r="K13" i="25"/>
  <c r="L13" i="25"/>
  <c r="M13" i="25"/>
  <c r="K4" i="25"/>
  <c r="L4" i="25"/>
  <c r="M4" i="25"/>
  <c r="J4" i="25"/>
  <c r="L34" i="17" l="1"/>
  <c r="F299" i="20"/>
  <c r="J303" i="20"/>
  <c r="B311" i="20"/>
  <c r="F315" i="20"/>
  <c r="J319" i="20"/>
  <c r="B331" i="20"/>
  <c r="F335" i="20"/>
  <c r="J339" i="20"/>
  <c r="H346" i="20"/>
  <c r="D305" i="20"/>
  <c r="H309" i="20"/>
  <c r="Q357" i="19"/>
  <c r="H329" i="20"/>
  <c r="D341" i="20"/>
  <c r="F352" i="20"/>
  <c r="G296" i="20"/>
  <c r="K300" i="20"/>
  <c r="C308" i="20"/>
  <c r="K316" i="20"/>
  <c r="C328" i="20"/>
  <c r="G332" i="20"/>
  <c r="K336" i="20"/>
  <c r="C344" i="20"/>
  <c r="J14" i="25"/>
  <c r="J34" i="17"/>
  <c r="S376" i="19"/>
  <c r="M61" i="17"/>
  <c r="L29" i="18"/>
  <c r="M60" i="17"/>
  <c r="L28" i="18"/>
  <c r="M59" i="17"/>
  <c r="L27" i="18"/>
  <c r="M58" i="17"/>
  <c r="L26" i="18"/>
  <c r="M57" i="17"/>
  <c r="L25" i="18"/>
  <c r="M56" i="17"/>
  <c r="L24" i="18"/>
  <c r="M55" i="17"/>
  <c r="L23" i="18"/>
  <c r="M54" i="17"/>
  <c r="L22" i="18"/>
  <c r="M53" i="17"/>
  <c r="L21" i="18"/>
  <c r="M52" i="17"/>
  <c r="L20" i="18"/>
  <c r="M51" i="17"/>
  <c r="L19" i="18"/>
  <c r="M50" i="17"/>
  <c r="L18" i="18"/>
  <c r="M49" i="17"/>
  <c r="L17" i="18"/>
  <c r="M48" i="17"/>
  <c r="L16" i="18"/>
  <c r="M47" i="17"/>
  <c r="L15" i="18"/>
  <c r="M46" i="17"/>
  <c r="L14" i="18"/>
  <c r="M45" i="17"/>
  <c r="L13" i="18"/>
  <c r="M44" i="17"/>
  <c r="L12" i="18"/>
  <c r="M43" i="17"/>
  <c r="L11" i="18"/>
  <c r="M42" i="17"/>
  <c r="L10" i="18"/>
  <c r="M41" i="17"/>
  <c r="L9" i="18"/>
  <c r="M40" i="17"/>
  <c r="L8" i="18"/>
  <c r="M39" i="17"/>
  <c r="L7" i="18"/>
  <c r="M38" i="17"/>
  <c r="L6" i="18"/>
  <c r="M37" i="17"/>
  <c r="L5" i="18"/>
  <c r="M36" i="17"/>
  <c r="L4" i="18"/>
  <c r="M35" i="17"/>
  <c r="K3" i="18"/>
  <c r="F295" i="20"/>
  <c r="J295" i="20"/>
  <c r="J299" i="20"/>
  <c r="B303" i="20"/>
  <c r="B307" i="20"/>
  <c r="F307" i="20"/>
  <c r="F311" i="20"/>
  <c r="J311" i="20"/>
  <c r="J315" i="20"/>
  <c r="B319" i="20"/>
  <c r="B327" i="20"/>
  <c r="F327" i="20"/>
  <c r="F331" i="20"/>
  <c r="J331" i="20"/>
  <c r="J335" i="20"/>
  <c r="B339" i="20"/>
  <c r="B343" i="20"/>
  <c r="F343" i="20"/>
  <c r="G312" i="20"/>
  <c r="D325" i="20"/>
  <c r="K312" i="20"/>
  <c r="C320" i="20"/>
  <c r="G320" i="20"/>
  <c r="G328" i="20"/>
  <c r="K332" i="20"/>
  <c r="C340" i="20"/>
  <c r="L3" i="18"/>
  <c r="M34" i="17"/>
  <c r="K30" i="18"/>
  <c r="L61" i="17"/>
  <c r="L60" i="17"/>
  <c r="K28" i="18"/>
  <c r="L59" i="17"/>
  <c r="L58" i="17"/>
  <c r="K26" i="18"/>
  <c r="L57" i="17"/>
  <c r="L56" i="17"/>
  <c r="K24" i="18"/>
  <c r="L55" i="17"/>
  <c r="L54" i="17"/>
  <c r="K22" i="18"/>
  <c r="L53" i="17"/>
  <c r="L52" i="17"/>
  <c r="K20" i="18"/>
  <c r="L51" i="17"/>
  <c r="L50" i="17"/>
  <c r="K18" i="18"/>
  <c r="L49" i="17"/>
  <c r="L48" i="17"/>
  <c r="K16" i="18"/>
  <c r="L47" i="17"/>
  <c r="K15" i="18"/>
  <c r="L46" i="17"/>
  <c r="L45" i="17"/>
  <c r="L44" i="17"/>
  <c r="L43" i="17"/>
  <c r="L42" i="17"/>
  <c r="L41" i="17"/>
  <c r="L40" i="17"/>
  <c r="L39" i="17"/>
  <c r="L38" i="17"/>
  <c r="L37" i="17"/>
  <c r="L36" i="17"/>
  <c r="L35" i="17"/>
  <c r="J3" i="18"/>
  <c r="K23" i="18"/>
  <c r="J61" i="17"/>
  <c r="J59" i="17"/>
  <c r="J57" i="17"/>
  <c r="J55" i="17"/>
  <c r="J53" i="17"/>
  <c r="J51" i="17"/>
  <c r="J49" i="17"/>
  <c r="J47" i="17"/>
  <c r="J45" i="17"/>
  <c r="J43" i="17"/>
  <c r="J41" i="17"/>
  <c r="J39" i="17"/>
  <c r="J38" i="17"/>
  <c r="J36" i="17"/>
  <c r="J7" i="18"/>
  <c r="J30" i="18"/>
  <c r="K61" i="17"/>
  <c r="J29" i="18"/>
  <c r="K60" i="17"/>
  <c r="J28" i="18"/>
  <c r="K59" i="17"/>
  <c r="J27" i="18"/>
  <c r="K58" i="17"/>
  <c r="J26" i="18"/>
  <c r="K57" i="17"/>
  <c r="J25" i="18"/>
  <c r="K56" i="17"/>
  <c r="J24" i="18"/>
  <c r="K55" i="17"/>
  <c r="J23" i="18"/>
  <c r="K54" i="17"/>
  <c r="J22" i="18"/>
  <c r="K53" i="17"/>
  <c r="J21" i="18"/>
  <c r="K52" i="17"/>
  <c r="J20" i="18"/>
  <c r="K51" i="17"/>
  <c r="J19" i="18"/>
  <c r="K50" i="17"/>
  <c r="J18" i="18"/>
  <c r="K49" i="17"/>
  <c r="J17" i="18"/>
  <c r="K48" i="17"/>
  <c r="J16" i="18"/>
  <c r="K47" i="17"/>
  <c r="K46" i="17"/>
  <c r="J14" i="18"/>
  <c r="K45" i="17"/>
  <c r="J13" i="18"/>
  <c r="K44" i="17"/>
  <c r="J12" i="18"/>
  <c r="K43" i="17"/>
  <c r="K42" i="17"/>
  <c r="J10" i="18"/>
  <c r="K41" i="17"/>
  <c r="J9" i="18"/>
  <c r="K40" i="17"/>
  <c r="J8" i="18"/>
  <c r="K39" i="17"/>
  <c r="K38" i="17"/>
  <c r="J6" i="18"/>
  <c r="K37" i="17"/>
  <c r="J5" i="18"/>
  <c r="K36" i="17"/>
  <c r="J4" i="18"/>
  <c r="K35" i="17"/>
  <c r="K29" i="18"/>
  <c r="K21" i="18"/>
  <c r="J11" i="18"/>
  <c r="Q369" i="19"/>
  <c r="J60" i="17"/>
  <c r="J58" i="17"/>
  <c r="J56" i="17"/>
  <c r="J54" i="17"/>
  <c r="J52" i="17"/>
  <c r="J50" i="17"/>
  <c r="J48" i="17"/>
  <c r="J46" i="17"/>
  <c r="J44" i="17"/>
  <c r="J42" i="17"/>
  <c r="J40" i="17"/>
  <c r="J37" i="17"/>
  <c r="J35" i="17"/>
  <c r="K296" i="20"/>
  <c r="C304" i="20"/>
  <c r="G308" i="20"/>
  <c r="M14" i="25"/>
  <c r="K14" i="18"/>
  <c r="K13" i="18"/>
  <c r="K12" i="18"/>
  <c r="K11" i="18"/>
  <c r="K10" i="18"/>
  <c r="K9" i="18"/>
  <c r="K8" i="18"/>
  <c r="K7" i="18"/>
  <c r="K6" i="18"/>
  <c r="K5" i="18"/>
  <c r="K4" i="18"/>
  <c r="P325" i="19"/>
  <c r="C293" i="20"/>
  <c r="T325" i="19"/>
  <c r="G293" i="20"/>
  <c r="X325" i="19"/>
  <c r="K293" i="20"/>
  <c r="R326" i="19"/>
  <c r="V326" i="19"/>
  <c r="P327" i="19"/>
  <c r="C295" i="20"/>
  <c r="T327" i="19"/>
  <c r="G295" i="20"/>
  <c r="X327" i="19"/>
  <c r="K295" i="20"/>
  <c r="R328" i="19"/>
  <c r="E296" i="20"/>
  <c r="V328" i="19"/>
  <c r="I296" i="20"/>
  <c r="P329" i="19"/>
  <c r="C297" i="20"/>
  <c r="T329" i="19"/>
  <c r="G297" i="20"/>
  <c r="X329" i="19"/>
  <c r="K297" i="20"/>
  <c r="R330" i="19"/>
  <c r="V330" i="19"/>
  <c r="P331" i="19"/>
  <c r="C299" i="20"/>
  <c r="T331" i="19"/>
  <c r="G299" i="20"/>
  <c r="X331" i="19"/>
  <c r="K299" i="20"/>
  <c r="R332" i="19"/>
  <c r="E300" i="20"/>
  <c r="V332" i="19"/>
  <c r="I300" i="20"/>
  <c r="P333" i="19"/>
  <c r="C301" i="20"/>
  <c r="T333" i="19"/>
  <c r="G301" i="20"/>
  <c r="X333" i="19"/>
  <c r="K301" i="20"/>
  <c r="R334" i="19"/>
  <c r="V334" i="19"/>
  <c r="P335" i="19"/>
  <c r="C303" i="20"/>
  <c r="T335" i="19"/>
  <c r="G303" i="20"/>
  <c r="X335" i="19"/>
  <c r="K303" i="20"/>
  <c r="R336" i="19"/>
  <c r="E304" i="20"/>
  <c r="V336" i="19"/>
  <c r="I304" i="20"/>
  <c r="P337" i="19"/>
  <c r="C305" i="20"/>
  <c r="T337" i="19"/>
  <c r="G305" i="20"/>
  <c r="X337" i="19"/>
  <c r="K305" i="20"/>
  <c r="R338" i="19"/>
  <c r="V338" i="19"/>
  <c r="P339" i="19"/>
  <c r="C307" i="20"/>
  <c r="T339" i="19"/>
  <c r="G307" i="20"/>
  <c r="X339" i="19"/>
  <c r="K307" i="20"/>
  <c r="R340" i="19"/>
  <c r="E308" i="20"/>
  <c r="V340" i="19"/>
  <c r="I308" i="20"/>
  <c r="P341" i="19"/>
  <c r="C309" i="20"/>
  <c r="T341" i="19"/>
  <c r="G309" i="20"/>
  <c r="X341" i="19"/>
  <c r="K309" i="20"/>
  <c r="R342" i="19"/>
  <c r="V342" i="19"/>
  <c r="P343" i="19"/>
  <c r="C311" i="20"/>
  <c r="T343" i="19"/>
  <c r="G311" i="20"/>
  <c r="X343" i="19"/>
  <c r="K311" i="20"/>
  <c r="R344" i="19"/>
  <c r="E312" i="20"/>
  <c r="I312" i="20"/>
  <c r="P345" i="19"/>
  <c r="C313" i="20"/>
  <c r="T345" i="19"/>
  <c r="G313" i="20"/>
  <c r="X345" i="19"/>
  <c r="K313" i="20"/>
  <c r="R346" i="19"/>
  <c r="V346" i="19"/>
  <c r="P347" i="19"/>
  <c r="C315" i="20"/>
  <c r="T347" i="19"/>
  <c r="G315" i="20"/>
  <c r="X347" i="19"/>
  <c r="K315" i="20"/>
  <c r="R348" i="19"/>
  <c r="E316" i="20"/>
  <c r="V348" i="19"/>
  <c r="I316" i="20"/>
  <c r="P349" i="19"/>
  <c r="C317" i="20"/>
  <c r="T349" i="19"/>
  <c r="G317" i="20"/>
  <c r="X349" i="19"/>
  <c r="K317" i="20"/>
  <c r="R350" i="19"/>
  <c r="V350" i="19"/>
  <c r="P351" i="19"/>
  <c r="C319" i="20"/>
  <c r="T351" i="19"/>
  <c r="G319" i="20"/>
  <c r="X351" i="19"/>
  <c r="K319" i="20"/>
  <c r="R352" i="19"/>
  <c r="E320" i="20"/>
  <c r="V352" i="19"/>
  <c r="I320" i="20"/>
  <c r="P357" i="19"/>
  <c r="C325" i="20"/>
  <c r="T357" i="19"/>
  <c r="G325" i="20"/>
  <c r="X357" i="19"/>
  <c r="K325" i="20"/>
  <c r="R358" i="19"/>
  <c r="V358" i="19"/>
  <c r="P359" i="19"/>
  <c r="C327" i="20"/>
  <c r="T359" i="19"/>
  <c r="G327" i="20"/>
  <c r="X359" i="19"/>
  <c r="K327" i="20"/>
  <c r="R360" i="19"/>
  <c r="E328" i="20"/>
  <c r="V360" i="19"/>
  <c r="I328" i="20"/>
  <c r="P361" i="19"/>
  <c r="C329" i="20"/>
  <c r="T361" i="19"/>
  <c r="G329" i="20"/>
  <c r="X361" i="19"/>
  <c r="K329" i="20"/>
  <c r="R362" i="19"/>
  <c r="V362" i="19"/>
  <c r="P363" i="19"/>
  <c r="C331" i="20"/>
  <c r="T363" i="19"/>
  <c r="G331" i="20"/>
  <c r="X363" i="19"/>
  <c r="K331" i="20"/>
  <c r="R364" i="19"/>
  <c r="E332" i="20"/>
  <c r="V364" i="19"/>
  <c r="I332" i="20"/>
  <c r="P365" i="19"/>
  <c r="C333" i="20"/>
  <c r="T365" i="19"/>
  <c r="G333" i="20"/>
  <c r="X365" i="19"/>
  <c r="K333" i="20"/>
  <c r="R366" i="19"/>
  <c r="V366" i="19"/>
  <c r="P367" i="19"/>
  <c r="C335" i="20"/>
  <c r="T367" i="19"/>
  <c r="G335" i="20"/>
  <c r="X367" i="19"/>
  <c r="K335" i="20"/>
  <c r="R368" i="19"/>
  <c r="E336" i="20"/>
  <c r="V368" i="19"/>
  <c r="I336" i="20"/>
  <c r="P369" i="19"/>
  <c r="C337" i="20"/>
  <c r="T369" i="19"/>
  <c r="G337" i="20"/>
  <c r="X369" i="19"/>
  <c r="K337" i="20"/>
  <c r="R370" i="19"/>
  <c r="V370" i="19"/>
  <c r="C341" i="20"/>
  <c r="G341" i="20"/>
  <c r="X373" i="19"/>
  <c r="P377" i="19"/>
  <c r="T377" i="19"/>
  <c r="K345" i="20"/>
  <c r="P381" i="19"/>
  <c r="T381" i="19"/>
  <c r="X381" i="19"/>
  <c r="E302" i="20"/>
  <c r="I306" i="20"/>
  <c r="E318" i="20"/>
  <c r="I326" i="20"/>
  <c r="E338" i="20"/>
  <c r="I342" i="20"/>
  <c r="W380" i="19"/>
  <c r="S363" i="19"/>
  <c r="Q325" i="19"/>
  <c r="U325" i="19"/>
  <c r="O326" i="19"/>
  <c r="B294" i="20"/>
  <c r="S326" i="19"/>
  <c r="F294" i="20"/>
  <c r="W326" i="19"/>
  <c r="J294" i="20"/>
  <c r="Q327" i="19"/>
  <c r="D295" i="20"/>
  <c r="U327" i="19"/>
  <c r="H295" i="20"/>
  <c r="O328" i="19"/>
  <c r="B296" i="20"/>
  <c r="S328" i="19"/>
  <c r="F296" i="20"/>
  <c r="W328" i="19"/>
  <c r="J296" i="20"/>
  <c r="Q329" i="19"/>
  <c r="U329" i="19"/>
  <c r="O330" i="19"/>
  <c r="B298" i="20"/>
  <c r="S330" i="19"/>
  <c r="F298" i="20"/>
  <c r="W330" i="19"/>
  <c r="J298" i="20"/>
  <c r="Q331" i="19"/>
  <c r="D299" i="20"/>
  <c r="U331" i="19"/>
  <c r="H299" i="20"/>
  <c r="O332" i="19"/>
  <c r="B300" i="20"/>
  <c r="S332" i="19"/>
  <c r="F300" i="20"/>
  <c r="W332" i="19"/>
  <c r="J300" i="20"/>
  <c r="Q333" i="19"/>
  <c r="U333" i="19"/>
  <c r="O334" i="19"/>
  <c r="B302" i="20"/>
  <c r="S334" i="19"/>
  <c r="F302" i="20"/>
  <c r="W334" i="19"/>
  <c r="J302" i="20"/>
  <c r="Q335" i="19"/>
  <c r="D303" i="20"/>
  <c r="U335" i="19"/>
  <c r="H303" i="20"/>
  <c r="O336" i="19"/>
  <c r="B304" i="20"/>
  <c r="S336" i="19"/>
  <c r="F304" i="20"/>
  <c r="W336" i="19"/>
  <c r="J304" i="20"/>
  <c r="Q337" i="19"/>
  <c r="U337" i="19"/>
  <c r="O338" i="19"/>
  <c r="B306" i="20"/>
  <c r="S338" i="19"/>
  <c r="F306" i="20"/>
  <c r="W338" i="19"/>
  <c r="J306" i="20"/>
  <c r="Q339" i="19"/>
  <c r="D307" i="20"/>
  <c r="U339" i="19"/>
  <c r="H307" i="20"/>
  <c r="O340" i="19"/>
  <c r="B308" i="20"/>
  <c r="S340" i="19"/>
  <c r="F308" i="20"/>
  <c r="W340" i="19"/>
  <c r="J308" i="20"/>
  <c r="Q341" i="19"/>
  <c r="U341" i="19"/>
  <c r="O342" i="19"/>
  <c r="B310" i="20"/>
  <c r="S342" i="19"/>
  <c r="F310" i="20"/>
  <c r="W342" i="19"/>
  <c r="J310" i="20"/>
  <c r="Q343" i="19"/>
  <c r="D311" i="20"/>
  <c r="U343" i="19"/>
  <c r="H311" i="20"/>
  <c r="O344" i="19"/>
  <c r="B312" i="20"/>
  <c r="S344" i="19"/>
  <c r="F312" i="20"/>
  <c r="W344" i="19"/>
  <c r="J312" i="20"/>
  <c r="Q345" i="19"/>
  <c r="U345" i="19"/>
  <c r="O346" i="19"/>
  <c r="B314" i="20"/>
  <c r="S346" i="19"/>
  <c r="F314" i="20"/>
  <c r="W346" i="19"/>
  <c r="J314" i="20"/>
  <c r="Q347" i="19"/>
  <c r="D315" i="20"/>
  <c r="U347" i="19"/>
  <c r="H315" i="20"/>
  <c r="O348" i="19"/>
  <c r="B316" i="20"/>
  <c r="S348" i="19"/>
  <c r="F316" i="20"/>
  <c r="W348" i="19"/>
  <c r="J316" i="20"/>
  <c r="Q349" i="19"/>
  <c r="U349" i="19"/>
  <c r="O350" i="19"/>
  <c r="B318" i="20"/>
  <c r="S350" i="19"/>
  <c r="F318" i="20"/>
  <c r="W350" i="19"/>
  <c r="J318" i="20"/>
  <c r="Q351" i="19"/>
  <c r="D319" i="20"/>
  <c r="U351" i="19"/>
  <c r="H319" i="20"/>
  <c r="O352" i="19"/>
  <c r="B320" i="20"/>
  <c r="S352" i="19"/>
  <c r="F320" i="20"/>
  <c r="W352" i="19"/>
  <c r="J320" i="20"/>
  <c r="U357" i="19"/>
  <c r="L358" i="19"/>
  <c r="O358" i="19"/>
  <c r="B326" i="20"/>
  <c r="S358" i="19"/>
  <c r="F326" i="20"/>
  <c r="W358" i="19"/>
  <c r="J326" i="20"/>
  <c r="L359" i="19"/>
  <c r="Q359" i="19"/>
  <c r="D327" i="20"/>
  <c r="U359" i="19"/>
  <c r="H327" i="20"/>
  <c r="L360" i="19"/>
  <c r="O360" i="19"/>
  <c r="B328" i="20"/>
  <c r="S360" i="19"/>
  <c r="F328" i="20"/>
  <c r="W360" i="19"/>
  <c r="J328" i="20"/>
  <c r="Q361" i="19"/>
  <c r="U361" i="19"/>
  <c r="L362" i="19"/>
  <c r="O362" i="19"/>
  <c r="B330" i="20"/>
  <c r="S362" i="19"/>
  <c r="F330" i="20"/>
  <c r="W362" i="19"/>
  <c r="J330" i="20"/>
  <c r="L363" i="19"/>
  <c r="Q363" i="19"/>
  <c r="D331" i="20"/>
  <c r="U363" i="19"/>
  <c r="H331" i="20"/>
  <c r="L364" i="19"/>
  <c r="O364" i="19"/>
  <c r="B332" i="20"/>
  <c r="S364" i="19"/>
  <c r="F332" i="20"/>
  <c r="W364" i="19"/>
  <c r="J332" i="20"/>
  <c r="Q365" i="19"/>
  <c r="U365" i="19"/>
  <c r="L366" i="19"/>
  <c r="O366" i="19"/>
  <c r="B334" i="20"/>
  <c r="S366" i="19"/>
  <c r="F334" i="20"/>
  <c r="W366" i="19"/>
  <c r="J334" i="20"/>
  <c r="L367" i="19"/>
  <c r="Q367" i="19"/>
  <c r="D335" i="20"/>
  <c r="U367" i="19"/>
  <c r="H335" i="20"/>
  <c r="L368" i="19"/>
  <c r="O368" i="19"/>
  <c r="B336" i="20"/>
  <c r="S368" i="19"/>
  <c r="F336" i="20"/>
  <c r="W368" i="19"/>
  <c r="J336" i="20"/>
  <c r="U369" i="19"/>
  <c r="L370" i="19"/>
  <c r="O370" i="19"/>
  <c r="B338" i="20"/>
  <c r="S370" i="19"/>
  <c r="F338" i="20"/>
  <c r="W370" i="19"/>
  <c r="J338" i="20"/>
  <c r="S372" i="19"/>
  <c r="J340" i="20"/>
  <c r="B342" i="20"/>
  <c r="F342" i="20"/>
  <c r="J342" i="20"/>
  <c r="O376" i="19"/>
  <c r="F344" i="20"/>
  <c r="W376" i="19"/>
  <c r="O380" i="19"/>
  <c r="S380" i="19"/>
  <c r="J348" i="20"/>
  <c r="L384" i="19"/>
  <c r="O384" i="19"/>
  <c r="B352" i="20"/>
  <c r="S384" i="19"/>
  <c r="W384" i="19"/>
  <c r="J352" i="20"/>
  <c r="E298" i="20"/>
  <c r="D301" i="20"/>
  <c r="I302" i="20"/>
  <c r="H305" i="20"/>
  <c r="E314" i="20"/>
  <c r="D317" i="20"/>
  <c r="I318" i="20"/>
  <c r="H325" i="20"/>
  <c r="E334" i="20"/>
  <c r="D337" i="20"/>
  <c r="I338" i="20"/>
  <c r="H341" i="20"/>
  <c r="B348" i="20"/>
  <c r="R379" i="19"/>
  <c r="T373" i="19"/>
  <c r="T352" i="19"/>
  <c r="R325" i="19"/>
  <c r="E293" i="20"/>
  <c r="V325" i="19"/>
  <c r="I293" i="20"/>
  <c r="P326" i="19"/>
  <c r="C294" i="20"/>
  <c r="T326" i="19"/>
  <c r="G294" i="20"/>
  <c r="X326" i="19"/>
  <c r="K294" i="20"/>
  <c r="R327" i="19"/>
  <c r="E295" i="20"/>
  <c r="V327" i="19"/>
  <c r="I295" i="20"/>
  <c r="P328" i="19"/>
  <c r="T328" i="19"/>
  <c r="X328" i="19"/>
  <c r="R329" i="19"/>
  <c r="E297" i="20"/>
  <c r="V329" i="19"/>
  <c r="I297" i="20"/>
  <c r="P330" i="19"/>
  <c r="C298" i="20"/>
  <c r="T330" i="19"/>
  <c r="G298" i="20"/>
  <c r="X330" i="19"/>
  <c r="K298" i="20"/>
  <c r="R331" i="19"/>
  <c r="E299" i="20"/>
  <c r="V331" i="19"/>
  <c r="I299" i="20"/>
  <c r="P332" i="19"/>
  <c r="T332" i="19"/>
  <c r="X332" i="19"/>
  <c r="R333" i="19"/>
  <c r="E301" i="20"/>
  <c r="V333" i="19"/>
  <c r="I301" i="20"/>
  <c r="P334" i="19"/>
  <c r="C302" i="20"/>
  <c r="T334" i="19"/>
  <c r="G302" i="20"/>
  <c r="X334" i="19"/>
  <c r="K302" i="20"/>
  <c r="R335" i="19"/>
  <c r="E303" i="20"/>
  <c r="V335" i="19"/>
  <c r="I303" i="20"/>
  <c r="P336" i="19"/>
  <c r="T336" i="19"/>
  <c r="X336" i="19"/>
  <c r="R337" i="19"/>
  <c r="E305" i="20"/>
  <c r="V337" i="19"/>
  <c r="I305" i="20"/>
  <c r="P338" i="19"/>
  <c r="C306" i="20"/>
  <c r="T338" i="19"/>
  <c r="G306" i="20"/>
  <c r="X338" i="19"/>
  <c r="K306" i="20"/>
  <c r="R339" i="19"/>
  <c r="E307" i="20"/>
  <c r="V339" i="19"/>
  <c r="I307" i="20"/>
  <c r="P340" i="19"/>
  <c r="T340" i="19"/>
  <c r="X340" i="19"/>
  <c r="R341" i="19"/>
  <c r="E309" i="20"/>
  <c r="V341" i="19"/>
  <c r="I309" i="20"/>
  <c r="P342" i="19"/>
  <c r="C310" i="20"/>
  <c r="T342" i="19"/>
  <c r="G310" i="20"/>
  <c r="X342" i="19"/>
  <c r="K310" i="20"/>
  <c r="R343" i="19"/>
  <c r="E311" i="20"/>
  <c r="V343" i="19"/>
  <c r="I311" i="20"/>
  <c r="P344" i="19"/>
  <c r="T344" i="19"/>
  <c r="X344" i="19"/>
  <c r="R345" i="19"/>
  <c r="E313" i="20"/>
  <c r="V345" i="19"/>
  <c r="I313" i="20"/>
  <c r="P346" i="19"/>
  <c r="C314" i="20"/>
  <c r="T346" i="19"/>
  <c r="G314" i="20"/>
  <c r="X346" i="19"/>
  <c r="K314" i="20"/>
  <c r="R347" i="19"/>
  <c r="E315" i="20"/>
  <c r="V347" i="19"/>
  <c r="I315" i="20"/>
  <c r="P348" i="19"/>
  <c r="T348" i="19"/>
  <c r="X348" i="19"/>
  <c r="R349" i="19"/>
  <c r="E317" i="20"/>
  <c r="V349" i="19"/>
  <c r="I317" i="20"/>
  <c r="P350" i="19"/>
  <c r="C318" i="20"/>
  <c r="G318" i="20"/>
  <c r="T350" i="19"/>
  <c r="X350" i="19"/>
  <c r="K318" i="20"/>
  <c r="R351" i="19"/>
  <c r="E319" i="20"/>
  <c r="V351" i="19"/>
  <c r="I319" i="20"/>
  <c r="P352" i="19"/>
  <c r="X352" i="19"/>
  <c r="R357" i="19"/>
  <c r="E325" i="20"/>
  <c r="V357" i="19"/>
  <c r="I325" i="20"/>
  <c r="P358" i="19"/>
  <c r="C326" i="20"/>
  <c r="T358" i="19"/>
  <c r="G326" i="20"/>
  <c r="X358" i="19"/>
  <c r="K326" i="20"/>
  <c r="R359" i="19"/>
  <c r="E327" i="20"/>
  <c r="V359" i="19"/>
  <c r="I327" i="20"/>
  <c r="P360" i="19"/>
  <c r="T360" i="19"/>
  <c r="X360" i="19"/>
  <c r="R361" i="19"/>
  <c r="E329" i="20"/>
  <c r="V361" i="19"/>
  <c r="I329" i="20"/>
  <c r="P362" i="19"/>
  <c r="C330" i="20"/>
  <c r="T362" i="19"/>
  <c r="G330" i="20"/>
  <c r="X362" i="19"/>
  <c r="K330" i="20"/>
  <c r="R363" i="19"/>
  <c r="E331" i="20"/>
  <c r="V363" i="19"/>
  <c r="I331" i="20"/>
  <c r="P364" i="19"/>
  <c r="T364" i="19"/>
  <c r="X364" i="19"/>
  <c r="R365" i="19"/>
  <c r="E333" i="20"/>
  <c r="V365" i="19"/>
  <c r="I333" i="20"/>
  <c r="P366" i="19"/>
  <c r="C334" i="20"/>
  <c r="T366" i="19"/>
  <c r="G334" i="20"/>
  <c r="X366" i="19"/>
  <c r="K334" i="20"/>
  <c r="R367" i="19"/>
  <c r="E335" i="20"/>
  <c r="V367" i="19"/>
  <c r="I335" i="20"/>
  <c r="P368" i="19"/>
  <c r="T368" i="19"/>
  <c r="X368" i="19"/>
  <c r="R369" i="19"/>
  <c r="E337" i="20"/>
  <c r="V369" i="19"/>
  <c r="I337" i="20"/>
  <c r="P370" i="19"/>
  <c r="C338" i="20"/>
  <c r="T370" i="19"/>
  <c r="G338" i="20"/>
  <c r="X370" i="19"/>
  <c r="K338" i="20"/>
  <c r="E339" i="20"/>
  <c r="R371" i="19"/>
  <c r="I339" i="20"/>
  <c r="V371" i="19"/>
  <c r="P372" i="19"/>
  <c r="T372" i="19"/>
  <c r="X372" i="19"/>
  <c r="R373" i="19"/>
  <c r="E341" i="20"/>
  <c r="V373" i="19"/>
  <c r="I341" i="20"/>
  <c r="P374" i="19"/>
  <c r="C342" i="20"/>
  <c r="T374" i="19"/>
  <c r="G342" i="20"/>
  <c r="X374" i="19"/>
  <c r="R375" i="19"/>
  <c r="I343" i="20"/>
  <c r="E347" i="20"/>
  <c r="V379" i="19"/>
  <c r="P380" i="19"/>
  <c r="C348" i="20"/>
  <c r="T380" i="19"/>
  <c r="G348" i="20"/>
  <c r="X380" i="19"/>
  <c r="K348" i="20"/>
  <c r="R381" i="19"/>
  <c r="E349" i="20"/>
  <c r="V381" i="19"/>
  <c r="I349" i="20"/>
  <c r="C350" i="20"/>
  <c r="P382" i="19"/>
  <c r="G350" i="20"/>
  <c r="T382" i="19"/>
  <c r="K350" i="20"/>
  <c r="X382" i="19"/>
  <c r="R383" i="19"/>
  <c r="E351" i="20"/>
  <c r="I351" i="20"/>
  <c r="E294" i="20"/>
  <c r="D297" i="20"/>
  <c r="I298" i="20"/>
  <c r="C300" i="20"/>
  <c r="H301" i="20"/>
  <c r="G304" i="20"/>
  <c r="K308" i="20"/>
  <c r="E310" i="20"/>
  <c r="D313" i="20"/>
  <c r="I314" i="20"/>
  <c r="C316" i="20"/>
  <c r="H317" i="20"/>
  <c r="K328" i="20"/>
  <c r="E330" i="20"/>
  <c r="D333" i="20"/>
  <c r="I334" i="20"/>
  <c r="C336" i="20"/>
  <c r="H337" i="20"/>
  <c r="G340" i="20"/>
  <c r="K344" i="20"/>
  <c r="G349" i="20"/>
  <c r="V383" i="19"/>
  <c r="X377" i="19"/>
  <c r="O372" i="19"/>
  <c r="V344" i="19"/>
  <c r="L30" i="18"/>
  <c r="O325" i="19"/>
  <c r="B293" i="20"/>
  <c r="S325" i="19"/>
  <c r="F293" i="20"/>
  <c r="W325" i="19"/>
  <c r="J293" i="20"/>
  <c r="Q326" i="19"/>
  <c r="D294" i="20"/>
  <c r="U326" i="19"/>
  <c r="H294" i="20"/>
  <c r="O327" i="19"/>
  <c r="S327" i="19"/>
  <c r="W327" i="19"/>
  <c r="Q328" i="19"/>
  <c r="D296" i="20"/>
  <c r="U328" i="19"/>
  <c r="H296" i="20"/>
  <c r="O329" i="19"/>
  <c r="B297" i="20"/>
  <c r="S329" i="19"/>
  <c r="F297" i="20"/>
  <c r="W329" i="19"/>
  <c r="J297" i="20"/>
  <c r="Q330" i="19"/>
  <c r="D298" i="20"/>
  <c r="U330" i="19"/>
  <c r="H298" i="20"/>
  <c r="O331" i="19"/>
  <c r="S331" i="19"/>
  <c r="W331" i="19"/>
  <c r="Q332" i="19"/>
  <c r="D300" i="20"/>
  <c r="U332" i="19"/>
  <c r="H300" i="20"/>
  <c r="O333" i="19"/>
  <c r="B301" i="20"/>
  <c r="S333" i="19"/>
  <c r="F301" i="20"/>
  <c r="W333" i="19"/>
  <c r="J301" i="20"/>
  <c r="Q334" i="19"/>
  <c r="D302" i="20"/>
  <c r="U334" i="19"/>
  <c r="H302" i="20"/>
  <c r="O335" i="19"/>
  <c r="S335" i="19"/>
  <c r="W335" i="19"/>
  <c r="Q336" i="19"/>
  <c r="D304" i="20"/>
  <c r="U336" i="19"/>
  <c r="H304" i="20"/>
  <c r="O337" i="19"/>
  <c r="B305" i="20"/>
  <c r="S337" i="19"/>
  <c r="F305" i="20"/>
  <c r="W337" i="19"/>
  <c r="J305" i="20"/>
  <c r="Q338" i="19"/>
  <c r="D306" i="20"/>
  <c r="U338" i="19"/>
  <c r="H306" i="20"/>
  <c r="O339" i="19"/>
  <c r="S339" i="19"/>
  <c r="W339" i="19"/>
  <c r="Q340" i="19"/>
  <c r="D308" i="20"/>
  <c r="U340" i="19"/>
  <c r="H308" i="20"/>
  <c r="O341" i="19"/>
  <c r="B309" i="20"/>
  <c r="S341" i="19"/>
  <c r="F309" i="20"/>
  <c r="W341" i="19"/>
  <c r="J309" i="20"/>
  <c r="Q342" i="19"/>
  <c r="D310" i="20"/>
  <c r="U342" i="19"/>
  <c r="H310" i="20"/>
  <c r="O343" i="19"/>
  <c r="S343" i="19"/>
  <c r="W343" i="19"/>
  <c r="Q344" i="19"/>
  <c r="D312" i="20"/>
  <c r="U344" i="19"/>
  <c r="H312" i="20"/>
  <c r="O345" i="19"/>
  <c r="B313" i="20"/>
  <c r="S345" i="19"/>
  <c r="F313" i="20"/>
  <c r="W345" i="19"/>
  <c r="J313" i="20"/>
  <c r="Q346" i="19"/>
  <c r="D314" i="20"/>
  <c r="U346" i="19"/>
  <c r="H314" i="20"/>
  <c r="O347" i="19"/>
  <c r="S347" i="19"/>
  <c r="W347" i="19"/>
  <c r="Q348" i="19"/>
  <c r="D316" i="20"/>
  <c r="U348" i="19"/>
  <c r="H316" i="20"/>
  <c r="O349" i="19"/>
  <c r="B317" i="20"/>
  <c r="S349" i="19"/>
  <c r="F317" i="20"/>
  <c r="W349" i="19"/>
  <c r="J317" i="20"/>
  <c r="Q350" i="19"/>
  <c r="D318" i="20"/>
  <c r="U350" i="19"/>
  <c r="H318" i="20"/>
  <c r="O351" i="19"/>
  <c r="S351" i="19"/>
  <c r="W351" i="19"/>
  <c r="Q352" i="19"/>
  <c r="D320" i="20"/>
  <c r="U352" i="19"/>
  <c r="H320" i="20"/>
  <c r="L357" i="19"/>
  <c r="O357" i="19"/>
  <c r="B325" i="20"/>
  <c r="S357" i="19"/>
  <c r="F325" i="20"/>
  <c r="W357" i="19"/>
  <c r="J325" i="20"/>
  <c r="Q358" i="19"/>
  <c r="D326" i="20"/>
  <c r="U358" i="19"/>
  <c r="H326" i="20"/>
  <c r="O359" i="19"/>
  <c r="S359" i="19"/>
  <c r="W359" i="19"/>
  <c r="Q360" i="19"/>
  <c r="D328" i="20"/>
  <c r="U360" i="19"/>
  <c r="H328" i="20"/>
  <c r="L361" i="19"/>
  <c r="O361" i="19"/>
  <c r="B329" i="20"/>
  <c r="S361" i="19"/>
  <c r="F329" i="20"/>
  <c r="W361" i="19"/>
  <c r="J329" i="20"/>
  <c r="Q362" i="19"/>
  <c r="D330" i="20"/>
  <c r="U362" i="19"/>
  <c r="H330" i="20"/>
  <c r="O363" i="19"/>
  <c r="W363" i="19"/>
  <c r="Q364" i="19"/>
  <c r="D332" i="20"/>
  <c r="U364" i="19"/>
  <c r="H332" i="20"/>
  <c r="L365" i="19"/>
  <c r="O365" i="19"/>
  <c r="B333" i="20"/>
  <c r="S365" i="19"/>
  <c r="F333" i="20"/>
  <c r="W365" i="19"/>
  <c r="J333" i="20"/>
  <c r="Q366" i="19"/>
  <c r="D334" i="20"/>
  <c r="U366" i="19"/>
  <c r="H334" i="20"/>
  <c r="O367" i="19"/>
  <c r="S367" i="19"/>
  <c r="W367" i="19"/>
  <c r="Q368" i="19"/>
  <c r="D336" i="20"/>
  <c r="U368" i="19"/>
  <c r="H336" i="20"/>
  <c r="L369" i="19"/>
  <c r="O369" i="19"/>
  <c r="B337" i="20"/>
  <c r="S369" i="19"/>
  <c r="F337" i="20"/>
  <c r="W369" i="19"/>
  <c r="J337" i="20"/>
  <c r="Q370" i="19"/>
  <c r="D338" i="20"/>
  <c r="U370" i="19"/>
  <c r="H338" i="20"/>
  <c r="O371" i="19"/>
  <c r="S371" i="19"/>
  <c r="W371" i="19"/>
  <c r="Q372" i="19"/>
  <c r="D340" i="20"/>
  <c r="U372" i="19"/>
  <c r="H340" i="20"/>
  <c r="L373" i="19"/>
  <c r="O373" i="19"/>
  <c r="B341" i="20"/>
  <c r="S373" i="19"/>
  <c r="F341" i="20"/>
  <c r="W373" i="19"/>
  <c r="J341" i="20"/>
  <c r="D342" i="20"/>
  <c r="Q374" i="19"/>
  <c r="H342" i="20"/>
  <c r="U374" i="19"/>
  <c r="O375" i="19"/>
  <c r="S375" i="19"/>
  <c r="W375" i="19"/>
  <c r="Q376" i="19"/>
  <c r="D344" i="20"/>
  <c r="U376" i="19"/>
  <c r="H344" i="20"/>
  <c r="L377" i="19"/>
  <c r="B345" i="20"/>
  <c r="O377" i="19"/>
  <c r="F345" i="20"/>
  <c r="S377" i="19"/>
  <c r="J345" i="20"/>
  <c r="W377" i="19"/>
  <c r="Q378" i="19"/>
  <c r="D346" i="20"/>
  <c r="U378" i="19"/>
  <c r="O379" i="19"/>
  <c r="B347" i="20"/>
  <c r="L379" i="19"/>
  <c r="S379" i="19"/>
  <c r="F347" i="20"/>
  <c r="W379" i="19"/>
  <c r="J347" i="20"/>
  <c r="D350" i="20"/>
  <c r="U382" i="19"/>
  <c r="D293" i="20"/>
  <c r="I294" i="20"/>
  <c r="C296" i="20"/>
  <c r="H297" i="20"/>
  <c r="B299" i="20"/>
  <c r="G300" i="20"/>
  <c r="F303" i="20"/>
  <c r="K304" i="20"/>
  <c r="E306" i="20"/>
  <c r="J307" i="20"/>
  <c r="D309" i="20"/>
  <c r="I310" i="20"/>
  <c r="C312" i="20"/>
  <c r="H313" i="20"/>
  <c r="B315" i="20"/>
  <c r="G316" i="20"/>
  <c r="F319" i="20"/>
  <c r="K320" i="20"/>
  <c r="E326" i="20"/>
  <c r="J327" i="20"/>
  <c r="D329" i="20"/>
  <c r="I330" i="20"/>
  <c r="C332" i="20"/>
  <c r="H333" i="20"/>
  <c r="B335" i="20"/>
  <c r="G336" i="20"/>
  <c r="F339" i="20"/>
  <c r="K340" i="20"/>
  <c r="E342" i="20"/>
  <c r="J343" i="20"/>
  <c r="E345" i="20"/>
  <c r="Q382" i="19"/>
  <c r="P371" i="19"/>
  <c r="T371" i="19"/>
  <c r="X371" i="19"/>
  <c r="R372" i="19"/>
  <c r="V372" i="19"/>
  <c r="R374" i="19"/>
  <c r="V374" i="19"/>
  <c r="P375" i="19"/>
  <c r="T375" i="19"/>
  <c r="X375" i="19"/>
  <c r="R376" i="19"/>
  <c r="V376" i="19"/>
  <c r="R378" i="19"/>
  <c r="E346" i="20"/>
  <c r="V378" i="19"/>
  <c r="I346" i="20"/>
  <c r="P379" i="19"/>
  <c r="C347" i="20"/>
  <c r="T379" i="19"/>
  <c r="G347" i="20"/>
  <c r="X379" i="19"/>
  <c r="K347" i="20"/>
  <c r="Q380" i="19"/>
  <c r="D348" i="20"/>
  <c r="U380" i="19"/>
  <c r="H348" i="20"/>
  <c r="L381" i="19"/>
  <c r="B349" i="20"/>
  <c r="O381" i="19"/>
  <c r="F349" i="20"/>
  <c r="S381" i="19"/>
  <c r="J349" i="20"/>
  <c r="W381" i="19"/>
  <c r="O383" i="19"/>
  <c r="B351" i="20"/>
  <c r="S383" i="19"/>
  <c r="F351" i="20"/>
  <c r="W383" i="19"/>
  <c r="J351" i="20"/>
  <c r="P384" i="19"/>
  <c r="C352" i="20"/>
  <c r="T384" i="19"/>
  <c r="G352" i="20"/>
  <c r="X384" i="19"/>
  <c r="K352" i="20"/>
  <c r="C339" i="20"/>
  <c r="G339" i="20"/>
  <c r="K339" i="20"/>
  <c r="C343" i="20"/>
  <c r="G343" i="20"/>
  <c r="K343" i="20"/>
  <c r="G345" i="20"/>
  <c r="F348" i="20"/>
  <c r="K349" i="20"/>
  <c r="P373" i="19"/>
  <c r="L371" i="19"/>
  <c r="Q371" i="19"/>
  <c r="U371" i="19"/>
  <c r="L372" i="19"/>
  <c r="Q373" i="19"/>
  <c r="U373" i="19"/>
  <c r="L374" i="19"/>
  <c r="O374" i="19"/>
  <c r="S374" i="19"/>
  <c r="W374" i="19"/>
  <c r="L375" i="19"/>
  <c r="Q375" i="19"/>
  <c r="U375" i="19"/>
  <c r="L376" i="19"/>
  <c r="Q377" i="19"/>
  <c r="U377" i="19"/>
  <c r="H345" i="20"/>
  <c r="L378" i="19"/>
  <c r="O378" i="19"/>
  <c r="B346" i="20"/>
  <c r="S378" i="19"/>
  <c r="F346" i="20"/>
  <c r="W378" i="19"/>
  <c r="J346" i="20"/>
  <c r="D347" i="20"/>
  <c r="Q379" i="19"/>
  <c r="H347" i="20"/>
  <c r="U379" i="19"/>
  <c r="E348" i="20"/>
  <c r="R380" i="19"/>
  <c r="I348" i="20"/>
  <c r="V380" i="19"/>
  <c r="R382" i="19"/>
  <c r="E350" i="20"/>
  <c r="V382" i="19"/>
  <c r="I350" i="20"/>
  <c r="P383" i="19"/>
  <c r="C351" i="20"/>
  <c r="T383" i="19"/>
  <c r="G351" i="20"/>
  <c r="X383" i="19"/>
  <c r="K351" i="20"/>
  <c r="Q384" i="19"/>
  <c r="D352" i="20"/>
  <c r="U384" i="19"/>
  <c r="H352" i="20"/>
  <c r="D339" i="20"/>
  <c r="H339" i="20"/>
  <c r="E340" i="20"/>
  <c r="I340" i="20"/>
  <c r="K342" i="20"/>
  <c r="D343" i="20"/>
  <c r="H343" i="20"/>
  <c r="E344" i="20"/>
  <c r="I344" i="20"/>
  <c r="C345" i="20"/>
  <c r="V375" i="19"/>
  <c r="W372" i="19"/>
  <c r="P376" i="19"/>
  <c r="T376" i="19"/>
  <c r="X376" i="19"/>
  <c r="R377" i="19"/>
  <c r="V377" i="19"/>
  <c r="I345" i="20"/>
  <c r="C346" i="20"/>
  <c r="P378" i="19"/>
  <c r="G346" i="20"/>
  <c r="T378" i="19"/>
  <c r="K346" i="20"/>
  <c r="X378" i="19"/>
  <c r="L380" i="19"/>
  <c r="Q381" i="19"/>
  <c r="D349" i="20"/>
  <c r="U381" i="19"/>
  <c r="H349" i="20"/>
  <c r="L382" i="19"/>
  <c r="O382" i="19"/>
  <c r="B350" i="20"/>
  <c r="S382" i="19"/>
  <c r="F350" i="20"/>
  <c r="W382" i="19"/>
  <c r="J350" i="20"/>
  <c r="D351" i="20"/>
  <c r="Q383" i="19"/>
  <c r="H351" i="20"/>
  <c r="U383" i="19"/>
  <c r="L383" i="19"/>
  <c r="E352" i="20"/>
  <c r="R384" i="19"/>
  <c r="I352" i="20"/>
  <c r="V384" i="19"/>
  <c r="B340" i="20"/>
  <c r="F340" i="20"/>
  <c r="K341" i="20"/>
  <c r="E343" i="20"/>
  <c r="B344" i="20"/>
  <c r="J344" i="20"/>
  <c r="D345" i="20"/>
  <c r="I347" i="20"/>
  <c r="C349" i="20"/>
  <c r="H350" i="20"/>
  <c r="K14" i="25"/>
  <c r="L14" i="25"/>
  <c r="L349" i="19"/>
  <c r="Y383" i="19" l="1"/>
  <c r="Y371" i="19"/>
  <c r="Y373" i="19"/>
  <c r="Y365" i="19"/>
  <c r="Y384" i="19"/>
  <c r="Y363" i="19"/>
  <c r="Y360" i="19"/>
  <c r="Y358" i="19"/>
  <c r="Y349" i="19"/>
  <c r="Y382" i="19"/>
  <c r="Y372" i="19"/>
  <c r="Y381" i="19"/>
  <c r="L349" i="20"/>
  <c r="Y361" i="19"/>
  <c r="Y359" i="19"/>
  <c r="Y380" i="19"/>
  <c r="Y375" i="19"/>
  <c r="Y374" i="19"/>
  <c r="Y379" i="19"/>
  <c r="Y377" i="19"/>
  <c r="Y369" i="19"/>
  <c r="Y370" i="19"/>
  <c r="Y368" i="19"/>
  <c r="Y366" i="19"/>
  <c r="Y378" i="19"/>
  <c r="Y376" i="19"/>
  <c r="Y357" i="19"/>
  <c r="Y367" i="19"/>
  <c r="Y364" i="19"/>
  <c r="Y362" i="19"/>
  <c r="L330" i="20"/>
  <c r="L347" i="19"/>
  <c r="L334" i="19"/>
  <c r="L334" i="20" s="1"/>
  <c r="L326" i="19"/>
  <c r="L326" i="20" s="1"/>
  <c r="L342" i="19"/>
  <c r="L330" i="19"/>
  <c r="L333" i="19"/>
  <c r="L338" i="19"/>
  <c r="L338" i="20" s="1"/>
  <c r="L341" i="19"/>
  <c r="L341" i="20" s="1"/>
  <c r="L346" i="19"/>
  <c r="L346" i="20" s="1"/>
  <c r="L325" i="19"/>
  <c r="L327" i="19"/>
  <c r="L327" i="20" s="1"/>
  <c r="L335" i="19"/>
  <c r="L343" i="19"/>
  <c r="L343" i="20" s="1"/>
  <c r="L350" i="19"/>
  <c r="L350" i="20" s="1"/>
  <c r="L328" i="19"/>
  <c r="L328" i="20" s="1"/>
  <c r="L331" i="19"/>
  <c r="L331" i="20" s="1"/>
  <c r="L332" i="19"/>
  <c r="L332" i="20" s="1"/>
  <c r="L336" i="19"/>
  <c r="L336" i="20" s="1"/>
  <c r="L339" i="19"/>
  <c r="L339" i="20" s="1"/>
  <c r="L340" i="19"/>
  <c r="L344" i="19"/>
  <c r="L344" i="20" s="1"/>
  <c r="L351" i="19"/>
  <c r="L348" i="19"/>
  <c r="L348" i="20" s="1"/>
  <c r="L352" i="19"/>
  <c r="L352" i="20" s="1"/>
  <c r="L329" i="19"/>
  <c r="L329" i="20" s="1"/>
  <c r="L337" i="19"/>
  <c r="L337" i="20" s="1"/>
  <c r="L345" i="19"/>
  <c r="L345" i="20" s="1"/>
  <c r="Y351" i="19" l="1"/>
  <c r="Y333" i="19"/>
  <c r="L333" i="20"/>
  <c r="Y331" i="19"/>
  <c r="Y337" i="19"/>
  <c r="Y336" i="19"/>
  <c r="Y350" i="19"/>
  <c r="Y325" i="19"/>
  <c r="Y334" i="19"/>
  <c r="L325" i="20"/>
  <c r="Y329" i="19"/>
  <c r="Y344" i="19"/>
  <c r="Y332" i="19"/>
  <c r="Y343" i="19"/>
  <c r="Y346" i="19"/>
  <c r="Y330" i="19"/>
  <c r="Y347" i="19"/>
  <c r="L347" i="20"/>
  <c r="Y352" i="19"/>
  <c r="Y340" i="19"/>
  <c r="Y335" i="19"/>
  <c r="Y341" i="19"/>
  <c r="Y342" i="19"/>
  <c r="L335" i="20"/>
  <c r="L340" i="20"/>
  <c r="Y345" i="19"/>
  <c r="Y348" i="19"/>
  <c r="Y339" i="19"/>
  <c r="Y328" i="19"/>
  <c r="Y327" i="19"/>
  <c r="Y338" i="19"/>
  <c r="Y326" i="19"/>
  <c r="L342" i="20"/>
  <c r="L351" i="20"/>
  <c r="K288" i="21"/>
  <c r="J288" i="21"/>
  <c r="I288" i="21"/>
  <c r="H288" i="21"/>
  <c r="G288" i="21"/>
  <c r="F288" i="21"/>
  <c r="E288" i="21"/>
  <c r="D288" i="21"/>
  <c r="C288" i="21"/>
  <c r="B288" i="21"/>
  <c r="K287" i="21"/>
  <c r="J287" i="21"/>
  <c r="I287" i="21"/>
  <c r="H287" i="21"/>
  <c r="G287" i="21"/>
  <c r="F287" i="21"/>
  <c r="E287" i="21"/>
  <c r="D287" i="21"/>
  <c r="C287" i="21"/>
  <c r="B287" i="21"/>
  <c r="K286" i="21"/>
  <c r="J286" i="21"/>
  <c r="I286" i="21"/>
  <c r="H286" i="21"/>
  <c r="G286" i="21"/>
  <c r="F286" i="21"/>
  <c r="E286" i="21"/>
  <c r="D286" i="21"/>
  <c r="C286" i="21"/>
  <c r="B286" i="21"/>
  <c r="K285" i="21"/>
  <c r="J285" i="21"/>
  <c r="I285" i="21"/>
  <c r="H285" i="21"/>
  <c r="G285" i="21"/>
  <c r="F285" i="21"/>
  <c r="E285" i="21"/>
  <c r="D285" i="21"/>
  <c r="C285" i="21"/>
  <c r="B285" i="21"/>
  <c r="K284" i="21"/>
  <c r="J284" i="21"/>
  <c r="I284" i="21"/>
  <c r="H284" i="21"/>
  <c r="G284" i="21"/>
  <c r="F284" i="21"/>
  <c r="E284" i="21"/>
  <c r="D284" i="21"/>
  <c r="C284" i="21"/>
  <c r="B284" i="21"/>
  <c r="K283" i="21"/>
  <c r="J283" i="21"/>
  <c r="I283" i="21"/>
  <c r="H283" i="21"/>
  <c r="G283" i="21"/>
  <c r="F283" i="21"/>
  <c r="E283" i="21"/>
  <c r="D283" i="21"/>
  <c r="C283" i="21"/>
  <c r="B283" i="21"/>
  <c r="K282" i="21"/>
  <c r="J282" i="21"/>
  <c r="I282" i="21"/>
  <c r="H282" i="21"/>
  <c r="G282" i="21"/>
  <c r="F282" i="21"/>
  <c r="E282" i="21"/>
  <c r="D282" i="21"/>
  <c r="C282" i="21"/>
  <c r="B282" i="21"/>
  <c r="K281" i="21"/>
  <c r="J281" i="21"/>
  <c r="I281" i="21"/>
  <c r="H281" i="21"/>
  <c r="G281" i="21"/>
  <c r="F281" i="21"/>
  <c r="E281" i="21"/>
  <c r="D281" i="21"/>
  <c r="C281" i="21"/>
  <c r="B281" i="21"/>
  <c r="K280" i="21"/>
  <c r="J280" i="21"/>
  <c r="I280" i="21"/>
  <c r="H280" i="21"/>
  <c r="G280" i="21"/>
  <c r="F280" i="21"/>
  <c r="E280" i="21"/>
  <c r="D280" i="21"/>
  <c r="C280" i="21"/>
  <c r="B280" i="21"/>
  <c r="K279" i="21"/>
  <c r="J279" i="21"/>
  <c r="I279" i="21"/>
  <c r="H279" i="21"/>
  <c r="G279" i="21"/>
  <c r="F279" i="21"/>
  <c r="E279" i="21"/>
  <c r="D279" i="21"/>
  <c r="C279" i="21"/>
  <c r="B279" i="21"/>
  <c r="K278" i="21"/>
  <c r="J278" i="21"/>
  <c r="I278" i="21"/>
  <c r="H278" i="21"/>
  <c r="G278" i="21"/>
  <c r="F278" i="21"/>
  <c r="E278" i="21"/>
  <c r="D278" i="21"/>
  <c r="C278" i="21"/>
  <c r="B278" i="21"/>
  <c r="K277" i="21"/>
  <c r="J277" i="21"/>
  <c r="I277" i="21"/>
  <c r="H277" i="21"/>
  <c r="G277" i="21"/>
  <c r="F277" i="21"/>
  <c r="E277" i="21"/>
  <c r="D277" i="21"/>
  <c r="C277" i="21"/>
  <c r="B277" i="21"/>
  <c r="K276" i="21"/>
  <c r="J276" i="21"/>
  <c r="I276" i="21"/>
  <c r="H276" i="21"/>
  <c r="G276" i="21"/>
  <c r="F276" i="21"/>
  <c r="E276" i="21"/>
  <c r="D276" i="21"/>
  <c r="C276" i="21"/>
  <c r="B276" i="21"/>
  <c r="K275" i="21"/>
  <c r="J275" i="21"/>
  <c r="I275" i="21"/>
  <c r="H275" i="21"/>
  <c r="G275" i="21"/>
  <c r="F275" i="21"/>
  <c r="E275" i="21"/>
  <c r="D275" i="21"/>
  <c r="C275" i="21"/>
  <c r="B275" i="21"/>
  <c r="K274" i="21"/>
  <c r="J274" i="21"/>
  <c r="I274" i="21"/>
  <c r="H274" i="21"/>
  <c r="G274" i="21"/>
  <c r="F274" i="21"/>
  <c r="E274" i="21"/>
  <c r="D274" i="21"/>
  <c r="C274" i="21"/>
  <c r="B274" i="21"/>
  <c r="K273" i="21"/>
  <c r="J273" i="21"/>
  <c r="I273" i="21"/>
  <c r="H273" i="21"/>
  <c r="G273" i="21"/>
  <c r="F273" i="21"/>
  <c r="E273" i="21"/>
  <c r="D273" i="21"/>
  <c r="C273" i="21"/>
  <c r="B273" i="21"/>
  <c r="K272" i="21"/>
  <c r="J272" i="21"/>
  <c r="I272" i="21"/>
  <c r="H272" i="21"/>
  <c r="G272" i="21"/>
  <c r="F272" i="21"/>
  <c r="E272" i="21"/>
  <c r="D272" i="21"/>
  <c r="C272" i="21"/>
  <c r="B272" i="21"/>
  <c r="K271" i="21"/>
  <c r="J271" i="21"/>
  <c r="I271" i="21"/>
  <c r="H271" i="21"/>
  <c r="G271" i="21"/>
  <c r="F271" i="21"/>
  <c r="E271" i="21"/>
  <c r="D271" i="21"/>
  <c r="C271" i="21"/>
  <c r="B271" i="21"/>
  <c r="K270" i="21"/>
  <c r="J270" i="21"/>
  <c r="I270" i="21"/>
  <c r="H270" i="21"/>
  <c r="G270" i="21"/>
  <c r="F270" i="21"/>
  <c r="E270" i="21"/>
  <c r="D270" i="21"/>
  <c r="C270" i="21"/>
  <c r="B270" i="21"/>
  <c r="K269" i="21"/>
  <c r="J269" i="21"/>
  <c r="I269" i="21"/>
  <c r="H269" i="21"/>
  <c r="G269" i="21"/>
  <c r="F269" i="21"/>
  <c r="E269" i="21"/>
  <c r="D269" i="21"/>
  <c r="C269" i="21"/>
  <c r="B269" i="21"/>
  <c r="K268" i="21"/>
  <c r="J268" i="21"/>
  <c r="I268" i="21"/>
  <c r="H268" i="21"/>
  <c r="G268" i="21"/>
  <c r="F268" i="21"/>
  <c r="E268" i="21"/>
  <c r="D268" i="21"/>
  <c r="C268" i="21"/>
  <c r="B268" i="21"/>
  <c r="K267" i="21"/>
  <c r="J267" i="21"/>
  <c r="I267" i="21"/>
  <c r="H267" i="21"/>
  <c r="G267" i="21"/>
  <c r="F267" i="21"/>
  <c r="E267" i="21"/>
  <c r="D267" i="21"/>
  <c r="C267" i="21"/>
  <c r="B267" i="21"/>
  <c r="K266" i="21"/>
  <c r="J266" i="21"/>
  <c r="I266" i="21"/>
  <c r="H266" i="21"/>
  <c r="G266" i="21"/>
  <c r="F266" i="21"/>
  <c r="E266" i="21"/>
  <c r="D266" i="21"/>
  <c r="C266" i="21"/>
  <c r="B266" i="21"/>
  <c r="K265" i="21"/>
  <c r="J265" i="21"/>
  <c r="I265" i="21"/>
  <c r="H265" i="21"/>
  <c r="G265" i="21"/>
  <c r="F265" i="21"/>
  <c r="E265" i="21"/>
  <c r="D265" i="21"/>
  <c r="C265" i="21"/>
  <c r="B265" i="21"/>
  <c r="K264" i="21"/>
  <c r="J264" i="21"/>
  <c r="I264" i="21"/>
  <c r="H264" i="21"/>
  <c r="G264" i="21"/>
  <c r="F264" i="21"/>
  <c r="E264" i="21"/>
  <c r="D264" i="21"/>
  <c r="C264" i="21"/>
  <c r="B264" i="21"/>
  <c r="K263" i="21"/>
  <c r="J263" i="21"/>
  <c r="I263" i="21"/>
  <c r="H263" i="21"/>
  <c r="G263" i="21"/>
  <c r="F263" i="21"/>
  <c r="E263" i="21"/>
  <c r="D263" i="21"/>
  <c r="C263" i="21"/>
  <c r="B263" i="21"/>
  <c r="K262" i="21"/>
  <c r="J262" i="21"/>
  <c r="I262" i="21"/>
  <c r="H262" i="21"/>
  <c r="G262" i="21"/>
  <c r="F262" i="21"/>
  <c r="E262" i="21"/>
  <c r="D262" i="21"/>
  <c r="C262" i="21"/>
  <c r="B262" i="21"/>
  <c r="K261" i="21"/>
  <c r="J261" i="21"/>
  <c r="I261" i="21"/>
  <c r="H261" i="21"/>
  <c r="G261" i="21"/>
  <c r="F261" i="21"/>
  <c r="E261" i="21"/>
  <c r="D261" i="21"/>
  <c r="C261" i="21"/>
  <c r="B261" i="21"/>
  <c r="K288" i="23"/>
  <c r="J288" i="23"/>
  <c r="I288" i="23"/>
  <c r="H288" i="23"/>
  <c r="G288" i="23"/>
  <c r="F288" i="23"/>
  <c r="E288" i="23"/>
  <c r="D288" i="23"/>
  <c r="C288" i="23"/>
  <c r="B288" i="23"/>
  <c r="K287" i="23"/>
  <c r="J287" i="23"/>
  <c r="I287" i="23"/>
  <c r="H287" i="23"/>
  <c r="G287" i="23"/>
  <c r="F287" i="23"/>
  <c r="E287" i="23"/>
  <c r="D287" i="23"/>
  <c r="C287" i="23"/>
  <c r="B287" i="23"/>
  <c r="K286" i="23"/>
  <c r="J286" i="23"/>
  <c r="I286" i="23"/>
  <c r="H286" i="23"/>
  <c r="G286" i="23"/>
  <c r="F286" i="23"/>
  <c r="E286" i="23"/>
  <c r="D286" i="23"/>
  <c r="C286" i="23"/>
  <c r="B286" i="23"/>
  <c r="K285" i="23"/>
  <c r="J285" i="23"/>
  <c r="I285" i="23"/>
  <c r="H285" i="23"/>
  <c r="G285" i="23"/>
  <c r="F285" i="23"/>
  <c r="E285" i="23"/>
  <c r="D285" i="23"/>
  <c r="C285" i="23"/>
  <c r="B285" i="23"/>
  <c r="K284" i="23"/>
  <c r="J284" i="23"/>
  <c r="I284" i="23"/>
  <c r="H284" i="23"/>
  <c r="G284" i="23"/>
  <c r="F284" i="23"/>
  <c r="E284" i="23"/>
  <c r="D284" i="23"/>
  <c r="C284" i="23"/>
  <c r="B284" i="23"/>
  <c r="K283" i="23"/>
  <c r="J283" i="23"/>
  <c r="I283" i="23"/>
  <c r="H283" i="23"/>
  <c r="G283" i="23"/>
  <c r="F283" i="23"/>
  <c r="E283" i="23"/>
  <c r="D283" i="23"/>
  <c r="C283" i="23"/>
  <c r="B283" i="23"/>
  <c r="K282" i="23"/>
  <c r="J282" i="23"/>
  <c r="I282" i="23"/>
  <c r="H282" i="23"/>
  <c r="G282" i="23"/>
  <c r="F282" i="23"/>
  <c r="E282" i="23"/>
  <c r="D282" i="23"/>
  <c r="C282" i="23"/>
  <c r="B282" i="23"/>
  <c r="K281" i="23"/>
  <c r="J281" i="23"/>
  <c r="I281" i="23"/>
  <c r="H281" i="23"/>
  <c r="G281" i="23"/>
  <c r="F281" i="23"/>
  <c r="E281" i="23"/>
  <c r="D281" i="23"/>
  <c r="C281" i="23"/>
  <c r="B281" i="23"/>
  <c r="K280" i="23"/>
  <c r="J280" i="23"/>
  <c r="I280" i="23"/>
  <c r="H280" i="23"/>
  <c r="G280" i="23"/>
  <c r="F280" i="23"/>
  <c r="E280" i="23"/>
  <c r="D280" i="23"/>
  <c r="C280" i="23"/>
  <c r="B280" i="23"/>
  <c r="K279" i="23"/>
  <c r="J279" i="23"/>
  <c r="I279" i="23"/>
  <c r="H279" i="23"/>
  <c r="G279" i="23"/>
  <c r="F279" i="23"/>
  <c r="E279" i="23"/>
  <c r="D279" i="23"/>
  <c r="C279" i="23"/>
  <c r="B279" i="23"/>
  <c r="K278" i="23"/>
  <c r="J278" i="23"/>
  <c r="I278" i="23"/>
  <c r="H278" i="23"/>
  <c r="G278" i="23"/>
  <c r="F278" i="23"/>
  <c r="E278" i="23"/>
  <c r="D278" i="23"/>
  <c r="C278" i="23"/>
  <c r="B278" i="23"/>
  <c r="K277" i="23"/>
  <c r="J277" i="23"/>
  <c r="I277" i="23"/>
  <c r="H277" i="23"/>
  <c r="G277" i="23"/>
  <c r="F277" i="23"/>
  <c r="E277" i="23"/>
  <c r="D277" i="23"/>
  <c r="C277" i="23"/>
  <c r="B277" i="23"/>
  <c r="K276" i="23"/>
  <c r="J276" i="23"/>
  <c r="I276" i="23"/>
  <c r="H276" i="23"/>
  <c r="G276" i="23"/>
  <c r="F276" i="23"/>
  <c r="E276" i="23"/>
  <c r="D276" i="23"/>
  <c r="C276" i="23"/>
  <c r="B276" i="23"/>
  <c r="K275" i="23"/>
  <c r="J275" i="23"/>
  <c r="I275" i="23"/>
  <c r="H275" i="23"/>
  <c r="G275" i="23"/>
  <c r="F275" i="23"/>
  <c r="E275" i="23"/>
  <c r="D275" i="23"/>
  <c r="C275" i="23"/>
  <c r="B275" i="23"/>
  <c r="K274" i="23"/>
  <c r="J274" i="23"/>
  <c r="I274" i="23"/>
  <c r="H274" i="23"/>
  <c r="G274" i="23"/>
  <c r="F274" i="23"/>
  <c r="E274" i="23"/>
  <c r="D274" i="23"/>
  <c r="C274" i="23"/>
  <c r="B274" i="23"/>
  <c r="K273" i="23"/>
  <c r="J273" i="23"/>
  <c r="I273" i="23"/>
  <c r="H273" i="23"/>
  <c r="G273" i="23"/>
  <c r="F273" i="23"/>
  <c r="E273" i="23"/>
  <c r="D273" i="23"/>
  <c r="C273" i="23"/>
  <c r="B273" i="23"/>
  <c r="K272" i="23"/>
  <c r="J272" i="23"/>
  <c r="I272" i="23"/>
  <c r="H272" i="23"/>
  <c r="G272" i="23"/>
  <c r="F272" i="23"/>
  <c r="E272" i="23"/>
  <c r="D272" i="23"/>
  <c r="C272" i="23"/>
  <c r="B272" i="23"/>
  <c r="K271" i="23"/>
  <c r="J271" i="23"/>
  <c r="I271" i="23"/>
  <c r="H271" i="23"/>
  <c r="G271" i="23"/>
  <c r="F271" i="23"/>
  <c r="E271" i="23"/>
  <c r="D271" i="23"/>
  <c r="C271" i="23"/>
  <c r="B271" i="23"/>
  <c r="K270" i="23"/>
  <c r="J270" i="23"/>
  <c r="I270" i="23"/>
  <c r="H270" i="23"/>
  <c r="G270" i="23"/>
  <c r="F270" i="23"/>
  <c r="E270" i="23"/>
  <c r="D270" i="23"/>
  <c r="C270" i="23"/>
  <c r="B270" i="23"/>
  <c r="K269" i="23"/>
  <c r="J269" i="23"/>
  <c r="I269" i="23"/>
  <c r="H269" i="23"/>
  <c r="G269" i="23"/>
  <c r="F269" i="23"/>
  <c r="E269" i="23"/>
  <c r="D269" i="23"/>
  <c r="C269" i="23"/>
  <c r="B269" i="23"/>
  <c r="K268" i="23"/>
  <c r="J268" i="23"/>
  <c r="I268" i="23"/>
  <c r="H268" i="23"/>
  <c r="G268" i="23"/>
  <c r="F268" i="23"/>
  <c r="E268" i="23"/>
  <c r="D268" i="23"/>
  <c r="C268" i="23"/>
  <c r="B268" i="23"/>
  <c r="K267" i="23"/>
  <c r="J267" i="23"/>
  <c r="I267" i="23"/>
  <c r="H267" i="23"/>
  <c r="G267" i="23"/>
  <c r="F267" i="23"/>
  <c r="E267" i="23"/>
  <c r="D267" i="23"/>
  <c r="C267" i="23"/>
  <c r="B267" i="23"/>
  <c r="K266" i="23"/>
  <c r="J266" i="23"/>
  <c r="I266" i="23"/>
  <c r="H266" i="23"/>
  <c r="G266" i="23"/>
  <c r="F266" i="23"/>
  <c r="E266" i="23"/>
  <c r="D266" i="23"/>
  <c r="C266" i="23"/>
  <c r="B266" i="23"/>
  <c r="K265" i="23"/>
  <c r="J265" i="23"/>
  <c r="I265" i="23"/>
  <c r="H265" i="23"/>
  <c r="G265" i="23"/>
  <c r="F265" i="23"/>
  <c r="E265" i="23"/>
  <c r="D265" i="23"/>
  <c r="C265" i="23"/>
  <c r="B265" i="23"/>
  <c r="K264" i="23"/>
  <c r="J264" i="23"/>
  <c r="I264" i="23"/>
  <c r="H264" i="23"/>
  <c r="G264" i="23"/>
  <c r="F264" i="23"/>
  <c r="E264" i="23"/>
  <c r="D264" i="23"/>
  <c r="C264" i="23"/>
  <c r="B264" i="23"/>
  <c r="K263" i="23"/>
  <c r="J263" i="23"/>
  <c r="I263" i="23"/>
  <c r="H263" i="23"/>
  <c r="G263" i="23"/>
  <c r="F263" i="23"/>
  <c r="E263" i="23"/>
  <c r="D263" i="23"/>
  <c r="C263" i="23"/>
  <c r="B263" i="23"/>
  <c r="K262" i="23"/>
  <c r="J262" i="23"/>
  <c r="I262" i="23"/>
  <c r="H262" i="23"/>
  <c r="G262" i="23"/>
  <c r="F262" i="23"/>
  <c r="E262" i="23"/>
  <c r="D262" i="23"/>
  <c r="C262" i="23"/>
  <c r="B262" i="23"/>
  <c r="K261" i="23"/>
  <c r="J261" i="23"/>
  <c r="I261" i="23"/>
  <c r="H261" i="23"/>
  <c r="G261" i="23"/>
  <c r="F261" i="23"/>
  <c r="E261" i="23"/>
  <c r="D261" i="23"/>
  <c r="C261" i="23"/>
  <c r="B261" i="23"/>
  <c r="L262" i="21" l="1"/>
  <c r="L266" i="21"/>
  <c r="L274" i="21"/>
  <c r="L282" i="21"/>
  <c r="L286" i="21"/>
  <c r="L286" i="23"/>
  <c r="L283" i="19"/>
  <c r="L287" i="19"/>
  <c r="L263" i="23"/>
  <c r="L267" i="23"/>
  <c r="L263" i="19"/>
  <c r="L271" i="19"/>
  <c r="L279" i="19"/>
  <c r="L286" i="19"/>
  <c r="L270" i="23"/>
  <c r="L274" i="23"/>
  <c r="L278" i="23"/>
  <c r="L282" i="23"/>
  <c r="L265" i="21"/>
  <c r="L273" i="21"/>
  <c r="L281" i="21"/>
  <c r="L264" i="19"/>
  <c r="L267" i="19"/>
  <c r="L268" i="19"/>
  <c r="L272" i="19"/>
  <c r="L275" i="19"/>
  <c r="L276" i="19"/>
  <c r="L280" i="19"/>
  <c r="L271" i="23"/>
  <c r="L279" i="23"/>
  <c r="L287" i="23"/>
  <c r="L284" i="19"/>
  <c r="L288" i="19"/>
  <c r="L264" i="23"/>
  <c r="L263" i="21"/>
  <c r="L270" i="21"/>
  <c r="L271" i="21"/>
  <c r="L278" i="21"/>
  <c r="L279" i="21"/>
  <c r="L261" i="19"/>
  <c r="L265" i="19"/>
  <c r="L269" i="19"/>
  <c r="L273" i="19"/>
  <c r="L277" i="19"/>
  <c r="L281" i="19"/>
  <c r="L268" i="23"/>
  <c r="L272" i="23"/>
  <c r="L275" i="23"/>
  <c r="L276" i="23"/>
  <c r="L283" i="23"/>
  <c r="L284" i="23"/>
  <c r="L287" i="21"/>
  <c r="L285" i="19"/>
  <c r="L261" i="23"/>
  <c r="L265" i="23"/>
  <c r="L264" i="21"/>
  <c r="L267" i="21"/>
  <c r="L268" i="21"/>
  <c r="L272" i="21"/>
  <c r="L275" i="21"/>
  <c r="L276" i="21"/>
  <c r="L280" i="21"/>
  <c r="L283" i="21"/>
  <c r="L284" i="21"/>
  <c r="L262" i="19"/>
  <c r="L266" i="19"/>
  <c r="L270" i="19"/>
  <c r="L274" i="19"/>
  <c r="L282" i="19"/>
  <c r="L269" i="23"/>
  <c r="L273" i="23"/>
  <c r="L277" i="23"/>
  <c r="L280" i="23"/>
  <c r="L281" i="23"/>
  <c r="L285" i="23"/>
  <c r="L288" i="23"/>
  <c r="L261" i="21"/>
  <c r="L288" i="21"/>
  <c r="L278" i="19"/>
  <c r="L262" i="23"/>
  <c r="L266" i="23"/>
  <c r="L269" i="21"/>
  <c r="L277" i="21"/>
  <c r="L285" i="21"/>
  <c r="J288" i="20"/>
  <c r="I288" i="20"/>
  <c r="H288" i="20"/>
  <c r="G288" i="20"/>
  <c r="F288" i="20"/>
  <c r="E288" i="20"/>
  <c r="D288" i="20"/>
  <c r="K287" i="20"/>
  <c r="J287" i="20"/>
  <c r="I287" i="20"/>
  <c r="H287" i="20"/>
  <c r="G287" i="20"/>
  <c r="F287" i="20"/>
  <c r="D287" i="20"/>
  <c r="C287" i="20"/>
  <c r="K286" i="20"/>
  <c r="J286" i="20"/>
  <c r="I286" i="20"/>
  <c r="G286" i="20"/>
  <c r="F286" i="20"/>
  <c r="E286" i="20"/>
  <c r="D286" i="20"/>
  <c r="C286" i="20"/>
  <c r="B286" i="20"/>
  <c r="K285" i="20"/>
  <c r="I285" i="20"/>
  <c r="H285" i="20"/>
  <c r="G285" i="20"/>
  <c r="F285" i="20"/>
  <c r="E285" i="20"/>
  <c r="D285" i="20"/>
  <c r="C285" i="20"/>
  <c r="K284" i="20"/>
  <c r="J284" i="20"/>
  <c r="I284" i="20"/>
  <c r="H284" i="20"/>
  <c r="G284" i="20"/>
  <c r="F284" i="20"/>
  <c r="E284" i="20"/>
  <c r="D284" i="20"/>
  <c r="C284" i="20"/>
  <c r="K283" i="20"/>
  <c r="J283" i="20"/>
  <c r="I283" i="20"/>
  <c r="H283" i="20"/>
  <c r="G283" i="20"/>
  <c r="E283" i="20"/>
  <c r="C283" i="20"/>
  <c r="B283" i="20"/>
  <c r="K282" i="20"/>
  <c r="J282" i="20"/>
  <c r="I282" i="20"/>
  <c r="G282" i="20"/>
  <c r="F282" i="20"/>
  <c r="E282" i="20"/>
  <c r="D282" i="20"/>
  <c r="C282" i="20"/>
  <c r="K281" i="20"/>
  <c r="I281" i="20"/>
  <c r="H281" i="20"/>
  <c r="G281" i="20"/>
  <c r="F281" i="20"/>
  <c r="E281" i="20"/>
  <c r="D281" i="20"/>
  <c r="K280" i="20"/>
  <c r="J280" i="20"/>
  <c r="I280" i="20"/>
  <c r="H280" i="20"/>
  <c r="G280" i="20"/>
  <c r="F280" i="20"/>
  <c r="E280" i="20"/>
  <c r="C280" i="20"/>
  <c r="K279" i="20"/>
  <c r="J279" i="20"/>
  <c r="I279" i="20"/>
  <c r="H279" i="20"/>
  <c r="G279" i="20"/>
  <c r="E279" i="20"/>
  <c r="D279" i="20"/>
  <c r="C279" i="20"/>
  <c r="K278" i="20"/>
  <c r="J278" i="20"/>
  <c r="I278" i="20"/>
  <c r="G278" i="20"/>
  <c r="F278" i="20"/>
  <c r="E278" i="20"/>
  <c r="C278" i="20"/>
  <c r="B278" i="20"/>
  <c r="K277" i="20"/>
  <c r="I277" i="20"/>
  <c r="H277" i="20"/>
  <c r="G277" i="20"/>
  <c r="F277" i="20"/>
  <c r="E277" i="20"/>
  <c r="D277" i="20"/>
  <c r="C277" i="20"/>
  <c r="K276" i="20"/>
  <c r="J276" i="20"/>
  <c r="I276" i="20"/>
  <c r="H276" i="20"/>
  <c r="G276" i="20"/>
  <c r="F276" i="20"/>
  <c r="E276" i="20"/>
  <c r="D276" i="20"/>
  <c r="C276" i="20"/>
  <c r="K275" i="20"/>
  <c r="J275" i="20"/>
  <c r="I275" i="20"/>
  <c r="H275" i="20"/>
  <c r="G275" i="20"/>
  <c r="E275" i="20"/>
  <c r="D275" i="20"/>
  <c r="C275" i="20"/>
  <c r="K274" i="20"/>
  <c r="J274" i="20"/>
  <c r="I274" i="20"/>
  <c r="G274" i="20"/>
  <c r="F274" i="20"/>
  <c r="E274" i="20"/>
  <c r="D274" i="20"/>
  <c r="C274" i="20"/>
  <c r="K273" i="20"/>
  <c r="I273" i="20"/>
  <c r="H273" i="20"/>
  <c r="G273" i="20"/>
  <c r="F273" i="20"/>
  <c r="E273" i="20"/>
  <c r="D273" i="20"/>
  <c r="K272" i="20"/>
  <c r="J272" i="20"/>
  <c r="I272" i="20"/>
  <c r="H272" i="20"/>
  <c r="G272" i="20"/>
  <c r="F272" i="20"/>
  <c r="E272" i="20"/>
  <c r="C272" i="20"/>
  <c r="K271" i="20"/>
  <c r="J271" i="20"/>
  <c r="I271" i="20"/>
  <c r="H271" i="20"/>
  <c r="G271" i="20"/>
  <c r="E271" i="20"/>
  <c r="D271" i="20"/>
  <c r="C271" i="20"/>
  <c r="K270" i="20"/>
  <c r="J270" i="20"/>
  <c r="I270" i="20"/>
  <c r="G270" i="20"/>
  <c r="F270" i="20"/>
  <c r="E270" i="20"/>
  <c r="C270" i="20"/>
  <c r="B270" i="20"/>
  <c r="K269" i="20"/>
  <c r="I269" i="20"/>
  <c r="H269" i="20"/>
  <c r="G269" i="20"/>
  <c r="F269" i="20"/>
  <c r="E269" i="20"/>
  <c r="D269" i="20"/>
  <c r="C269" i="20"/>
  <c r="K268" i="20"/>
  <c r="J268" i="20"/>
  <c r="I268" i="20"/>
  <c r="H268" i="20"/>
  <c r="G268" i="20"/>
  <c r="F268" i="20"/>
  <c r="E268" i="20"/>
  <c r="D268" i="20"/>
  <c r="C268" i="20"/>
  <c r="K267" i="20"/>
  <c r="J267" i="20"/>
  <c r="I267" i="20"/>
  <c r="H267" i="20"/>
  <c r="G267" i="20"/>
  <c r="E267" i="20"/>
  <c r="D267" i="20"/>
  <c r="C267" i="20"/>
  <c r="K266" i="20"/>
  <c r="J266" i="20"/>
  <c r="I266" i="20"/>
  <c r="G266" i="20"/>
  <c r="F266" i="20"/>
  <c r="E266" i="20"/>
  <c r="C266" i="20"/>
  <c r="K265" i="20"/>
  <c r="I265" i="20"/>
  <c r="H265" i="20"/>
  <c r="G265" i="20"/>
  <c r="E265" i="20"/>
  <c r="D265" i="20"/>
  <c r="K264" i="20"/>
  <c r="J264" i="20"/>
  <c r="I264" i="20"/>
  <c r="H264" i="20"/>
  <c r="G264" i="20"/>
  <c r="F264" i="20"/>
  <c r="E264" i="20"/>
  <c r="C264" i="20"/>
  <c r="K263" i="20"/>
  <c r="I263" i="20"/>
  <c r="H263" i="20"/>
  <c r="G263" i="20"/>
  <c r="E263" i="20"/>
  <c r="D263" i="20"/>
  <c r="C263" i="20"/>
  <c r="K262" i="20"/>
  <c r="J262" i="20"/>
  <c r="H262" i="20"/>
  <c r="G262" i="20"/>
  <c r="F262" i="20"/>
  <c r="D262" i="20"/>
  <c r="C262" i="20"/>
  <c r="B262" i="20"/>
  <c r="J261" i="20"/>
  <c r="I261" i="20"/>
  <c r="H261" i="20"/>
  <c r="F261" i="20"/>
  <c r="E261" i="20"/>
  <c r="D261" i="20"/>
  <c r="K320" i="23"/>
  <c r="K288" i="24" s="1"/>
  <c r="J320" i="23"/>
  <c r="J288" i="24" s="1"/>
  <c r="I320" i="23"/>
  <c r="I288" i="24" s="1"/>
  <c r="H320" i="23"/>
  <c r="H288" i="24" s="1"/>
  <c r="G320" i="23"/>
  <c r="G288" i="24" s="1"/>
  <c r="F320" i="23"/>
  <c r="E320" i="23"/>
  <c r="E288" i="24" s="1"/>
  <c r="D320" i="23"/>
  <c r="D288" i="24" s="1"/>
  <c r="C320" i="23"/>
  <c r="C288" i="24" s="1"/>
  <c r="B320" i="23"/>
  <c r="K319" i="23"/>
  <c r="K287" i="24" s="1"/>
  <c r="J319" i="23"/>
  <c r="J287" i="24" s="1"/>
  <c r="I319" i="23"/>
  <c r="I287" i="24" s="1"/>
  <c r="H319" i="23"/>
  <c r="H287" i="24" s="1"/>
  <c r="G319" i="23"/>
  <c r="G287" i="24" s="1"/>
  <c r="F319" i="23"/>
  <c r="F287" i="24" s="1"/>
  <c r="E319" i="23"/>
  <c r="E287" i="24" s="1"/>
  <c r="D319" i="23"/>
  <c r="D287" i="24" s="1"/>
  <c r="C319" i="23"/>
  <c r="C287" i="24" s="1"/>
  <c r="B319" i="23"/>
  <c r="K318" i="23"/>
  <c r="K286" i="24" s="1"/>
  <c r="J318" i="23"/>
  <c r="I318" i="23"/>
  <c r="I286" i="24" s="1"/>
  <c r="H318" i="23"/>
  <c r="G318" i="23"/>
  <c r="G286" i="24" s="1"/>
  <c r="F318" i="23"/>
  <c r="F286" i="24" s="1"/>
  <c r="E318" i="23"/>
  <c r="E286" i="24" s="1"/>
  <c r="D318" i="23"/>
  <c r="D286" i="24" s="1"/>
  <c r="C318" i="23"/>
  <c r="B318" i="23"/>
  <c r="K317" i="23"/>
  <c r="K285" i="24" s="1"/>
  <c r="J317" i="23"/>
  <c r="J285" i="24" s="1"/>
  <c r="I317" i="23"/>
  <c r="I285" i="24" s="1"/>
  <c r="H317" i="23"/>
  <c r="H285" i="24" s="1"/>
  <c r="G317" i="23"/>
  <c r="G285" i="24" s="1"/>
  <c r="F317" i="23"/>
  <c r="F285" i="24" s="1"/>
  <c r="E317" i="23"/>
  <c r="E285" i="24" s="1"/>
  <c r="D317" i="23"/>
  <c r="C317" i="23"/>
  <c r="C285" i="24" s="1"/>
  <c r="B317" i="23"/>
  <c r="B285" i="24" s="1"/>
  <c r="K316" i="23"/>
  <c r="K284" i="24" s="1"/>
  <c r="J316" i="23"/>
  <c r="J284" i="24" s="1"/>
  <c r="I316" i="23"/>
  <c r="I284" i="24" s="1"/>
  <c r="H316" i="23"/>
  <c r="H284" i="24" s="1"/>
  <c r="G316" i="23"/>
  <c r="G284" i="24" s="1"/>
  <c r="F316" i="23"/>
  <c r="E316" i="23"/>
  <c r="E284" i="24" s="1"/>
  <c r="D316" i="23"/>
  <c r="C316" i="23"/>
  <c r="C284" i="24" s="1"/>
  <c r="B316" i="23"/>
  <c r="B284" i="24" s="1"/>
  <c r="K315" i="23"/>
  <c r="K283" i="24" s="1"/>
  <c r="J315" i="23"/>
  <c r="J283" i="24" s="1"/>
  <c r="I315" i="23"/>
  <c r="I283" i="24" s="1"/>
  <c r="H315" i="23"/>
  <c r="G315" i="23"/>
  <c r="G283" i="24" s="1"/>
  <c r="F315" i="23"/>
  <c r="F283" i="24" s="1"/>
  <c r="E315" i="23"/>
  <c r="E283" i="24" s="1"/>
  <c r="D315" i="23"/>
  <c r="C315" i="23"/>
  <c r="C283" i="24" s="1"/>
  <c r="B315" i="23"/>
  <c r="B283" i="24" s="1"/>
  <c r="K314" i="23"/>
  <c r="K282" i="24" s="1"/>
  <c r="J314" i="23"/>
  <c r="I314" i="23"/>
  <c r="H314" i="23"/>
  <c r="H282" i="24" s="1"/>
  <c r="G314" i="23"/>
  <c r="G282" i="24" s="1"/>
  <c r="F314" i="23"/>
  <c r="F282" i="24" s="1"/>
  <c r="E314" i="23"/>
  <c r="D314" i="23"/>
  <c r="C314" i="23"/>
  <c r="C282" i="24" s="1"/>
  <c r="B314" i="23"/>
  <c r="K313" i="23"/>
  <c r="K281" i="24" s="1"/>
  <c r="J313" i="23"/>
  <c r="J281" i="24" s="1"/>
  <c r="I313" i="23"/>
  <c r="I281" i="24" s="1"/>
  <c r="H313" i="23"/>
  <c r="G313" i="23"/>
  <c r="F313" i="23"/>
  <c r="F281" i="24" s="1"/>
  <c r="E313" i="23"/>
  <c r="D313" i="23"/>
  <c r="C313" i="23"/>
  <c r="C281" i="24" s="1"/>
  <c r="B313" i="23"/>
  <c r="K312" i="23"/>
  <c r="J312" i="23"/>
  <c r="I312" i="23"/>
  <c r="I280" i="24" s="1"/>
  <c r="H312" i="23"/>
  <c r="G312" i="23"/>
  <c r="F312" i="23"/>
  <c r="E312" i="23"/>
  <c r="E280" i="24" s="1"/>
  <c r="D312" i="23"/>
  <c r="C312" i="23"/>
  <c r="B312" i="23"/>
  <c r="K311" i="23"/>
  <c r="J311" i="23"/>
  <c r="I311" i="23"/>
  <c r="H311" i="23"/>
  <c r="G311" i="23"/>
  <c r="F311" i="23"/>
  <c r="E311" i="23"/>
  <c r="D311" i="23"/>
  <c r="D279" i="24" s="1"/>
  <c r="C311" i="23"/>
  <c r="B311" i="23"/>
  <c r="K310" i="23"/>
  <c r="K278" i="24" s="1"/>
  <c r="J310" i="23"/>
  <c r="I310" i="23"/>
  <c r="H310" i="23"/>
  <c r="G310" i="23"/>
  <c r="G278" i="24" s="1"/>
  <c r="F310" i="23"/>
  <c r="E310" i="23"/>
  <c r="D310" i="23"/>
  <c r="C310" i="23"/>
  <c r="C278" i="24" s="1"/>
  <c r="B310" i="23"/>
  <c r="K309" i="23"/>
  <c r="J309" i="23"/>
  <c r="J277" i="24" s="1"/>
  <c r="I309" i="23"/>
  <c r="H309" i="23"/>
  <c r="G309" i="23"/>
  <c r="F309" i="23"/>
  <c r="F277" i="24" s="1"/>
  <c r="E309" i="23"/>
  <c r="D309" i="23"/>
  <c r="C309" i="23"/>
  <c r="B309" i="23"/>
  <c r="B277" i="24" s="1"/>
  <c r="K308" i="23"/>
  <c r="J308" i="23"/>
  <c r="I308" i="23"/>
  <c r="I276" i="24" s="1"/>
  <c r="H308" i="23"/>
  <c r="G308" i="23"/>
  <c r="F308" i="23"/>
  <c r="E308" i="23"/>
  <c r="E276" i="24" s="1"/>
  <c r="D308" i="23"/>
  <c r="C308" i="23"/>
  <c r="B308" i="23"/>
  <c r="K307" i="23"/>
  <c r="J307" i="23"/>
  <c r="I307" i="23"/>
  <c r="H307" i="23"/>
  <c r="G307" i="23"/>
  <c r="F307" i="23"/>
  <c r="E307" i="23"/>
  <c r="D307" i="23"/>
  <c r="C307" i="23"/>
  <c r="B307" i="23"/>
  <c r="K306" i="23"/>
  <c r="K274" i="24" s="1"/>
  <c r="J306" i="23"/>
  <c r="I306" i="23"/>
  <c r="H306" i="23"/>
  <c r="G306" i="23"/>
  <c r="G274" i="24" s="1"/>
  <c r="F306" i="23"/>
  <c r="E306" i="23"/>
  <c r="D306" i="23"/>
  <c r="C306" i="23"/>
  <c r="C274" i="24" s="1"/>
  <c r="B306" i="23"/>
  <c r="K305" i="23"/>
  <c r="J305" i="23"/>
  <c r="J273" i="24" s="1"/>
  <c r="I305" i="23"/>
  <c r="H305" i="23"/>
  <c r="G305" i="23"/>
  <c r="F305" i="23"/>
  <c r="F273" i="24" s="1"/>
  <c r="E305" i="23"/>
  <c r="D305" i="23"/>
  <c r="C305" i="23"/>
  <c r="B305" i="23"/>
  <c r="K304" i="23"/>
  <c r="J304" i="23"/>
  <c r="I304" i="23"/>
  <c r="I272" i="24" s="1"/>
  <c r="H304" i="23"/>
  <c r="G304" i="23"/>
  <c r="F304" i="23"/>
  <c r="E304" i="23"/>
  <c r="E272" i="24" s="1"/>
  <c r="D304" i="23"/>
  <c r="C304" i="23"/>
  <c r="B304" i="23"/>
  <c r="B272" i="24" s="1"/>
  <c r="K303" i="23"/>
  <c r="J303" i="23"/>
  <c r="I303" i="23"/>
  <c r="H303" i="23"/>
  <c r="H271" i="24" s="1"/>
  <c r="G303" i="23"/>
  <c r="F303" i="23"/>
  <c r="E303" i="23"/>
  <c r="D303" i="23"/>
  <c r="D271" i="24" s="1"/>
  <c r="C303" i="23"/>
  <c r="B303" i="23"/>
  <c r="K302" i="23"/>
  <c r="K270" i="24" s="1"/>
  <c r="J302" i="23"/>
  <c r="I302" i="23"/>
  <c r="H302" i="23"/>
  <c r="G302" i="23"/>
  <c r="G270" i="24" s="1"/>
  <c r="F302" i="23"/>
  <c r="E302" i="23"/>
  <c r="D302" i="23"/>
  <c r="C302" i="23"/>
  <c r="C270" i="24" s="1"/>
  <c r="B302" i="23"/>
  <c r="K301" i="23"/>
  <c r="J301" i="23"/>
  <c r="J269" i="24" s="1"/>
  <c r="I301" i="23"/>
  <c r="H301" i="23"/>
  <c r="G301" i="23"/>
  <c r="F301" i="23"/>
  <c r="F269" i="24" s="1"/>
  <c r="E301" i="23"/>
  <c r="D301" i="23"/>
  <c r="C301" i="23"/>
  <c r="B301" i="23"/>
  <c r="B269" i="24" s="1"/>
  <c r="K300" i="23"/>
  <c r="J300" i="23"/>
  <c r="I300" i="23"/>
  <c r="I268" i="24" s="1"/>
  <c r="H300" i="23"/>
  <c r="G300" i="23"/>
  <c r="F300" i="23"/>
  <c r="E300" i="23"/>
  <c r="E268" i="24" s="1"/>
  <c r="D300" i="23"/>
  <c r="C300" i="23"/>
  <c r="B300" i="23"/>
  <c r="K299" i="23"/>
  <c r="J299" i="23"/>
  <c r="I299" i="23"/>
  <c r="H299" i="23"/>
  <c r="H267" i="24" s="1"/>
  <c r="G299" i="23"/>
  <c r="F299" i="23"/>
  <c r="E299" i="23"/>
  <c r="D299" i="23"/>
  <c r="D267" i="24" s="1"/>
  <c r="C299" i="23"/>
  <c r="B299" i="23"/>
  <c r="K298" i="23"/>
  <c r="J298" i="23"/>
  <c r="I298" i="23"/>
  <c r="H298" i="23"/>
  <c r="G298" i="23"/>
  <c r="G266" i="24" s="1"/>
  <c r="F298" i="23"/>
  <c r="E298" i="23"/>
  <c r="D298" i="23"/>
  <c r="D266" i="24" s="1"/>
  <c r="C298" i="23"/>
  <c r="B298" i="23"/>
  <c r="K297" i="23"/>
  <c r="J297" i="23"/>
  <c r="I297" i="23"/>
  <c r="H297" i="23"/>
  <c r="G297" i="23"/>
  <c r="F297" i="23"/>
  <c r="F265" i="24" s="1"/>
  <c r="E297" i="23"/>
  <c r="D297" i="23"/>
  <c r="C297" i="23"/>
  <c r="B297" i="23"/>
  <c r="K296" i="23"/>
  <c r="J296" i="23"/>
  <c r="I296" i="23"/>
  <c r="I264" i="24" s="1"/>
  <c r="H296" i="23"/>
  <c r="G296" i="23"/>
  <c r="F296" i="23"/>
  <c r="E296" i="23"/>
  <c r="D296" i="23"/>
  <c r="C296" i="23"/>
  <c r="B296" i="23"/>
  <c r="K295" i="23"/>
  <c r="J295" i="23"/>
  <c r="I295" i="23"/>
  <c r="H295" i="23"/>
  <c r="G295" i="23"/>
  <c r="F295" i="23"/>
  <c r="E295" i="23"/>
  <c r="E263" i="24" s="1"/>
  <c r="D295" i="23"/>
  <c r="D263" i="24" s="1"/>
  <c r="C295" i="23"/>
  <c r="B295" i="23"/>
  <c r="K294" i="23"/>
  <c r="J294" i="23"/>
  <c r="I294" i="23"/>
  <c r="H294" i="23"/>
  <c r="G294" i="23"/>
  <c r="F294" i="23"/>
  <c r="E294" i="23"/>
  <c r="D294" i="23"/>
  <c r="C294" i="23"/>
  <c r="B294" i="23"/>
  <c r="K293" i="23"/>
  <c r="K261" i="24" s="1"/>
  <c r="J293" i="23"/>
  <c r="J261" i="24" s="1"/>
  <c r="I293" i="23"/>
  <c r="H293" i="23"/>
  <c r="H261" i="24" s="1"/>
  <c r="G293" i="23"/>
  <c r="G261" i="24" s="1"/>
  <c r="F293" i="23"/>
  <c r="F261" i="24" s="1"/>
  <c r="E293" i="23"/>
  <c r="D293" i="23"/>
  <c r="C293" i="23"/>
  <c r="C261" i="24" s="1"/>
  <c r="B293" i="23"/>
  <c r="B261" i="24" s="1"/>
  <c r="K320" i="21"/>
  <c r="J320" i="21"/>
  <c r="I320" i="21"/>
  <c r="I288" i="22" s="1"/>
  <c r="H320" i="21"/>
  <c r="G320" i="21"/>
  <c r="F320" i="21"/>
  <c r="E320" i="21"/>
  <c r="E288" i="22" s="1"/>
  <c r="D320" i="21"/>
  <c r="D288" i="22" s="1"/>
  <c r="C320" i="21"/>
  <c r="B320" i="21"/>
  <c r="K319" i="21"/>
  <c r="K287" i="22" s="1"/>
  <c r="J319" i="21"/>
  <c r="I319" i="21"/>
  <c r="H319" i="21"/>
  <c r="H287" i="22" s="1"/>
  <c r="G319" i="21"/>
  <c r="G287" i="22" s="1"/>
  <c r="F319" i="21"/>
  <c r="E319" i="21"/>
  <c r="D319" i="21"/>
  <c r="D287" i="22" s="1"/>
  <c r="C319" i="21"/>
  <c r="C287" i="22" s="1"/>
  <c r="B319" i="21"/>
  <c r="K318" i="21"/>
  <c r="J318" i="21"/>
  <c r="J286" i="22" s="1"/>
  <c r="I318" i="21"/>
  <c r="H318" i="21"/>
  <c r="G318" i="21"/>
  <c r="F318" i="21"/>
  <c r="F286" i="22" s="1"/>
  <c r="E318" i="21"/>
  <c r="E286" i="22" s="1"/>
  <c r="D318" i="21"/>
  <c r="C318" i="21"/>
  <c r="B318" i="21"/>
  <c r="B286" i="22" s="1"/>
  <c r="K317" i="21"/>
  <c r="J317" i="21"/>
  <c r="I317" i="21"/>
  <c r="I285" i="22" s="1"/>
  <c r="H317" i="21"/>
  <c r="G317" i="21"/>
  <c r="F317" i="21"/>
  <c r="E317" i="21"/>
  <c r="D317" i="21"/>
  <c r="C317" i="21"/>
  <c r="B317" i="21"/>
  <c r="K316" i="21"/>
  <c r="J316" i="21"/>
  <c r="I316" i="21"/>
  <c r="I284" i="22" s="1"/>
  <c r="H316" i="21"/>
  <c r="G316" i="21"/>
  <c r="F316" i="21"/>
  <c r="F284" i="22" s="1"/>
  <c r="E316" i="21"/>
  <c r="E284" i="22" s="1"/>
  <c r="D316" i="21"/>
  <c r="C316" i="21"/>
  <c r="B316" i="21"/>
  <c r="K315" i="21"/>
  <c r="K283" i="22" s="1"/>
  <c r="J315" i="21"/>
  <c r="I315" i="21"/>
  <c r="H315" i="21"/>
  <c r="H283" i="22" s="1"/>
  <c r="G315" i="21"/>
  <c r="G283" i="22" s="1"/>
  <c r="F315" i="21"/>
  <c r="E315" i="21"/>
  <c r="D315" i="21"/>
  <c r="C315" i="21"/>
  <c r="C283" i="22" s="1"/>
  <c r="B315" i="21"/>
  <c r="K314" i="21"/>
  <c r="J314" i="21"/>
  <c r="J282" i="22" s="1"/>
  <c r="I314" i="21"/>
  <c r="I282" i="22" s="1"/>
  <c r="H314" i="21"/>
  <c r="G314" i="21"/>
  <c r="F314" i="21"/>
  <c r="F282" i="22" s="1"/>
  <c r="E314" i="21"/>
  <c r="E282" i="22" s="1"/>
  <c r="D314" i="21"/>
  <c r="C314" i="21"/>
  <c r="B314" i="21"/>
  <c r="B282" i="22" s="1"/>
  <c r="K313" i="21"/>
  <c r="J313" i="21"/>
  <c r="J281" i="22" s="1"/>
  <c r="I313" i="21"/>
  <c r="H313" i="21"/>
  <c r="G313" i="21"/>
  <c r="G281" i="22" s="1"/>
  <c r="F313" i="21"/>
  <c r="E313" i="21"/>
  <c r="D313" i="21"/>
  <c r="D281" i="22" s="1"/>
  <c r="C313" i="21"/>
  <c r="B313" i="21"/>
  <c r="K312" i="21"/>
  <c r="J312" i="21"/>
  <c r="I312" i="21"/>
  <c r="I280" i="22" s="1"/>
  <c r="H312" i="21"/>
  <c r="G312" i="21"/>
  <c r="F312" i="21"/>
  <c r="E312" i="21"/>
  <c r="E280" i="22" s="1"/>
  <c r="D312" i="21"/>
  <c r="D280" i="22" s="1"/>
  <c r="C312" i="21"/>
  <c r="B312" i="21"/>
  <c r="K311" i="21"/>
  <c r="K279" i="22" s="1"/>
  <c r="J311" i="21"/>
  <c r="I311" i="21"/>
  <c r="H311" i="21"/>
  <c r="H279" i="22" s="1"/>
  <c r="G311" i="21"/>
  <c r="G279" i="22" s="1"/>
  <c r="F311" i="21"/>
  <c r="E311" i="21"/>
  <c r="D311" i="21"/>
  <c r="C311" i="21"/>
  <c r="C279" i="22" s="1"/>
  <c r="B311" i="21"/>
  <c r="K310" i="21"/>
  <c r="K278" i="22" s="1"/>
  <c r="J310" i="21"/>
  <c r="J278" i="22" s="1"/>
  <c r="I310" i="21"/>
  <c r="H310" i="21"/>
  <c r="G310" i="21"/>
  <c r="F310" i="21"/>
  <c r="F278" i="22" s="1"/>
  <c r="E310" i="21"/>
  <c r="D310" i="21"/>
  <c r="C310" i="21"/>
  <c r="B310" i="21"/>
  <c r="B278" i="22" s="1"/>
  <c r="K309" i="21"/>
  <c r="J309" i="21"/>
  <c r="I309" i="21"/>
  <c r="I277" i="22" s="1"/>
  <c r="H309" i="21"/>
  <c r="H277" i="22" s="1"/>
  <c r="G309" i="21"/>
  <c r="F309" i="21"/>
  <c r="E309" i="21"/>
  <c r="E277" i="22" s="1"/>
  <c r="D309" i="21"/>
  <c r="C309" i="21"/>
  <c r="B309" i="21"/>
  <c r="K308" i="21"/>
  <c r="J308" i="21"/>
  <c r="I308" i="21"/>
  <c r="H308" i="21"/>
  <c r="G308" i="21"/>
  <c r="F308" i="21"/>
  <c r="E308" i="21"/>
  <c r="D308" i="21"/>
  <c r="C308" i="21"/>
  <c r="B308" i="21"/>
  <c r="K307" i="21"/>
  <c r="J307" i="21"/>
  <c r="I307" i="21"/>
  <c r="I275" i="22" s="1"/>
  <c r="H307" i="21"/>
  <c r="H275" i="22" s="1"/>
  <c r="G307" i="21"/>
  <c r="F307" i="21"/>
  <c r="E307" i="21"/>
  <c r="D307" i="21"/>
  <c r="D275" i="22" s="1"/>
  <c r="C307" i="21"/>
  <c r="B307" i="21"/>
  <c r="K306" i="21"/>
  <c r="K274" i="22" s="1"/>
  <c r="J306" i="21"/>
  <c r="J274" i="22" s="1"/>
  <c r="I306" i="21"/>
  <c r="H306" i="21"/>
  <c r="G306" i="21"/>
  <c r="G274" i="22" s="1"/>
  <c r="F306" i="21"/>
  <c r="F274" i="22" s="1"/>
  <c r="E306" i="21"/>
  <c r="D306" i="21"/>
  <c r="C306" i="21"/>
  <c r="C274" i="22" s="1"/>
  <c r="B306" i="21"/>
  <c r="B274" i="22" s="1"/>
  <c r="K305" i="21"/>
  <c r="J305" i="21"/>
  <c r="I305" i="21"/>
  <c r="I273" i="22" s="1"/>
  <c r="H305" i="21"/>
  <c r="G305" i="21"/>
  <c r="F305" i="21"/>
  <c r="E305" i="21"/>
  <c r="E273" i="22" s="1"/>
  <c r="D305" i="21"/>
  <c r="C305" i="21"/>
  <c r="B305" i="21"/>
  <c r="K304" i="21"/>
  <c r="J304" i="21"/>
  <c r="I304" i="21"/>
  <c r="H304" i="21"/>
  <c r="G304" i="21"/>
  <c r="F304" i="21"/>
  <c r="E304" i="21"/>
  <c r="D304" i="21"/>
  <c r="C304" i="21"/>
  <c r="B304" i="21"/>
  <c r="K303" i="21"/>
  <c r="J303" i="21"/>
  <c r="I303" i="21"/>
  <c r="H303" i="21"/>
  <c r="G303" i="21"/>
  <c r="G271" i="22" s="1"/>
  <c r="F303" i="21"/>
  <c r="E303" i="21"/>
  <c r="D303" i="21"/>
  <c r="C303" i="21"/>
  <c r="B303" i="21"/>
  <c r="K302" i="21"/>
  <c r="J302" i="21"/>
  <c r="J270" i="22" s="1"/>
  <c r="I302" i="21"/>
  <c r="H302" i="21"/>
  <c r="G302" i="21"/>
  <c r="F302" i="21"/>
  <c r="E302" i="21"/>
  <c r="D302" i="21"/>
  <c r="C302" i="21"/>
  <c r="C270" i="22" s="1"/>
  <c r="B302" i="21"/>
  <c r="K301" i="21"/>
  <c r="J301" i="21"/>
  <c r="I301" i="21"/>
  <c r="H301" i="21"/>
  <c r="G301" i="21"/>
  <c r="F301" i="21"/>
  <c r="E301" i="21"/>
  <c r="E269" i="22" s="1"/>
  <c r="D301" i="21"/>
  <c r="C301" i="21"/>
  <c r="B301" i="21"/>
  <c r="K300" i="21"/>
  <c r="J300" i="21"/>
  <c r="I300" i="21"/>
  <c r="H300" i="21"/>
  <c r="H268" i="22" s="1"/>
  <c r="G300" i="21"/>
  <c r="F300" i="21"/>
  <c r="E300" i="21"/>
  <c r="D300" i="21"/>
  <c r="D268" i="22" s="1"/>
  <c r="C300" i="21"/>
  <c r="B300" i="21"/>
  <c r="K299" i="21"/>
  <c r="J299" i="21"/>
  <c r="I299" i="21"/>
  <c r="H299" i="21"/>
  <c r="G299" i="21"/>
  <c r="F299" i="21"/>
  <c r="E299" i="21"/>
  <c r="D299" i="21"/>
  <c r="C299" i="21"/>
  <c r="B299" i="21"/>
  <c r="K298" i="21"/>
  <c r="J298" i="21"/>
  <c r="J266" i="22" s="1"/>
  <c r="I298" i="21"/>
  <c r="H298" i="21"/>
  <c r="G298" i="21"/>
  <c r="F298" i="21"/>
  <c r="E298" i="21"/>
  <c r="D298" i="21"/>
  <c r="C298" i="21"/>
  <c r="B298" i="21"/>
  <c r="B266" i="22" s="1"/>
  <c r="K297" i="21"/>
  <c r="J297" i="21"/>
  <c r="I297" i="21"/>
  <c r="I265" i="22" s="1"/>
  <c r="H297" i="21"/>
  <c r="G297" i="21"/>
  <c r="F297" i="21"/>
  <c r="E297" i="21"/>
  <c r="E265" i="22" s="1"/>
  <c r="D297" i="21"/>
  <c r="C297" i="21"/>
  <c r="B297" i="21"/>
  <c r="K296" i="21"/>
  <c r="J296" i="21"/>
  <c r="I296" i="21"/>
  <c r="H296" i="21"/>
  <c r="G296" i="21"/>
  <c r="F296" i="21"/>
  <c r="E296" i="21"/>
  <c r="D296" i="21"/>
  <c r="C296" i="21"/>
  <c r="B296" i="21"/>
  <c r="K295" i="21"/>
  <c r="J295" i="21"/>
  <c r="I295" i="21"/>
  <c r="H295" i="21"/>
  <c r="G295" i="21"/>
  <c r="G263" i="22" s="1"/>
  <c r="F295" i="21"/>
  <c r="E295" i="21"/>
  <c r="D295" i="21"/>
  <c r="C295" i="21"/>
  <c r="B295" i="21"/>
  <c r="K294" i="21"/>
  <c r="J294" i="21"/>
  <c r="J262" i="22" s="1"/>
  <c r="I294" i="21"/>
  <c r="H294" i="21"/>
  <c r="G294" i="21"/>
  <c r="F294" i="21"/>
  <c r="E294" i="21"/>
  <c r="D294" i="21"/>
  <c r="C294" i="21"/>
  <c r="B294" i="21"/>
  <c r="B262" i="22" s="1"/>
  <c r="K293" i="21"/>
  <c r="J293" i="21"/>
  <c r="I293" i="21"/>
  <c r="H293" i="21"/>
  <c r="G293" i="21"/>
  <c r="F293" i="21"/>
  <c r="E293" i="21"/>
  <c r="D293" i="21"/>
  <c r="C293" i="21"/>
  <c r="B293" i="21"/>
  <c r="V300" i="23" l="1"/>
  <c r="P314" i="23"/>
  <c r="V293" i="21"/>
  <c r="S294" i="21"/>
  <c r="S298" i="21"/>
  <c r="S302" i="21"/>
  <c r="R320" i="23"/>
  <c r="W313" i="21"/>
  <c r="U312" i="21"/>
  <c r="U316" i="21"/>
  <c r="U320" i="21"/>
  <c r="P295" i="21"/>
  <c r="X295" i="21"/>
  <c r="P299" i="21"/>
  <c r="X299" i="21"/>
  <c r="P303" i="21"/>
  <c r="X303" i="21"/>
  <c r="P307" i="21"/>
  <c r="X307" i="21"/>
  <c r="T301" i="21"/>
  <c r="G269" i="22"/>
  <c r="T305" i="21"/>
  <c r="G273" i="22"/>
  <c r="R310" i="21"/>
  <c r="E278" i="22"/>
  <c r="S313" i="21"/>
  <c r="F281" i="22"/>
  <c r="L318" i="21"/>
  <c r="Q318" i="21"/>
  <c r="D286" i="22"/>
  <c r="F262" i="22"/>
  <c r="S304" i="23"/>
  <c r="F272" i="24"/>
  <c r="L309" i="23"/>
  <c r="D277" i="24"/>
  <c r="Q309" i="23"/>
  <c r="J282" i="24"/>
  <c r="W314" i="23"/>
  <c r="T293" i="21"/>
  <c r="G261" i="22"/>
  <c r="R294" i="21"/>
  <c r="E262" i="22"/>
  <c r="L295" i="21"/>
  <c r="O295" i="21"/>
  <c r="B263" i="22"/>
  <c r="W295" i="21"/>
  <c r="J263" i="22"/>
  <c r="U296" i="21"/>
  <c r="S297" i="21"/>
  <c r="F265" i="22"/>
  <c r="Q298" i="21"/>
  <c r="D266" i="22"/>
  <c r="L299" i="21"/>
  <c r="O299" i="21"/>
  <c r="B267" i="22"/>
  <c r="W299" i="21"/>
  <c r="J267" i="22"/>
  <c r="U300" i="21"/>
  <c r="F269" i="22"/>
  <c r="S301" i="21"/>
  <c r="L302" i="21"/>
  <c r="Q302" i="21"/>
  <c r="D270" i="22"/>
  <c r="L303" i="21"/>
  <c r="O303" i="21"/>
  <c r="B271" i="22"/>
  <c r="W303" i="21"/>
  <c r="J271" i="22"/>
  <c r="U304" i="21"/>
  <c r="S305" i="21"/>
  <c r="F273" i="22"/>
  <c r="Q306" i="21"/>
  <c r="D274" i="22"/>
  <c r="L307" i="21"/>
  <c r="O307" i="21"/>
  <c r="B275" i="22"/>
  <c r="W307" i="21"/>
  <c r="J275" i="22"/>
  <c r="U308" i="21"/>
  <c r="S309" i="21"/>
  <c r="F277" i="22"/>
  <c r="Q310" i="21"/>
  <c r="D278" i="22"/>
  <c r="L310" i="21"/>
  <c r="V311" i="21"/>
  <c r="I279" i="22"/>
  <c r="T312" i="21"/>
  <c r="G280" i="22"/>
  <c r="R313" i="21"/>
  <c r="P314" i="21"/>
  <c r="C282" i="22"/>
  <c r="X314" i="21"/>
  <c r="K282" i="22"/>
  <c r="V315" i="21"/>
  <c r="I283" i="22"/>
  <c r="T316" i="21"/>
  <c r="G284" i="22"/>
  <c r="R317" i="21"/>
  <c r="C286" i="22"/>
  <c r="P318" i="21"/>
  <c r="K286" i="22"/>
  <c r="X318" i="21"/>
  <c r="V319" i="21"/>
  <c r="I287" i="22"/>
  <c r="T320" i="21"/>
  <c r="G288" i="22"/>
  <c r="K267" i="22"/>
  <c r="H276" i="22"/>
  <c r="E285" i="22"/>
  <c r="P293" i="23"/>
  <c r="Q315" i="23"/>
  <c r="U319" i="21"/>
  <c r="T294" i="21"/>
  <c r="G262" i="22"/>
  <c r="Q295" i="21"/>
  <c r="D263" i="22"/>
  <c r="L296" i="21"/>
  <c r="O296" i="21"/>
  <c r="B264" i="22"/>
  <c r="W296" i="21"/>
  <c r="J264" i="22"/>
  <c r="U297" i="21"/>
  <c r="H265" i="22"/>
  <c r="D267" i="22"/>
  <c r="Q299" i="21"/>
  <c r="L300" i="21"/>
  <c r="O300" i="21"/>
  <c r="B268" i="22"/>
  <c r="W300" i="21"/>
  <c r="J268" i="22"/>
  <c r="U301" i="21"/>
  <c r="H269" i="22"/>
  <c r="Q303" i="21"/>
  <c r="D271" i="22"/>
  <c r="L304" i="21"/>
  <c r="O304" i="21"/>
  <c r="B272" i="22"/>
  <c r="W304" i="21"/>
  <c r="J272" i="22"/>
  <c r="U305" i="21"/>
  <c r="H273" i="22"/>
  <c r="E261" i="24"/>
  <c r="R293" i="23"/>
  <c r="C262" i="24"/>
  <c r="P294" i="23"/>
  <c r="K262" i="24"/>
  <c r="X294" i="23"/>
  <c r="V295" i="23"/>
  <c r="I263" i="24"/>
  <c r="G264" i="24"/>
  <c r="T296" i="23"/>
  <c r="E265" i="24"/>
  <c r="R297" i="23"/>
  <c r="C266" i="24"/>
  <c r="P298" i="23"/>
  <c r="K266" i="24"/>
  <c r="X298" i="23"/>
  <c r="I267" i="24"/>
  <c r="V299" i="23"/>
  <c r="U319" i="23"/>
  <c r="R312" i="23"/>
  <c r="V296" i="21"/>
  <c r="I264" i="22"/>
  <c r="R306" i="21"/>
  <c r="E274" i="22"/>
  <c r="W311" i="21"/>
  <c r="J279" i="22"/>
  <c r="L302" i="23"/>
  <c r="B270" i="24"/>
  <c r="O302" i="23"/>
  <c r="J274" i="24"/>
  <c r="W306" i="23"/>
  <c r="J278" i="24"/>
  <c r="W310" i="23"/>
  <c r="L314" i="23"/>
  <c r="B282" i="24"/>
  <c r="O314" i="23"/>
  <c r="H283" i="24"/>
  <c r="U315" i="23"/>
  <c r="J286" i="24"/>
  <c r="W318" i="23"/>
  <c r="L293" i="21"/>
  <c r="O293" i="21"/>
  <c r="W293" i="21"/>
  <c r="J261" i="22"/>
  <c r="U294" i="21"/>
  <c r="H262" i="22"/>
  <c r="R295" i="21"/>
  <c r="E263" i="22"/>
  <c r="P296" i="21"/>
  <c r="C264" i="22"/>
  <c r="X296" i="21"/>
  <c r="K264" i="22"/>
  <c r="V297" i="21"/>
  <c r="T298" i="21"/>
  <c r="G266" i="22"/>
  <c r="R299" i="21"/>
  <c r="E267" i="22"/>
  <c r="P300" i="21"/>
  <c r="C268" i="22"/>
  <c r="X300" i="21"/>
  <c r="K268" i="22"/>
  <c r="V301" i="21"/>
  <c r="T302" i="21"/>
  <c r="G270" i="22"/>
  <c r="R303" i="21"/>
  <c r="E271" i="22"/>
  <c r="P304" i="21"/>
  <c r="C272" i="22"/>
  <c r="X304" i="21"/>
  <c r="K272" i="22"/>
  <c r="V305" i="21"/>
  <c r="Q315" i="21"/>
  <c r="C263" i="22"/>
  <c r="K271" i="22"/>
  <c r="H280" i="22"/>
  <c r="X318" i="23"/>
  <c r="S309" i="23"/>
  <c r="P302" i="21"/>
  <c r="W315" i="21"/>
  <c r="J283" i="22"/>
  <c r="L319" i="21"/>
  <c r="O319" i="21"/>
  <c r="B287" i="22"/>
  <c r="F276" i="24"/>
  <c r="S308" i="23"/>
  <c r="D281" i="24"/>
  <c r="Q313" i="23"/>
  <c r="B286" i="24"/>
  <c r="O318" i="23"/>
  <c r="P293" i="21"/>
  <c r="C261" i="22"/>
  <c r="X293" i="21"/>
  <c r="K261" i="22"/>
  <c r="V294" i="21"/>
  <c r="I262" i="22"/>
  <c r="S295" i="21"/>
  <c r="F263" i="22"/>
  <c r="Q296" i="21"/>
  <c r="L297" i="21"/>
  <c r="O297" i="21"/>
  <c r="B265" i="22"/>
  <c r="W297" i="21"/>
  <c r="J265" i="22"/>
  <c r="U298" i="21"/>
  <c r="H266" i="22"/>
  <c r="S299" i="21"/>
  <c r="F267" i="22"/>
  <c r="Q300" i="21"/>
  <c r="L301" i="21"/>
  <c r="O301" i="21"/>
  <c r="B269" i="22"/>
  <c r="W301" i="21"/>
  <c r="J269" i="22"/>
  <c r="U302" i="21"/>
  <c r="H270" i="22"/>
  <c r="S303" i="21"/>
  <c r="F271" i="22"/>
  <c r="Q304" i="21"/>
  <c r="L305" i="21"/>
  <c r="B273" i="22"/>
  <c r="O305" i="21"/>
  <c r="J273" i="22"/>
  <c r="W305" i="21"/>
  <c r="U306" i="21"/>
  <c r="H274" i="22"/>
  <c r="S307" i="21"/>
  <c r="F275" i="22"/>
  <c r="Q308" i="21"/>
  <c r="L309" i="21"/>
  <c r="O309" i="21"/>
  <c r="B277" i="22"/>
  <c r="W309" i="21"/>
  <c r="J277" i="22"/>
  <c r="U310" i="21"/>
  <c r="H278" i="22"/>
  <c r="R311" i="21"/>
  <c r="E279" i="22"/>
  <c r="P312" i="21"/>
  <c r="C280" i="22"/>
  <c r="X312" i="21"/>
  <c r="K280" i="22"/>
  <c r="V313" i="21"/>
  <c r="G282" i="22"/>
  <c r="T314" i="21"/>
  <c r="R315" i="21"/>
  <c r="E283" i="22"/>
  <c r="P316" i="21"/>
  <c r="C284" i="22"/>
  <c r="X316" i="21"/>
  <c r="K284" i="22"/>
  <c r="V317" i="21"/>
  <c r="T318" i="21"/>
  <c r="G286" i="22"/>
  <c r="R319" i="21"/>
  <c r="E287" i="22"/>
  <c r="L320" i="21"/>
  <c r="P320" i="21"/>
  <c r="C288" i="22"/>
  <c r="X320" i="21"/>
  <c r="K288" i="22"/>
  <c r="F266" i="22"/>
  <c r="D272" i="22"/>
  <c r="C275" i="22"/>
  <c r="H288" i="22"/>
  <c r="P318" i="23"/>
  <c r="T306" i="23"/>
  <c r="R298" i="21"/>
  <c r="E266" i="22"/>
  <c r="I268" i="22"/>
  <c r="V300" i="21"/>
  <c r="V304" i="21"/>
  <c r="I272" i="22"/>
  <c r="T309" i="21"/>
  <c r="G277" i="22"/>
  <c r="L315" i="21"/>
  <c r="O315" i="21"/>
  <c r="B283" i="22"/>
  <c r="D273" i="24"/>
  <c r="Q305" i="23"/>
  <c r="L310" i="23"/>
  <c r="B278" i="24"/>
  <c r="O310" i="23"/>
  <c r="F284" i="24"/>
  <c r="S316" i="23"/>
  <c r="Q293" i="21"/>
  <c r="D261" i="22"/>
  <c r="O294" i="21"/>
  <c r="W294" i="21"/>
  <c r="T295" i="21"/>
  <c r="R296" i="21"/>
  <c r="E264" i="22"/>
  <c r="P297" i="21"/>
  <c r="C265" i="22"/>
  <c r="X297" i="21"/>
  <c r="K265" i="22"/>
  <c r="V298" i="21"/>
  <c r="I266" i="22"/>
  <c r="T299" i="21"/>
  <c r="R300" i="21"/>
  <c r="E268" i="22"/>
  <c r="P301" i="21"/>
  <c r="C269" i="22"/>
  <c r="X301" i="21"/>
  <c r="K269" i="22"/>
  <c r="V302" i="21"/>
  <c r="I270" i="22"/>
  <c r="T303" i="21"/>
  <c r="R304" i="21"/>
  <c r="E272" i="22"/>
  <c r="P305" i="21"/>
  <c r="C273" i="22"/>
  <c r="X305" i="21"/>
  <c r="K273" i="22"/>
  <c r="V306" i="21"/>
  <c r="I274" i="22"/>
  <c r="T307" i="21"/>
  <c r="R308" i="21"/>
  <c r="E276" i="22"/>
  <c r="P309" i="21"/>
  <c r="C277" i="22"/>
  <c r="X309" i="21"/>
  <c r="K277" i="22"/>
  <c r="V310" i="21"/>
  <c r="I278" i="22"/>
  <c r="S311" i="21"/>
  <c r="F279" i="22"/>
  <c r="Q312" i="21"/>
  <c r="L313" i="21"/>
  <c r="B281" i="22"/>
  <c r="O313" i="21"/>
  <c r="U314" i="21"/>
  <c r="H282" i="22"/>
  <c r="S315" i="21"/>
  <c r="F283" i="22"/>
  <c r="Q316" i="21"/>
  <c r="L317" i="21"/>
  <c r="O317" i="21"/>
  <c r="B285" i="22"/>
  <c r="W317" i="21"/>
  <c r="J285" i="22"/>
  <c r="U318" i="21"/>
  <c r="H286" i="22"/>
  <c r="S319" i="21"/>
  <c r="F287" i="22"/>
  <c r="Q320" i="21"/>
  <c r="B261" i="22"/>
  <c r="K263" i="22"/>
  <c r="I269" i="22"/>
  <c r="H272" i="22"/>
  <c r="G275" i="22"/>
  <c r="E281" i="22"/>
  <c r="D284" i="22"/>
  <c r="O320" i="23"/>
  <c r="S317" i="23"/>
  <c r="U303" i="23"/>
  <c r="U320" i="19"/>
  <c r="U293" i="21"/>
  <c r="H261" i="22"/>
  <c r="T297" i="21"/>
  <c r="G265" i="22"/>
  <c r="R302" i="21"/>
  <c r="E270" i="22"/>
  <c r="L311" i="21"/>
  <c r="O311" i="21"/>
  <c r="B279" i="22"/>
  <c r="Q314" i="21"/>
  <c r="D282" i="22"/>
  <c r="F285" i="22"/>
  <c r="S317" i="21"/>
  <c r="W319" i="21"/>
  <c r="J287" i="22"/>
  <c r="C271" i="22"/>
  <c r="F268" i="24"/>
  <c r="S300" i="23"/>
  <c r="J270" i="24"/>
  <c r="W302" i="23"/>
  <c r="H275" i="24"/>
  <c r="U307" i="23"/>
  <c r="S312" i="23"/>
  <c r="F280" i="24"/>
  <c r="L317" i="23"/>
  <c r="D285" i="24"/>
  <c r="Q317" i="23"/>
  <c r="F288" i="24"/>
  <c r="S320" i="23"/>
  <c r="R293" i="21"/>
  <c r="P294" i="21"/>
  <c r="C262" i="22"/>
  <c r="X294" i="21"/>
  <c r="K262" i="22"/>
  <c r="U295" i="21"/>
  <c r="H263" i="22"/>
  <c r="S296" i="21"/>
  <c r="F264" i="22"/>
  <c r="Q297" i="21"/>
  <c r="D265" i="22"/>
  <c r="L298" i="21"/>
  <c r="O298" i="21"/>
  <c r="W298" i="21"/>
  <c r="U299" i="21"/>
  <c r="H267" i="22"/>
  <c r="S300" i="21"/>
  <c r="F268" i="22"/>
  <c r="Q301" i="21"/>
  <c r="D269" i="22"/>
  <c r="O302" i="21"/>
  <c r="W302" i="21"/>
  <c r="U303" i="21"/>
  <c r="H271" i="22"/>
  <c r="S304" i="21"/>
  <c r="F272" i="22"/>
  <c r="Q305" i="21"/>
  <c r="D273" i="22"/>
  <c r="L306" i="21"/>
  <c r="O306" i="21"/>
  <c r="R320" i="21"/>
  <c r="E261" i="22"/>
  <c r="D264" i="22"/>
  <c r="C267" i="22"/>
  <c r="B270" i="22"/>
  <c r="K275" i="22"/>
  <c r="I281" i="22"/>
  <c r="H284" i="22"/>
  <c r="I261" i="24"/>
  <c r="V293" i="23"/>
  <c r="G262" i="24"/>
  <c r="T294" i="23"/>
  <c r="V316" i="23"/>
  <c r="I276" i="22"/>
  <c r="V308" i="21"/>
  <c r="L301" i="23"/>
  <c r="D269" i="24"/>
  <c r="Q301" i="23"/>
  <c r="L306" i="23"/>
  <c r="B274" i="24"/>
  <c r="O306" i="23"/>
  <c r="H279" i="24"/>
  <c r="U311" i="23"/>
  <c r="V315" i="19"/>
  <c r="P317" i="19"/>
  <c r="X317" i="19"/>
  <c r="O320" i="19"/>
  <c r="W320" i="19"/>
  <c r="Q320" i="19"/>
  <c r="X313" i="19"/>
  <c r="R315" i="19"/>
  <c r="T317" i="19"/>
  <c r="S320" i="19"/>
  <c r="W298" i="19"/>
  <c r="U304" i="19"/>
  <c r="S310" i="19"/>
  <c r="T299" i="19"/>
  <c r="R305" i="19"/>
  <c r="P311" i="19"/>
  <c r="S294" i="19"/>
  <c r="O306" i="19"/>
  <c r="X311" i="19"/>
  <c r="V317" i="19"/>
  <c r="P295" i="19"/>
  <c r="W306" i="19"/>
  <c r="U312" i="19"/>
  <c r="S318" i="19"/>
  <c r="X295" i="19"/>
  <c r="V301" i="19"/>
  <c r="T307" i="19"/>
  <c r="R313" i="19"/>
  <c r="P319" i="19"/>
  <c r="S302" i="19"/>
  <c r="O314" i="19"/>
  <c r="X319" i="19"/>
  <c r="O298" i="19"/>
  <c r="X303" i="19"/>
  <c r="V309" i="19"/>
  <c r="T315" i="19"/>
  <c r="S293" i="19"/>
  <c r="P313" i="23"/>
  <c r="U314" i="23"/>
  <c r="T315" i="23"/>
  <c r="Q316" i="23"/>
  <c r="P319" i="23"/>
  <c r="X319" i="23"/>
  <c r="U320" i="23"/>
  <c r="R297" i="19"/>
  <c r="V320" i="23"/>
  <c r="P303" i="19"/>
  <c r="W314" i="19"/>
  <c r="X313" i="23"/>
  <c r="P315" i="23"/>
  <c r="X315" i="23"/>
  <c r="U316" i="23"/>
  <c r="T319" i="23"/>
  <c r="Q320" i="23"/>
  <c r="S293" i="21"/>
  <c r="F261" i="22"/>
  <c r="Q294" i="21"/>
  <c r="D262" i="22"/>
  <c r="L294" i="21"/>
  <c r="V295" i="21"/>
  <c r="I263" i="22"/>
  <c r="T296" i="21"/>
  <c r="G264" i="22"/>
  <c r="R297" i="21"/>
  <c r="P298" i="21"/>
  <c r="C266" i="22"/>
  <c r="X298" i="21"/>
  <c r="K266" i="22"/>
  <c r="V299" i="21"/>
  <c r="I267" i="22"/>
  <c r="T300" i="21"/>
  <c r="G268" i="22"/>
  <c r="R301" i="21"/>
  <c r="K270" i="22"/>
  <c r="X302" i="21"/>
  <c r="V303" i="21"/>
  <c r="I271" i="22"/>
  <c r="T304" i="21"/>
  <c r="G272" i="22"/>
  <c r="R305" i="21"/>
  <c r="P310" i="21"/>
  <c r="I261" i="22"/>
  <c r="H264" i="22"/>
  <c r="G267" i="22"/>
  <c r="F270" i="22"/>
  <c r="D276" i="22"/>
  <c r="O305" i="23"/>
  <c r="U318" i="23"/>
  <c r="X293" i="23"/>
  <c r="S297" i="23"/>
  <c r="R307" i="21"/>
  <c r="P308" i="21"/>
  <c r="X308" i="21"/>
  <c r="V309" i="21"/>
  <c r="T310" i="21"/>
  <c r="Q311" i="21"/>
  <c r="L312" i="21"/>
  <c r="O312" i="21"/>
  <c r="W312" i="21"/>
  <c r="U313" i="21"/>
  <c r="S314" i="21"/>
  <c r="L316" i="21"/>
  <c r="O316" i="21"/>
  <c r="W316" i="21"/>
  <c r="U317" i="21"/>
  <c r="S318" i="21"/>
  <c r="Q319" i="21"/>
  <c r="O320" i="21"/>
  <c r="W320" i="21"/>
  <c r="C276" i="22"/>
  <c r="K276" i="22"/>
  <c r="H285" i="22"/>
  <c r="L293" i="23"/>
  <c r="D261" i="24"/>
  <c r="L294" i="23"/>
  <c r="B262" i="24"/>
  <c r="O294" i="23"/>
  <c r="J262" i="24"/>
  <c r="W294" i="23"/>
  <c r="H263" i="24"/>
  <c r="U295" i="23"/>
  <c r="F264" i="24"/>
  <c r="S296" i="23"/>
  <c r="D265" i="24"/>
  <c r="Q297" i="23"/>
  <c r="L298" i="23"/>
  <c r="B266" i="24"/>
  <c r="O298" i="23"/>
  <c r="J266" i="24"/>
  <c r="W298" i="23"/>
  <c r="P301" i="23"/>
  <c r="K269" i="24"/>
  <c r="X301" i="23"/>
  <c r="I270" i="24"/>
  <c r="V302" i="23"/>
  <c r="G271" i="24"/>
  <c r="T303" i="23"/>
  <c r="C273" i="24"/>
  <c r="P305" i="23"/>
  <c r="K273" i="24"/>
  <c r="X305" i="23"/>
  <c r="I274" i="24"/>
  <c r="V306" i="23"/>
  <c r="G275" i="24"/>
  <c r="T307" i="23"/>
  <c r="C277" i="24"/>
  <c r="P309" i="23"/>
  <c r="X309" i="23"/>
  <c r="I278" i="24"/>
  <c r="V310" i="23"/>
  <c r="G279" i="24"/>
  <c r="T311" i="23"/>
  <c r="I282" i="24"/>
  <c r="V314" i="23"/>
  <c r="Q293" i="23"/>
  <c r="V319" i="23"/>
  <c r="Q318" i="23"/>
  <c r="T317" i="23"/>
  <c r="W316" i="23"/>
  <c r="O316" i="23"/>
  <c r="R315" i="23"/>
  <c r="S314" i="23"/>
  <c r="V312" i="23"/>
  <c r="W309" i="23"/>
  <c r="X306" i="23"/>
  <c r="O301" i="23"/>
  <c r="H286" i="24"/>
  <c r="G278" i="22"/>
  <c r="D279" i="22"/>
  <c r="D262" i="24"/>
  <c r="Q294" i="23"/>
  <c r="L295" i="23"/>
  <c r="B263" i="24"/>
  <c r="O295" i="23"/>
  <c r="J263" i="24"/>
  <c r="W295" i="23"/>
  <c r="H264" i="24"/>
  <c r="U296" i="23"/>
  <c r="Q298" i="23"/>
  <c r="B267" i="24"/>
  <c r="O299" i="23"/>
  <c r="J267" i="24"/>
  <c r="W299" i="23"/>
  <c r="G268" i="24"/>
  <c r="T300" i="23"/>
  <c r="E269" i="24"/>
  <c r="R301" i="23"/>
  <c r="V303" i="23"/>
  <c r="I271" i="24"/>
  <c r="G272" i="24"/>
  <c r="T304" i="23"/>
  <c r="E273" i="24"/>
  <c r="R305" i="23"/>
  <c r="I275" i="24"/>
  <c r="V307" i="23"/>
  <c r="G276" i="24"/>
  <c r="T308" i="23"/>
  <c r="E277" i="24"/>
  <c r="R309" i="23"/>
  <c r="I279" i="24"/>
  <c r="V311" i="23"/>
  <c r="G280" i="24"/>
  <c r="T312" i="23"/>
  <c r="E281" i="24"/>
  <c r="R313" i="23"/>
  <c r="L318" i="23"/>
  <c r="C286" i="24"/>
  <c r="W293" i="23"/>
  <c r="R317" i="23"/>
  <c r="O309" i="23"/>
  <c r="P306" i="23"/>
  <c r="Q303" i="23"/>
  <c r="R300" i="23"/>
  <c r="V296" i="23"/>
  <c r="Q307" i="21"/>
  <c r="C269" i="24"/>
  <c r="C261" i="20"/>
  <c r="P293" i="19"/>
  <c r="K261" i="20"/>
  <c r="X293" i="19"/>
  <c r="I262" i="20"/>
  <c r="V294" i="19"/>
  <c r="W306" i="21"/>
  <c r="U307" i="21"/>
  <c r="S308" i="21"/>
  <c r="Q309" i="21"/>
  <c r="O310" i="21"/>
  <c r="W310" i="21"/>
  <c r="T311" i="21"/>
  <c r="P313" i="21"/>
  <c r="X313" i="21"/>
  <c r="V314" i="21"/>
  <c r="T315" i="21"/>
  <c r="R316" i="21"/>
  <c r="P317" i="21"/>
  <c r="X317" i="21"/>
  <c r="V318" i="21"/>
  <c r="T319" i="21"/>
  <c r="F276" i="22"/>
  <c r="B280" i="22"/>
  <c r="J280" i="22"/>
  <c r="C285" i="22"/>
  <c r="K285" i="22"/>
  <c r="B288" i="22"/>
  <c r="J288" i="22"/>
  <c r="E262" i="24"/>
  <c r="R294" i="23"/>
  <c r="C263" i="24"/>
  <c r="P295" i="23"/>
  <c r="K263" i="24"/>
  <c r="X295" i="23"/>
  <c r="G265" i="24"/>
  <c r="T297" i="23"/>
  <c r="E266" i="24"/>
  <c r="R298" i="23"/>
  <c r="C267" i="24"/>
  <c r="P299" i="23"/>
  <c r="K267" i="24"/>
  <c r="X299" i="23"/>
  <c r="H268" i="24"/>
  <c r="U300" i="23"/>
  <c r="D270" i="24"/>
  <c r="Q302" i="23"/>
  <c r="L303" i="23"/>
  <c r="B271" i="24"/>
  <c r="O303" i="23"/>
  <c r="J271" i="24"/>
  <c r="W303" i="23"/>
  <c r="H272" i="24"/>
  <c r="U304" i="23"/>
  <c r="D274" i="24"/>
  <c r="Q306" i="23"/>
  <c r="B275" i="24"/>
  <c r="O307" i="23"/>
  <c r="J275" i="24"/>
  <c r="W307" i="23"/>
  <c r="H276" i="24"/>
  <c r="U308" i="23"/>
  <c r="Q310" i="23"/>
  <c r="D278" i="24"/>
  <c r="L311" i="23"/>
  <c r="B279" i="24"/>
  <c r="O311" i="23"/>
  <c r="J279" i="24"/>
  <c r="W311" i="23"/>
  <c r="H280" i="24"/>
  <c r="U312" i="23"/>
  <c r="D282" i="24"/>
  <c r="Q314" i="23"/>
  <c r="L319" i="23"/>
  <c r="B287" i="24"/>
  <c r="X320" i="23"/>
  <c r="P320" i="23"/>
  <c r="S319" i="23"/>
  <c r="V318" i="23"/>
  <c r="T316" i="23"/>
  <c r="W315" i="23"/>
  <c r="O315" i="23"/>
  <c r="W313" i="23"/>
  <c r="V308" i="23"/>
  <c r="W305" i="23"/>
  <c r="X302" i="23"/>
  <c r="R312" i="21"/>
  <c r="T306" i="21"/>
  <c r="P306" i="21"/>
  <c r="X306" i="21"/>
  <c r="V307" i="21"/>
  <c r="T308" i="21"/>
  <c r="R309" i="21"/>
  <c r="S312" i="21"/>
  <c r="Q313" i="21"/>
  <c r="L314" i="21"/>
  <c r="O314" i="21"/>
  <c r="W314" i="21"/>
  <c r="U315" i="21"/>
  <c r="S316" i="21"/>
  <c r="Q317" i="21"/>
  <c r="O318" i="21"/>
  <c r="W318" i="21"/>
  <c r="S320" i="21"/>
  <c r="G276" i="22"/>
  <c r="D277" i="22"/>
  <c r="H281" i="22"/>
  <c r="D285" i="22"/>
  <c r="I286" i="22"/>
  <c r="F262" i="24"/>
  <c r="S294" i="23"/>
  <c r="L296" i="23"/>
  <c r="B264" i="24"/>
  <c r="O296" i="23"/>
  <c r="J264" i="24"/>
  <c r="W296" i="23"/>
  <c r="H265" i="24"/>
  <c r="U297" i="23"/>
  <c r="F266" i="24"/>
  <c r="S298" i="23"/>
  <c r="L299" i="23"/>
  <c r="T301" i="23"/>
  <c r="G269" i="24"/>
  <c r="E270" i="24"/>
  <c r="R302" i="23"/>
  <c r="C271" i="24"/>
  <c r="P303" i="23"/>
  <c r="K271" i="24"/>
  <c r="X303" i="23"/>
  <c r="G273" i="24"/>
  <c r="T305" i="23"/>
  <c r="E274" i="24"/>
  <c r="R306" i="23"/>
  <c r="C275" i="24"/>
  <c r="P307" i="23"/>
  <c r="K275" i="24"/>
  <c r="X307" i="23"/>
  <c r="T309" i="23"/>
  <c r="G277" i="24"/>
  <c r="E278" i="24"/>
  <c r="R310" i="23"/>
  <c r="C279" i="24"/>
  <c r="P311" i="23"/>
  <c r="K279" i="24"/>
  <c r="X311" i="23"/>
  <c r="G281" i="24"/>
  <c r="T313" i="23"/>
  <c r="E282" i="24"/>
  <c r="R314" i="23"/>
  <c r="U293" i="23"/>
  <c r="W320" i="23"/>
  <c r="R319" i="23"/>
  <c r="X317" i="23"/>
  <c r="P317" i="23"/>
  <c r="V315" i="23"/>
  <c r="V313" i="23"/>
  <c r="Q311" i="23"/>
  <c r="R308" i="23"/>
  <c r="S305" i="23"/>
  <c r="T302" i="23"/>
  <c r="U299" i="23"/>
  <c r="Q295" i="23"/>
  <c r="U311" i="21"/>
  <c r="R295" i="23"/>
  <c r="C264" i="24"/>
  <c r="P296" i="23"/>
  <c r="K264" i="24"/>
  <c r="X296" i="23"/>
  <c r="I265" i="24"/>
  <c r="V297" i="23"/>
  <c r="E267" i="24"/>
  <c r="R299" i="23"/>
  <c r="B268" i="24"/>
  <c r="O300" i="23"/>
  <c r="W300" i="23"/>
  <c r="J268" i="24"/>
  <c r="H269" i="24"/>
  <c r="U301" i="23"/>
  <c r="F270" i="24"/>
  <c r="S302" i="23"/>
  <c r="L304" i="23"/>
  <c r="O304" i="23"/>
  <c r="J272" i="24"/>
  <c r="W304" i="23"/>
  <c r="H273" i="24"/>
  <c r="U305" i="23"/>
  <c r="F274" i="24"/>
  <c r="S306" i="23"/>
  <c r="L307" i="23"/>
  <c r="D275" i="24"/>
  <c r="B276" i="24"/>
  <c r="O308" i="23"/>
  <c r="J276" i="24"/>
  <c r="W308" i="23"/>
  <c r="H277" i="24"/>
  <c r="U309" i="23"/>
  <c r="F278" i="24"/>
  <c r="S310" i="23"/>
  <c r="L312" i="23"/>
  <c r="B280" i="24"/>
  <c r="O312" i="23"/>
  <c r="W312" i="23"/>
  <c r="H281" i="24"/>
  <c r="U313" i="23"/>
  <c r="L315" i="23"/>
  <c r="D283" i="24"/>
  <c r="L320" i="23"/>
  <c r="B288" i="24"/>
  <c r="T293" i="23"/>
  <c r="Q319" i="23"/>
  <c r="T318" i="23"/>
  <c r="W317" i="23"/>
  <c r="O317" i="23"/>
  <c r="R316" i="23"/>
  <c r="X314" i="23"/>
  <c r="S313" i="23"/>
  <c r="X310" i="23"/>
  <c r="P302" i="23"/>
  <c r="Q299" i="23"/>
  <c r="V316" i="21"/>
  <c r="X310" i="21"/>
  <c r="K277" i="24"/>
  <c r="C278" i="22"/>
  <c r="D283" i="22"/>
  <c r="H262" i="24"/>
  <c r="U294" i="23"/>
  <c r="F263" i="24"/>
  <c r="S295" i="23"/>
  <c r="D264" i="24"/>
  <c r="Q296" i="23"/>
  <c r="L297" i="23"/>
  <c r="B265" i="24"/>
  <c r="O297" i="23"/>
  <c r="J265" i="24"/>
  <c r="W297" i="23"/>
  <c r="U298" i="23"/>
  <c r="H266" i="24"/>
  <c r="F267" i="24"/>
  <c r="S299" i="23"/>
  <c r="C268" i="24"/>
  <c r="P300" i="23"/>
  <c r="K268" i="24"/>
  <c r="X300" i="23"/>
  <c r="I269" i="24"/>
  <c r="V301" i="23"/>
  <c r="E271" i="24"/>
  <c r="R303" i="23"/>
  <c r="C272" i="24"/>
  <c r="P304" i="23"/>
  <c r="K272" i="24"/>
  <c r="X304" i="23"/>
  <c r="I273" i="24"/>
  <c r="V305" i="23"/>
  <c r="R307" i="23"/>
  <c r="E275" i="24"/>
  <c r="C276" i="24"/>
  <c r="P308" i="23"/>
  <c r="K276" i="24"/>
  <c r="X308" i="23"/>
  <c r="I277" i="24"/>
  <c r="V309" i="23"/>
  <c r="E279" i="24"/>
  <c r="R311" i="23"/>
  <c r="C280" i="24"/>
  <c r="P312" i="23"/>
  <c r="K280" i="24"/>
  <c r="X312" i="23"/>
  <c r="S293" i="23"/>
  <c r="S318" i="23"/>
  <c r="V317" i="23"/>
  <c r="T310" i="23"/>
  <c r="V304" i="23"/>
  <c r="W301" i="23"/>
  <c r="J280" i="24"/>
  <c r="S306" i="21"/>
  <c r="L308" i="21"/>
  <c r="O308" i="21"/>
  <c r="W308" i="21"/>
  <c r="U309" i="21"/>
  <c r="S310" i="21"/>
  <c r="P311" i="21"/>
  <c r="X311" i="21"/>
  <c r="V312" i="21"/>
  <c r="T313" i="21"/>
  <c r="R314" i="21"/>
  <c r="P315" i="21"/>
  <c r="X315" i="21"/>
  <c r="T317" i="21"/>
  <c r="R318" i="21"/>
  <c r="P319" i="21"/>
  <c r="X319" i="21"/>
  <c r="V320" i="21"/>
  <c r="E275" i="22"/>
  <c r="B276" i="22"/>
  <c r="J276" i="22"/>
  <c r="F280" i="22"/>
  <c r="C281" i="22"/>
  <c r="K281" i="22"/>
  <c r="B284" i="22"/>
  <c r="J284" i="22"/>
  <c r="G285" i="22"/>
  <c r="F288" i="22"/>
  <c r="I262" i="24"/>
  <c r="V294" i="23"/>
  <c r="G263" i="24"/>
  <c r="T295" i="23"/>
  <c r="E264" i="24"/>
  <c r="R296" i="23"/>
  <c r="C265" i="24"/>
  <c r="P297" i="23"/>
  <c r="X297" i="23"/>
  <c r="K265" i="24"/>
  <c r="I266" i="24"/>
  <c r="V298" i="23"/>
  <c r="G267" i="24"/>
  <c r="T299" i="23"/>
  <c r="L300" i="23"/>
  <c r="D268" i="24"/>
  <c r="Q300" i="23"/>
  <c r="H270" i="24"/>
  <c r="U302" i="23"/>
  <c r="F271" i="24"/>
  <c r="S303" i="23"/>
  <c r="D272" i="24"/>
  <c r="Q304" i="23"/>
  <c r="L305" i="23"/>
  <c r="B273" i="24"/>
  <c r="U306" i="23"/>
  <c r="H274" i="24"/>
  <c r="F275" i="24"/>
  <c r="S307" i="23"/>
  <c r="L308" i="23"/>
  <c r="D276" i="24"/>
  <c r="Q308" i="23"/>
  <c r="H278" i="24"/>
  <c r="U310" i="23"/>
  <c r="F279" i="24"/>
  <c r="S311" i="23"/>
  <c r="D280" i="24"/>
  <c r="Q312" i="23"/>
  <c r="L313" i="23"/>
  <c r="B281" i="24"/>
  <c r="L316" i="23"/>
  <c r="D284" i="24"/>
  <c r="O293" i="23"/>
  <c r="T320" i="23"/>
  <c r="W319" i="23"/>
  <c r="O319" i="23"/>
  <c r="R318" i="23"/>
  <c r="U317" i="23"/>
  <c r="X316" i="23"/>
  <c r="P316" i="23"/>
  <c r="S315" i="23"/>
  <c r="T314" i="23"/>
  <c r="O313" i="23"/>
  <c r="P310" i="23"/>
  <c r="Q307" i="23"/>
  <c r="R304" i="23"/>
  <c r="S301" i="23"/>
  <c r="T298" i="23"/>
  <c r="F263" i="20"/>
  <c r="S295" i="19"/>
  <c r="D264" i="20"/>
  <c r="Q296" i="19"/>
  <c r="B265" i="20"/>
  <c r="O297" i="19"/>
  <c r="J265" i="20"/>
  <c r="W297" i="19"/>
  <c r="H266" i="20"/>
  <c r="U298" i="19"/>
  <c r="F267" i="20"/>
  <c r="S299" i="19"/>
  <c r="L301" i="19"/>
  <c r="L301" i="20" s="1"/>
  <c r="B269" i="20"/>
  <c r="O301" i="19"/>
  <c r="J269" i="20"/>
  <c r="W301" i="19"/>
  <c r="H270" i="20"/>
  <c r="U302" i="19"/>
  <c r="F271" i="20"/>
  <c r="S303" i="19"/>
  <c r="D272" i="20"/>
  <c r="Q304" i="19"/>
  <c r="B273" i="20"/>
  <c r="O305" i="19"/>
  <c r="J273" i="20"/>
  <c r="W305" i="19"/>
  <c r="H274" i="20"/>
  <c r="U306" i="19"/>
  <c r="F275" i="20"/>
  <c r="S307" i="19"/>
  <c r="L309" i="19"/>
  <c r="L309" i="20" s="1"/>
  <c r="B277" i="20"/>
  <c r="O309" i="19"/>
  <c r="J277" i="20"/>
  <c r="W309" i="19"/>
  <c r="H278" i="20"/>
  <c r="U310" i="19"/>
  <c r="F279" i="20"/>
  <c r="S311" i="19"/>
  <c r="D280" i="20"/>
  <c r="Q312" i="19"/>
  <c r="B281" i="20"/>
  <c r="O313" i="19"/>
  <c r="J281" i="20"/>
  <c r="W313" i="19"/>
  <c r="H282" i="20"/>
  <c r="U314" i="19"/>
  <c r="F283" i="20"/>
  <c r="S315" i="19"/>
  <c r="L317" i="19"/>
  <c r="L317" i="20" s="1"/>
  <c r="B285" i="20"/>
  <c r="O317" i="19"/>
  <c r="J285" i="20"/>
  <c r="W317" i="19"/>
  <c r="H286" i="20"/>
  <c r="U318" i="19"/>
  <c r="Q308" i="19"/>
  <c r="U296" i="19"/>
  <c r="L295" i="19"/>
  <c r="L295" i="20" s="1"/>
  <c r="B263" i="20"/>
  <c r="O295" i="19"/>
  <c r="J263" i="20"/>
  <c r="W295" i="19"/>
  <c r="F265" i="20"/>
  <c r="S297" i="19"/>
  <c r="D266" i="20"/>
  <c r="Q298" i="19"/>
  <c r="L299" i="19"/>
  <c r="L299" i="20" s="1"/>
  <c r="B267" i="20"/>
  <c r="O299" i="19"/>
  <c r="Q302" i="19"/>
  <c r="O303" i="19"/>
  <c r="Q310" i="19"/>
  <c r="O311" i="19"/>
  <c r="O319" i="19"/>
  <c r="G261" i="20"/>
  <c r="T293" i="19"/>
  <c r="E262" i="20"/>
  <c r="R294" i="19"/>
  <c r="Q300" i="19"/>
  <c r="O300" i="19"/>
  <c r="O308" i="19"/>
  <c r="Q315" i="19"/>
  <c r="O316" i="19"/>
  <c r="E287" i="20"/>
  <c r="R319" i="19"/>
  <c r="C288" i="20"/>
  <c r="P320" i="19"/>
  <c r="K288" i="20"/>
  <c r="X320" i="19"/>
  <c r="Q316" i="19"/>
  <c r="L293" i="19"/>
  <c r="L293" i="20" s="1"/>
  <c r="B261" i="20"/>
  <c r="L320" i="19"/>
  <c r="L320" i="20" s="1"/>
  <c r="B288" i="20"/>
  <c r="V320" i="19"/>
  <c r="Q319" i="19"/>
  <c r="T318" i="19"/>
  <c r="R316" i="19"/>
  <c r="U315" i="19"/>
  <c r="X314" i="19"/>
  <c r="P314" i="19"/>
  <c r="S313" i="19"/>
  <c r="V312" i="19"/>
  <c r="Q311" i="19"/>
  <c r="T310" i="19"/>
  <c r="R308" i="19"/>
  <c r="U307" i="19"/>
  <c r="X306" i="19"/>
  <c r="P306" i="19"/>
  <c r="S305" i="19"/>
  <c r="V304" i="19"/>
  <c r="Q303" i="19"/>
  <c r="T302" i="19"/>
  <c r="R300" i="19"/>
  <c r="U299" i="19"/>
  <c r="X298" i="19"/>
  <c r="P298" i="19"/>
  <c r="V296" i="19"/>
  <c r="Q295" i="19"/>
  <c r="T294" i="19"/>
  <c r="L297" i="19"/>
  <c r="L297" i="20" s="1"/>
  <c r="C265" i="20"/>
  <c r="L305" i="19"/>
  <c r="L305" i="20" s="1"/>
  <c r="C273" i="20"/>
  <c r="L313" i="19"/>
  <c r="L313" i="20" s="1"/>
  <c r="C281" i="20"/>
  <c r="O293" i="19"/>
  <c r="R293" i="19"/>
  <c r="T320" i="19"/>
  <c r="W319" i="19"/>
  <c r="R318" i="19"/>
  <c r="U317" i="19"/>
  <c r="X316" i="19"/>
  <c r="P316" i="19"/>
  <c r="V314" i="19"/>
  <c r="Q313" i="19"/>
  <c r="T312" i="19"/>
  <c r="W311" i="19"/>
  <c r="R310" i="19"/>
  <c r="U309" i="19"/>
  <c r="X308" i="19"/>
  <c r="P308" i="19"/>
  <c r="V306" i="19"/>
  <c r="Q305" i="19"/>
  <c r="T304" i="19"/>
  <c r="W303" i="19"/>
  <c r="R302" i="19"/>
  <c r="U301" i="19"/>
  <c r="X300" i="19"/>
  <c r="P300" i="19"/>
  <c r="V298" i="19"/>
  <c r="Q297" i="19"/>
  <c r="T296" i="19"/>
  <c r="L298" i="19"/>
  <c r="L298" i="20" s="1"/>
  <c r="B266" i="20"/>
  <c r="L306" i="19"/>
  <c r="L306" i="20" s="1"/>
  <c r="B274" i="20"/>
  <c r="L314" i="19"/>
  <c r="L314" i="20" s="1"/>
  <c r="B282" i="20"/>
  <c r="Q293" i="19"/>
  <c r="V319" i="19"/>
  <c r="Q318" i="19"/>
  <c r="W316" i="19"/>
  <c r="P313" i="19"/>
  <c r="S312" i="19"/>
  <c r="V311" i="19"/>
  <c r="T309" i="19"/>
  <c r="W308" i="19"/>
  <c r="R307" i="19"/>
  <c r="X305" i="19"/>
  <c r="P305" i="19"/>
  <c r="S304" i="19"/>
  <c r="V303" i="19"/>
  <c r="T301" i="19"/>
  <c r="W300" i="19"/>
  <c r="R299" i="19"/>
  <c r="X297" i="19"/>
  <c r="P297" i="19"/>
  <c r="S296" i="19"/>
  <c r="V295" i="19"/>
  <c r="Q294" i="19"/>
  <c r="L294" i="19"/>
  <c r="L294" i="20" s="1"/>
  <c r="R320" i="19"/>
  <c r="U319" i="19"/>
  <c r="X318" i="19"/>
  <c r="P318" i="19"/>
  <c r="S317" i="19"/>
  <c r="V316" i="19"/>
  <c r="T314" i="19"/>
  <c r="R312" i="19"/>
  <c r="U311" i="19"/>
  <c r="X310" i="19"/>
  <c r="P310" i="19"/>
  <c r="S309" i="19"/>
  <c r="V308" i="19"/>
  <c r="Q307" i="19"/>
  <c r="T306" i="19"/>
  <c r="R304" i="19"/>
  <c r="U303" i="19"/>
  <c r="X302" i="19"/>
  <c r="P302" i="19"/>
  <c r="S301" i="19"/>
  <c r="V300" i="19"/>
  <c r="Q299" i="19"/>
  <c r="T298" i="19"/>
  <c r="R296" i="19"/>
  <c r="U295" i="19"/>
  <c r="X294" i="19"/>
  <c r="P294" i="19"/>
  <c r="L302" i="19"/>
  <c r="L302" i="20" s="1"/>
  <c r="D270" i="20"/>
  <c r="L303" i="19"/>
  <c r="L303" i="20" s="1"/>
  <c r="B271" i="20"/>
  <c r="L307" i="19"/>
  <c r="L307" i="20" s="1"/>
  <c r="B275" i="20"/>
  <c r="L310" i="19"/>
  <c r="L310" i="20" s="1"/>
  <c r="D278" i="20"/>
  <c r="L311" i="19"/>
  <c r="L311" i="20" s="1"/>
  <c r="B279" i="20"/>
  <c r="L318" i="19"/>
  <c r="L318" i="20" s="1"/>
  <c r="W293" i="19"/>
  <c r="T319" i="19"/>
  <c r="W318" i="19"/>
  <c r="O318" i="19"/>
  <c r="R317" i="19"/>
  <c r="U316" i="19"/>
  <c r="X315" i="19"/>
  <c r="P315" i="19"/>
  <c r="S314" i="19"/>
  <c r="V313" i="19"/>
  <c r="T311" i="19"/>
  <c r="W310" i="19"/>
  <c r="O310" i="19"/>
  <c r="R309" i="19"/>
  <c r="U308" i="19"/>
  <c r="X307" i="19"/>
  <c r="P307" i="19"/>
  <c r="S306" i="19"/>
  <c r="V305" i="19"/>
  <c r="T303" i="19"/>
  <c r="W302" i="19"/>
  <c r="O302" i="19"/>
  <c r="R301" i="19"/>
  <c r="U300" i="19"/>
  <c r="X299" i="19"/>
  <c r="P299" i="19"/>
  <c r="S298" i="19"/>
  <c r="V297" i="19"/>
  <c r="T295" i="19"/>
  <c r="W294" i="19"/>
  <c r="O294" i="19"/>
  <c r="L319" i="19"/>
  <c r="L319" i="20" s="1"/>
  <c r="B287" i="20"/>
  <c r="V293" i="19"/>
  <c r="S319" i="19"/>
  <c r="V318" i="19"/>
  <c r="Q317" i="19"/>
  <c r="T316" i="19"/>
  <c r="W315" i="19"/>
  <c r="O315" i="19"/>
  <c r="R314" i="19"/>
  <c r="U313" i="19"/>
  <c r="X312" i="19"/>
  <c r="P312" i="19"/>
  <c r="V310" i="19"/>
  <c r="Q309" i="19"/>
  <c r="T308" i="19"/>
  <c r="W307" i="19"/>
  <c r="O307" i="19"/>
  <c r="R306" i="19"/>
  <c r="U305" i="19"/>
  <c r="X304" i="19"/>
  <c r="P304" i="19"/>
  <c r="V302" i="19"/>
  <c r="Q301" i="19"/>
  <c r="T300" i="19"/>
  <c r="W299" i="19"/>
  <c r="R298" i="19"/>
  <c r="U297" i="19"/>
  <c r="X296" i="19"/>
  <c r="P296" i="19"/>
  <c r="L296" i="19"/>
  <c r="L296" i="20" s="1"/>
  <c r="B264" i="20"/>
  <c r="L300" i="19"/>
  <c r="L300" i="20" s="1"/>
  <c r="B268" i="20"/>
  <c r="L304" i="19"/>
  <c r="L304" i="20" s="1"/>
  <c r="B272" i="20"/>
  <c r="L308" i="19"/>
  <c r="L308" i="20" s="1"/>
  <c r="B276" i="20"/>
  <c r="L312" i="19"/>
  <c r="L312" i="20" s="1"/>
  <c r="B280" i="20"/>
  <c r="L315" i="19"/>
  <c r="L315" i="20" s="1"/>
  <c r="D283" i="20"/>
  <c r="L316" i="19"/>
  <c r="L316" i="20" s="1"/>
  <c r="B284" i="20"/>
  <c r="U293" i="19"/>
  <c r="S316" i="19"/>
  <c r="Q314" i="19"/>
  <c r="T313" i="19"/>
  <c r="W312" i="19"/>
  <c r="O312" i="19"/>
  <c r="R311" i="19"/>
  <c r="X309" i="19"/>
  <c r="P309" i="19"/>
  <c r="S308" i="19"/>
  <c r="V307" i="19"/>
  <c r="Q306" i="19"/>
  <c r="T305" i="19"/>
  <c r="W304" i="19"/>
  <c r="O304" i="19"/>
  <c r="R303" i="19"/>
  <c r="X301" i="19"/>
  <c r="P301" i="19"/>
  <c r="S300" i="19"/>
  <c r="V299" i="19"/>
  <c r="T297" i="19"/>
  <c r="W296" i="19"/>
  <c r="O296" i="19"/>
  <c r="R295" i="19"/>
  <c r="U294" i="19"/>
  <c r="L265" i="20" l="1"/>
  <c r="Y297" i="19"/>
  <c r="L283" i="20"/>
  <c r="Y315" i="19"/>
  <c r="L286" i="20"/>
  <c r="Y318" i="19"/>
  <c r="L280" i="20"/>
  <c r="Y312" i="19"/>
  <c r="L264" i="20"/>
  <c r="Y296" i="19"/>
  <c r="L279" i="20"/>
  <c r="Y311" i="19"/>
  <c r="L270" i="20"/>
  <c r="Y302" i="19"/>
  <c r="L266" i="20"/>
  <c r="Y298" i="19"/>
  <c r="L263" i="20"/>
  <c r="Y295" i="19"/>
  <c r="L276" i="24"/>
  <c r="Y308" i="23"/>
  <c r="Y308" i="21"/>
  <c r="L276" i="22"/>
  <c r="L263" i="24"/>
  <c r="Y295" i="23"/>
  <c r="Y306" i="23"/>
  <c r="L274" i="24"/>
  <c r="Y295" i="21"/>
  <c r="L263" i="22"/>
  <c r="L275" i="22"/>
  <c r="Y307" i="21"/>
  <c r="Y317" i="21"/>
  <c r="L285" i="22"/>
  <c r="Y313" i="21"/>
  <c r="L281" i="22"/>
  <c r="L278" i="24"/>
  <c r="Y310" i="23"/>
  <c r="Y320" i="21"/>
  <c r="L288" i="22"/>
  <c r="L285" i="20"/>
  <c r="Y317" i="19"/>
  <c r="L278" i="20"/>
  <c r="Y310" i="19"/>
  <c r="L287" i="24"/>
  <c r="Y319" i="23"/>
  <c r="L267" i="24"/>
  <c r="Y299" i="23"/>
  <c r="L279" i="24"/>
  <c r="Y311" i="23"/>
  <c r="L261" i="24"/>
  <c r="Y293" i="23"/>
  <c r="Y312" i="21"/>
  <c r="L280" i="22"/>
  <c r="L269" i="24"/>
  <c r="Y301" i="23"/>
  <c r="Y297" i="21"/>
  <c r="L265" i="22"/>
  <c r="L270" i="24"/>
  <c r="Y302" i="23"/>
  <c r="Y303" i="21"/>
  <c r="L271" i="22"/>
  <c r="Y294" i="23"/>
  <c r="L262" i="24"/>
  <c r="Y294" i="21"/>
  <c r="L262" i="22"/>
  <c r="L276" i="20"/>
  <c r="Y308" i="19"/>
  <c r="L272" i="20"/>
  <c r="Y304" i="19"/>
  <c r="L262" i="20"/>
  <c r="Y294" i="19"/>
  <c r="L282" i="20"/>
  <c r="Y314" i="19"/>
  <c r="L277" i="20"/>
  <c r="Y309" i="19"/>
  <c r="L264" i="24"/>
  <c r="Y296" i="23"/>
  <c r="Y314" i="21"/>
  <c r="L282" i="22"/>
  <c r="L271" i="24"/>
  <c r="Y303" i="23"/>
  <c r="Y306" i="21"/>
  <c r="L274" i="22"/>
  <c r="L282" i="24"/>
  <c r="Y314" i="23"/>
  <c r="Y304" i="21"/>
  <c r="L272" i="22"/>
  <c r="L284" i="20"/>
  <c r="Y316" i="19"/>
  <c r="L275" i="20"/>
  <c r="Y307" i="19"/>
  <c r="L281" i="20"/>
  <c r="Y313" i="19"/>
  <c r="L288" i="20"/>
  <c r="Y320" i="19"/>
  <c r="L284" i="24"/>
  <c r="Y316" i="23"/>
  <c r="L265" i="24"/>
  <c r="Y297" i="23"/>
  <c r="L288" i="24"/>
  <c r="Y320" i="23"/>
  <c r="L280" i="24"/>
  <c r="Y312" i="23"/>
  <c r="Y298" i="21"/>
  <c r="L266" i="22"/>
  <c r="L285" i="24"/>
  <c r="Y317" i="23"/>
  <c r="Y309" i="21"/>
  <c r="L277" i="22"/>
  <c r="Y319" i="21"/>
  <c r="L287" i="22"/>
  <c r="Y293" i="21"/>
  <c r="L261" i="22"/>
  <c r="Y300" i="21"/>
  <c r="L268" i="22"/>
  <c r="L287" i="20"/>
  <c r="Y319" i="19"/>
  <c r="L271" i="20"/>
  <c r="Y303" i="19"/>
  <c r="L274" i="20"/>
  <c r="Y306" i="19"/>
  <c r="L273" i="24"/>
  <c r="Y305" i="23"/>
  <c r="L286" i="24"/>
  <c r="Y318" i="23"/>
  <c r="L266" i="24"/>
  <c r="Y298" i="23"/>
  <c r="Y316" i="21"/>
  <c r="L284" i="22"/>
  <c r="Y296" i="21"/>
  <c r="L264" i="22"/>
  <c r="Y302" i="21"/>
  <c r="L270" i="22"/>
  <c r="L267" i="22"/>
  <c r="Y299" i="21"/>
  <c r="Y301" i="21"/>
  <c r="L269" i="22"/>
  <c r="L277" i="24"/>
  <c r="Y309" i="23"/>
  <c r="L268" i="20"/>
  <c r="Y300" i="19"/>
  <c r="L273" i="20"/>
  <c r="Y305" i="19"/>
  <c r="L261" i="20"/>
  <c r="Y293" i="19"/>
  <c r="L267" i="20"/>
  <c r="Y299" i="19"/>
  <c r="L269" i="20"/>
  <c r="Y301" i="19"/>
  <c r="L281" i="24"/>
  <c r="Y313" i="23"/>
  <c r="L268" i="24"/>
  <c r="Y300" i="23"/>
  <c r="L283" i="24"/>
  <c r="Y315" i="23"/>
  <c r="L275" i="24"/>
  <c r="Y307" i="23"/>
  <c r="L272" i="24"/>
  <c r="Y304" i="23"/>
  <c r="Y311" i="21"/>
  <c r="L279" i="22"/>
  <c r="Y315" i="21"/>
  <c r="L283" i="22"/>
  <c r="Y305" i="21"/>
  <c r="L273" i="22"/>
  <c r="Y310" i="21"/>
  <c r="L278" i="22"/>
  <c r="Y318" i="21"/>
  <c r="L286" i="2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AJ47" i="2"/>
  <c r="U262" i="19" l="1"/>
  <c r="S263" i="19"/>
  <c r="Q264" i="19"/>
  <c r="O265" i="19"/>
  <c r="W265" i="19"/>
  <c r="U266" i="19"/>
  <c r="S267" i="19"/>
  <c r="Q268" i="19"/>
  <c r="O269" i="19"/>
  <c r="W269" i="19"/>
  <c r="U270" i="19"/>
  <c r="S271" i="19"/>
  <c r="Q272" i="19"/>
  <c r="O273" i="19"/>
  <c r="W273" i="19"/>
  <c r="U274" i="19"/>
  <c r="S275" i="19"/>
  <c r="Q276" i="19"/>
  <c r="O277" i="19"/>
  <c r="W277" i="19"/>
  <c r="U278" i="19"/>
  <c r="S279" i="19"/>
  <c r="Q280" i="19"/>
  <c r="O281" i="19"/>
  <c r="W281" i="19"/>
  <c r="U282" i="19"/>
  <c r="S283" i="19"/>
  <c r="Q284" i="19"/>
  <c r="O285" i="19"/>
  <c r="W285" i="19"/>
  <c r="U286" i="19"/>
  <c r="S287" i="19"/>
  <c r="Q288" i="19"/>
  <c r="P261" i="19"/>
  <c r="X261" i="19"/>
  <c r="U262" i="23"/>
  <c r="S263" i="23"/>
  <c r="Q264" i="23"/>
  <c r="W265" i="23"/>
  <c r="U266" i="23"/>
  <c r="S267" i="23"/>
  <c r="Q268" i="23"/>
  <c r="W269" i="23"/>
  <c r="U270" i="23"/>
  <c r="S271" i="23"/>
  <c r="Q272" i="23"/>
  <c r="W273" i="23"/>
  <c r="U274" i="23"/>
  <c r="S275" i="23"/>
  <c r="Q276" i="23"/>
  <c r="W277" i="23"/>
  <c r="U278" i="23"/>
  <c r="S279" i="23"/>
  <c r="Q280" i="23"/>
  <c r="W281" i="23"/>
  <c r="U282" i="23"/>
  <c r="S283" i="23"/>
  <c r="Q284" i="23"/>
  <c r="W285" i="23"/>
  <c r="U286" i="23"/>
  <c r="S287" i="23"/>
  <c r="Q288" i="23"/>
  <c r="P261" i="23"/>
  <c r="X261" i="23"/>
  <c r="U262" i="21"/>
  <c r="S263" i="21"/>
  <c r="Q264" i="21"/>
  <c r="O265" i="21"/>
  <c r="W265" i="21"/>
  <c r="U266" i="21"/>
  <c r="S267" i="21"/>
  <c r="Q268" i="21"/>
  <c r="O269" i="21"/>
  <c r="W269" i="21"/>
  <c r="U270" i="21"/>
  <c r="S271" i="21"/>
  <c r="Q272" i="21"/>
  <c r="O273" i="21"/>
  <c r="W273" i="21"/>
  <c r="U274" i="21"/>
  <c r="S275" i="21"/>
  <c r="Q276" i="21"/>
  <c r="O277" i="21"/>
  <c r="W277" i="21"/>
  <c r="U278" i="21"/>
  <c r="S279" i="21"/>
  <c r="Q280" i="21"/>
  <c r="O281" i="21"/>
  <c r="W281" i="21"/>
  <c r="U282" i="21"/>
  <c r="S283" i="21"/>
  <c r="Q284" i="21"/>
  <c r="O285" i="21"/>
  <c r="W285" i="21"/>
  <c r="P286" i="21"/>
  <c r="T286" i="21"/>
  <c r="U286" i="21"/>
  <c r="X286" i="21"/>
  <c r="R287" i="21"/>
  <c r="S287" i="21"/>
  <c r="V287" i="21"/>
  <c r="P288" i="21"/>
  <c r="Q288" i="21"/>
  <c r="T288" i="21"/>
  <c r="X288" i="21"/>
  <c r="P261" i="21"/>
  <c r="S261" i="21"/>
  <c r="W261" i="21"/>
  <c r="X261" i="21"/>
  <c r="O261" i="21" l="1"/>
  <c r="Q261" i="21"/>
  <c r="R288" i="21"/>
  <c r="T287" i="21"/>
  <c r="V286" i="21"/>
  <c r="X285" i="21"/>
  <c r="P285" i="21"/>
  <c r="R284" i="21"/>
  <c r="T283" i="21"/>
  <c r="V282" i="21"/>
  <c r="X281" i="21"/>
  <c r="P281" i="21"/>
  <c r="R280" i="21"/>
  <c r="T279" i="21"/>
  <c r="V278" i="21"/>
  <c r="X277" i="21"/>
  <c r="P277" i="21"/>
  <c r="R276" i="21"/>
  <c r="T275" i="21"/>
  <c r="V274" i="21"/>
  <c r="X273" i="21"/>
  <c r="V285" i="21"/>
  <c r="X284" i="21"/>
  <c r="P284" i="21"/>
  <c r="R283" i="21"/>
  <c r="T282" i="21"/>
  <c r="V281" i="21"/>
  <c r="X280" i="21"/>
  <c r="P280" i="21"/>
  <c r="R279" i="21"/>
  <c r="T278" i="21"/>
  <c r="V277" i="21"/>
  <c r="X276" i="21"/>
  <c r="P276" i="21"/>
  <c r="R275" i="21"/>
  <c r="T274" i="21"/>
  <c r="V261" i="21"/>
  <c r="W288" i="21"/>
  <c r="Y288" i="21"/>
  <c r="O288" i="21"/>
  <c r="Q287" i="21"/>
  <c r="S286" i="21"/>
  <c r="U285" i="21"/>
  <c r="W284" i="21"/>
  <c r="O284" i="21"/>
  <c r="Q283" i="21"/>
  <c r="S282" i="21"/>
  <c r="U281" i="21"/>
  <c r="W280" i="21"/>
  <c r="Y280" i="21"/>
  <c r="O280" i="21"/>
  <c r="Q279" i="21"/>
  <c r="S278" i="21"/>
  <c r="U277" i="21"/>
  <c r="W276" i="21"/>
  <c r="O276" i="21"/>
  <c r="Q275" i="21"/>
  <c r="U261" i="21"/>
  <c r="V288" i="21"/>
  <c r="X287" i="21"/>
  <c r="P287" i="21"/>
  <c r="R286" i="21"/>
  <c r="T285" i="21"/>
  <c r="V284" i="21"/>
  <c r="X283" i="21"/>
  <c r="P283" i="21"/>
  <c r="R282" i="21"/>
  <c r="T281" i="21"/>
  <c r="V280" i="21"/>
  <c r="X279" i="21"/>
  <c r="P279" i="21"/>
  <c r="R278" i="21"/>
  <c r="T277" i="21"/>
  <c r="V276" i="21"/>
  <c r="X275" i="21"/>
  <c r="P275" i="21"/>
  <c r="R274" i="21"/>
  <c r="T273" i="21"/>
  <c r="T261" i="21"/>
  <c r="U288" i="21"/>
  <c r="W287" i="21"/>
  <c r="O287" i="21"/>
  <c r="Q286" i="21"/>
  <c r="S285" i="21"/>
  <c r="U284" i="21"/>
  <c r="W283" i="21"/>
  <c r="O283" i="21"/>
  <c r="Q282" i="21"/>
  <c r="S281" i="21"/>
  <c r="U280" i="21"/>
  <c r="W279" i="21"/>
  <c r="O279" i="21"/>
  <c r="Q278" i="21"/>
  <c r="S277" i="21"/>
  <c r="U276" i="21"/>
  <c r="W275" i="21"/>
  <c r="O275" i="21"/>
  <c r="Q274" i="21"/>
  <c r="S273" i="21"/>
  <c r="R285" i="21"/>
  <c r="T284" i="21"/>
  <c r="V283" i="21"/>
  <c r="X282" i="21"/>
  <c r="P282" i="21"/>
  <c r="R281" i="21"/>
  <c r="T280" i="21"/>
  <c r="V279" i="21"/>
  <c r="X278" i="21"/>
  <c r="P278" i="21"/>
  <c r="R277" i="21"/>
  <c r="T276" i="21"/>
  <c r="V275" i="21"/>
  <c r="X274" i="21"/>
  <c r="P274" i="21"/>
  <c r="R261" i="21"/>
  <c r="S288" i="21"/>
  <c r="U287" i="21"/>
  <c r="W286" i="21"/>
  <c r="O286" i="21"/>
  <c r="Q285" i="21"/>
  <c r="S284" i="21"/>
  <c r="U283" i="21"/>
  <c r="W282" i="21"/>
  <c r="O282" i="21"/>
  <c r="Q281" i="21"/>
  <c r="S280" i="21"/>
  <c r="U279" i="21"/>
  <c r="W278" i="21"/>
  <c r="O278" i="21"/>
  <c r="Q277" i="21"/>
  <c r="S276" i="21"/>
  <c r="U275" i="21"/>
  <c r="W274" i="21"/>
  <c r="O274" i="21"/>
  <c r="P273" i="21"/>
  <c r="R272" i="21"/>
  <c r="T271" i="21"/>
  <c r="V270" i="21"/>
  <c r="X269" i="21"/>
  <c r="P269" i="21"/>
  <c r="R268" i="21"/>
  <c r="T267" i="21"/>
  <c r="V266" i="21"/>
  <c r="X265" i="21"/>
  <c r="P265" i="21"/>
  <c r="R264" i="21"/>
  <c r="T263" i="21"/>
  <c r="V262" i="21"/>
  <c r="Q261" i="23"/>
  <c r="R288" i="23"/>
  <c r="T287" i="23"/>
  <c r="V286" i="23"/>
  <c r="X285" i="23"/>
  <c r="P285" i="23"/>
  <c r="R284" i="23"/>
  <c r="T283" i="23"/>
  <c r="V282" i="23"/>
  <c r="X281" i="23"/>
  <c r="P281" i="23"/>
  <c r="R280" i="23"/>
  <c r="T279" i="23"/>
  <c r="V278" i="23"/>
  <c r="X277" i="23"/>
  <c r="P277" i="23"/>
  <c r="R276" i="23"/>
  <c r="T275" i="23"/>
  <c r="V274" i="23"/>
  <c r="X273" i="23"/>
  <c r="P273" i="23"/>
  <c r="R272" i="23"/>
  <c r="T271" i="23"/>
  <c r="V270" i="23"/>
  <c r="X269" i="23"/>
  <c r="P269" i="23"/>
  <c r="R268" i="23"/>
  <c r="T267" i="23"/>
  <c r="V266" i="23"/>
  <c r="X265" i="23"/>
  <c r="P265" i="23"/>
  <c r="R264" i="23"/>
  <c r="T263" i="23"/>
  <c r="V262" i="23"/>
  <c r="O261" i="19"/>
  <c r="Q261" i="19"/>
  <c r="R288" i="19"/>
  <c r="T287" i="19"/>
  <c r="V286" i="19"/>
  <c r="X285" i="19"/>
  <c r="P285" i="19"/>
  <c r="R284" i="19"/>
  <c r="T283" i="19"/>
  <c r="V282" i="19"/>
  <c r="X281" i="19"/>
  <c r="P281" i="19"/>
  <c r="R280" i="19"/>
  <c r="T279" i="19"/>
  <c r="V278" i="19"/>
  <c r="X277" i="19"/>
  <c r="P277" i="19"/>
  <c r="R276" i="19"/>
  <c r="T275" i="19"/>
  <c r="V274" i="19"/>
  <c r="X273" i="19"/>
  <c r="P273" i="19"/>
  <c r="R272" i="19"/>
  <c r="T271" i="19"/>
  <c r="V270" i="19"/>
  <c r="X269" i="19"/>
  <c r="P269" i="19"/>
  <c r="R268" i="19"/>
  <c r="T267" i="19"/>
  <c r="V266" i="19"/>
  <c r="X265" i="19"/>
  <c r="P265" i="19"/>
  <c r="R264" i="19"/>
  <c r="T263" i="19"/>
  <c r="V262" i="19"/>
  <c r="V273" i="21"/>
  <c r="X272" i="21"/>
  <c r="P272" i="21"/>
  <c r="R271" i="21"/>
  <c r="T270" i="21"/>
  <c r="V269" i="21"/>
  <c r="X268" i="21"/>
  <c r="P268" i="21"/>
  <c r="R267" i="21"/>
  <c r="T266" i="21"/>
  <c r="V265" i="21"/>
  <c r="X264" i="21"/>
  <c r="P264" i="21"/>
  <c r="R263" i="21"/>
  <c r="T262" i="21"/>
  <c r="W261" i="23"/>
  <c r="X288" i="23"/>
  <c r="P288" i="23"/>
  <c r="R287" i="23"/>
  <c r="T286" i="23"/>
  <c r="V285" i="23"/>
  <c r="X284" i="23"/>
  <c r="P284" i="23"/>
  <c r="R283" i="23"/>
  <c r="T282" i="23"/>
  <c r="V281" i="23"/>
  <c r="X280" i="23"/>
  <c r="P280" i="23"/>
  <c r="R279" i="23"/>
  <c r="T278" i="23"/>
  <c r="V277" i="23"/>
  <c r="X276" i="23"/>
  <c r="P276" i="23"/>
  <c r="R275" i="23"/>
  <c r="T274" i="23"/>
  <c r="V273" i="23"/>
  <c r="X272" i="23"/>
  <c r="P272" i="23"/>
  <c r="R271" i="23"/>
  <c r="T270" i="23"/>
  <c r="V269" i="23"/>
  <c r="X268" i="23"/>
  <c r="P268" i="23"/>
  <c r="R267" i="23"/>
  <c r="T266" i="23"/>
  <c r="V265" i="23"/>
  <c r="X264" i="23"/>
  <c r="P264" i="23"/>
  <c r="R263" i="23"/>
  <c r="T262" i="23"/>
  <c r="W261" i="19"/>
  <c r="X288" i="19"/>
  <c r="P288" i="19"/>
  <c r="R287" i="19"/>
  <c r="T286" i="19"/>
  <c r="V285" i="19"/>
  <c r="X284" i="19"/>
  <c r="P284" i="19"/>
  <c r="R283" i="19"/>
  <c r="T282" i="19"/>
  <c r="V281" i="19"/>
  <c r="X280" i="19"/>
  <c r="P280" i="19"/>
  <c r="R279" i="19"/>
  <c r="T278" i="19"/>
  <c r="V277" i="19"/>
  <c r="X276" i="19"/>
  <c r="P276" i="19"/>
  <c r="R275" i="19"/>
  <c r="T274" i="19"/>
  <c r="V273" i="19"/>
  <c r="X272" i="19"/>
  <c r="P272" i="19"/>
  <c r="R271" i="19"/>
  <c r="T270" i="19"/>
  <c r="V269" i="19"/>
  <c r="X268" i="19"/>
  <c r="P268" i="19"/>
  <c r="R267" i="19"/>
  <c r="T266" i="19"/>
  <c r="V265" i="19"/>
  <c r="X264" i="19"/>
  <c r="P264" i="19"/>
  <c r="R263" i="19"/>
  <c r="T262" i="19"/>
  <c r="S274" i="21"/>
  <c r="U273" i="21"/>
  <c r="W272" i="21"/>
  <c r="Y272" i="21"/>
  <c r="O272" i="21"/>
  <c r="Q271" i="21"/>
  <c r="S270" i="21"/>
  <c r="U269" i="21"/>
  <c r="W268" i="21"/>
  <c r="Y268" i="21"/>
  <c r="O268" i="21"/>
  <c r="Q267" i="21"/>
  <c r="S266" i="21"/>
  <c r="U265" i="21"/>
  <c r="W264" i="21"/>
  <c r="Y264" i="21"/>
  <c r="O264" i="21"/>
  <c r="Q263" i="21"/>
  <c r="S262" i="21"/>
  <c r="V261" i="23"/>
  <c r="W288" i="23"/>
  <c r="Q287" i="23"/>
  <c r="S286" i="23"/>
  <c r="U285" i="23"/>
  <c r="W284" i="23"/>
  <c r="Q283" i="23"/>
  <c r="S282" i="23"/>
  <c r="U281" i="23"/>
  <c r="W280" i="23"/>
  <c r="Q279" i="23"/>
  <c r="S278" i="23"/>
  <c r="U277" i="23"/>
  <c r="W276" i="23"/>
  <c r="Q275" i="23"/>
  <c r="S274" i="23"/>
  <c r="U273" i="23"/>
  <c r="W272" i="23"/>
  <c r="Q271" i="23"/>
  <c r="S270" i="23"/>
  <c r="U269" i="23"/>
  <c r="W268" i="23"/>
  <c r="Q267" i="23"/>
  <c r="S266" i="23"/>
  <c r="U265" i="23"/>
  <c r="W264" i="23"/>
  <c r="Q263" i="23"/>
  <c r="S262" i="23"/>
  <c r="V261" i="19"/>
  <c r="W288" i="19"/>
  <c r="O288" i="19"/>
  <c r="Q287" i="19"/>
  <c r="S286" i="19"/>
  <c r="U285" i="19"/>
  <c r="W284" i="19"/>
  <c r="O284" i="19"/>
  <c r="Q283" i="19"/>
  <c r="S282" i="19"/>
  <c r="U281" i="19"/>
  <c r="W280" i="19"/>
  <c r="O280" i="19"/>
  <c r="Q279" i="19"/>
  <c r="S278" i="19"/>
  <c r="U277" i="19"/>
  <c r="W276" i="19"/>
  <c r="O276" i="19"/>
  <c r="Q275" i="19"/>
  <c r="S274" i="19"/>
  <c r="U273" i="19"/>
  <c r="W272" i="19"/>
  <c r="O272" i="19"/>
  <c r="Q271" i="19"/>
  <c r="S270" i="19"/>
  <c r="U269" i="19"/>
  <c r="W268" i="19"/>
  <c r="O268" i="19"/>
  <c r="Q267" i="19"/>
  <c r="S266" i="19"/>
  <c r="U265" i="19"/>
  <c r="W264" i="19"/>
  <c r="O264" i="19"/>
  <c r="Q263" i="19"/>
  <c r="S262" i="19"/>
  <c r="V272" i="21"/>
  <c r="X271" i="21"/>
  <c r="P271" i="21"/>
  <c r="R270" i="21"/>
  <c r="T269" i="21"/>
  <c r="V268" i="21"/>
  <c r="X267" i="21"/>
  <c r="P267" i="21"/>
  <c r="R266" i="21"/>
  <c r="T265" i="21"/>
  <c r="V264" i="21"/>
  <c r="X263" i="21"/>
  <c r="P263" i="21"/>
  <c r="R262" i="21"/>
  <c r="U261" i="23"/>
  <c r="V288" i="23"/>
  <c r="X287" i="23"/>
  <c r="P287" i="23"/>
  <c r="R286" i="23"/>
  <c r="T285" i="23"/>
  <c r="V284" i="23"/>
  <c r="X283" i="23"/>
  <c r="P283" i="23"/>
  <c r="R282" i="23"/>
  <c r="T281" i="23"/>
  <c r="V280" i="23"/>
  <c r="X279" i="23"/>
  <c r="P279" i="23"/>
  <c r="R278" i="23"/>
  <c r="T277" i="23"/>
  <c r="V276" i="23"/>
  <c r="X275" i="23"/>
  <c r="P275" i="23"/>
  <c r="R274" i="23"/>
  <c r="T273" i="23"/>
  <c r="V272" i="23"/>
  <c r="X271" i="23"/>
  <c r="P271" i="23"/>
  <c r="R270" i="23"/>
  <c r="T269" i="23"/>
  <c r="V268" i="23"/>
  <c r="X267" i="23"/>
  <c r="P267" i="23"/>
  <c r="R266" i="23"/>
  <c r="T265" i="23"/>
  <c r="V264" i="23"/>
  <c r="X263" i="23"/>
  <c r="P263" i="23"/>
  <c r="R262" i="23"/>
  <c r="U261" i="19"/>
  <c r="V288" i="19"/>
  <c r="X287" i="19"/>
  <c r="P287" i="19"/>
  <c r="R286" i="19"/>
  <c r="T285" i="19"/>
  <c r="V284" i="19"/>
  <c r="X283" i="19"/>
  <c r="P283" i="19"/>
  <c r="R282" i="19"/>
  <c r="T281" i="19"/>
  <c r="V280" i="19"/>
  <c r="X279" i="19"/>
  <c r="P279" i="19"/>
  <c r="R278" i="19"/>
  <c r="T277" i="19"/>
  <c r="V276" i="19"/>
  <c r="X275" i="19"/>
  <c r="P275" i="19"/>
  <c r="R274" i="19"/>
  <c r="T273" i="19"/>
  <c r="V272" i="19"/>
  <c r="X271" i="19"/>
  <c r="P271" i="19"/>
  <c r="R270" i="19"/>
  <c r="T269" i="19"/>
  <c r="V268" i="19"/>
  <c r="X267" i="19"/>
  <c r="P267" i="19"/>
  <c r="R266" i="19"/>
  <c r="T265" i="19"/>
  <c r="V264" i="19"/>
  <c r="X263" i="19"/>
  <c r="P263" i="19"/>
  <c r="R262" i="19"/>
  <c r="U272" i="21"/>
  <c r="W271" i="21"/>
  <c r="O271" i="21"/>
  <c r="Q270" i="21"/>
  <c r="S269" i="21"/>
  <c r="U268" i="21"/>
  <c r="W267" i="21"/>
  <c r="O267" i="21"/>
  <c r="Q266" i="21"/>
  <c r="S265" i="21"/>
  <c r="U264" i="21"/>
  <c r="W263" i="21"/>
  <c r="O263" i="21"/>
  <c r="Q262" i="21"/>
  <c r="T261" i="23"/>
  <c r="U288" i="23"/>
  <c r="W287" i="23"/>
  <c r="Q286" i="23"/>
  <c r="S285" i="23"/>
  <c r="U284" i="23"/>
  <c r="W283" i="23"/>
  <c r="Q282" i="23"/>
  <c r="S281" i="23"/>
  <c r="U280" i="23"/>
  <c r="W279" i="23"/>
  <c r="Q278" i="23"/>
  <c r="S277" i="23"/>
  <c r="U276" i="23"/>
  <c r="W275" i="23"/>
  <c r="Q274" i="23"/>
  <c r="S273" i="23"/>
  <c r="U272" i="23"/>
  <c r="W271" i="23"/>
  <c r="Q270" i="23"/>
  <c r="S269" i="23"/>
  <c r="U268" i="23"/>
  <c r="W267" i="23"/>
  <c r="Q266" i="23"/>
  <c r="S265" i="23"/>
  <c r="U264" i="23"/>
  <c r="W263" i="23"/>
  <c r="Q262" i="23"/>
  <c r="T261" i="19"/>
  <c r="U288" i="19"/>
  <c r="W287" i="19"/>
  <c r="O287" i="19"/>
  <c r="Q286" i="19"/>
  <c r="S285" i="19"/>
  <c r="U284" i="19"/>
  <c r="W283" i="19"/>
  <c r="O283" i="19"/>
  <c r="Q282" i="19"/>
  <c r="S281" i="19"/>
  <c r="U280" i="19"/>
  <c r="W279" i="19"/>
  <c r="O279" i="19"/>
  <c r="Q278" i="19"/>
  <c r="S277" i="19"/>
  <c r="U276" i="19"/>
  <c r="W275" i="19"/>
  <c r="O275" i="19"/>
  <c r="Q274" i="19"/>
  <c r="S273" i="19"/>
  <c r="U272" i="19"/>
  <c r="W271" i="19"/>
  <c r="O271" i="19"/>
  <c r="Q270" i="19"/>
  <c r="S269" i="19"/>
  <c r="U268" i="19"/>
  <c r="W267" i="19"/>
  <c r="O267" i="19"/>
  <c r="Q266" i="19"/>
  <c r="S265" i="19"/>
  <c r="U264" i="19"/>
  <c r="W263" i="19"/>
  <c r="O263" i="19"/>
  <c r="Q262" i="19"/>
  <c r="R273" i="21"/>
  <c r="T272" i="21"/>
  <c r="V271" i="21"/>
  <c r="X270" i="21"/>
  <c r="P270" i="21"/>
  <c r="R269" i="21"/>
  <c r="T268" i="21"/>
  <c r="V267" i="21"/>
  <c r="X266" i="21"/>
  <c r="P266" i="21"/>
  <c r="R265" i="21"/>
  <c r="T264" i="21"/>
  <c r="V263" i="21"/>
  <c r="X262" i="21"/>
  <c r="P262" i="21"/>
  <c r="S261" i="23"/>
  <c r="T288" i="23"/>
  <c r="V287" i="23"/>
  <c r="X286" i="23"/>
  <c r="P286" i="23"/>
  <c r="R285" i="23"/>
  <c r="T284" i="23"/>
  <c r="V283" i="23"/>
  <c r="X282" i="23"/>
  <c r="P282" i="23"/>
  <c r="R281" i="23"/>
  <c r="T280" i="23"/>
  <c r="V279" i="23"/>
  <c r="X278" i="23"/>
  <c r="P278" i="23"/>
  <c r="R277" i="23"/>
  <c r="T276" i="23"/>
  <c r="V275" i="23"/>
  <c r="X274" i="23"/>
  <c r="P274" i="23"/>
  <c r="R273" i="23"/>
  <c r="T272" i="23"/>
  <c r="V271" i="23"/>
  <c r="X270" i="23"/>
  <c r="P270" i="23"/>
  <c r="R269" i="23"/>
  <c r="T268" i="23"/>
  <c r="V267" i="23"/>
  <c r="X266" i="23"/>
  <c r="P266" i="23"/>
  <c r="R265" i="23"/>
  <c r="T264" i="23"/>
  <c r="V263" i="23"/>
  <c r="X262" i="23"/>
  <c r="P262" i="23"/>
  <c r="S261" i="19"/>
  <c r="T288" i="19"/>
  <c r="V287" i="19"/>
  <c r="X286" i="19"/>
  <c r="P286" i="19"/>
  <c r="R285" i="19"/>
  <c r="T284" i="19"/>
  <c r="V283" i="19"/>
  <c r="X282" i="19"/>
  <c r="P282" i="19"/>
  <c r="R281" i="19"/>
  <c r="T280" i="19"/>
  <c r="V279" i="19"/>
  <c r="X278" i="19"/>
  <c r="P278" i="19"/>
  <c r="R277" i="19"/>
  <c r="T276" i="19"/>
  <c r="V275" i="19"/>
  <c r="X274" i="19"/>
  <c r="P274" i="19"/>
  <c r="R273" i="19"/>
  <c r="T272" i="19"/>
  <c r="V271" i="19"/>
  <c r="X270" i="19"/>
  <c r="P270" i="19"/>
  <c r="R269" i="19"/>
  <c r="T268" i="19"/>
  <c r="V267" i="19"/>
  <c r="X266" i="19"/>
  <c r="P266" i="19"/>
  <c r="R265" i="19"/>
  <c r="T264" i="19"/>
  <c r="V263" i="19"/>
  <c r="X262" i="19"/>
  <c r="P262" i="19"/>
  <c r="Q273" i="21"/>
  <c r="S272" i="21"/>
  <c r="U271" i="21"/>
  <c r="W270" i="21"/>
  <c r="O270" i="21"/>
  <c r="Q269" i="21"/>
  <c r="S268" i="21"/>
  <c r="U267" i="21"/>
  <c r="W266" i="21"/>
  <c r="O266" i="21"/>
  <c r="Q265" i="21"/>
  <c r="S264" i="21"/>
  <c r="U263" i="21"/>
  <c r="W262" i="21"/>
  <c r="O262" i="21"/>
  <c r="R261" i="23"/>
  <c r="S288" i="23"/>
  <c r="U287" i="23"/>
  <c r="W286" i="23"/>
  <c r="Q285" i="23"/>
  <c r="S284" i="23"/>
  <c r="U283" i="23"/>
  <c r="W282" i="23"/>
  <c r="Q281" i="23"/>
  <c r="S280" i="23"/>
  <c r="U279" i="23"/>
  <c r="W278" i="23"/>
  <c r="Q277" i="23"/>
  <c r="S276" i="23"/>
  <c r="U275" i="23"/>
  <c r="W274" i="23"/>
  <c r="Q273" i="23"/>
  <c r="S272" i="23"/>
  <c r="U271" i="23"/>
  <c r="W270" i="23"/>
  <c r="Q269" i="23"/>
  <c r="S268" i="23"/>
  <c r="U267" i="23"/>
  <c r="W266" i="23"/>
  <c r="Q265" i="23"/>
  <c r="S264" i="23"/>
  <c r="U263" i="23"/>
  <c r="W262" i="23"/>
  <c r="R261" i="19"/>
  <c r="S288" i="19"/>
  <c r="U287" i="19"/>
  <c r="W286" i="19"/>
  <c r="O286" i="19"/>
  <c r="Q285" i="19"/>
  <c r="S284" i="19"/>
  <c r="U283" i="19"/>
  <c r="W282" i="19"/>
  <c r="O282" i="19"/>
  <c r="Q281" i="19"/>
  <c r="S280" i="19"/>
  <c r="U279" i="19"/>
  <c r="W278" i="19"/>
  <c r="O278" i="19"/>
  <c r="Q277" i="19"/>
  <c r="S276" i="19"/>
  <c r="U275" i="19"/>
  <c r="W274" i="19"/>
  <c r="O274" i="19"/>
  <c r="Q273" i="19"/>
  <c r="S272" i="19"/>
  <c r="U271" i="19"/>
  <c r="W270" i="19"/>
  <c r="O270" i="19"/>
  <c r="Q269" i="19"/>
  <c r="S268" i="19"/>
  <c r="U267" i="19"/>
  <c r="W266" i="19"/>
  <c r="O266" i="19"/>
  <c r="Q265" i="19"/>
  <c r="S264" i="19"/>
  <c r="U263" i="19"/>
  <c r="W262" i="19"/>
  <c r="O262" i="19"/>
  <c r="O287" i="23"/>
  <c r="Y287" i="23"/>
  <c r="O283" i="23"/>
  <c r="Y283" i="23"/>
  <c r="O279" i="23"/>
  <c r="Y279" i="23"/>
  <c r="O275" i="23"/>
  <c r="Y275" i="23"/>
  <c r="O271" i="23"/>
  <c r="Y271" i="23"/>
  <c r="O267" i="23"/>
  <c r="Y267" i="23"/>
  <c r="O263" i="23"/>
  <c r="Y263" i="23"/>
  <c r="O286" i="23"/>
  <c r="Y286" i="23"/>
  <c r="O282" i="23"/>
  <c r="Y282" i="23"/>
  <c r="O278" i="23"/>
  <c r="Y278" i="23"/>
  <c r="O274" i="23"/>
  <c r="Y274" i="23"/>
  <c r="O270" i="23"/>
  <c r="Y270" i="23"/>
  <c r="O266" i="23"/>
  <c r="Y266" i="23"/>
  <c r="O262" i="23"/>
  <c r="Y262" i="23"/>
  <c r="O261" i="23"/>
  <c r="Y261" i="23"/>
  <c r="O285" i="23"/>
  <c r="Y285" i="23"/>
  <c r="O281" i="23"/>
  <c r="Y281" i="23"/>
  <c r="O277" i="23"/>
  <c r="Y277" i="23"/>
  <c r="O273" i="23"/>
  <c r="Y273" i="23"/>
  <c r="O269" i="23"/>
  <c r="Y269" i="23"/>
  <c r="O265" i="23"/>
  <c r="Y265" i="23"/>
  <c r="O288" i="23"/>
  <c r="Y288" i="23"/>
  <c r="O284" i="23"/>
  <c r="Y284" i="23"/>
  <c r="O280" i="23"/>
  <c r="Y280" i="23"/>
  <c r="O276" i="23"/>
  <c r="Y276" i="23"/>
  <c r="O272" i="23"/>
  <c r="Y272" i="23"/>
  <c r="O268" i="23"/>
  <c r="Y268" i="23"/>
  <c r="O264" i="23"/>
  <c r="Y264" i="23"/>
  <c r="Y284" i="21"/>
  <c r="Y287" i="21"/>
  <c r="Y283" i="21"/>
  <c r="Y279" i="21"/>
  <c r="Y275" i="21"/>
  <c r="Y271" i="21"/>
  <c r="Y267" i="21"/>
  <c r="Y263" i="21"/>
  <c r="Y286" i="21"/>
  <c r="Y282" i="21"/>
  <c r="Y278" i="21"/>
  <c r="Y274" i="21"/>
  <c r="Y270" i="21"/>
  <c r="Y266" i="21"/>
  <c r="Y262" i="21"/>
  <c r="Y261" i="21"/>
  <c r="Y276" i="21"/>
  <c r="Y285" i="21"/>
  <c r="Y281" i="21"/>
  <c r="Y277" i="21"/>
  <c r="Y273" i="21"/>
  <c r="Y269" i="21"/>
  <c r="Y265" i="21"/>
  <c r="Y287" i="19"/>
  <c r="Y283" i="19"/>
  <c r="Y279" i="19"/>
  <c r="Y275" i="19"/>
  <c r="Y271" i="19"/>
  <c r="Y267" i="19"/>
  <c r="Y263" i="19"/>
  <c r="Y286" i="19"/>
  <c r="Y282" i="19"/>
  <c r="Y278" i="19"/>
  <c r="Y274" i="19"/>
  <c r="Y270" i="19"/>
  <c r="Y266" i="19"/>
  <c r="Y262" i="19"/>
  <c r="Y261" i="19"/>
  <c r="Y285" i="19"/>
  <c r="Y281" i="19"/>
  <c r="Y277" i="19"/>
  <c r="Y273" i="19"/>
  <c r="Y269" i="19"/>
  <c r="Y265" i="19"/>
  <c r="Y288" i="19"/>
  <c r="Y284" i="19"/>
  <c r="Y280" i="19"/>
  <c r="Y276" i="19"/>
  <c r="Y272" i="19"/>
  <c r="Y268" i="19"/>
  <c r="Y264" i="19"/>
  <c r="H21" i="2" l="1"/>
  <c r="I21" i="2" s="1"/>
  <c r="J21" i="2" s="1"/>
  <c r="K21" i="2" s="1"/>
  <c r="L21" i="2" s="1"/>
  <c r="M21" i="2" s="1"/>
  <c r="N21" i="2" s="1"/>
  <c r="H17" i="2"/>
  <c r="I17" i="2" s="1"/>
  <c r="J17" i="2" s="1"/>
  <c r="K17" i="2" s="1"/>
  <c r="L17" i="2" s="1"/>
  <c r="M17" i="2" s="1"/>
  <c r="N17" i="2" s="1"/>
  <c r="H11" i="2"/>
  <c r="I11" i="2" s="1"/>
  <c r="J11" i="2" s="1"/>
  <c r="K11" i="2" s="1"/>
  <c r="L11" i="2" s="1"/>
  <c r="M11" i="2" s="1"/>
  <c r="N11" i="2" s="1"/>
  <c r="H1" i="2"/>
  <c r="I1" i="2" s="1"/>
  <c r="J1" i="2" s="1"/>
  <c r="K1" i="2" s="1"/>
  <c r="L1" i="2" s="1"/>
  <c r="M1" i="2" s="1"/>
  <c r="N1" i="2" s="1"/>
  <c r="A32" i="26" l="1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B30" i="17" l="1"/>
  <c r="P31" i="25" s="1"/>
  <c r="G41" i="2" l="1"/>
  <c r="L38" i="3" s="1"/>
  <c r="I30" i="17" l="1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30" i="17"/>
  <c r="V31" i="25" s="1"/>
  <c r="H29" i="17"/>
  <c r="V30" i="25" s="1"/>
  <c r="H28" i="17"/>
  <c r="V29" i="25" s="1"/>
  <c r="H27" i="17"/>
  <c r="V28" i="25" s="1"/>
  <c r="H26" i="17"/>
  <c r="V27" i="25" s="1"/>
  <c r="H25" i="17"/>
  <c r="V26" i="25" s="1"/>
  <c r="H24" i="17"/>
  <c r="V25" i="25" s="1"/>
  <c r="H23" i="17"/>
  <c r="V24" i="25" s="1"/>
  <c r="H22" i="17"/>
  <c r="V23" i="25" s="1"/>
  <c r="H21" i="17"/>
  <c r="V22" i="25" s="1"/>
  <c r="H20" i="17"/>
  <c r="V21" i="25" s="1"/>
  <c r="H19" i="17"/>
  <c r="V20" i="25" s="1"/>
  <c r="H18" i="17"/>
  <c r="V19" i="25" s="1"/>
  <c r="H17" i="17"/>
  <c r="V18" i="25" s="1"/>
  <c r="H16" i="17"/>
  <c r="V17" i="25" s="1"/>
  <c r="H15" i="17"/>
  <c r="V16" i="25" s="1"/>
  <c r="H14" i="17"/>
  <c r="V15" i="25" s="1"/>
  <c r="H13" i="17"/>
  <c r="V14" i="25" s="1"/>
  <c r="H12" i="17"/>
  <c r="V13" i="25" s="1"/>
  <c r="H11" i="17"/>
  <c r="V12" i="25" s="1"/>
  <c r="H10" i="17"/>
  <c r="V11" i="25" s="1"/>
  <c r="H9" i="17"/>
  <c r="V10" i="25" s="1"/>
  <c r="H8" i="17"/>
  <c r="V9" i="25" s="1"/>
  <c r="H7" i="17"/>
  <c r="V8" i="25" s="1"/>
  <c r="H6" i="17"/>
  <c r="V7" i="25" s="1"/>
  <c r="H5" i="17"/>
  <c r="V6" i="25" s="1"/>
  <c r="H4" i="17"/>
  <c r="V5" i="25" s="1"/>
  <c r="H3" i="17"/>
  <c r="V4" i="25" s="1"/>
  <c r="G30" i="17"/>
  <c r="U31" i="25" s="1"/>
  <c r="G29" i="17"/>
  <c r="U30" i="25" s="1"/>
  <c r="G28" i="17"/>
  <c r="U29" i="25" s="1"/>
  <c r="G27" i="17"/>
  <c r="U28" i="25" s="1"/>
  <c r="G26" i="17"/>
  <c r="U27" i="25" s="1"/>
  <c r="G25" i="17"/>
  <c r="U26" i="25" s="1"/>
  <c r="G24" i="17"/>
  <c r="U25" i="25" s="1"/>
  <c r="G23" i="17"/>
  <c r="U24" i="25" s="1"/>
  <c r="G22" i="17"/>
  <c r="U23" i="25" s="1"/>
  <c r="G21" i="17"/>
  <c r="U22" i="25" s="1"/>
  <c r="G20" i="17"/>
  <c r="U21" i="25" s="1"/>
  <c r="G19" i="17"/>
  <c r="U20" i="25" s="1"/>
  <c r="G18" i="17"/>
  <c r="U19" i="25" s="1"/>
  <c r="G17" i="17"/>
  <c r="U18" i="25" s="1"/>
  <c r="G16" i="17"/>
  <c r="U17" i="25" s="1"/>
  <c r="G15" i="17"/>
  <c r="U16" i="25" s="1"/>
  <c r="G14" i="17"/>
  <c r="U15" i="25" s="1"/>
  <c r="G13" i="17"/>
  <c r="U14" i="25" s="1"/>
  <c r="G12" i="17"/>
  <c r="U13" i="25" s="1"/>
  <c r="G11" i="17"/>
  <c r="U12" i="25" s="1"/>
  <c r="G10" i="17"/>
  <c r="U11" i="25" s="1"/>
  <c r="G9" i="17"/>
  <c r="U10" i="25" s="1"/>
  <c r="G8" i="17"/>
  <c r="U9" i="25" s="1"/>
  <c r="G7" i="17"/>
  <c r="U8" i="25" s="1"/>
  <c r="G6" i="17"/>
  <c r="U7" i="25" s="1"/>
  <c r="G5" i="17"/>
  <c r="U6" i="25" s="1"/>
  <c r="G4" i="17"/>
  <c r="U5" i="25" s="1"/>
  <c r="G3" i="17"/>
  <c r="U4" i="25" s="1"/>
  <c r="F30" i="17"/>
  <c r="T31" i="25" s="1"/>
  <c r="F29" i="17"/>
  <c r="T30" i="25" s="1"/>
  <c r="F28" i="17"/>
  <c r="T29" i="25" s="1"/>
  <c r="F27" i="17"/>
  <c r="T28" i="25" s="1"/>
  <c r="F26" i="17"/>
  <c r="T27" i="25" s="1"/>
  <c r="F25" i="17"/>
  <c r="T26" i="25" s="1"/>
  <c r="F24" i="17"/>
  <c r="T25" i="25" s="1"/>
  <c r="F23" i="17"/>
  <c r="T24" i="25" s="1"/>
  <c r="F22" i="17"/>
  <c r="T23" i="25" s="1"/>
  <c r="F21" i="17"/>
  <c r="T22" i="25" s="1"/>
  <c r="F20" i="17"/>
  <c r="T21" i="25" s="1"/>
  <c r="F19" i="17"/>
  <c r="T20" i="25" s="1"/>
  <c r="F18" i="17"/>
  <c r="T19" i="25" s="1"/>
  <c r="F17" i="17"/>
  <c r="T18" i="25" s="1"/>
  <c r="F16" i="17"/>
  <c r="T17" i="25" s="1"/>
  <c r="F15" i="17"/>
  <c r="T16" i="25" s="1"/>
  <c r="F14" i="17"/>
  <c r="T15" i="25" s="1"/>
  <c r="F13" i="17"/>
  <c r="T14" i="25" s="1"/>
  <c r="F12" i="17"/>
  <c r="T13" i="25" s="1"/>
  <c r="F11" i="17"/>
  <c r="T12" i="25" s="1"/>
  <c r="F10" i="17"/>
  <c r="T11" i="25" s="1"/>
  <c r="F9" i="17"/>
  <c r="T10" i="25" s="1"/>
  <c r="F8" i="17"/>
  <c r="T9" i="25" s="1"/>
  <c r="F7" i="17"/>
  <c r="T8" i="25" s="1"/>
  <c r="F6" i="17"/>
  <c r="T7" i="25" s="1"/>
  <c r="F5" i="17"/>
  <c r="T6" i="25" s="1"/>
  <c r="F4" i="17"/>
  <c r="T5" i="25" s="1"/>
  <c r="F3" i="17"/>
  <c r="T4" i="25" s="1"/>
  <c r="E30" i="17"/>
  <c r="S31" i="25" s="1"/>
  <c r="E29" i="17"/>
  <c r="S30" i="25" s="1"/>
  <c r="E28" i="17"/>
  <c r="S29" i="25" s="1"/>
  <c r="E27" i="17"/>
  <c r="S28" i="25" s="1"/>
  <c r="E26" i="17"/>
  <c r="S27" i="25" s="1"/>
  <c r="E25" i="17"/>
  <c r="S26" i="25" s="1"/>
  <c r="E24" i="17"/>
  <c r="S25" i="25" s="1"/>
  <c r="E23" i="17"/>
  <c r="S24" i="25" s="1"/>
  <c r="E22" i="17"/>
  <c r="S23" i="25" s="1"/>
  <c r="E21" i="17"/>
  <c r="S22" i="25" s="1"/>
  <c r="E20" i="17"/>
  <c r="S21" i="25" s="1"/>
  <c r="E19" i="17"/>
  <c r="S20" i="25" s="1"/>
  <c r="E18" i="17"/>
  <c r="S19" i="25" s="1"/>
  <c r="E17" i="17"/>
  <c r="S18" i="25" s="1"/>
  <c r="E16" i="17"/>
  <c r="S17" i="25" s="1"/>
  <c r="E15" i="17"/>
  <c r="S16" i="25" s="1"/>
  <c r="E14" i="17"/>
  <c r="S15" i="25" s="1"/>
  <c r="E13" i="17"/>
  <c r="S14" i="25" s="1"/>
  <c r="E12" i="17"/>
  <c r="S13" i="25" s="1"/>
  <c r="E11" i="17"/>
  <c r="S12" i="25" s="1"/>
  <c r="E10" i="17"/>
  <c r="S11" i="25" s="1"/>
  <c r="E9" i="17"/>
  <c r="S10" i="25" s="1"/>
  <c r="E8" i="17"/>
  <c r="S9" i="25" s="1"/>
  <c r="E7" i="17"/>
  <c r="S8" i="25" s="1"/>
  <c r="E6" i="17"/>
  <c r="S7" i="25" s="1"/>
  <c r="E5" i="17"/>
  <c r="S6" i="25" s="1"/>
  <c r="E4" i="17"/>
  <c r="S5" i="25" s="1"/>
  <c r="E3" i="17"/>
  <c r="S4" i="25" s="1"/>
  <c r="D30" i="17"/>
  <c r="R31" i="25" s="1"/>
  <c r="D29" i="17"/>
  <c r="R30" i="25" s="1"/>
  <c r="D28" i="17"/>
  <c r="R29" i="25" s="1"/>
  <c r="D27" i="17"/>
  <c r="R28" i="25" s="1"/>
  <c r="D26" i="17"/>
  <c r="R27" i="25" s="1"/>
  <c r="D25" i="17"/>
  <c r="R26" i="25" s="1"/>
  <c r="D24" i="17"/>
  <c r="R25" i="25" s="1"/>
  <c r="D23" i="17"/>
  <c r="R24" i="25" s="1"/>
  <c r="D22" i="17"/>
  <c r="R23" i="25" s="1"/>
  <c r="D21" i="17"/>
  <c r="R22" i="25" s="1"/>
  <c r="D20" i="17"/>
  <c r="R21" i="25" s="1"/>
  <c r="D19" i="17"/>
  <c r="R20" i="25" s="1"/>
  <c r="D18" i="17"/>
  <c r="R19" i="25" s="1"/>
  <c r="D17" i="17"/>
  <c r="R18" i="25" s="1"/>
  <c r="D16" i="17"/>
  <c r="R17" i="25" s="1"/>
  <c r="D15" i="17"/>
  <c r="R16" i="25" s="1"/>
  <c r="D14" i="17"/>
  <c r="R15" i="25" s="1"/>
  <c r="D13" i="17"/>
  <c r="R14" i="25" s="1"/>
  <c r="D12" i="17"/>
  <c r="R13" i="25" s="1"/>
  <c r="D11" i="17"/>
  <c r="R12" i="25" s="1"/>
  <c r="D10" i="17"/>
  <c r="R11" i="25" s="1"/>
  <c r="D9" i="17"/>
  <c r="R10" i="25" s="1"/>
  <c r="D8" i="17"/>
  <c r="R9" i="25" s="1"/>
  <c r="D7" i="17"/>
  <c r="R8" i="25" s="1"/>
  <c r="D6" i="17"/>
  <c r="R7" i="25" s="1"/>
  <c r="D5" i="17"/>
  <c r="R6" i="25" s="1"/>
  <c r="D4" i="17"/>
  <c r="R5" i="25" s="1"/>
  <c r="D3" i="17"/>
  <c r="R4" i="25" s="1"/>
  <c r="C30" i="17"/>
  <c r="Q31" i="25" s="1"/>
  <c r="C29" i="17"/>
  <c r="Q30" i="25" s="1"/>
  <c r="C28" i="17"/>
  <c r="Q29" i="25" s="1"/>
  <c r="C27" i="17"/>
  <c r="Q28" i="25" s="1"/>
  <c r="C26" i="17"/>
  <c r="Q27" i="25" s="1"/>
  <c r="C25" i="17"/>
  <c r="Q26" i="25" s="1"/>
  <c r="C24" i="17"/>
  <c r="Q25" i="25" s="1"/>
  <c r="C23" i="17"/>
  <c r="Q24" i="25" s="1"/>
  <c r="C22" i="17"/>
  <c r="Q23" i="25" s="1"/>
  <c r="C21" i="17"/>
  <c r="Q22" i="25" s="1"/>
  <c r="C20" i="17"/>
  <c r="Q21" i="25" s="1"/>
  <c r="C19" i="17"/>
  <c r="Q20" i="25" s="1"/>
  <c r="C18" i="17"/>
  <c r="Q19" i="25" s="1"/>
  <c r="C17" i="17"/>
  <c r="Q18" i="25" s="1"/>
  <c r="C16" i="17"/>
  <c r="Q17" i="25" s="1"/>
  <c r="C15" i="17"/>
  <c r="Q16" i="25" s="1"/>
  <c r="C14" i="17"/>
  <c r="Q15" i="25" s="1"/>
  <c r="C13" i="17"/>
  <c r="Q14" i="25" s="1"/>
  <c r="C12" i="17"/>
  <c r="Q13" i="25" s="1"/>
  <c r="C11" i="17"/>
  <c r="Q12" i="25" s="1"/>
  <c r="C10" i="17"/>
  <c r="Q11" i="25" s="1"/>
  <c r="C9" i="17"/>
  <c r="Q10" i="25" s="1"/>
  <c r="C8" i="17"/>
  <c r="Q9" i="25" s="1"/>
  <c r="C7" i="17"/>
  <c r="Q8" i="25" s="1"/>
  <c r="C6" i="17"/>
  <c r="Q7" i="25" s="1"/>
  <c r="C5" i="17"/>
  <c r="Q6" i="25" s="1"/>
  <c r="C4" i="17"/>
  <c r="Q5" i="25" s="1"/>
  <c r="C3" i="17"/>
  <c r="Q4" i="25" s="1"/>
  <c r="B29" i="17"/>
  <c r="P30" i="25" s="1"/>
  <c r="B28" i="17"/>
  <c r="P29" i="25" s="1"/>
  <c r="B27" i="17"/>
  <c r="P28" i="25" s="1"/>
  <c r="B26" i="17"/>
  <c r="P27" i="25" s="1"/>
  <c r="B25" i="17"/>
  <c r="P26" i="25" s="1"/>
  <c r="B24" i="17"/>
  <c r="P25" i="25" s="1"/>
  <c r="B23" i="17"/>
  <c r="P24" i="25" s="1"/>
  <c r="B22" i="17"/>
  <c r="P23" i="25" s="1"/>
  <c r="B21" i="17"/>
  <c r="P22" i="25" s="1"/>
  <c r="B20" i="17"/>
  <c r="P21" i="25" s="1"/>
  <c r="B19" i="17"/>
  <c r="P20" i="25" s="1"/>
  <c r="B18" i="17"/>
  <c r="P19" i="25" s="1"/>
  <c r="B17" i="17"/>
  <c r="P18" i="25" s="1"/>
  <c r="B16" i="17"/>
  <c r="P17" i="25" s="1"/>
  <c r="B15" i="17"/>
  <c r="P16" i="25" s="1"/>
  <c r="B14" i="17"/>
  <c r="P15" i="25" s="1"/>
  <c r="B13" i="17"/>
  <c r="P14" i="25" s="1"/>
  <c r="B12" i="17"/>
  <c r="P13" i="25" s="1"/>
  <c r="B11" i="17"/>
  <c r="P12" i="25" s="1"/>
  <c r="B10" i="17"/>
  <c r="P11" i="25" s="1"/>
  <c r="B9" i="17"/>
  <c r="P10" i="25" s="1"/>
  <c r="B8" i="17"/>
  <c r="P9" i="25" s="1"/>
  <c r="B7" i="17"/>
  <c r="P8" i="25" s="1"/>
  <c r="B6" i="17"/>
  <c r="P7" i="25" s="1"/>
  <c r="B5" i="17"/>
  <c r="P6" i="25" s="1"/>
  <c r="B4" i="17"/>
  <c r="P5" i="25" s="1"/>
  <c r="B3" i="17"/>
  <c r="P4" i="25" s="1"/>
  <c r="W4" i="25" l="1"/>
  <c r="I3" i="18"/>
  <c r="W8" i="25"/>
  <c r="I38" i="17"/>
  <c r="I7" i="18"/>
  <c r="W12" i="25"/>
  <c r="I42" i="17"/>
  <c r="I11" i="18"/>
  <c r="W16" i="25"/>
  <c r="I46" i="17"/>
  <c r="I15" i="18"/>
  <c r="W20" i="25"/>
  <c r="I50" i="17"/>
  <c r="I19" i="18"/>
  <c r="W24" i="25"/>
  <c r="I54" i="17"/>
  <c r="I23" i="18"/>
  <c r="W28" i="25"/>
  <c r="I58" i="17"/>
  <c r="I27" i="18"/>
  <c r="W5" i="25"/>
  <c r="I35" i="17"/>
  <c r="I4" i="18"/>
  <c r="W9" i="25"/>
  <c r="I39" i="17"/>
  <c r="I8" i="18"/>
  <c r="W13" i="25"/>
  <c r="I43" i="17"/>
  <c r="I12" i="18"/>
  <c r="W17" i="25"/>
  <c r="I47" i="17"/>
  <c r="I16" i="18"/>
  <c r="W21" i="25"/>
  <c r="I51" i="17"/>
  <c r="I20" i="18"/>
  <c r="W25" i="25"/>
  <c r="I55" i="17"/>
  <c r="I24" i="18"/>
  <c r="W29" i="25"/>
  <c r="I59" i="17"/>
  <c r="I28" i="18"/>
  <c r="W6" i="25"/>
  <c r="I36" i="17"/>
  <c r="I5" i="18"/>
  <c r="W10" i="25"/>
  <c r="I40" i="17"/>
  <c r="I9" i="18"/>
  <c r="W14" i="25"/>
  <c r="I44" i="17"/>
  <c r="I13" i="18"/>
  <c r="W18" i="25"/>
  <c r="I48" i="17"/>
  <c r="I17" i="18"/>
  <c r="W22" i="25"/>
  <c r="I52" i="17"/>
  <c r="I21" i="18"/>
  <c r="W26" i="25"/>
  <c r="I56" i="17"/>
  <c r="I25" i="18"/>
  <c r="W30" i="25"/>
  <c r="I60" i="17"/>
  <c r="I29" i="18"/>
  <c r="W7" i="25"/>
  <c r="I37" i="17"/>
  <c r="I6" i="18"/>
  <c r="W11" i="25"/>
  <c r="I41" i="17"/>
  <c r="I10" i="18"/>
  <c r="W15" i="25"/>
  <c r="I45" i="17"/>
  <c r="I14" i="18"/>
  <c r="W19" i="25"/>
  <c r="I49" i="17"/>
  <c r="I18" i="18"/>
  <c r="W23" i="25"/>
  <c r="I53" i="17"/>
  <c r="I22" i="18"/>
  <c r="W27" i="25"/>
  <c r="I57" i="17"/>
  <c r="I26" i="18"/>
  <c r="W31" i="25"/>
  <c r="I61" i="17"/>
  <c r="I30" i="18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B34" i="17" l="1"/>
  <c r="K255" i="23" l="1"/>
  <c r="J255" i="23"/>
  <c r="I255" i="23"/>
  <c r="H255" i="23"/>
  <c r="G255" i="23"/>
  <c r="F255" i="23"/>
  <c r="E255" i="23"/>
  <c r="D255" i="23"/>
  <c r="C255" i="23"/>
  <c r="B255" i="23"/>
  <c r="K254" i="23"/>
  <c r="J254" i="23"/>
  <c r="I254" i="23"/>
  <c r="H254" i="23"/>
  <c r="G254" i="23"/>
  <c r="F254" i="23"/>
  <c r="E254" i="23"/>
  <c r="D254" i="23"/>
  <c r="C254" i="23"/>
  <c r="B254" i="23"/>
  <c r="K253" i="23"/>
  <c r="J253" i="23"/>
  <c r="I253" i="23"/>
  <c r="H253" i="23"/>
  <c r="G253" i="23"/>
  <c r="F253" i="23"/>
  <c r="E253" i="23"/>
  <c r="D253" i="23"/>
  <c r="C253" i="23"/>
  <c r="B253" i="23"/>
  <c r="K252" i="23"/>
  <c r="J252" i="23"/>
  <c r="I252" i="23"/>
  <c r="H252" i="23"/>
  <c r="G252" i="23"/>
  <c r="F252" i="23"/>
  <c r="E252" i="23"/>
  <c r="D252" i="23"/>
  <c r="C252" i="23"/>
  <c r="B252" i="23"/>
  <c r="K251" i="23"/>
  <c r="J251" i="23"/>
  <c r="I251" i="23"/>
  <c r="H251" i="23"/>
  <c r="G251" i="23"/>
  <c r="F251" i="23"/>
  <c r="E251" i="23"/>
  <c r="D251" i="23"/>
  <c r="C251" i="23"/>
  <c r="B251" i="23"/>
  <c r="K250" i="23"/>
  <c r="J250" i="23"/>
  <c r="I250" i="23"/>
  <c r="H250" i="23"/>
  <c r="G250" i="23"/>
  <c r="F250" i="23"/>
  <c r="E250" i="23"/>
  <c r="D250" i="23"/>
  <c r="C250" i="23"/>
  <c r="B250" i="23"/>
  <c r="K249" i="23"/>
  <c r="J249" i="23"/>
  <c r="I249" i="23"/>
  <c r="H249" i="23"/>
  <c r="G249" i="23"/>
  <c r="F249" i="23"/>
  <c r="E249" i="23"/>
  <c r="D249" i="23"/>
  <c r="C249" i="23"/>
  <c r="B249" i="23"/>
  <c r="K248" i="23"/>
  <c r="J248" i="23"/>
  <c r="I248" i="23"/>
  <c r="H248" i="23"/>
  <c r="G248" i="23"/>
  <c r="F248" i="23"/>
  <c r="E248" i="23"/>
  <c r="D248" i="23"/>
  <c r="C248" i="23"/>
  <c r="B248" i="23"/>
  <c r="K247" i="23"/>
  <c r="J247" i="23"/>
  <c r="I247" i="23"/>
  <c r="H247" i="23"/>
  <c r="G247" i="23"/>
  <c r="F247" i="23"/>
  <c r="E247" i="23"/>
  <c r="D247" i="23"/>
  <c r="C247" i="23"/>
  <c r="B247" i="23"/>
  <c r="K246" i="23"/>
  <c r="J246" i="23"/>
  <c r="I246" i="23"/>
  <c r="H246" i="23"/>
  <c r="G246" i="23"/>
  <c r="F246" i="23"/>
  <c r="E246" i="23"/>
  <c r="D246" i="23"/>
  <c r="C246" i="23"/>
  <c r="B246" i="23"/>
  <c r="K245" i="23"/>
  <c r="J245" i="23"/>
  <c r="I245" i="23"/>
  <c r="H245" i="23"/>
  <c r="G245" i="23"/>
  <c r="F245" i="23"/>
  <c r="E245" i="23"/>
  <c r="D245" i="23"/>
  <c r="C245" i="23"/>
  <c r="B245" i="23"/>
  <c r="K244" i="23"/>
  <c r="J244" i="23"/>
  <c r="I244" i="23"/>
  <c r="H244" i="23"/>
  <c r="G244" i="23"/>
  <c r="F244" i="23"/>
  <c r="E244" i="23"/>
  <c r="D244" i="23"/>
  <c r="C244" i="23"/>
  <c r="B244" i="23"/>
  <c r="K243" i="23"/>
  <c r="J243" i="23"/>
  <c r="I243" i="23"/>
  <c r="H243" i="23"/>
  <c r="G243" i="23"/>
  <c r="F243" i="23"/>
  <c r="E243" i="23"/>
  <c r="D243" i="23"/>
  <c r="C243" i="23"/>
  <c r="B243" i="23"/>
  <c r="K242" i="23"/>
  <c r="J242" i="23"/>
  <c r="I242" i="23"/>
  <c r="H242" i="23"/>
  <c r="G242" i="23"/>
  <c r="F242" i="23"/>
  <c r="E242" i="23"/>
  <c r="D242" i="23"/>
  <c r="C242" i="23"/>
  <c r="B242" i="23"/>
  <c r="K241" i="23"/>
  <c r="J241" i="23"/>
  <c r="I241" i="23"/>
  <c r="H241" i="23"/>
  <c r="G241" i="23"/>
  <c r="F241" i="23"/>
  <c r="E241" i="23"/>
  <c r="D241" i="23"/>
  <c r="C241" i="23"/>
  <c r="B241" i="23"/>
  <c r="K240" i="23"/>
  <c r="J240" i="23"/>
  <c r="I240" i="23"/>
  <c r="H240" i="23"/>
  <c r="G240" i="23"/>
  <c r="F240" i="23"/>
  <c r="E240" i="23"/>
  <c r="D240" i="23"/>
  <c r="C240" i="23"/>
  <c r="B240" i="23"/>
  <c r="K239" i="23"/>
  <c r="J239" i="23"/>
  <c r="I239" i="23"/>
  <c r="H239" i="23"/>
  <c r="G239" i="23"/>
  <c r="F239" i="23"/>
  <c r="E239" i="23"/>
  <c r="D239" i="23"/>
  <c r="C239" i="23"/>
  <c r="B239" i="23"/>
  <c r="K238" i="23"/>
  <c r="J238" i="23"/>
  <c r="I238" i="23"/>
  <c r="H238" i="23"/>
  <c r="G238" i="23"/>
  <c r="F238" i="23"/>
  <c r="E238" i="23"/>
  <c r="D238" i="23"/>
  <c r="C238" i="23"/>
  <c r="B238" i="23"/>
  <c r="K237" i="23"/>
  <c r="J237" i="23"/>
  <c r="I237" i="23"/>
  <c r="H237" i="23"/>
  <c r="G237" i="23"/>
  <c r="F237" i="23"/>
  <c r="E237" i="23"/>
  <c r="D237" i="23"/>
  <c r="C237" i="23"/>
  <c r="B237" i="23"/>
  <c r="K236" i="23"/>
  <c r="J236" i="23"/>
  <c r="I236" i="23"/>
  <c r="H236" i="23"/>
  <c r="G236" i="23"/>
  <c r="F236" i="23"/>
  <c r="E236" i="23"/>
  <c r="D236" i="23"/>
  <c r="C236" i="23"/>
  <c r="B236" i="23"/>
  <c r="K235" i="23"/>
  <c r="J235" i="23"/>
  <c r="I235" i="23"/>
  <c r="H235" i="23"/>
  <c r="G235" i="23"/>
  <c r="F235" i="23"/>
  <c r="E235" i="23"/>
  <c r="D235" i="23"/>
  <c r="C235" i="23"/>
  <c r="B235" i="23"/>
  <c r="K234" i="23"/>
  <c r="J234" i="23"/>
  <c r="I234" i="23"/>
  <c r="H234" i="23"/>
  <c r="G234" i="23"/>
  <c r="F234" i="23"/>
  <c r="E234" i="23"/>
  <c r="D234" i="23"/>
  <c r="C234" i="23"/>
  <c r="B234" i="23"/>
  <c r="K233" i="23"/>
  <c r="J233" i="23"/>
  <c r="I233" i="23"/>
  <c r="H233" i="23"/>
  <c r="G233" i="23"/>
  <c r="F233" i="23"/>
  <c r="E233" i="23"/>
  <c r="D233" i="23"/>
  <c r="C233" i="23"/>
  <c r="B233" i="23"/>
  <c r="K232" i="23"/>
  <c r="J232" i="23"/>
  <c r="I232" i="23"/>
  <c r="H232" i="23"/>
  <c r="G232" i="23"/>
  <c r="F232" i="23"/>
  <c r="E232" i="23"/>
  <c r="D232" i="23"/>
  <c r="C232" i="23"/>
  <c r="B232" i="23"/>
  <c r="K231" i="23"/>
  <c r="J231" i="23"/>
  <c r="I231" i="23"/>
  <c r="H231" i="23"/>
  <c r="G231" i="23"/>
  <c r="F231" i="23"/>
  <c r="E231" i="23"/>
  <c r="D231" i="23"/>
  <c r="C231" i="23"/>
  <c r="B231" i="23"/>
  <c r="K230" i="23"/>
  <c r="J230" i="23"/>
  <c r="I230" i="23"/>
  <c r="H230" i="23"/>
  <c r="G230" i="23"/>
  <c r="F230" i="23"/>
  <c r="E230" i="23"/>
  <c r="D230" i="23"/>
  <c r="C230" i="23"/>
  <c r="B230" i="23"/>
  <c r="K229" i="23"/>
  <c r="J229" i="23"/>
  <c r="I229" i="23"/>
  <c r="H229" i="23"/>
  <c r="G229" i="23"/>
  <c r="F229" i="23"/>
  <c r="E229" i="23"/>
  <c r="D229" i="23"/>
  <c r="C229" i="23"/>
  <c r="K223" i="23"/>
  <c r="J223" i="23"/>
  <c r="I223" i="23"/>
  <c r="H223" i="23"/>
  <c r="G223" i="23"/>
  <c r="F223" i="23"/>
  <c r="E223" i="23"/>
  <c r="D223" i="23"/>
  <c r="C223" i="23"/>
  <c r="B223" i="23"/>
  <c r="K222" i="23"/>
  <c r="J222" i="23"/>
  <c r="I222" i="23"/>
  <c r="H222" i="23"/>
  <c r="G222" i="23"/>
  <c r="F222" i="23"/>
  <c r="E222" i="23"/>
  <c r="D222" i="23"/>
  <c r="C222" i="23"/>
  <c r="B222" i="23"/>
  <c r="K221" i="23"/>
  <c r="J221" i="23"/>
  <c r="I221" i="23"/>
  <c r="H221" i="23"/>
  <c r="G221" i="23"/>
  <c r="F221" i="23"/>
  <c r="E221" i="23"/>
  <c r="D221" i="23"/>
  <c r="C221" i="23"/>
  <c r="B221" i="23"/>
  <c r="K220" i="23"/>
  <c r="J220" i="23"/>
  <c r="I220" i="23"/>
  <c r="H220" i="23"/>
  <c r="G220" i="23"/>
  <c r="F220" i="23"/>
  <c r="E220" i="23"/>
  <c r="D220" i="23"/>
  <c r="C220" i="23"/>
  <c r="B220" i="23"/>
  <c r="K219" i="23"/>
  <c r="J219" i="23"/>
  <c r="I219" i="23"/>
  <c r="H219" i="23"/>
  <c r="G219" i="23"/>
  <c r="F219" i="23"/>
  <c r="E219" i="23"/>
  <c r="D219" i="23"/>
  <c r="C219" i="23"/>
  <c r="B219" i="23"/>
  <c r="K218" i="23"/>
  <c r="J218" i="23"/>
  <c r="I218" i="23"/>
  <c r="H218" i="23"/>
  <c r="G218" i="23"/>
  <c r="F218" i="23"/>
  <c r="E218" i="23"/>
  <c r="D218" i="23"/>
  <c r="C218" i="23"/>
  <c r="B218" i="23"/>
  <c r="K217" i="23"/>
  <c r="J217" i="23"/>
  <c r="I217" i="23"/>
  <c r="H217" i="23"/>
  <c r="G217" i="23"/>
  <c r="F217" i="23"/>
  <c r="E217" i="23"/>
  <c r="D217" i="23"/>
  <c r="C217" i="23"/>
  <c r="B217" i="23"/>
  <c r="K216" i="23"/>
  <c r="J216" i="23"/>
  <c r="I216" i="23"/>
  <c r="H216" i="23"/>
  <c r="G216" i="23"/>
  <c r="F216" i="23"/>
  <c r="E216" i="23"/>
  <c r="D216" i="23"/>
  <c r="C216" i="23"/>
  <c r="B216" i="23"/>
  <c r="K215" i="23"/>
  <c r="J215" i="23"/>
  <c r="I215" i="23"/>
  <c r="H215" i="23"/>
  <c r="G215" i="23"/>
  <c r="F215" i="23"/>
  <c r="E215" i="23"/>
  <c r="D215" i="23"/>
  <c r="C215" i="23"/>
  <c r="B215" i="23"/>
  <c r="K214" i="23"/>
  <c r="J214" i="23"/>
  <c r="I214" i="23"/>
  <c r="H214" i="23"/>
  <c r="G214" i="23"/>
  <c r="F214" i="23"/>
  <c r="E214" i="23"/>
  <c r="D214" i="23"/>
  <c r="C214" i="23"/>
  <c r="B214" i="23"/>
  <c r="K213" i="23"/>
  <c r="J213" i="23"/>
  <c r="I213" i="23"/>
  <c r="H213" i="23"/>
  <c r="G213" i="23"/>
  <c r="F213" i="23"/>
  <c r="E213" i="23"/>
  <c r="D213" i="23"/>
  <c r="C213" i="23"/>
  <c r="B213" i="23"/>
  <c r="K212" i="23"/>
  <c r="J212" i="23"/>
  <c r="I212" i="23"/>
  <c r="H212" i="23"/>
  <c r="G212" i="23"/>
  <c r="F212" i="23"/>
  <c r="E212" i="23"/>
  <c r="D212" i="23"/>
  <c r="C212" i="23"/>
  <c r="B212" i="23"/>
  <c r="K211" i="23"/>
  <c r="J211" i="23"/>
  <c r="I211" i="23"/>
  <c r="H211" i="23"/>
  <c r="G211" i="23"/>
  <c r="F211" i="23"/>
  <c r="E211" i="23"/>
  <c r="D211" i="23"/>
  <c r="C211" i="23"/>
  <c r="B211" i="23"/>
  <c r="K210" i="23"/>
  <c r="J210" i="23"/>
  <c r="I210" i="23"/>
  <c r="H210" i="23"/>
  <c r="G210" i="23"/>
  <c r="F210" i="23"/>
  <c r="E210" i="23"/>
  <c r="D210" i="23"/>
  <c r="C210" i="23"/>
  <c r="B210" i="23"/>
  <c r="K209" i="23"/>
  <c r="J209" i="23"/>
  <c r="I209" i="23"/>
  <c r="H209" i="23"/>
  <c r="G209" i="23"/>
  <c r="F209" i="23"/>
  <c r="E209" i="23"/>
  <c r="D209" i="23"/>
  <c r="C209" i="23"/>
  <c r="B209" i="23"/>
  <c r="K208" i="23"/>
  <c r="J208" i="23"/>
  <c r="I208" i="23"/>
  <c r="H208" i="23"/>
  <c r="G208" i="23"/>
  <c r="F208" i="23"/>
  <c r="E208" i="23"/>
  <c r="D208" i="23"/>
  <c r="C208" i="23"/>
  <c r="B208" i="23"/>
  <c r="K207" i="23"/>
  <c r="J207" i="23"/>
  <c r="I207" i="23"/>
  <c r="H207" i="23"/>
  <c r="G207" i="23"/>
  <c r="F207" i="23"/>
  <c r="E207" i="23"/>
  <c r="D207" i="23"/>
  <c r="C207" i="23"/>
  <c r="B207" i="23"/>
  <c r="K206" i="23"/>
  <c r="J206" i="23"/>
  <c r="I206" i="23"/>
  <c r="H206" i="23"/>
  <c r="G206" i="23"/>
  <c r="F206" i="23"/>
  <c r="E206" i="23"/>
  <c r="D206" i="23"/>
  <c r="C206" i="23"/>
  <c r="B206" i="23"/>
  <c r="K205" i="23"/>
  <c r="J205" i="23"/>
  <c r="I205" i="23"/>
  <c r="H205" i="23"/>
  <c r="G205" i="23"/>
  <c r="F205" i="23"/>
  <c r="E205" i="23"/>
  <c r="D205" i="23"/>
  <c r="C205" i="23"/>
  <c r="B205" i="23"/>
  <c r="K204" i="23"/>
  <c r="J204" i="23"/>
  <c r="I204" i="23"/>
  <c r="H204" i="23"/>
  <c r="G204" i="23"/>
  <c r="F204" i="23"/>
  <c r="E204" i="23"/>
  <c r="D204" i="23"/>
  <c r="C204" i="23"/>
  <c r="B204" i="23"/>
  <c r="K203" i="23"/>
  <c r="J203" i="23"/>
  <c r="I203" i="23"/>
  <c r="H203" i="23"/>
  <c r="G203" i="23"/>
  <c r="F203" i="23"/>
  <c r="E203" i="23"/>
  <c r="D203" i="23"/>
  <c r="C203" i="23"/>
  <c r="B203" i="23"/>
  <c r="K202" i="23"/>
  <c r="J202" i="23"/>
  <c r="I202" i="23"/>
  <c r="H202" i="23"/>
  <c r="G202" i="23"/>
  <c r="F202" i="23"/>
  <c r="E202" i="23"/>
  <c r="D202" i="23"/>
  <c r="C202" i="23"/>
  <c r="B202" i="23"/>
  <c r="K201" i="23"/>
  <c r="J201" i="23"/>
  <c r="I201" i="23"/>
  <c r="H201" i="23"/>
  <c r="G201" i="23"/>
  <c r="F201" i="23"/>
  <c r="E201" i="23"/>
  <c r="D201" i="23"/>
  <c r="C201" i="23"/>
  <c r="B201" i="23"/>
  <c r="K200" i="23"/>
  <c r="J200" i="23"/>
  <c r="I200" i="23"/>
  <c r="H200" i="23"/>
  <c r="G200" i="23"/>
  <c r="F200" i="23"/>
  <c r="E200" i="23"/>
  <c r="D200" i="23"/>
  <c r="C200" i="23"/>
  <c r="B200" i="23"/>
  <c r="K199" i="23"/>
  <c r="J199" i="23"/>
  <c r="I199" i="23"/>
  <c r="H199" i="23"/>
  <c r="G199" i="23"/>
  <c r="F199" i="23"/>
  <c r="E199" i="23"/>
  <c r="D199" i="23"/>
  <c r="C199" i="23"/>
  <c r="B199" i="23"/>
  <c r="K198" i="23"/>
  <c r="J198" i="23"/>
  <c r="I198" i="23"/>
  <c r="H198" i="23"/>
  <c r="G198" i="23"/>
  <c r="F198" i="23"/>
  <c r="E198" i="23"/>
  <c r="D198" i="23"/>
  <c r="C198" i="23"/>
  <c r="B198" i="23"/>
  <c r="K197" i="23"/>
  <c r="J197" i="23"/>
  <c r="I197" i="23"/>
  <c r="H197" i="23"/>
  <c r="G197" i="23"/>
  <c r="F197" i="23"/>
  <c r="E197" i="23"/>
  <c r="D197" i="23"/>
  <c r="C197" i="23"/>
  <c r="K191" i="23"/>
  <c r="J191" i="23"/>
  <c r="I191" i="23"/>
  <c r="H191" i="23"/>
  <c r="G191" i="23"/>
  <c r="F191" i="23"/>
  <c r="E191" i="23"/>
  <c r="D191" i="23"/>
  <c r="C191" i="23"/>
  <c r="B191" i="23"/>
  <c r="K190" i="23"/>
  <c r="J190" i="23"/>
  <c r="I190" i="23"/>
  <c r="H190" i="23"/>
  <c r="G190" i="23"/>
  <c r="F190" i="23"/>
  <c r="E190" i="23"/>
  <c r="D190" i="23"/>
  <c r="C190" i="23"/>
  <c r="B190" i="23"/>
  <c r="K189" i="23"/>
  <c r="J189" i="23"/>
  <c r="I189" i="23"/>
  <c r="H189" i="23"/>
  <c r="G189" i="23"/>
  <c r="F189" i="23"/>
  <c r="E189" i="23"/>
  <c r="D189" i="23"/>
  <c r="C189" i="23"/>
  <c r="B189" i="23"/>
  <c r="K188" i="23"/>
  <c r="J188" i="23"/>
  <c r="I188" i="23"/>
  <c r="H188" i="23"/>
  <c r="G188" i="23"/>
  <c r="F188" i="23"/>
  <c r="E188" i="23"/>
  <c r="D188" i="23"/>
  <c r="C188" i="23"/>
  <c r="B188" i="23"/>
  <c r="K187" i="23"/>
  <c r="J187" i="23"/>
  <c r="I187" i="23"/>
  <c r="H187" i="23"/>
  <c r="G187" i="23"/>
  <c r="F187" i="23"/>
  <c r="E187" i="23"/>
  <c r="D187" i="23"/>
  <c r="C187" i="23"/>
  <c r="B187" i="23"/>
  <c r="K186" i="23"/>
  <c r="J186" i="23"/>
  <c r="I186" i="23"/>
  <c r="H186" i="23"/>
  <c r="G186" i="23"/>
  <c r="F186" i="23"/>
  <c r="E186" i="23"/>
  <c r="D186" i="23"/>
  <c r="C186" i="23"/>
  <c r="B186" i="23"/>
  <c r="K185" i="23"/>
  <c r="J185" i="23"/>
  <c r="I185" i="23"/>
  <c r="H185" i="23"/>
  <c r="G185" i="23"/>
  <c r="F185" i="23"/>
  <c r="E185" i="23"/>
  <c r="D185" i="23"/>
  <c r="C185" i="23"/>
  <c r="B185" i="23"/>
  <c r="K184" i="23"/>
  <c r="J184" i="23"/>
  <c r="I184" i="23"/>
  <c r="H184" i="23"/>
  <c r="G184" i="23"/>
  <c r="F184" i="23"/>
  <c r="E184" i="23"/>
  <c r="D184" i="23"/>
  <c r="C184" i="23"/>
  <c r="B184" i="23"/>
  <c r="K183" i="23"/>
  <c r="J183" i="23"/>
  <c r="I183" i="23"/>
  <c r="H183" i="23"/>
  <c r="G183" i="23"/>
  <c r="F183" i="23"/>
  <c r="E183" i="23"/>
  <c r="D183" i="23"/>
  <c r="C183" i="23"/>
  <c r="B183" i="23"/>
  <c r="K182" i="23"/>
  <c r="J182" i="23"/>
  <c r="I182" i="23"/>
  <c r="H182" i="23"/>
  <c r="G182" i="23"/>
  <c r="F182" i="23"/>
  <c r="E182" i="23"/>
  <c r="D182" i="23"/>
  <c r="C182" i="23"/>
  <c r="B182" i="23"/>
  <c r="K181" i="23"/>
  <c r="J181" i="23"/>
  <c r="I181" i="23"/>
  <c r="H181" i="23"/>
  <c r="G181" i="23"/>
  <c r="F181" i="23"/>
  <c r="E181" i="23"/>
  <c r="D181" i="23"/>
  <c r="C181" i="23"/>
  <c r="B181" i="23"/>
  <c r="K180" i="23"/>
  <c r="J180" i="23"/>
  <c r="I180" i="23"/>
  <c r="H180" i="23"/>
  <c r="G180" i="23"/>
  <c r="F180" i="23"/>
  <c r="E180" i="23"/>
  <c r="D180" i="23"/>
  <c r="C180" i="23"/>
  <c r="B180" i="23"/>
  <c r="K179" i="23"/>
  <c r="J179" i="23"/>
  <c r="I179" i="23"/>
  <c r="H179" i="23"/>
  <c r="G179" i="23"/>
  <c r="F179" i="23"/>
  <c r="E179" i="23"/>
  <c r="D179" i="23"/>
  <c r="C179" i="23"/>
  <c r="B179" i="23"/>
  <c r="K178" i="23"/>
  <c r="J178" i="23"/>
  <c r="I178" i="23"/>
  <c r="H178" i="23"/>
  <c r="G178" i="23"/>
  <c r="F178" i="23"/>
  <c r="E178" i="23"/>
  <c r="D178" i="23"/>
  <c r="C178" i="23"/>
  <c r="B178" i="23"/>
  <c r="K177" i="23"/>
  <c r="J177" i="23"/>
  <c r="I177" i="23"/>
  <c r="H177" i="23"/>
  <c r="G177" i="23"/>
  <c r="F177" i="23"/>
  <c r="E177" i="23"/>
  <c r="D177" i="23"/>
  <c r="C177" i="23"/>
  <c r="B177" i="23"/>
  <c r="K176" i="23"/>
  <c r="J176" i="23"/>
  <c r="I176" i="23"/>
  <c r="H176" i="23"/>
  <c r="G176" i="23"/>
  <c r="F176" i="23"/>
  <c r="E176" i="23"/>
  <c r="D176" i="23"/>
  <c r="C176" i="23"/>
  <c r="B176" i="23"/>
  <c r="K175" i="23"/>
  <c r="J175" i="23"/>
  <c r="I175" i="23"/>
  <c r="H175" i="23"/>
  <c r="G175" i="23"/>
  <c r="F175" i="23"/>
  <c r="E175" i="23"/>
  <c r="D175" i="23"/>
  <c r="C175" i="23"/>
  <c r="B175" i="23"/>
  <c r="K174" i="23"/>
  <c r="J174" i="23"/>
  <c r="I174" i="23"/>
  <c r="H174" i="23"/>
  <c r="G174" i="23"/>
  <c r="F174" i="23"/>
  <c r="E174" i="23"/>
  <c r="D174" i="23"/>
  <c r="C174" i="23"/>
  <c r="B174" i="23"/>
  <c r="K173" i="23"/>
  <c r="J173" i="23"/>
  <c r="I173" i="23"/>
  <c r="H173" i="23"/>
  <c r="G173" i="23"/>
  <c r="F173" i="23"/>
  <c r="E173" i="23"/>
  <c r="D173" i="23"/>
  <c r="C173" i="23"/>
  <c r="B173" i="23"/>
  <c r="K172" i="23"/>
  <c r="J172" i="23"/>
  <c r="I172" i="23"/>
  <c r="H172" i="23"/>
  <c r="G172" i="23"/>
  <c r="F172" i="23"/>
  <c r="E172" i="23"/>
  <c r="D172" i="23"/>
  <c r="C172" i="23"/>
  <c r="B172" i="23"/>
  <c r="K171" i="23"/>
  <c r="J171" i="23"/>
  <c r="I171" i="23"/>
  <c r="H171" i="23"/>
  <c r="G171" i="23"/>
  <c r="F171" i="23"/>
  <c r="E171" i="23"/>
  <c r="D171" i="23"/>
  <c r="C171" i="23"/>
  <c r="B171" i="23"/>
  <c r="K170" i="23"/>
  <c r="J170" i="23"/>
  <c r="I170" i="23"/>
  <c r="H170" i="23"/>
  <c r="G170" i="23"/>
  <c r="F170" i="23"/>
  <c r="E170" i="23"/>
  <c r="D170" i="23"/>
  <c r="C170" i="23"/>
  <c r="B170" i="23"/>
  <c r="K169" i="23"/>
  <c r="J169" i="23"/>
  <c r="I169" i="23"/>
  <c r="H169" i="23"/>
  <c r="G169" i="23"/>
  <c r="F169" i="23"/>
  <c r="E169" i="23"/>
  <c r="D169" i="23"/>
  <c r="C169" i="23"/>
  <c r="B169" i="23"/>
  <c r="K168" i="23"/>
  <c r="J168" i="23"/>
  <c r="I168" i="23"/>
  <c r="H168" i="23"/>
  <c r="G168" i="23"/>
  <c r="F168" i="23"/>
  <c r="E168" i="23"/>
  <c r="D168" i="23"/>
  <c r="C168" i="23"/>
  <c r="B168" i="23"/>
  <c r="K167" i="23"/>
  <c r="J167" i="23"/>
  <c r="I167" i="23"/>
  <c r="H167" i="23"/>
  <c r="G167" i="23"/>
  <c r="F167" i="23"/>
  <c r="E167" i="23"/>
  <c r="D167" i="23"/>
  <c r="C167" i="23"/>
  <c r="B167" i="23"/>
  <c r="K166" i="23"/>
  <c r="J166" i="23"/>
  <c r="I166" i="23"/>
  <c r="H166" i="23"/>
  <c r="G166" i="23"/>
  <c r="F166" i="23"/>
  <c r="E166" i="23"/>
  <c r="D166" i="23"/>
  <c r="C166" i="23"/>
  <c r="B166" i="23"/>
  <c r="K165" i="23"/>
  <c r="J165" i="23"/>
  <c r="I165" i="23"/>
  <c r="H165" i="23"/>
  <c r="G165" i="23"/>
  <c r="F165" i="23"/>
  <c r="E165" i="23"/>
  <c r="D165" i="23"/>
  <c r="C165" i="23"/>
  <c r="K159" i="23"/>
  <c r="J159" i="23"/>
  <c r="I159" i="23"/>
  <c r="H159" i="23"/>
  <c r="G159" i="23"/>
  <c r="F159" i="23"/>
  <c r="E159" i="23"/>
  <c r="D159" i="23"/>
  <c r="C159" i="23"/>
  <c r="B159" i="23"/>
  <c r="K158" i="23"/>
  <c r="J158" i="23"/>
  <c r="I158" i="23"/>
  <c r="H158" i="23"/>
  <c r="G158" i="23"/>
  <c r="F158" i="23"/>
  <c r="E158" i="23"/>
  <c r="D158" i="23"/>
  <c r="C158" i="23"/>
  <c r="B158" i="23"/>
  <c r="K157" i="23"/>
  <c r="J157" i="23"/>
  <c r="I157" i="23"/>
  <c r="H157" i="23"/>
  <c r="G157" i="23"/>
  <c r="F157" i="23"/>
  <c r="E157" i="23"/>
  <c r="D157" i="23"/>
  <c r="C157" i="23"/>
  <c r="B157" i="23"/>
  <c r="K156" i="23"/>
  <c r="J156" i="23"/>
  <c r="I156" i="23"/>
  <c r="H156" i="23"/>
  <c r="G156" i="23"/>
  <c r="F156" i="23"/>
  <c r="E156" i="23"/>
  <c r="D156" i="23"/>
  <c r="C156" i="23"/>
  <c r="B156" i="23"/>
  <c r="K155" i="23"/>
  <c r="J155" i="23"/>
  <c r="I155" i="23"/>
  <c r="H155" i="23"/>
  <c r="G155" i="23"/>
  <c r="F155" i="23"/>
  <c r="E155" i="23"/>
  <c r="D155" i="23"/>
  <c r="C155" i="23"/>
  <c r="B155" i="23"/>
  <c r="K154" i="23"/>
  <c r="J154" i="23"/>
  <c r="I154" i="23"/>
  <c r="H154" i="23"/>
  <c r="G154" i="23"/>
  <c r="F154" i="23"/>
  <c r="E154" i="23"/>
  <c r="D154" i="23"/>
  <c r="C154" i="23"/>
  <c r="B154" i="23"/>
  <c r="K153" i="23"/>
  <c r="J153" i="23"/>
  <c r="I153" i="23"/>
  <c r="H153" i="23"/>
  <c r="G153" i="23"/>
  <c r="F153" i="23"/>
  <c r="E153" i="23"/>
  <c r="D153" i="23"/>
  <c r="C153" i="23"/>
  <c r="B153" i="23"/>
  <c r="K152" i="23"/>
  <c r="J152" i="23"/>
  <c r="I152" i="23"/>
  <c r="H152" i="23"/>
  <c r="G152" i="23"/>
  <c r="F152" i="23"/>
  <c r="E152" i="23"/>
  <c r="D152" i="23"/>
  <c r="C152" i="23"/>
  <c r="B152" i="23"/>
  <c r="K151" i="23"/>
  <c r="J151" i="23"/>
  <c r="I151" i="23"/>
  <c r="H151" i="23"/>
  <c r="G151" i="23"/>
  <c r="F151" i="23"/>
  <c r="E151" i="23"/>
  <c r="D151" i="23"/>
  <c r="C151" i="23"/>
  <c r="B151" i="23"/>
  <c r="K150" i="23"/>
  <c r="J150" i="23"/>
  <c r="I150" i="23"/>
  <c r="H150" i="23"/>
  <c r="G150" i="23"/>
  <c r="F150" i="23"/>
  <c r="E150" i="23"/>
  <c r="D150" i="23"/>
  <c r="C150" i="23"/>
  <c r="B150" i="23"/>
  <c r="K149" i="23"/>
  <c r="J149" i="23"/>
  <c r="I149" i="23"/>
  <c r="H149" i="23"/>
  <c r="G149" i="23"/>
  <c r="F149" i="23"/>
  <c r="E149" i="23"/>
  <c r="D149" i="23"/>
  <c r="C149" i="23"/>
  <c r="B149" i="23"/>
  <c r="K148" i="23"/>
  <c r="J148" i="23"/>
  <c r="I148" i="23"/>
  <c r="H148" i="23"/>
  <c r="G148" i="23"/>
  <c r="F148" i="23"/>
  <c r="E148" i="23"/>
  <c r="D148" i="23"/>
  <c r="C148" i="23"/>
  <c r="B148" i="23"/>
  <c r="K147" i="23"/>
  <c r="J147" i="23"/>
  <c r="I147" i="23"/>
  <c r="H147" i="23"/>
  <c r="G147" i="23"/>
  <c r="F147" i="23"/>
  <c r="E147" i="23"/>
  <c r="D147" i="23"/>
  <c r="C147" i="23"/>
  <c r="B147" i="23"/>
  <c r="K146" i="23"/>
  <c r="J146" i="23"/>
  <c r="I146" i="23"/>
  <c r="H146" i="23"/>
  <c r="G146" i="23"/>
  <c r="F146" i="23"/>
  <c r="E146" i="23"/>
  <c r="D146" i="23"/>
  <c r="C146" i="23"/>
  <c r="B146" i="23"/>
  <c r="K145" i="23"/>
  <c r="J145" i="23"/>
  <c r="I145" i="23"/>
  <c r="H145" i="23"/>
  <c r="G145" i="23"/>
  <c r="F145" i="23"/>
  <c r="E145" i="23"/>
  <c r="D145" i="23"/>
  <c r="C145" i="23"/>
  <c r="B145" i="23"/>
  <c r="K144" i="23"/>
  <c r="J144" i="23"/>
  <c r="I144" i="23"/>
  <c r="H144" i="23"/>
  <c r="G144" i="23"/>
  <c r="F144" i="23"/>
  <c r="E144" i="23"/>
  <c r="D144" i="23"/>
  <c r="C144" i="23"/>
  <c r="B144" i="23"/>
  <c r="K143" i="23"/>
  <c r="J143" i="23"/>
  <c r="I143" i="23"/>
  <c r="H143" i="23"/>
  <c r="G143" i="23"/>
  <c r="F143" i="23"/>
  <c r="E143" i="23"/>
  <c r="D143" i="23"/>
  <c r="C143" i="23"/>
  <c r="B143" i="23"/>
  <c r="K142" i="23"/>
  <c r="J142" i="23"/>
  <c r="I142" i="23"/>
  <c r="H142" i="23"/>
  <c r="G142" i="23"/>
  <c r="F142" i="23"/>
  <c r="E142" i="23"/>
  <c r="D142" i="23"/>
  <c r="C142" i="23"/>
  <c r="B142" i="23"/>
  <c r="K141" i="23"/>
  <c r="J141" i="23"/>
  <c r="I141" i="23"/>
  <c r="H141" i="23"/>
  <c r="G141" i="23"/>
  <c r="F141" i="23"/>
  <c r="E141" i="23"/>
  <c r="D141" i="23"/>
  <c r="C141" i="23"/>
  <c r="B141" i="23"/>
  <c r="K140" i="23"/>
  <c r="J140" i="23"/>
  <c r="I140" i="23"/>
  <c r="H140" i="23"/>
  <c r="G140" i="23"/>
  <c r="F140" i="23"/>
  <c r="E140" i="23"/>
  <c r="D140" i="23"/>
  <c r="C140" i="23"/>
  <c r="B140" i="23"/>
  <c r="K139" i="23"/>
  <c r="J139" i="23"/>
  <c r="I139" i="23"/>
  <c r="H139" i="23"/>
  <c r="G139" i="23"/>
  <c r="F139" i="23"/>
  <c r="E139" i="23"/>
  <c r="D139" i="23"/>
  <c r="C139" i="23"/>
  <c r="B139" i="23"/>
  <c r="K138" i="23"/>
  <c r="J138" i="23"/>
  <c r="I138" i="23"/>
  <c r="H138" i="23"/>
  <c r="G138" i="23"/>
  <c r="F138" i="23"/>
  <c r="E138" i="23"/>
  <c r="D138" i="23"/>
  <c r="C138" i="23"/>
  <c r="B138" i="23"/>
  <c r="K137" i="23"/>
  <c r="J137" i="23"/>
  <c r="I137" i="23"/>
  <c r="H137" i="23"/>
  <c r="G137" i="23"/>
  <c r="F137" i="23"/>
  <c r="E137" i="23"/>
  <c r="D137" i="23"/>
  <c r="C137" i="23"/>
  <c r="B137" i="23"/>
  <c r="K136" i="23"/>
  <c r="J136" i="23"/>
  <c r="I136" i="23"/>
  <c r="H136" i="23"/>
  <c r="G136" i="23"/>
  <c r="F136" i="23"/>
  <c r="E136" i="23"/>
  <c r="D136" i="23"/>
  <c r="C136" i="23"/>
  <c r="B136" i="23"/>
  <c r="K135" i="23"/>
  <c r="J135" i="23"/>
  <c r="I135" i="23"/>
  <c r="H135" i="23"/>
  <c r="G135" i="23"/>
  <c r="F135" i="23"/>
  <c r="E135" i="23"/>
  <c r="D135" i="23"/>
  <c r="C135" i="23"/>
  <c r="B135" i="23"/>
  <c r="K134" i="23"/>
  <c r="J134" i="23"/>
  <c r="I134" i="23"/>
  <c r="H134" i="23"/>
  <c r="G134" i="23"/>
  <c r="F134" i="23"/>
  <c r="E134" i="23"/>
  <c r="D134" i="23"/>
  <c r="C134" i="23"/>
  <c r="B134" i="23"/>
  <c r="K133" i="23"/>
  <c r="J133" i="23"/>
  <c r="I133" i="23"/>
  <c r="H133" i="23"/>
  <c r="G133" i="23"/>
  <c r="F133" i="23"/>
  <c r="E133" i="23"/>
  <c r="D133" i="23"/>
  <c r="C133" i="23"/>
  <c r="K127" i="23"/>
  <c r="J127" i="23"/>
  <c r="I127" i="23"/>
  <c r="H127" i="23"/>
  <c r="G127" i="23"/>
  <c r="F127" i="23"/>
  <c r="E127" i="23"/>
  <c r="D127" i="23"/>
  <c r="C127" i="23"/>
  <c r="B127" i="23"/>
  <c r="K126" i="23"/>
  <c r="J126" i="23"/>
  <c r="I126" i="23"/>
  <c r="H126" i="23"/>
  <c r="G126" i="23"/>
  <c r="F126" i="23"/>
  <c r="E126" i="23"/>
  <c r="D126" i="23"/>
  <c r="C126" i="23"/>
  <c r="B126" i="23"/>
  <c r="K125" i="23"/>
  <c r="J125" i="23"/>
  <c r="I125" i="23"/>
  <c r="H125" i="23"/>
  <c r="G125" i="23"/>
  <c r="F125" i="23"/>
  <c r="E125" i="23"/>
  <c r="D125" i="23"/>
  <c r="C125" i="23"/>
  <c r="B125" i="23"/>
  <c r="K124" i="23"/>
  <c r="J124" i="23"/>
  <c r="I124" i="23"/>
  <c r="H124" i="23"/>
  <c r="G124" i="23"/>
  <c r="F124" i="23"/>
  <c r="E124" i="23"/>
  <c r="D124" i="23"/>
  <c r="C124" i="23"/>
  <c r="B124" i="23"/>
  <c r="K123" i="23"/>
  <c r="J123" i="23"/>
  <c r="I123" i="23"/>
  <c r="H123" i="23"/>
  <c r="G123" i="23"/>
  <c r="F123" i="23"/>
  <c r="E123" i="23"/>
  <c r="D123" i="23"/>
  <c r="C123" i="23"/>
  <c r="B123" i="23"/>
  <c r="K122" i="23"/>
  <c r="J122" i="23"/>
  <c r="I122" i="23"/>
  <c r="H122" i="23"/>
  <c r="G122" i="23"/>
  <c r="F122" i="23"/>
  <c r="E122" i="23"/>
  <c r="D122" i="23"/>
  <c r="C122" i="23"/>
  <c r="B122" i="23"/>
  <c r="K121" i="23"/>
  <c r="J121" i="23"/>
  <c r="I121" i="23"/>
  <c r="H121" i="23"/>
  <c r="G121" i="23"/>
  <c r="F121" i="23"/>
  <c r="E121" i="23"/>
  <c r="D121" i="23"/>
  <c r="C121" i="23"/>
  <c r="B121" i="23"/>
  <c r="K120" i="23"/>
  <c r="J120" i="23"/>
  <c r="I120" i="23"/>
  <c r="H120" i="23"/>
  <c r="G120" i="23"/>
  <c r="F120" i="23"/>
  <c r="E120" i="23"/>
  <c r="D120" i="23"/>
  <c r="C120" i="23"/>
  <c r="B120" i="23"/>
  <c r="K119" i="23"/>
  <c r="J119" i="23"/>
  <c r="I119" i="23"/>
  <c r="H119" i="23"/>
  <c r="G119" i="23"/>
  <c r="F119" i="23"/>
  <c r="E119" i="23"/>
  <c r="D119" i="23"/>
  <c r="C119" i="23"/>
  <c r="B119" i="23"/>
  <c r="K118" i="23"/>
  <c r="J118" i="23"/>
  <c r="I118" i="23"/>
  <c r="H118" i="23"/>
  <c r="G118" i="23"/>
  <c r="F118" i="23"/>
  <c r="E118" i="23"/>
  <c r="D118" i="23"/>
  <c r="C118" i="23"/>
  <c r="B118" i="23"/>
  <c r="K117" i="23"/>
  <c r="J117" i="23"/>
  <c r="I117" i="23"/>
  <c r="H117" i="23"/>
  <c r="G117" i="23"/>
  <c r="F117" i="23"/>
  <c r="E117" i="23"/>
  <c r="D117" i="23"/>
  <c r="C117" i="23"/>
  <c r="B117" i="23"/>
  <c r="K116" i="23"/>
  <c r="J116" i="23"/>
  <c r="I116" i="23"/>
  <c r="H116" i="23"/>
  <c r="G116" i="23"/>
  <c r="F116" i="23"/>
  <c r="E116" i="23"/>
  <c r="D116" i="23"/>
  <c r="C116" i="23"/>
  <c r="B116" i="23"/>
  <c r="K115" i="23"/>
  <c r="J115" i="23"/>
  <c r="I115" i="23"/>
  <c r="H115" i="23"/>
  <c r="G115" i="23"/>
  <c r="F115" i="23"/>
  <c r="E115" i="23"/>
  <c r="D115" i="23"/>
  <c r="C115" i="23"/>
  <c r="B115" i="23"/>
  <c r="K114" i="23"/>
  <c r="J114" i="23"/>
  <c r="I114" i="23"/>
  <c r="H114" i="23"/>
  <c r="G114" i="23"/>
  <c r="F114" i="23"/>
  <c r="E114" i="23"/>
  <c r="D114" i="23"/>
  <c r="C114" i="23"/>
  <c r="B114" i="23"/>
  <c r="K113" i="23"/>
  <c r="J113" i="23"/>
  <c r="I113" i="23"/>
  <c r="H113" i="23"/>
  <c r="G113" i="23"/>
  <c r="F113" i="23"/>
  <c r="E113" i="23"/>
  <c r="D113" i="23"/>
  <c r="C113" i="23"/>
  <c r="B113" i="23"/>
  <c r="K112" i="23"/>
  <c r="J112" i="23"/>
  <c r="I112" i="23"/>
  <c r="H112" i="23"/>
  <c r="G112" i="23"/>
  <c r="F112" i="23"/>
  <c r="E112" i="23"/>
  <c r="D112" i="23"/>
  <c r="C112" i="23"/>
  <c r="B112" i="23"/>
  <c r="K111" i="23"/>
  <c r="J111" i="23"/>
  <c r="I111" i="23"/>
  <c r="H111" i="23"/>
  <c r="G111" i="23"/>
  <c r="F111" i="23"/>
  <c r="E111" i="23"/>
  <c r="D111" i="23"/>
  <c r="C111" i="23"/>
  <c r="B111" i="23"/>
  <c r="K110" i="23"/>
  <c r="J110" i="23"/>
  <c r="I110" i="23"/>
  <c r="H110" i="23"/>
  <c r="G110" i="23"/>
  <c r="F110" i="23"/>
  <c r="E110" i="23"/>
  <c r="D110" i="23"/>
  <c r="C110" i="23"/>
  <c r="B110" i="23"/>
  <c r="K109" i="23"/>
  <c r="J109" i="23"/>
  <c r="I109" i="23"/>
  <c r="H109" i="23"/>
  <c r="G109" i="23"/>
  <c r="F109" i="23"/>
  <c r="E109" i="23"/>
  <c r="D109" i="23"/>
  <c r="C109" i="23"/>
  <c r="B109" i="23"/>
  <c r="K108" i="23"/>
  <c r="J108" i="23"/>
  <c r="I108" i="23"/>
  <c r="H108" i="23"/>
  <c r="G108" i="23"/>
  <c r="F108" i="23"/>
  <c r="E108" i="23"/>
  <c r="D108" i="23"/>
  <c r="C108" i="23"/>
  <c r="B108" i="23"/>
  <c r="K107" i="23"/>
  <c r="J107" i="23"/>
  <c r="I107" i="23"/>
  <c r="H107" i="23"/>
  <c r="G107" i="23"/>
  <c r="F107" i="23"/>
  <c r="E107" i="23"/>
  <c r="D107" i="23"/>
  <c r="C107" i="23"/>
  <c r="B107" i="23"/>
  <c r="K106" i="23"/>
  <c r="J106" i="23"/>
  <c r="I106" i="23"/>
  <c r="H106" i="23"/>
  <c r="G106" i="23"/>
  <c r="F106" i="23"/>
  <c r="E106" i="23"/>
  <c r="D106" i="23"/>
  <c r="C106" i="23"/>
  <c r="B106" i="23"/>
  <c r="K105" i="23"/>
  <c r="J105" i="23"/>
  <c r="I105" i="23"/>
  <c r="H105" i="23"/>
  <c r="G105" i="23"/>
  <c r="F105" i="23"/>
  <c r="E105" i="23"/>
  <c r="D105" i="23"/>
  <c r="C105" i="23"/>
  <c r="B105" i="23"/>
  <c r="K104" i="23"/>
  <c r="J104" i="23"/>
  <c r="I104" i="23"/>
  <c r="H104" i="23"/>
  <c r="G104" i="23"/>
  <c r="F104" i="23"/>
  <c r="E104" i="23"/>
  <c r="D104" i="23"/>
  <c r="C104" i="23"/>
  <c r="B104" i="23"/>
  <c r="K103" i="23"/>
  <c r="J103" i="23"/>
  <c r="I103" i="23"/>
  <c r="H103" i="23"/>
  <c r="G103" i="23"/>
  <c r="F103" i="23"/>
  <c r="E103" i="23"/>
  <c r="D103" i="23"/>
  <c r="C103" i="23"/>
  <c r="B103" i="23"/>
  <c r="K102" i="23"/>
  <c r="J102" i="23"/>
  <c r="I102" i="23"/>
  <c r="H102" i="23"/>
  <c r="G102" i="23"/>
  <c r="F102" i="23"/>
  <c r="E102" i="23"/>
  <c r="D102" i="23"/>
  <c r="C102" i="23"/>
  <c r="B102" i="23"/>
  <c r="K101" i="23"/>
  <c r="J101" i="23"/>
  <c r="I101" i="23"/>
  <c r="H101" i="23"/>
  <c r="G101" i="23"/>
  <c r="F101" i="23"/>
  <c r="E101" i="23"/>
  <c r="D101" i="23"/>
  <c r="C101" i="23"/>
  <c r="K95" i="23"/>
  <c r="J95" i="23"/>
  <c r="I95" i="23"/>
  <c r="H95" i="23"/>
  <c r="G95" i="23"/>
  <c r="F95" i="23"/>
  <c r="E95" i="23"/>
  <c r="D95" i="23"/>
  <c r="C95" i="23"/>
  <c r="B95" i="23"/>
  <c r="K94" i="23"/>
  <c r="J94" i="23"/>
  <c r="I94" i="23"/>
  <c r="H94" i="23"/>
  <c r="G94" i="23"/>
  <c r="F94" i="23"/>
  <c r="E94" i="23"/>
  <c r="D94" i="23"/>
  <c r="C94" i="23"/>
  <c r="B94" i="23"/>
  <c r="K93" i="23"/>
  <c r="J93" i="23"/>
  <c r="I93" i="23"/>
  <c r="H93" i="23"/>
  <c r="G93" i="23"/>
  <c r="F93" i="23"/>
  <c r="E93" i="23"/>
  <c r="D93" i="23"/>
  <c r="C93" i="23"/>
  <c r="B93" i="23"/>
  <c r="K92" i="23"/>
  <c r="J92" i="23"/>
  <c r="I92" i="23"/>
  <c r="H92" i="23"/>
  <c r="G92" i="23"/>
  <c r="F92" i="23"/>
  <c r="E92" i="23"/>
  <c r="D92" i="23"/>
  <c r="C92" i="23"/>
  <c r="B92" i="23"/>
  <c r="K91" i="23"/>
  <c r="J91" i="23"/>
  <c r="I91" i="23"/>
  <c r="H91" i="23"/>
  <c r="G91" i="23"/>
  <c r="F91" i="23"/>
  <c r="E91" i="23"/>
  <c r="D91" i="23"/>
  <c r="C91" i="23"/>
  <c r="B91" i="23"/>
  <c r="K90" i="23"/>
  <c r="J90" i="23"/>
  <c r="I90" i="23"/>
  <c r="H90" i="23"/>
  <c r="G90" i="23"/>
  <c r="F90" i="23"/>
  <c r="E90" i="23"/>
  <c r="D90" i="23"/>
  <c r="C90" i="23"/>
  <c r="B90" i="23"/>
  <c r="K89" i="23"/>
  <c r="J89" i="23"/>
  <c r="I89" i="23"/>
  <c r="H89" i="23"/>
  <c r="G89" i="23"/>
  <c r="F89" i="23"/>
  <c r="E89" i="23"/>
  <c r="D89" i="23"/>
  <c r="C89" i="23"/>
  <c r="B89" i="23"/>
  <c r="K88" i="23"/>
  <c r="J88" i="23"/>
  <c r="I88" i="23"/>
  <c r="H88" i="23"/>
  <c r="G88" i="23"/>
  <c r="F88" i="23"/>
  <c r="E88" i="23"/>
  <c r="D88" i="23"/>
  <c r="C88" i="23"/>
  <c r="B88" i="23"/>
  <c r="K87" i="23"/>
  <c r="J87" i="23"/>
  <c r="I87" i="23"/>
  <c r="H87" i="23"/>
  <c r="G87" i="23"/>
  <c r="F87" i="23"/>
  <c r="E87" i="23"/>
  <c r="D87" i="23"/>
  <c r="C87" i="23"/>
  <c r="B87" i="23"/>
  <c r="K86" i="23"/>
  <c r="J86" i="23"/>
  <c r="I86" i="23"/>
  <c r="H86" i="23"/>
  <c r="G86" i="23"/>
  <c r="F86" i="23"/>
  <c r="E86" i="23"/>
  <c r="D86" i="23"/>
  <c r="C86" i="23"/>
  <c r="B86" i="23"/>
  <c r="K85" i="23"/>
  <c r="J85" i="23"/>
  <c r="I85" i="23"/>
  <c r="H85" i="23"/>
  <c r="G85" i="23"/>
  <c r="F85" i="23"/>
  <c r="E85" i="23"/>
  <c r="D85" i="23"/>
  <c r="C85" i="23"/>
  <c r="B85" i="23"/>
  <c r="K84" i="23"/>
  <c r="J84" i="23"/>
  <c r="I84" i="23"/>
  <c r="H84" i="23"/>
  <c r="G84" i="23"/>
  <c r="F84" i="23"/>
  <c r="E84" i="23"/>
  <c r="D84" i="23"/>
  <c r="C84" i="23"/>
  <c r="B84" i="23"/>
  <c r="K83" i="23"/>
  <c r="J83" i="23"/>
  <c r="I83" i="23"/>
  <c r="H83" i="23"/>
  <c r="G83" i="23"/>
  <c r="F83" i="23"/>
  <c r="E83" i="23"/>
  <c r="D83" i="23"/>
  <c r="C83" i="23"/>
  <c r="B83" i="23"/>
  <c r="K82" i="23"/>
  <c r="J82" i="23"/>
  <c r="I82" i="23"/>
  <c r="H82" i="23"/>
  <c r="G82" i="23"/>
  <c r="F82" i="23"/>
  <c r="E82" i="23"/>
  <c r="D82" i="23"/>
  <c r="C82" i="23"/>
  <c r="B82" i="23"/>
  <c r="K81" i="23"/>
  <c r="J81" i="23"/>
  <c r="I81" i="23"/>
  <c r="H81" i="23"/>
  <c r="G81" i="23"/>
  <c r="F81" i="23"/>
  <c r="E81" i="23"/>
  <c r="D81" i="23"/>
  <c r="C81" i="23"/>
  <c r="B81" i="23"/>
  <c r="K80" i="23"/>
  <c r="J80" i="23"/>
  <c r="I80" i="23"/>
  <c r="H80" i="23"/>
  <c r="G80" i="23"/>
  <c r="F80" i="23"/>
  <c r="E80" i="23"/>
  <c r="D80" i="23"/>
  <c r="C80" i="23"/>
  <c r="B80" i="23"/>
  <c r="K79" i="23"/>
  <c r="J79" i="23"/>
  <c r="I79" i="23"/>
  <c r="H79" i="23"/>
  <c r="G79" i="23"/>
  <c r="F79" i="23"/>
  <c r="E79" i="23"/>
  <c r="D79" i="23"/>
  <c r="C79" i="23"/>
  <c r="B79" i="23"/>
  <c r="K78" i="23"/>
  <c r="J78" i="23"/>
  <c r="I78" i="23"/>
  <c r="H78" i="23"/>
  <c r="G78" i="23"/>
  <c r="F78" i="23"/>
  <c r="E78" i="23"/>
  <c r="D78" i="23"/>
  <c r="C78" i="23"/>
  <c r="B78" i="23"/>
  <c r="K77" i="23"/>
  <c r="J77" i="23"/>
  <c r="I77" i="23"/>
  <c r="H77" i="23"/>
  <c r="G77" i="23"/>
  <c r="F77" i="23"/>
  <c r="E77" i="23"/>
  <c r="D77" i="23"/>
  <c r="C77" i="23"/>
  <c r="B77" i="23"/>
  <c r="K76" i="23"/>
  <c r="J76" i="23"/>
  <c r="I76" i="23"/>
  <c r="H76" i="23"/>
  <c r="G76" i="23"/>
  <c r="F76" i="23"/>
  <c r="E76" i="23"/>
  <c r="D76" i="23"/>
  <c r="C76" i="23"/>
  <c r="B76" i="23"/>
  <c r="K75" i="23"/>
  <c r="J75" i="23"/>
  <c r="I75" i="23"/>
  <c r="H75" i="23"/>
  <c r="G75" i="23"/>
  <c r="F75" i="23"/>
  <c r="E75" i="23"/>
  <c r="D75" i="23"/>
  <c r="C75" i="23"/>
  <c r="B75" i="23"/>
  <c r="K74" i="23"/>
  <c r="J74" i="23"/>
  <c r="I74" i="23"/>
  <c r="H74" i="23"/>
  <c r="G74" i="23"/>
  <c r="F74" i="23"/>
  <c r="E74" i="23"/>
  <c r="D74" i="23"/>
  <c r="C74" i="23"/>
  <c r="B74" i="23"/>
  <c r="K73" i="23"/>
  <c r="J73" i="23"/>
  <c r="I73" i="23"/>
  <c r="H73" i="23"/>
  <c r="G73" i="23"/>
  <c r="F73" i="23"/>
  <c r="E73" i="23"/>
  <c r="D73" i="23"/>
  <c r="C73" i="23"/>
  <c r="B73" i="23"/>
  <c r="K72" i="23"/>
  <c r="J72" i="23"/>
  <c r="I72" i="23"/>
  <c r="H72" i="23"/>
  <c r="G72" i="23"/>
  <c r="F72" i="23"/>
  <c r="E72" i="23"/>
  <c r="D72" i="23"/>
  <c r="C72" i="23"/>
  <c r="B72" i="23"/>
  <c r="K71" i="23"/>
  <c r="J71" i="23"/>
  <c r="I71" i="23"/>
  <c r="H71" i="23"/>
  <c r="G71" i="23"/>
  <c r="F71" i="23"/>
  <c r="E71" i="23"/>
  <c r="D71" i="23"/>
  <c r="C71" i="23"/>
  <c r="B71" i="23"/>
  <c r="K70" i="23"/>
  <c r="J70" i="23"/>
  <c r="I70" i="23"/>
  <c r="H70" i="23"/>
  <c r="G70" i="23"/>
  <c r="F70" i="23"/>
  <c r="E70" i="23"/>
  <c r="D70" i="23"/>
  <c r="C70" i="23"/>
  <c r="B70" i="23"/>
  <c r="K69" i="23"/>
  <c r="J69" i="23"/>
  <c r="I69" i="23"/>
  <c r="H69" i="23"/>
  <c r="G69" i="23"/>
  <c r="F69" i="23"/>
  <c r="E69" i="23"/>
  <c r="D69" i="23"/>
  <c r="C69" i="23"/>
  <c r="K63" i="23"/>
  <c r="J63" i="23"/>
  <c r="I63" i="23"/>
  <c r="V63" i="23" s="1"/>
  <c r="H63" i="23"/>
  <c r="U63" i="23" s="1"/>
  <c r="G63" i="23"/>
  <c r="T63" i="23" s="1"/>
  <c r="F63" i="23"/>
  <c r="S63" i="23" s="1"/>
  <c r="E63" i="23"/>
  <c r="R63" i="23" s="1"/>
  <c r="D63" i="23"/>
  <c r="Q63" i="23" s="1"/>
  <c r="C63" i="23"/>
  <c r="P63" i="23" s="1"/>
  <c r="B63" i="23"/>
  <c r="K62" i="23"/>
  <c r="J62" i="23"/>
  <c r="W62" i="23" s="1"/>
  <c r="I62" i="23"/>
  <c r="V62" i="23" s="1"/>
  <c r="H62" i="23"/>
  <c r="U62" i="23" s="1"/>
  <c r="G62" i="23"/>
  <c r="T62" i="23" s="1"/>
  <c r="F62" i="23"/>
  <c r="S62" i="23" s="1"/>
  <c r="E62" i="23"/>
  <c r="R62" i="23" s="1"/>
  <c r="D62" i="23"/>
  <c r="C62" i="23"/>
  <c r="P62" i="23" s="1"/>
  <c r="B62" i="23"/>
  <c r="K61" i="23"/>
  <c r="J61" i="23"/>
  <c r="W61" i="23" s="1"/>
  <c r="I61" i="23"/>
  <c r="V61" i="23" s="1"/>
  <c r="H61" i="23"/>
  <c r="U61" i="23" s="1"/>
  <c r="G61" i="23"/>
  <c r="T61" i="23" s="1"/>
  <c r="F61" i="23"/>
  <c r="E61" i="23"/>
  <c r="R61" i="23" s="1"/>
  <c r="D61" i="23"/>
  <c r="Q61" i="23" s="1"/>
  <c r="C61" i="23"/>
  <c r="P61" i="23" s="1"/>
  <c r="B61" i="23"/>
  <c r="K60" i="23"/>
  <c r="J60" i="23"/>
  <c r="W60" i="23" s="1"/>
  <c r="I60" i="23"/>
  <c r="V60" i="23" s="1"/>
  <c r="H60" i="23"/>
  <c r="G60" i="23"/>
  <c r="T60" i="23" s="1"/>
  <c r="F60" i="23"/>
  <c r="S60" i="23" s="1"/>
  <c r="E60" i="23"/>
  <c r="R60" i="23" s="1"/>
  <c r="D60" i="23"/>
  <c r="Q60" i="23" s="1"/>
  <c r="C60" i="23"/>
  <c r="P60" i="23" s="1"/>
  <c r="B60" i="23"/>
  <c r="K59" i="23"/>
  <c r="J59" i="23"/>
  <c r="I59" i="23"/>
  <c r="V59" i="23" s="1"/>
  <c r="H59" i="23"/>
  <c r="U59" i="23" s="1"/>
  <c r="G59" i="23"/>
  <c r="T59" i="23" s="1"/>
  <c r="F59" i="23"/>
  <c r="S59" i="23" s="1"/>
  <c r="E59" i="23"/>
  <c r="R59" i="23" s="1"/>
  <c r="D59" i="23"/>
  <c r="Q59" i="23" s="1"/>
  <c r="C59" i="23"/>
  <c r="P59" i="23" s="1"/>
  <c r="B59" i="23"/>
  <c r="K58" i="23"/>
  <c r="J58" i="23"/>
  <c r="W58" i="23" s="1"/>
  <c r="I58" i="23"/>
  <c r="V58" i="23" s="1"/>
  <c r="H58" i="23"/>
  <c r="U58" i="23" s="1"/>
  <c r="G58" i="23"/>
  <c r="T58" i="23" s="1"/>
  <c r="F58" i="23"/>
  <c r="S58" i="23" s="1"/>
  <c r="E58" i="23"/>
  <c r="R58" i="23" s="1"/>
  <c r="D58" i="23"/>
  <c r="C58" i="23"/>
  <c r="P58" i="23" s="1"/>
  <c r="B58" i="23"/>
  <c r="K57" i="23"/>
  <c r="J57" i="23"/>
  <c r="W57" i="23" s="1"/>
  <c r="I57" i="23"/>
  <c r="V57" i="23" s="1"/>
  <c r="H57" i="23"/>
  <c r="U57" i="23" s="1"/>
  <c r="G57" i="23"/>
  <c r="T57" i="23" s="1"/>
  <c r="F57" i="23"/>
  <c r="E57" i="23"/>
  <c r="R57" i="23" s="1"/>
  <c r="D57" i="23"/>
  <c r="Q57" i="23" s="1"/>
  <c r="C57" i="23"/>
  <c r="P57" i="23" s="1"/>
  <c r="B57" i="23"/>
  <c r="K56" i="23"/>
  <c r="J56" i="23"/>
  <c r="W56" i="23" s="1"/>
  <c r="I56" i="23"/>
  <c r="V56" i="23" s="1"/>
  <c r="H56" i="23"/>
  <c r="G56" i="23"/>
  <c r="T56" i="23" s="1"/>
  <c r="F56" i="23"/>
  <c r="S56" i="23" s="1"/>
  <c r="E56" i="23"/>
  <c r="R56" i="23" s="1"/>
  <c r="D56" i="23"/>
  <c r="Q56" i="23" s="1"/>
  <c r="C56" i="23"/>
  <c r="P56" i="23" s="1"/>
  <c r="B56" i="23"/>
  <c r="K55" i="23"/>
  <c r="J55" i="23"/>
  <c r="I55" i="23"/>
  <c r="V55" i="23" s="1"/>
  <c r="H55" i="23"/>
  <c r="U55" i="23" s="1"/>
  <c r="G55" i="23"/>
  <c r="T55" i="23" s="1"/>
  <c r="F55" i="23"/>
  <c r="S55" i="23" s="1"/>
  <c r="E55" i="23"/>
  <c r="R55" i="23" s="1"/>
  <c r="D55" i="23"/>
  <c r="Q55" i="23" s="1"/>
  <c r="C55" i="23"/>
  <c r="P55" i="23" s="1"/>
  <c r="B55" i="23"/>
  <c r="K54" i="23"/>
  <c r="J54" i="23"/>
  <c r="W54" i="23" s="1"/>
  <c r="I54" i="23"/>
  <c r="V54" i="23" s="1"/>
  <c r="H54" i="23"/>
  <c r="U54" i="23" s="1"/>
  <c r="G54" i="23"/>
  <c r="T54" i="23" s="1"/>
  <c r="F54" i="23"/>
  <c r="S54" i="23" s="1"/>
  <c r="E54" i="23"/>
  <c r="R54" i="23" s="1"/>
  <c r="D54" i="23"/>
  <c r="C54" i="23"/>
  <c r="P54" i="23" s="1"/>
  <c r="B54" i="23"/>
  <c r="K53" i="23"/>
  <c r="J53" i="23"/>
  <c r="W53" i="23" s="1"/>
  <c r="I53" i="23"/>
  <c r="V53" i="23" s="1"/>
  <c r="H53" i="23"/>
  <c r="U53" i="23" s="1"/>
  <c r="G53" i="23"/>
  <c r="T53" i="23" s="1"/>
  <c r="F53" i="23"/>
  <c r="E53" i="23"/>
  <c r="R53" i="23" s="1"/>
  <c r="D53" i="23"/>
  <c r="Q53" i="23" s="1"/>
  <c r="C53" i="23"/>
  <c r="P53" i="23" s="1"/>
  <c r="B53" i="23"/>
  <c r="K52" i="23"/>
  <c r="J52" i="23"/>
  <c r="W52" i="23" s="1"/>
  <c r="I52" i="23"/>
  <c r="V52" i="23" s="1"/>
  <c r="H52" i="23"/>
  <c r="G52" i="23"/>
  <c r="T52" i="23" s="1"/>
  <c r="F52" i="23"/>
  <c r="S52" i="23" s="1"/>
  <c r="E52" i="23"/>
  <c r="R52" i="23" s="1"/>
  <c r="D52" i="23"/>
  <c r="Q52" i="23" s="1"/>
  <c r="C52" i="23"/>
  <c r="P52" i="23" s="1"/>
  <c r="B52" i="23"/>
  <c r="K51" i="23"/>
  <c r="J51" i="23"/>
  <c r="I51" i="23"/>
  <c r="V51" i="23" s="1"/>
  <c r="H51" i="23"/>
  <c r="U51" i="23" s="1"/>
  <c r="G51" i="23"/>
  <c r="T51" i="23" s="1"/>
  <c r="F51" i="23"/>
  <c r="S51" i="23" s="1"/>
  <c r="E51" i="23"/>
  <c r="R51" i="23" s="1"/>
  <c r="D51" i="23"/>
  <c r="Q51" i="23" s="1"/>
  <c r="C51" i="23"/>
  <c r="P51" i="23" s="1"/>
  <c r="B51" i="23"/>
  <c r="K50" i="23"/>
  <c r="J50" i="23"/>
  <c r="W50" i="23" s="1"/>
  <c r="I50" i="23"/>
  <c r="V50" i="23" s="1"/>
  <c r="H50" i="23"/>
  <c r="U50" i="23" s="1"/>
  <c r="G50" i="23"/>
  <c r="T50" i="23" s="1"/>
  <c r="F50" i="23"/>
  <c r="S50" i="23" s="1"/>
  <c r="E50" i="23"/>
  <c r="R50" i="23" s="1"/>
  <c r="D50" i="23"/>
  <c r="C50" i="23"/>
  <c r="P50" i="23" s="1"/>
  <c r="B50" i="23"/>
  <c r="K49" i="23"/>
  <c r="J49" i="23"/>
  <c r="W49" i="23" s="1"/>
  <c r="I49" i="23"/>
  <c r="V49" i="23" s="1"/>
  <c r="H49" i="23"/>
  <c r="U49" i="23" s="1"/>
  <c r="G49" i="23"/>
  <c r="T49" i="23" s="1"/>
  <c r="F49" i="23"/>
  <c r="E49" i="23"/>
  <c r="R49" i="23" s="1"/>
  <c r="D49" i="23"/>
  <c r="Q49" i="23" s="1"/>
  <c r="C49" i="23"/>
  <c r="P49" i="23" s="1"/>
  <c r="B49" i="23"/>
  <c r="K48" i="23"/>
  <c r="J48" i="23"/>
  <c r="W48" i="23" s="1"/>
  <c r="I48" i="23"/>
  <c r="V48" i="23" s="1"/>
  <c r="H48" i="23"/>
  <c r="G48" i="23"/>
  <c r="T48" i="23" s="1"/>
  <c r="F48" i="23"/>
  <c r="S48" i="23" s="1"/>
  <c r="E48" i="23"/>
  <c r="R48" i="23" s="1"/>
  <c r="D48" i="23"/>
  <c r="Q48" i="23" s="1"/>
  <c r="C48" i="23"/>
  <c r="P48" i="23" s="1"/>
  <c r="B48" i="23"/>
  <c r="K47" i="23"/>
  <c r="J47" i="23"/>
  <c r="I47" i="23"/>
  <c r="V47" i="23" s="1"/>
  <c r="H47" i="23"/>
  <c r="U47" i="23" s="1"/>
  <c r="G47" i="23"/>
  <c r="T47" i="23" s="1"/>
  <c r="F47" i="23"/>
  <c r="S47" i="23" s="1"/>
  <c r="E47" i="23"/>
  <c r="R47" i="23" s="1"/>
  <c r="D47" i="23"/>
  <c r="Q47" i="23" s="1"/>
  <c r="C47" i="23"/>
  <c r="P47" i="23" s="1"/>
  <c r="B47" i="23"/>
  <c r="K46" i="23"/>
  <c r="J46" i="23"/>
  <c r="W46" i="23" s="1"/>
  <c r="I46" i="23"/>
  <c r="V46" i="23" s="1"/>
  <c r="H46" i="23"/>
  <c r="U46" i="23" s="1"/>
  <c r="G46" i="23"/>
  <c r="T46" i="23" s="1"/>
  <c r="F46" i="23"/>
  <c r="S46" i="23" s="1"/>
  <c r="E46" i="23"/>
  <c r="R46" i="23" s="1"/>
  <c r="D46" i="23"/>
  <c r="C46" i="23"/>
  <c r="P46" i="23" s="1"/>
  <c r="B46" i="23"/>
  <c r="K45" i="23"/>
  <c r="J45" i="23"/>
  <c r="W45" i="23" s="1"/>
  <c r="I45" i="23"/>
  <c r="V45" i="23" s="1"/>
  <c r="H45" i="23"/>
  <c r="U45" i="23" s="1"/>
  <c r="G45" i="23"/>
  <c r="T45" i="23" s="1"/>
  <c r="F45" i="23"/>
  <c r="E45" i="23"/>
  <c r="R45" i="23" s="1"/>
  <c r="D45" i="23"/>
  <c r="Q45" i="23" s="1"/>
  <c r="C45" i="23"/>
  <c r="P45" i="23" s="1"/>
  <c r="B45" i="23"/>
  <c r="K44" i="23"/>
  <c r="J44" i="23"/>
  <c r="W44" i="23" s="1"/>
  <c r="I44" i="23"/>
  <c r="V44" i="23" s="1"/>
  <c r="H44" i="23"/>
  <c r="G44" i="23"/>
  <c r="T44" i="23" s="1"/>
  <c r="F44" i="23"/>
  <c r="S44" i="23" s="1"/>
  <c r="E44" i="23"/>
  <c r="R44" i="23" s="1"/>
  <c r="D44" i="23"/>
  <c r="Q44" i="23" s="1"/>
  <c r="C44" i="23"/>
  <c r="P44" i="23" s="1"/>
  <c r="B44" i="23"/>
  <c r="K43" i="23"/>
  <c r="J43" i="23"/>
  <c r="I43" i="23"/>
  <c r="V43" i="23" s="1"/>
  <c r="H43" i="23"/>
  <c r="U43" i="23" s="1"/>
  <c r="G43" i="23"/>
  <c r="T43" i="23" s="1"/>
  <c r="F43" i="23"/>
  <c r="S43" i="23" s="1"/>
  <c r="E43" i="23"/>
  <c r="R43" i="23" s="1"/>
  <c r="D43" i="23"/>
  <c r="Q43" i="23" s="1"/>
  <c r="C43" i="23"/>
  <c r="P43" i="23" s="1"/>
  <c r="B43" i="23"/>
  <c r="K42" i="23"/>
  <c r="J42" i="23"/>
  <c r="W42" i="23" s="1"/>
  <c r="I42" i="23"/>
  <c r="V42" i="23" s="1"/>
  <c r="H42" i="23"/>
  <c r="U42" i="23" s="1"/>
  <c r="G42" i="23"/>
  <c r="T42" i="23" s="1"/>
  <c r="F42" i="23"/>
  <c r="S42" i="23" s="1"/>
  <c r="E42" i="23"/>
  <c r="R42" i="23" s="1"/>
  <c r="D42" i="23"/>
  <c r="C42" i="23"/>
  <c r="P42" i="23" s="1"/>
  <c r="B42" i="23"/>
  <c r="K41" i="23"/>
  <c r="J41" i="23"/>
  <c r="W41" i="23" s="1"/>
  <c r="I41" i="23"/>
  <c r="V41" i="23" s="1"/>
  <c r="H41" i="23"/>
  <c r="U41" i="23" s="1"/>
  <c r="G41" i="23"/>
  <c r="T41" i="23" s="1"/>
  <c r="F41" i="23"/>
  <c r="E41" i="23"/>
  <c r="R41" i="23" s="1"/>
  <c r="D41" i="23"/>
  <c r="Q41" i="23" s="1"/>
  <c r="C41" i="23"/>
  <c r="P41" i="23" s="1"/>
  <c r="B41" i="23"/>
  <c r="K40" i="23"/>
  <c r="J40" i="23"/>
  <c r="W40" i="23" s="1"/>
  <c r="I40" i="23"/>
  <c r="V40" i="23" s="1"/>
  <c r="H40" i="23"/>
  <c r="G40" i="23"/>
  <c r="T40" i="23" s="1"/>
  <c r="F40" i="23"/>
  <c r="S40" i="23" s="1"/>
  <c r="E40" i="23"/>
  <c r="R40" i="23" s="1"/>
  <c r="D40" i="23"/>
  <c r="Q40" i="23" s="1"/>
  <c r="C40" i="23"/>
  <c r="P40" i="23" s="1"/>
  <c r="B40" i="23"/>
  <c r="K39" i="23"/>
  <c r="J39" i="23"/>
  <c r="I39" i="23"/>
  <c r="V39" i="23" s="1"/>
  <c r="H39" i="23"/>
  <c r="U39" i="23" s="1"/>
  <c r="G39" i="23"/>
  <c r="T39" i="23" s="1"/>
  <c r="F39" i="23"/>
  <c r="S39" i="23" s="1"/>
  <c r="E39" i="23"/>
  <c r="R39" i="23" s="1"/>
  <c r="D39" i="23"/>
  <c r="Q39" i="23" s="1"/>
  <c r="C39" i="23"/>
  <c r="P39" i="23" s="1"/>
  <c r="B39" i="23"/>
  <c r="K38" i="23"/>
  <c r="J38" i="23"/>
  <c r="W38" i="23" s="1"/>
  <c r="I38" i="23"/>
  <c r="V38" i="23" s="1"/>
  <c r="H38" i="23"/>
  <c r="U38" i="23" s="1"/>
  <c r="G38" i="23"/>
  <c r="T38" i="23" s="1"/>
  <c r="F38" i="23"/>
  <c r="S38" i="23" s="1"/>
  <c r="E38" i="23"/>
  <c r="R38" i="23" s="1"/>
  <c r="D38" i="23"/>
  <c r="C38" i="23"/>
  <c r="P38" i="23" s="1"/>
  <c r="B38" i="23"/>
  <c r="K37" i="23"/>
  <c r="X37" i="23" s="1"/>
  <c r="J37" i="23"/>
  <c r="W37" i="23" s="1"/>
  <c r="I37" i="23"/>
  <c r="V37" i="23" s="1"/>
  <c r="H37" i="23"/>
  <c r="U37" i="23" s="1"/>
  <c r="G37" i="23"/>
  <c r="T37" i="23" s="1"/>
  <c r="F37" i="23"/>
  <c r="E37" i="23"/>
  <c r="R37" i="23" s="1"/>
  <c r="D37" i="23"/>
  <c r="Q37" i="23" s="1"/>
  <c r="C37" i="23"/>
  <c r="P37" i="23" s="1"/>
  <c r="K31" i="23"/>
  <c r="X31" i="23" s="1"/>
  <c r="J31" i="23"/>
  <c r="W31" i="23" s="1"/>
  <c r="I31" i="23"/>
  <c r="V31" i="23" s="1"/>
  <c r="H31" i="23"/>
  <c r="U31" i="23" s="1"/>
  <c r="G31" i="23"/>
  <c r="T31" i="23" s="1"/>
  <c r="F31" i="23"/>
  <c r="S31" i="23" s="1"/>
  <c r="E31" i="23"/>
  <c r="R31" i="23" s="1"/>
  <c r="D31" i="23"/>
  <c r="Q31" i="23" s="1"/>
  <c r="C31" i="23"/>
  <c r="P31" i="23" s="1"/>
  <c r="B31" i="23"/>
  <c r="K30" i="23"/>
  <c r="X30" i="23" s="1"/>
  <c r="J30" i="23"/>
  <c r="W30" i="23" s="1"/>
  <c r="I30" i="23"/>
  <c r="V30" i="23" s="1"/>
  <c r="H30" i="23"/>
  <c r="U30" i="23" s="1"/>
  <c r="G30" i="23"/>
  <c r="T30" i="23" s="1"/>
  <c r="F30" i="23"/>
  <c r="S30" i="23" s="1"/>
  <c r="E30" i="23"/>
  <c r="R30" i="23" s="1"/>
  <c r="D30" i="23"/>
  <c r="Q30" i="23" s="1"/>
  <c r="C30" i="23"/>
  <c r="P30" i="23" s="1"/>
  <c r="B30" i="23"/>
  <c r="K29" i="23"/>
  <c r="X29" i="23" s="1"/>
  <c r="J29" i="23"/>
  <c r="W29" i="23" s="1"/>
  <c r="I29" i="23"/>
  <c r="V29" i="23" s="1"/>
  <c r="H29" i="23"/>
  <c r="U29" i="23" s="1"/>
  <c r="G29" i="23"/>
  <c r="T29" i="23" s="1"/>
  <c r="F29" i="23"/>
  <c r="S29" i="23" s="1"/>
  <c r="E29" i="23"/>
  <c r="R29" i="23" s="1"/>
  <c r="D29" i="23"/>
  <c r="Q29" i="23" s="1"/>
  <c r="C29" i="23"/>
  <c r="P29" i="23" s="1"/>
  <c r="B29" i="23"/>
  <c r="K28" i="23"/>
  <c r="X28" i="23" s="1"/>
  <c r="J28" i="23"/>
  <c r="W28" i="23" s="1"/>
  <c r="I28" i="23"/>
  <c r="V28" i="23" s="1"/>
  <c r="H28" i="23"/>
  <c r="U28" i="23" s="1"/>
  <c r="G28" i="23"/>
  <c r="T28" i="23" s="1"/>
  <c r="F28" i="23"/>
  <c r="S28" i="23" s="1"/>
  <c r="E28" i="23"/>
  <c r="R28" i="23" s="1"/>
  <c r="D28" i="23"/>
  <c r="Q28" i="23" s="1"/>
  <c r="C28" i="23"/>
  <c r="P28" i="23" s="1"/>
  <c r="B28" i="23"/>
  <c r="K27" i="23"/>
  <c r="X27" i="23" s="1"/>
  <c r="J27" i="23"/>
  <c r="W27" i="23" s="1"/>
  <c r="I27" i="23"/>
  <c r="V27" i="23" s="1"/>
  <c r="H27" i="23"/>
  <c r="U27" i="23" s="1"/>
  <c r="G27" i="23"/>
  <c r="T27" i="23" s="1"/>
  <c r="F27" i="23"/>
  <c r="S27" i="23" s="1"/>
  <c r="E27" i="23"/>
  <c r="R27" i="23" s="1"/>
  <c r="D27" i="23"/>
  <c r="Q27" i="23" s="1"/>
  <c r="C27" i="23"/>
  <c r="P27" i="23" s="1"/>
  <c r="B27" i="23"/>
  <c r="K26" i="23"/>
  <c r="X26" i="23" s="1"/>
  <c r="J26" i="23"/>
  <c r="W26" i="23" s="1"/>
  <c r="I26" i="23"/>
  <c r="V26" i="23" s="1"/>
  <c r="H26" i="23"/>
  <c r="U26" i="23" s="1"/>
  <c r="G26" i="23"/>
  <c r="T26" i="23" s="1"/>
  <c r="F26" i="23"/>
  <c r="S26" i="23" s="1"/>
  <c r="E26" i="23"/>
  <c r="R26" i="23" s="1"/>
  <c r="D26" i="23"/>
  <c r="Q26" i="23" s="1"/>
  <c r="C26" i="23"/>
  <c r="P26" i="23" s="1"/>
  <c r="B26" i="23"/>
  <c r="K25" i="23"/>
  <c r="X25" i="23" s="1"/>
  <c r="J25" i="23"/>
  <c r="W25" i="23" s="1"/>
  <c r="I25" i="23"/>
  <c r="V25" i="23" s="1"/>
  <c r="H25" i="23"/>
  <c r="U25" i="23" s="1"/>
  <c r="G25" i="23"/>
  <c r="T25" i="23" s="1"/>
  <c r="F25" i="23"/>
  <c r="S25" i="23" s="1"/>
  <c r="E25" i="23"/>
  <c r="R25" i="23" s="1"/>
  <c r="D25" i="23"/>
  <c r="Q25" i="23" s="1"/>
  <c r="C25" i="23"/>
  <c r="P25" i="23" s="1"/>
  <c r="B25" i="23"/>
  <c r="K24" i="23"/>
  <c r="X24" i="23" s="1"/>
  <c r="J24" i="23"/>
  <c r="W24" i="23" s="1"/>
  <c r="I24" i="23"/>
  <c r="V24" i="23" s="1"/>
  <c r="H24" i="23"/>
  <c r="U24" i="23" s="1"/>
  <c r="G24" i="23"/>
  <c r="T24" i="23" s="1"/>
  <c r="F24" i="23"/>
  <c r="S24" i="23" s="1"/>
  <c r="E24" i="23"/>
  <c r="R24" i="23" s="1"/>
  <c r="D24" i="23"/>
  <c r="Q24" i="23" s="1"/>
  <c r="C24" i="23"/>
  <c r="P24" i="23" s="1"/>
  <c r="B24" i="23"/>
  <c r="K23" i="23"/>
  <c r="X23" i="23" s="1"/>
  <c r="J23" i="23"/>
  <c r="W23" i="23" s="1"/>
  <c r="I23" i="23"/>
  <c r="V23" i="23" s="1"/>
  <c r="H23" i="23"/>
  <c r="U23" i="23" s="1"/>
  <c r="G23" i="23"/>
  <c r="T23" i="23" s="1"/>
  <c r="F23" i="23"/>
  <c r="S23" i="23" s="1"/>
  <c r="E23" i="23"/>
  <c r="R23" i="23" s="1"/>
  <c r="D23" i="23"/>
  <c r="Q23" i="23" s="1"/>
  <c r="C23" i="23"/>
  <c r="P23" i="23" s="1"/>
  <c r="B23" i="23"/>
  <c r="K22" i="23"/>
  <c r="X22" i="23" s="1"/>
  <c r="J22" i="23"/>
  <c r="W22" i="23" s="1"/>
  <c r="I22" i="23"/>
  <c r="V22" i="23" s="1"/>
  <c r="H22" i="23"/>
  <c r="U22" i="23" s="1"/>
  <c r="G22" i="23"/>
  <c r="T22" i="23" s="1"/>
  <c r="F22" i="23"/>
  <c r="S22" i="23" s="1"/>
  <c r="E22" i="23"/>
  <c r="R22" i="23" s="1"/>
  <c r="D22" i="23"/>
  <c r="Q22" i="23" s="1"/>
  <c r="C22" i="23"/>
  <c r="P22" i="23" s="1"/>
  <c r="B22" i="23"/>
  <c r="K21" i="23"/>
  <c r="X21" i="23" s="1"/>
  <c r="J21" i="23"/>
  <c r="W21" i="23" s="1"/>
  <c r="I21" i="23"/>
  <c r="V21" i="23" s="1"/>
  <c r="H21" i="23"/>
  <c r="U21" i="23" s="1"/>
  <c r="G21" i="23"/>
  <c r="T21" i="23" s="1"/>
  <c r="F21" i="23"/>
  <c r="S21" i="23" s="1"/>
  <c r="E21" i="23"/>
  <c r="R21" i="23" s="1"/>
  <c r="D21" i="23"/>
  <c r="Q21" i="23" s="1"/>
  <c r="C21" i="23"/>
  <c r="P21" i="23" s="1"/>
  <c r="B21" i="23"/>
  <c r="K20" i="23"/>
  <c r="X20" i="23" s="1"/>
  <c r="J20" i="23"/>
  <c r="W20" i="23" s="1"/>
  <c r="I20" i="23"/>
  <c r="V20" i="23" s="1"/>
  <c r="H20" i="23"/>
  <c r="U20" i="23" s="1"/>
  <c r="G20" i="23"/>
  <c r="T20" i="23" s="1"/>
  <c r="F20" i="23"/>
  <c r="S20" i="23" s="1"/>
  <c r="E20" i="23"/>
  <c r="R20" i="23" s="1"/>
  <c r="D20" i="23"/>
  <c r="Q20" i="23" s="1"/>
  <c r="C20" i="23"/>
  <c r="P20" i="23" s="1"/>
  <c r="B20" i="23"/>
  <c r="K19" i="23"/>
  <c r="X19" i="23" s="1"/>
  <c r="J19" i="23"/>
  <c r="W19" i="23" s="1"/>
  <c r="I19" i="23"/>
  <c r="V19" i="23" s="1"/>
  <c r="H19" i="23"/>
  <c r="U19" i="23" s="1"/>
  <c r="G19" i="23"/>
  <c r="T19" i="23" s="1"/>
  <c r="F19" i="23"/>
  <c r="S19" i="23" s="1"/>
  <c r="E19" i="23"/>
  <c r="R19" i="23" s="1"/>
  <c r="D19" i="23"/>
  <c r="Q19" i="23" s="1"/>
  <c r="C19" i="23"/>
  <c r="P19" i="23" s="1"/>
  <c r="B19" i="23"/>
  <c r="K18" i="23"/>
  <c r="X18" i="23" s="1"/>
  <c r="J18" i="23"/>
  <c r="W18" i="23" s="1"/>
  <c r="I18" i="23"/>
  <c r="V18" i="23" s="1"/>
  <c r="H18" i="23"/>
  <c r="U18" i="23" s="1"/>
  <c r="G18" i="23"/>
  <c r="T18" i="23" s="1"/>
  <c r="F18" i="23"/>
  <c r="S18" i="23" s="1"/>
  <c r="E18" i="23"/>
  <c r="R18" i="23" s="1"/>
  <c r="D18" i="23"/>
  <c r="Q18" i="23" s="1"/>
  <c r="C18" i="23"/>
  <c r="P18" i="23" s="1"/>
  <c r="B18" i="23"/>
  <c r="K17" i="23"/>
  <c r="X17" i="23" s="1"/>
  <c r="J17" i="23"/>
  <c r="W17" i="23" s="1"/>
  <c r="I17" i="23"/>
  <c r="V17" i="23" s="1"/>
  <c r="H17" i="23"/>
  <c r="U17" i="23" s="1"/>
  <c r="G17" i="23"/>
  <c r="T17" i="23" s="1"/>
  <c r="F17" i="23"/>
  <c r="S17" i="23" s="1"/>
  <c r="E17" i="23"/>
  <c r="R17" i="23" s="1"/>
  <c r="D17" i="23"/>
  <c r="Q17" i="23" s="1"/>
  <c r="C17" i="23"/>
  <c r="P17" i="23" s="1"/>
  <c r="B17" i="23"/>
  <c r="K16" i="23"/>
  <c r="X16" i="23" s="1"/>
  <c r="J16" i="23"/>
  <c r="W16" i="23" s="1"/>
  <c r="I16" i="23"/>
  <c r="V16" i="23" s="1"/>
  <c r="H16" i="23"/>
  <c r="U16" i="23" s="1"/>
  <c r="G16" i="23"/>
  <c r="T16" i="23" s="1"/>
  <c r="F16" i="23"/>
  <c r="S16" i="23" s="1"/>
  <c r="E16" i="23"/>
  <c r="R16" i="23" s="1"/>
  <c r="D16" i="23"/>
  <c r="Q16" i="23" s="1"/>
  <c r="C16" i="23"/>
  <c r="P16" i="23" s="1"/>
  <c r="B16" i="23"/>
  <c r="K15" i="23"/>
  <c r="X15" i="23" s="1"/>
  <c r="J15" i="23"/>
  <c r="W15" i="23" s="1"/>
  <c r="I15" i="23"/>
  <c r="V15" i="23" s="1"/>
  <c r="H15" i="23"/>
  <c r="U15" i="23" s="1"/>
  <c r="G15" i="23"/>
  <c r="T15" i="23" s="1"/>
  <c r="F15" i="23"/>
  <c r="S15" i="23" s="1"/>
  <c r="E15" i="23"/>
  <c r="R15" i="23" s="1"/>
  <c r="D15" i="23"/>
  <c r="Q15" i="23" s="1"/>
  <c r="C15" i="23"/>
  <c r="P15" i="23" s="1"/>
  <c r="B15" i="23"/>
  <c r="K14" i="23"/>
  <c r="X14" i="23" s="1"/>
  <c r="J14" i="23"/>
  <c r="W14" i="23" s="1"/>
  <c r="I14" i="23"/>
  <c r="V14" i="23" s="1"/>
  <c r="H14" i="23"/>
  <c r="U14" i="23" s="1"/>
  <c r="G14" i="23"/>
  <c r="T14" i="23" s="1"/>
  <c r="F14" i="23"/>
  <c r="S14" i="23" s="1"/>
  <c r="E14" i="23"/>
  <c r="R14" i="23" s="1"/>
  <c r="D14" i="23"/>
  <c r="Q14" i="23" s="1"/>
  <c r="C14" i="23"/>
  <c r="P14" i="23" s="1"/>
  <c r="B14" i="23"/>
  <c r="K13" i="23"/>
  <c r="X13" i="23" s="1"/>
  <c r="J13" i="23"/>
  <c r="W13" i="23" s="1"/>
  <c r="I13" i="23"/>
  <c r="V13" i="23" s="1"/>
  <c r="H13" i="23"/>
  <c r="U13" i="23" s="1"/>
  <c r="G13" i="23"/>
  <c r="T13" i="23" s="1"/>
  <c r="F13" i="23"/>
  <c r="S13" i="23" s="1"/>
  <c r="E13" i="23"/>
  <c r="R13" i="23" s="1"/>
  <c r="D13" i="23"/>
  <c r="Q13" i="23" s="1"/>
  <c r="C13" i="23"/>
  <c r="P13" i="23" s="1"/>
  <c r="B13" i="23"/>
  <c r="K12" i="23"/>
  <c r="X12" i="23" s="1"/>
  <c r="J12" i="23"/>
  <c r="W12" i="23" s="1"/>
  <c r="I12" i="23"/>
  <c r="V12" i="23" s="1"/>
  <c r="H12" i="23"/>
  <c r="U12" i="23" s="1"/>
  <c r="G12" i="23"/>
  <c r="T12" i="23" s="1"/>
  <c r="F12" i="23"/>
  <c r="S12" i="23" s="1"/>
  <c r="E12" i="23"/>
  <c r="R12" i="23" s="1"/>
  <c r="D12" i="23"/>
  <c r="Q12" i="23" s="1"/>
  <c r="C12" i="23"/>
  <c r="P12" i="23" s="1"/>
  <c r="B12" i="23"/>
  <c r="K11" i="23"/>
  <c r="X11" i="23" s="1"/>
  <c r="J11" i="23"/>
  <c r="W11" i="23" s="1"/>
  <c r="I11" i="23"/>
  <c r="V11" i="23" s="1"/>
  <c r="H11" i="23"/>
  <c r="U11" i="23" s="1"/>
  <c r="G11" i="23"/>
  <c r="T11" i="23" s="1"/>
  <c r="F11" i="23"/>
  <c r="S11" i="23" s="1"/>
  <c r="E11" i="23"/>
  <c r="R11" i="23" s="1"/>
  <c r="D11" i="23"/>
  <c r="Q11" i="23" s="1"/>
  <c r="C11" i="23"/>
  <c r="P11" i="23" s="1"/>
  <c r="B11" i="23"/>
  <c r="K10" i="23"/>
  <c r="X10" i="23" s="1"/>
  <c r="J10" i="23"/>
  <c r="W10" i="23" s="1"/>
  <c r="I10" i="23"/>
  <c r="V10" i="23" s="1"/>
  <c r="H10" i="23"/>
  <c r="U10" i="23" s="1"/>
  <c r="G10" i="23"/>
  <c r="T10" i="23" s="1"/>
  <c r="F10" i="23"/>
  <c r="S10" i="23" s="1"/>
  <c r="E10" i="23"/>
  <c r="R10" i="23" s="1"/>
  <c r="D10" i="23"/>
  <c r="Q10" i="23" s="1"/>
  <c r="C10" i="23"/>
  <c r="P10" i="23" s="1"/>
  <c r="B10" i="23"/>
  <c r="K9" i="23"/>
  <c r="X9" i="23" s="1"/>
  <c r="J9" i="23"/>
  <c r="W9" i="23" s="1"/>
  <c r="I9" i="23"/>
  <c r="V9" i="23" s="1"/>
  <c r="H9" i="23"/>
  <c r="U9" i="23" s="1"/>
  <c r="G9" i="23"/>
  <c r="T9" i="23" s="1"/>
  <c r="F9" i="23"/>
  <c r="S9" i="23" s="1"/>
  <c r="E9" i="23"/>
  <c r="R9" i="23" s="1"/>
  <c r="D9" i="23"/>
  <c r="Q9" i="23" s="1"/>
  <c r="C9" i="23"/>
  <c r="P9" i="23" s="1"/>
  <c r="B9" i="23"/>
  <c r="K8" i="23"/>
  <c r="X8" i="23" s="1"/>
  <c r="J8" i="23"/>
  <c r="W8" i="23" s="1"/>
  <c r="I8" i="23"/>
  <c r="V8" i="23" s="1"/>
  <c r="H8" i="23"/>
  <c r="U8" i="23" s="1"/>
  <c r="G8" i="23"/>
  <c r="T8" i="23" s="1"/>
  <c r="F8" i="23"/>
  <c r="S8" i="23" s="1"/>
  <c r="E8" i="23"/>
  <c r="R8" i="23" s="1"/>
  <c r="D8" i="23"/>
  <c r="Q8" i="23" s="1"/>
  <c r="C8" i="23"/>
  <c r="P8" i="23" s="1"/>
  <c r="B8" i="23"/>
  <c r="K7" i="23"/>
  <c r="X7" i="23" s="1"/>
  <c r="J7" i="23"/>
  <c r="W7" i="23" s="1"/>
  <c r="I7" i="23"/>
  <c r="V7" i="23" s="1"/>
  <c r="H7" i="23"/>
  <c r="U7" i="23" s="1"/>
  <c r="G7" i="23"/>
  <c r="T7" i="23" s="1"/>
  <c r="F7" i="23"/>
  <c r="S7" i="23" s="1"/>
  <c r="E7" i="23"/>
  <c r="R7" i="23" s="1"/>
  <c r="D7" i="23"/>
  <c r="Q7" i="23" s="1"/>
  <c r="C7" i="23"/>
  <c r="P7" i="23" s="1"/>
  <c r="B7" i="23"/>
  <c r="K6" i="23"/>
  <c r="X6" i="23" s="1"/>
  <c r="J6" i="23"/>
  <c r="W6" i="23" s="1"/>
  <c r="I6" i="23"/>
  <c r="V6" i="23" s="1"/>
  <c r="H6" i="23"/>
  <c r="U6" i="23" s="1"/>
  <c r="G6" i="23"/>
  <c r="T6" i="23" s="1"/>
  <c r="F6" i="23"/>
  <c r="S6" i="23" s="1"/>
  <c r="E6" i="23"/>
  <c r="R6" i="23" s="1"/>
  <c r="D6" i="23"/>
  <c r="Q6" i="23" s="1"/>
  <c r="C6" i="23"/>
  <c r="P6" i="23" s="1"/>
  <c r="B6" i="23"/>
  <c r="K5" i="23"/>
  <c r="X5" i="23" s="1"/>
  <c r="J5" i="23"/>
  <c r="W5" i="23" s="1"/>
  <c r="I5" i="23"/>
  <c r="V5" i="23" s="1"/>
  <c r="H5" i="23"/>
  <c r="U5" i="23" s="1"/>
  <c r="G5" i="23"/>
  <c r="T5" i="23" s="1"/>
  <c r="F5" i="23"/>
  <c r="S5" i="23" s="1"/>
  <c r="E5" i="23"/>
  <c r="R5" i="23" s="1"/>
  <c r="D5" i="23"/>
  <c r="Q5" i="23" s="1"/>
  <c r="C5" i="23"/>
  <c r="P5" i="23" s="1"/>
  <c r="B229" i="23"/>
  <c r="B197" i="23"/>
  <c r="B165" i="23"/>
  <c r="B133" i="23"/>
  <c r="B101" i="23"/>
  <c r="B69" i="23"/>
  <c r="B37" i="23"/>
  <c r="B5" i="23"/>
  <c r="E39" i="24" l="1"/>
  <c r="K40" i="24"/>
  <c r="G46" i="24"/>
  <c r="I49" i="24"/>
  <c r="K52" i="24"/>
  <c r="G54" i="24"/>
  <c r="I57" i="24"/>
  <c r="E63" i="24"/>
  <c r="H71" i="24"/>
  <c r="D73" i="24"/>
  <c r="B101" i="24"/>
  <c r="G38" i="24"/>
  <c r="C40" i="24"/>
  <c r="I41" i="24"/>
  <c r="E43" i="24"/>
  <c r="K44" i="24"/>
  <c r="C48" i="24"/>
  <c r="E51" i="24"/>
  <c r="E55" i="24"/>
  <c r="K56" i="24"/>
  <c r="G58" i="24"/>
  <c r="C60" i="24"/>
  <c r="I61" i="24"/>
  <c r="D69" i="24"/>
  <c r="J70" i="24"/>
  <c r="F72" i="24"/>
  <c r="B74" i="24"/>
  <c r="I37" i="24"/>
  <c r="G42" i="24"/>
  <c r="C44" i="24"/>
  <c r="I45" i="24"/>
  <c r="E47" i="24"/>
  <c r="K48" i="24"/>
  <c r="G50" i="24"/>
  <c r="C52" i="24"/>
  <c r="I53" i="24"/>
  <c r="C56" i="24"/>
  <c r="E59" i="24"/>
  <c r="K60" i="24"/>
  <c r="G62" i="24"/>
  <c r="B70" i="24"/>
  <c r="J74" i="24"/>
  <c r="H75" i="24"/>
  <c r="F76" i="24"/>
  <c r="D77" i="24"/>
  <c r="B78" i="24"/>
  <c r="J78" i="24"/>
  <c r="H79" i="24"/>
  <c r="F80" i="24"/>
  <c r="D81" i="24"/>
  <c r="B82" i="24"/>
  <c r="J82" i="24"/>
  <c r="H83" i="24"/>
  <c r="F84" i="24"/>
  <c r="D85" i="24"/>
  <c r="B86" i="24"/>
  <c r="J86" i="24"/>
  <c r="H87" i="24"/>
  <c r="F88" i="24"/>
  <c r="D89" i="24"/>
  <c r="B90" i="24"/>
  <c r="J90" i="24"/>
  <c r="H91" i="24"/>
  <c r="F92" i="24"/>
  <c r="D93" i="24"/>
  <c r="B94" i="24"/>
  <c r="J94" i="24"/>
  <c r="H95" i="24"/>
  <c r="G101" i="24"/>
  <c r="E102" i="24"/>
  <c r="C103" i="24"/>
  <c r="K103" i="24"/>
  <c r="I104" i="24"/>
  <c r="B133" i="24"/>
  <c r="B69" i="24"/>
  <c r="G105" i="24"/>
  <c r="E106" i="24"/>
  <c r="C107" i="24"/>
  <c r="K107" i="24"/>
  <c r="I108" i="24"/>
  <c r="G109" i="24"/>
  <c r="E110" i="24"/>
  <c r="C111" i="24"/>
  <c r="K111" i="24"/>
  <c r="I112" i="24"/>
  <c r="G113" i="24"/>
  <c r="E114" i="24"/>
  <c r="C115" i="24"/>
  <c r="K115" i="24"/>
  <c r="I116" i="24"/>
  <c r="G117" i="24"/>
  <c r="E118" i="24"/>
  <c r="C119" i="24"/>
  <c r="K119" i="24"/>
  <c r="I120" i="24"/>
  <c r="G121" i="24"/>
  <c r="E122" i="24"/>
  <c r="C123" i="24"/>
  <c r="K123" i="24"/>
  <c r="I124" i="24"/>
  <c r="G125" i="24"/>
  <c r="E126" i="24"/>
  <c r="C127" i="24"/>
  <c r="K127" i="24"/>
  <c r="J133" i="24"/>
  <c r="H134" i="24"/>
  <c r="F135" i="24"/>
  <c r="D136" i="24"/>
  <c r="B137" i="24"/>
  <c r="J137" i="24"/>
  <c r="H138" i="24"/>
  <c r="F139" i="24"/>
  <c r="D140" i="24"/>
  <c r="B141" i="24"/>
  <c r="J141" i="24"/>
  <c r="H142" i="24"/>
  <c r="F143" i="24"/>
  <c r="D144" i="24"/>
  <c r="B145" i="24"/>
  <c r="J145" i="24"/>
  <c r="H146" i="24"/>
  <c r="F147" i="24"/>
  <c r="D148" i="24"/>
  <c r="B149" i="24"/>
  <c r="J149" i="24"/>
  <c r="H150" i="24"/>
  <c r="F151" i="24"/>
  <c r="D152" i="24"/>
  <c r="B153" i="24"/>
  <c r="J153" i="24"/>
  <c r="H154" i="24"/>
  <c r="F155" i="24"/>
  <c r="D156" i="24"/>
  <c r="B157" i="24"/>
  <c r="J157" i="24"/>
  <c r="H158" i="24"/>
  <c r="F159" i="24"/>
  <c r="E165" i="24"/>
  <c r="C166" i="24"/>
  <c r="K166" i="24"/>
  <c r="I167" i="24"/>
  <c r="G168" i="24"/>
  <c r="E169" i="24"/>
  <c r="C170" i="24"/>
  <c r="K170" i="24"/>
  <c r="I171" i="24"/>
  <c r="G172" i="24"/>
  <c r="E173" i="24"/>
  <c r="C174" i="24"/>
  <c r="K174" i="24"/>
  <c r="I175" i="24"/>
  <c r="G176" i="24"/>
  <c r="E177" i="24"/>
  <c r="C178" i="24"/>
  <c r="X210" i="23"/>
  <c r="K178" i="24"/>
  <c r="V211" i="23"/>
  <c r="I179" i="24"/>
  <c r="T212" i="23"/>
  <c r="G180" i="24"/>
  <c r="R213" i="23"/>
  <c r="E181" i="24"/>
  <c r="P214" i="23"/>
  <c r="C182" i="24"/>
  <c r="X214" i="23"/>
  <c r="K182" i="24"/>
  <c r="V215" i="23"/>
  <c r="I183" i="24"/>
  <c r="T216" i="23"/>
  <c r="G184" i="24"/>
  <c r="R217" i="23"/>
  <c r="E185" i="24"/>
  <c r="P218" i="23"/>
  <c r="C186" i="24"/>
  <c r="X218" i="23"/>
  <c r="K186" i="24"/>
  <c r="V219" i="23"/>
  <c r="I187" i="24"/>
  <c r="T220" i="23"/>
  <c r="G188" i="24"/>
  <c r="R221" i="23"/>
  <c r="E189" i="24"/>
  <c r="P222" i="23"/>
  <c r="C190" i="24"/>
  <c r="X222" i="23"/>
  <c r="K190" i="24"/>
  <c r="V223" i="23"/>
  <c r="I191" i="24"/>
  <c r="U229" i="23"/>
  <c r="H229" i="24"/>
  <c r="H197" i="24"/>
  <c r="S230" i="23"/>
  <c r="F230" i="24"/>
  <c r="F198" i="24"/>
  <c r="Q231" i="23"/>
  <c r="D231" i="24"/>
  <c r="D199" i="24"/>
  <c r="B200" i="24"/>
  <c r="B232" i="24"/>
  <c r="W232" i="23"/>
  <c r="J200" i="24"/>
  <c r="J232" i="24"/>
  <c r="U233" i="23"/>
  <c r="H201" i="24"/>
  <c r="H233" i="24"/>
  <c r="S234" i="23"/>
  <c r="F202" i="24"/>
  <c r="F234" i="24"/>
  <c r="Q235" i="23"/>
  <c r="D203" i="24"/>
  <c r="D235" i="24"/>
  <c r="B236" i="24"/>
  <c r="B204" i="24"/>
  <c r="W236" i="23"/>
  <c r="J236" i="24"/>
  <c r="J204" i="24"/>
  <c r="U237" i="23"/>
  <c r="H237" i="24"/>
  <c r="H205" i="24"/>
  <c r="S238" i="23"/>
  <c r="F238" i="24"/>
  <c r="F206" i="24"/>
  <c r="Q239" i="23"/>
  <c r="D239" i="24"/>
  <c r="D207" i="24"/>
  <c r="B208" i="24"/>
  <c r="B240" i="24"/>
  <c r="W240" i="23"/>
  <c r="J208" i="24"/>
  <c r="J240" i="24"/>
  <c r="U241" i="23"/>
  <c r="H209" i="24"/>
  <c r="H241" i="24"/>
  <c r="S242" i="23"/>
  <c r="F242" i="24"/>
  <c r="F210" i="24"/>
  <c r="Q243" i="23"/>
  <c r="D211" i="24"/>
  <c r="D243" i="24"/>
  <c r="B244" i="24"/>
  <c r="B212" i="24"/>
  <c r="W244" i="23"/>
  <c r="J244" i="24"/>
  <c r="J212" i="24"/>
  <c r="U245" i="23"/>
  <c r="H245" i="24"/>
  <c r="H213" i="24"/>
  <c r="S246" i="23"/>
  <c r="F246" i="24"/>
  <c r="F214" i="24"/>
  <c r="Q247" i="23"/>
  <c r="D215" i="24"/>
  <c r="D247" i="24"/>
  <c r="B248" i="24"/>
  <c r="B216" i="24"/>
  <c r="W248" i="23"/>
  <c r="J248" i="24"/>
  <c r="J216" i="24"/>
  <c r="U249" i="23"/>
  <c r="H217" i="24"/>
  <c r="H249" i="24"/>
  <c r="S250" i="23"/>
  <c r="F250" i="24"/>
  <c r="F218" i="24"/>
  <c r="Q251" i="23"/>
  <c r="D219" i="24"/>
  <c r="D251" i="24"/>
  <c r="B252" i="24"/>
  <c r="B220" i="24"/>
  <c r="W252" i="23"/>
  <c r="J252" i="24"/>
  <c r="J220" i="24"/>
  <c r="U253" i="23"/>
  <c r="H253" i="24"/>
  <c r="H221" i="24"/>
  <c r="S254" i="23"/>
  <c r="F254" i="24"/>
  <c r="F222" i="24"/>
  <c r="Q255" i="23"/>
  <c r="D255" i="24"/>
  <c r="D223" i="24"/>
  <c r="X39" i="23"/>
  <c r="K7" i="24"/>
  <c r="X43" i="23"/>
  <c r="K11" i="24"/>
  <c r="X47" i="23"/>
  <c r="K15" i="24"/>
  <c r="X51" i="23"/>
  <c r="K19" i="24"/>
  <c r="X55" i="23"/>
  <c r="K23" i="24"/>
  <c r="X59" i="23"/>
  <c r="K27" i="24"/>
  <c r="X63" i="23"/>
  <c r="K31" i="24"/>
  <c r="W69" i="23"/>
  <c r="J37" i="24"/>
  <c r="U70" i="23"/>
  <c r="H38" i="24"/>
  <c r="S71" i="23"/>
  <c r="F39" i="24"/>
  <c r="Q72" i="23"/>
  <c r="D40" i="24"/>
  <c r="B41" i="24"/>
  <c r="W73" i="23"/>
  <c r="J41" i="24"/>
  <c r="U74" i="23"/>
  <c r="H42" i="24"/>
  <c r="S75" i="23"/>
  <c r="F43" i="24"/>
  <c r="Q76" i="23"/>
  <c r="D44" i="24"/>
  <c r="B45" i="24"/>
  <c r="W77" i="23"/>
  <c r="J45" i="24"/>
  <c r="U78" i="23"/>
  <c r="H46" i="24"/>
  <c r="S79" i="23"/>
  <c r="F47" i="24"/>
  <c r="Q80" i="23"/>
  <c r="D48" i="24"/>
  <c r="B49" i="24"/>
  <c r="W81" i="23"/>
  <c r="J49" i="24"/>
  <c r="U82" i="23"/>
  <c r="H50" i="24"/>
  <c r="S83" i="23"/>
  <c r="F51" i="24"/>
  <c r="Q84" i="23"/>
  <c r="D52" i="24"/>
  <c r="B53" i="24"/>
  <c r="W85" i="23"/>
  <c r="J53" i="24"/>
  <c r="U86" i="23"/>
  <c r="H54" i="24"/>
  <c r="S87" i="23"/>
  <c r="F55" i="24"/>
  <c r="Q88" i="23"/>
  <c r="D56" i="24"/>
  <c r="B57" i="24"/>
  <c r="W89" i="23"/>
  <c r="J57" i="24"/>
  <c r="U90" i="23"/>
  <c r="H58" i="24"/>
  <c r="S91" i="23"/>
  <c r="F59" i="24"/>
  <c r="Q92" i="23"/>
  <c r="D60" i="24"/>
  <c r="B61" i="24"/>
  <c r="W93" i="23"/>
  <c r="J61" i="24"/>
  <c r="U94" i="23"/>
  <c r="H62" i="24"/>
  <c r="S95" i="23"/>
  <c r="F63" i="24"/>
  <c r="R101" i="23"/>
  <c r="E69" i="24"/>
  <c r="P102" i="23"/>
  <c r="C70" i="24"/>
  <c r="X102" i="23"/>
  <c r="K70" i="24"/>
  <c r="V103" i="23"/>
  <c r="I71" i="24"/>
  <c r="T104" i="23"/>
  <c r="G72" i="24"/>
  <c r="R105" i="23"/>
  <c r="E73" i="24"/>
  <c r="P106" i="23"/>
  <c r="C74" i="24"/>
  <c r="X106" i="23"/>
  <c r="K74" i="24"/>
  <c r="V107" i="23"/>
  <c r="I75" i="24"/>
  <c r="T108" i="23"/>
  <c r="G76" i="24"/>
  <c r="R109" i="23"/>
  <c r="E77" i="24"/>
  <c r="P110" i="23"/>
  <c r="C78" i="24"/>
  <c r="X110" i="23"/>
  <c r="K78" i="24"/>
  <c r="V111" i="23"/>
  <c r="I79" i="24"/>
  <c r="T112" i="23"/>
  <c r="G80" i="24"/>
  <c r="R113" i="23"/>
  <c r="E81" i="24"/>
  <c r="P114" i="23"/>
  <c r="C82" i="24"/>
  <c r="X114" i="23"/>
  <c r="K82" i="24"/>
  <c r="V115" i="23"/>
  <c r="I83" i="24"/>
  <c r="T116" i="23"/>
  <c r="G84" i="24"/>
  <c r="R117" i="23"/>
  <c r="E85" i="24"/>
  <c r="P118" i="23"/>
  <c r="C86" i="24"/>
  <c r="X118" i="23"/>
  <c r="K86" i="24"/>
  <c r="V119" i="23"/>
  <c r="I87" i="24"/>
  <c r="T120" i="23"/>
  <c r="G88" i="24"/>
  <c r="R121" i="23"/>
  <c r="E89" i="24"/>
  <c r="P122" i="23"/>
  <c r="C90" i="24"/>
  <c r="X122" i="23"/>
  <c r="K90" i="24"/>
  <c r="V123" i="23"/>
  <c r="I91" i="24"/>
  <c r="T124" i="23"/>
  <c r="G92" i="24"/>
  <c r="R125" i="23"/>
  <c r="E93" i="24"/>
  <c r="P126" i="23"/>
  <c r="C94" i="24"/>
  <c r="X126" i="23"/>
  <c r="K94" i="24"/>
  <c r="V127" i="23"/>
  <c r="I95" i="24"/>
  <c r="U133" i="23"/>
  <c r="H101" i="24"/>
  <c r="S134" i="23"/>
  <c r="F102" i="24"/>
  <c r="Q135" i="23"/>
  <c r="D103" i="24"/>
  <c r="B104" i="24"/>
  <c r="W136" i="23"/>
  <c r="J104" i="24"/>
  <c r="U137" i="23"/>
  <c r="H105" i="24"/>
  <c r="S138" i="23"/>
  <c r="F106" i="24"/>
  <c r="Q139" i="23"/>
  <c r="D107" i="24"/>
  <c r="B108" i="24"/>
  <c r="W140" i="23"/>
  <c r="J108" i="24"/>
  <c r="U141" i="23"/>
  <c r="H109" i="24"/>
  <c r="S142" i="23"/>
  <c r="F110" i="24"/>
  <c r="Q143" i="23"/>
  <c r="D111" i="24"/>
  <c r="B112" i="24"/>
  <c r="W144" i="23"/>
  <c r="J112" i="24"/>
  <c r="U145" i="23"/>
  <c r="H113" i="24"/>
  <c r="S146" i="23"/>
  <c r="F114" i="24"/>
  <c r="Q147" i="23"/>
  <c r="D115" i="24"/>
  <c r="B116" i="24"/>
  <c r="W148" i="23"/>
  <c r="J116" i="24"/>
  <c r="U149" i="23"/>
  <c r="H117" i="24"/>
  <c r="S150" i="23"/>
  <c r="F118" i="24"/>
  <c r="Q151" i="23"/>
  <c r="D119" i="24"/>
  <c r="B120" i="24"/>
  <c r="W152" i="23"/>
  <c r="J120" i="24"/>
  <c r="U153" i="23"/>
  <c r="H121" i="24"/>
  <c r="S154" i="23"/>
  <c r="F122" i="24"/>
  <c r="Q155" i="23"/>
  <c r="D123" i="24"/>
  <c r="B124" i="24"/>
  <c r="W156" i="23"/>
  <c r="J124" i="24"/>
  <c r="U157" i="23"/>
  <c r="H125" i="24"/>
  <c r="S158" i="23"/>
  <c r="F126" i="24"/>
  <c r="Q159" i="23"/>
  <c r="D127" i="24"/>
  <c r="P165" i="23"/>
  <c r="C133" i="24"/>
  <c r="X165" i="23"/>
  <c r="K133" i="24"/>
  <c r="V166" i="23"/>
  <c r="I134" i="24"/>
  <c r="T167" i="23"/>
  <c r="G135" i="24"/>
  <c r="R168" i="23"/>
  <c r="E136" i="24"/>
  <c r="P169" i="23"/>
  <c r="C137" i="24"/>
  <c r="X169" i="23"/>
  <c r="K137" i="24"/>
  <c r="V170" i="23"/>
  <c r="I138" i="24"/>
  <c r="T171" i="23"/>
  <c r="G139" i="24"/>
  <c r="R172" i="23"/>
  <c r="E140" i="24"/>
  <c r="P173" i="23"/>
  <c r="C141" i="24"/>
  <c r="X173" i="23"/>
  <c r="K141" i="24"/>
  <c r="V174" i="23"/>
  <c r="I142" i="24"/>
  <c r="T175" i="23"/>
  <c r="G143" i="24"/>
  <c r="R176" i="23"/>
  <c r="E144" i="24"/>
  <c r="P177" i="23"/>
  <c r="C145" i="24"/>
  <c r="X177" i="23"/>
  <c r="K145" i="24"/>
  <c r="V178" i="23"/>
  <c r="I146" i="24"/>
  <c r="T179" i="23"/>
  <c r="G147" i="24"/>
  <c r="R180" i="23"/>
  <c r="E148" i="24"/>
  <c r="P181" i="23"/>
  <c r="C149" i="24"/>
  <c r="X181" i="23"/>
  <c r="K149" i="24"/>
  <c r="V182" i="23"/>
  <c r="I150" i="24"/>
  <c r="T183" i="23"/>
  <c r="G151" i="24"/>
  <c r="R184" i="23"/>
  <c r="E152" i="24"/>
  <c r="P185" i="23"/>
  <c r="C153" i="24"/>
  <c r="X185" i="23"/>
  <c r="K153" i="24"/>
  <c r="V186" i="23"/>
  <c r="I154" i="24"/>
  <c r="T187" i="23"/>
  <c r="G155" i="24"/>
  <c r="R188" i="23"/>
  <c r="E156" i="24"/>
  <c r="P189" i="23"/>
  <c r="C157" i="24"/>
  <c r="X189" i="23"/>
  <c r="K157" i="24"/>
  <c r="V190" i="23"/>
  <c r="I158" i="24"/>
  <c r="T191" i="23"/>
  <c r="G159" i="24"/>
  <c r="S197" i="23"/>
  <c r="F165" i="24"/>
  <c r="Q198" i="23"/>
  <c r="D166" i="24"/>
  <c r="B167" i="24"/>
  <c r="W199" i="23"/>
  <c r="J167" i="24"/>
  <c r="U200" i="23"/>
  <c r="H168" i="24"/>
  <c r="S201" i="23"/>
  <c r="F169" i="24"/>
  <c r="Q202" i="23"/>
  <c r="D170" i="24"/>
  <c r="B171" i="24"/>
  <c r="W203" i="23"/>
  <c r="J171" i="24"/>
  <c r="U204" i="23"/>
  <c r="H172" i="24"/>
  <c r="S205" i="23"/>
  <c r="F173" i="24"/>
  <c r="Q206" i="23"/>
  <c r="D174" i="24"/>
  <c r="B175" i="24"/>
  <c r="W207" i="23"/>
  <c r="J175" i="24"/>
  <c r="U208" i="23"/>
  <c r="H176" i="24"/>
  <c r="S209" i="23"/>
  <c r="F177" i="24"/>
  <c r="Q210" i="23"/>
  <c r="D178" i="24"/>
  <c r="B179" i="24"/>
  <c r="W211" i="23"/>
  <c r="J179" i="24"/>
  <c r="U212" i="23"/>
  <c r="H180" i="24"/>
  <c r="S213" i="23"/>
  <c r="F181" i="24"/>
  <c r="Q214" i="23"/>
  <c r="D182" i="24"/>
  <c r="B183" i="24"/>
  <c r="W215" i="23"/>
  <c r="J183" i="24"/>
  <c r="U216" i="23"/>
  <c r="H184" i="24"/>
  <c r="S217" i="23"/>
  <c r="F185" i="24"/>
  <c r="Q218" i="23"/>
  <c r="D186" i="24"/>
  <c r="B187" i="24"/>
  <c r="W219" i="23"/>
  <c r="J187" i="24"/>
  <c r="U220" i="23"/>
  <c r="H188" i="24"/>
  <c r="S221" i="23"/>
  <c r="F189" i="24"/>
  <c r="Q222" i="23"/>
  <c r="D190" i="24"/>
  <c r="B191" i="24"/>
  <c r="W223" i="23"/>
  <c r="J191" i="24"/>
  <c r="V229" i="23"/>
  <c r="I229" i="24"/>
  <c r="I197" i="24"/>
  <c r="T230" i="23"/>
  <c r="G230" i="24"/>
  <c r="G198" i="24"/>
  <c r="R231" i="23"/>
  <c r="E199" i="24"/>
  <c r="E231" i="24"/>
  <c r="P232" i="23"/>
  <c r="C200" i="24"/>
  <c r="C232" i="24"/>
  <c r="X232" i="23"/>
  <c r="K200" i="24"/>
  <c r="K232" i="24"/>
  <c r="V233" i="23"/>
  <c r="I201" i="24"/>
  <c r="I233" i="24"/>
  <c r="T234" i="23"/>
  <c r="G202" i="24"/>
  <c r="G234" i="24"/>
  <c r="R235" i="23"/>
  <c r="E235" i="24"/>
  <c r="E203" i="24"/>
  <c r="P236" i="23"/>
  <c r="C236" i="24"/>
  <c r="C204" i="24"/>
  <c r="X236" i="23"/>
  <c r="K236" i="24"/>
  <c r="K204" i="24"/>
  <c r="V237" i="23"/>
  <c r="I237" i="24"/>
  <c r="I205" i="24"/>
  <c r="T238" i="23"/>
  <c r="G238" i="24"/>
  <c r="G206" i="24"/>
  <c r="R239" i="23"/>
  <c r="E207" i="24"/>
  <c r="E239" i="24"/>
  <c r="P240" i="23"/>
  <c r="C208" i="24"/>
  <c r="C240" i="24"/>
  <c r="X240" i="23"/>
  <c r="K208" i="24"/>
  <c r="K240" i="24"/>
  <c r="V241" i="23"/>
  <c r="I209" i="24"/>
  <c r="I241" i="24"/>
  <c r="T242" i="23"/>
  <c r="G210" i="24"/>
  <c r="G242" i="24"/>
  <c r="R243" i="23"/>
  <c r="E243" i="24"/>
  <c r="E211" i="24"/>
  <c r="P244" i="23"/>
  <c r="C244" i="24"/>
  <c r="C212" i="24"/>
  <c r="X244" i="23"/>
  <c r="K244" i="24"/>
  <c r="K212" i="24"/>
  <c r="V245" i="23"/>
  <c r="I245" i="24"/>
  <c r="I213" i="24"/>
  <c r="T246" i="23"/>
  <c r="G246" i="24"/>
  <c r="G214" i="24"/>
  <c r="R247" i="23"/>
  <c r="E247" i="24"/>
  <c r="E215" i="24"/>
  <c r="P248" i="23"/>
  <c r="C216" i="24"/>
  <c r="C248" i="24"/>
  <c r="X248" i="23"/>
  <c r="K248" i="24"/>
  <c r="K216" i="24"/>
  <c r="V249" i="23"/>
  <c r="I249" i="24"/>
  <c r="I217" i="24"/>
  <c r="T250" i="23"/>
  <c r="G218" i="24"/>
  <c r="G250" i="24"/>
  <c r="R251" i="23"/>
  <c r="E251" i="24"/>
  <c r="E219" i="24"/>
  <c r="P252" i="23"/>
  <c r="C252" i="24"/>
  <c r="C220" i="24"/>
  <c r="X252" i="23"/>
  <c r="K252" i="24"/>
  <c r="K220" i="24"/>
  <c r="V253" i="23"/>
  <c r="I253" i="24"/>
  <c r="I221" i="24"/>
  <c r="T254" i="23"/>
  <c r="G222" i="24"/>
  <c r="G254" i="24"/>
  <c r="R255" i="23"/>
  <c r="E255" i="24"/>
  <c r="E223" i="24"/>
  <c r="B37" i="24"/>
  <c r="P69" i="23"/>
  <c r="C37" i="24"/>
  <c r="X69" i="23"/>
  <c r="K37" i="24"/>
  <c r="V70" i="23"/>
  <c r="I38" i="24"/>
  <c r="T71" i="23"/>
  <c r="G39" i="24"/>
  <c r="R72" i="23"/>
  <c r="E40" i="24"/>
  <c r="P73" i="23"/>
  <c r="C41" i="24"/>
  <c r="X73" i="23"/>
  <c r="K41" i="24"/>
  <c r="V74" i="23"/>
  <c r="I42" i="24"/>
  <c r="T75" i="23"/>
  <c r="G43" i="24"/>
  <c r="R76" i="23"/>
  <c r="E44" i="24"/>
  <c r="P77" i="23"/>
  <c r="C45" i="24"/>
  <c r="X77" i="23"/>
  <c r="K45" i="24"/>
  <c r="V78" i="23"/>
  <c r="I46" i="24"/>
  <c r="T79" i="23"/>
  <c r="G47" i="24"/>
  <c r="R80" i="23"/>
  <c r="E48" i="24"/>
  <c r="P81" i="23"/>
  <c r="C49" i="24"/>
  <c r="X81" i="23"/>
  <c r="K49" i="24"/>
  <c r="V82" i="23"/>
  <c r="I50" i="24"/>
  <c r="T83" i="23"/>
  <c r="G51" i="24"/>
  <c r="R84" i="23"/>
  <c r="E52" i="24"/>
  <c r="P85" i="23"/>
  <c r="C53" i="24"/>
  <c r="X85" i="23"/>
  <c r="K53" i="24"/>
  <c r="V86" i="23"/>
  <c r="I54" i="24"/>
  <c r="T87" i="23"/>
  <c r="G55" i="24"/>
  <c r="R88" i="23"/>
  <c r="E56" i="24"/>
  <c r="P89" i="23"/>
  <c r="C57" i="24"/>
  <c r="X89" i="23"/>
  <c r="K57" i="24"/>
  <c r="V90" i="23"/>
  <c r="I58" i="24"/>
  <c r="T91" i="23"/>
  <c r="G59" i="24"/>
  <c r="R92" i="23"/>
  <c r="E60" i="24"/>
  <c r="P93" i="23"/>
  <c r="C61" i="24"/>
  <c r="X93" i="23"/>
  <c r="K61" i="24"/>
  <c r="V94" i="23"/>
  <c r="I62" i="24"/>
  <c r="T95" i="23"/>
  <c r="G63" i="24"/>
  <c r="S101" i="23"/>
  <c r="F69" i="24"/>
  <c r="Q102" i="23"/>
  <c r="D70" i="24"/>
  <c r="B71" i="24"/>
  <c r="W103" i="23"/>
  <c r="J71" i="24"/>
  <c r="U104" i="23"/>
  <c r="H72" i="24"/>
  <c r="S105" i="23"/>
  <c r="F73" i="24"/>
  <c r="Q106" i="23"/>
  <c r="D74" i="24"/>
  <c r="B75" i="24"/>
  <c r="W107" i="23"/>
  <c r="J75" i="24"/>
  <c r="U108" i="23"/>
  <c r="H76" i="24"/>
  <c r="S109" i="23"/>
  <c r="F77" i="24"/>
  <c r="Q110" i="23"/>
  <c r="D78" i="24"/>
  <c r="B79" i="24"/>
  <c r="W111" i="23"/>
  <c r="J79" i="24"/>
  <c r="U112" i="23"/>
  <c r="H80" i="24"/>
  <c r="S113" i="23"/>
  <c r="F81" i="24"/>
  <c r="Q114" i="23"/>
  <c r="D82" i="24"/>
  <c r="B83" i="24"/>
  <c r="W115" i="23"/>
  <c r="J83" i="24"/>
  <c r="U116" i="23"/>
  <c r="H84" i="24"/>
  <c r="S117" i="23"/>
  <c r="F85" i="24"/>
  <c r="Q118" i="23"/>
  <c r="D86" i="24"/>
  <c r="B87" i="24"/>
  <c r="W119" i="23"/>
  <c r="J87" i="24"/>
  <c r="U120" i="23"/>
  <c r="H88" i="24"/>
  <c r="S121" i="23"/>
  <c r="F89" i="24"/>
  <c r="Q122" i="23"/>
  <c r="D90" i="24"/>
  <c r="B91" i="24"/>
  <c r="W123" i="23"/>
  <c r="J91" i="24"/>
  <c r="U124" i="23"/>
  <c r="H92" i="24"/>
  <c r="S125" i="23"/>
  <c r="F93" i="24"/>
  <c r="Q126" i="23"/>
  <c r="D94" i="24"/>
  <c r="B95" i="24"/>
  <c r="W127" i="23"/>
  <c r="J95" i="24"/>
  <c r="V133" i="23"/>
  <c r="I101" i="24"/>
  <c r="T134" i="23"/>
  <c r="G102" i="24"/>
  <c r="R135" i="23"/>
  <c r="E103" i="24"/>
  <c r="P136" i="23"/>
  <c r="C104" i="24"/>
  <c r="X136" i="23"/>
  <c r="K104" i="24"/>
  <c r="V137" i="23"/>
  <c r="I105" i="24"/>
  <c r="T138" i="23"/>
  <c r="G106" i="24"/>
  <c r="R139" i="23"/>
  <c r="E107" i="24"/>
  <c r="P140" i="23"/>
  <c r="C108" i="24"/>
  <c r="X140" i="23"/>
  <c r="K108" i="24"/>
  <c r="V141" i="23"/>
  <c r="I109" i="24"/>
  <c r="T142" i="23"/>
  <c r="G110" i="24"/>
  <c r="R143" i="23"/>
  <c r="E111" i="24"/>
  <c r="P144" i="23"/>
  <c r="C112" i="24"/>
  <c r="X144" i="23"/>
  <c r="K112" i="24"/>
  <c r="V145" i="23"/>
  <c r="I113" i="24"/>
  <c r="T146" i="23"/>
  <c r="G114" i="24"/>
  <c r="R147" i="23"/>
  <c r="E115" i="24"/>
  <c r="P148" i="23"/>
  <c r="C116" i="24"/>
  <c r="X148" i="23"/>
  <c r="K116" i="24"/>
  <c r="V149" i="23"/>
  <c r="I117" i="24"/>
  <c r="T150" i="23"/>
  <c r="G118" i="24"/>
  <c r="R151" i="23"/>
  <c r="E119" i="24"/>
  <c r="P152" i="23"/>
  <c r="C120" i="24"/>
  <c r="X152" i="23"/>
  <c r="K120" i="24"/>
  <c r="V153" i="23"/>
  <c r="I121" i="24"/>
  <c r="T154" i="23"/>
  <c r="G122" i="24"/>
  <c r="R155" i="23"/>
  <c r="E123" i="24"/>
  <c r="P156" i="23"/>
  <c r="C124" i="24"/>
  <c r="X156" i="23"/>
  <c r="K124" i="24"/>
  <c r="V157" i="23"/>
  <c r="I125" i="24"/>
  <c r="T158" i="23"/>
  <c r="G126" i="24"/>
  <c r="R159" i="23"/>
  <c r="E127" i="24"/>
  <c r="Q165" i="23"/>
  <c r="D133" i="24"/>
  <c r="B134" i="24"/>
  <c r="W166" i="23"/>
  <c r="J134" i="24"/>
  <c r="U167" i="23"/>
  <c r="H135" i="24"/>
  <c r="S168" i="23"/>
  <c r="F136" i="24"/>
  <c r="Q169" i="23"/>
  <c r="D137" i="24"/>
  <c r="B138" i="24"/>
  <c r="W170" i="23"/>
  <c r="J138" i="24"/>
  <c r="U171" i="23"/>
  <c r="H139" i="24"/>
  <c r="S172" i="23"/>
  <c r="F140" i="24"/>
  <c r="Q173" i="23"/>
  <c r="D141" i="24"/>
  <c r="B142" i="24"/>
  <c r="W174" i="23"/>
  <c r="J142" i="24"/>
  <c r="U175" i="23"/>
  <c r="H143" i="24"/>
  <c r="S176" i="23"/>
  <c r="F144" i="24"/>
  <c r="Q177" i="23"/>
  <c r="D145" i="24"/>
  <c r="B146" i="24"/>
  <c r="W178" i="23"/>
  <c r="J146" i="24"/>
  <c r="U179" i="23"/>
  <c r="H147" i="24"/>
  <c r="S180" i="23"/>
  <c r="F148" i="24"/>
  <c r="Q181" i="23"/>
  <c r="D149" i="24"/>
  <c r="B150" i="24"/>
  <c r="W182" i="23"/>
  <c r="J150" i="24"/>
  <c r="U183" i="23"/>
  <c r="H151" i="24"/>
  <c r="S184" i="23"/>
  <c r="F152" i="24"/>
  <c r="Q185" i="23"/>
  <c r="D153" i="24"/>
  <c r="B154" i="24"/>
  <c r="W186" i="23"/>
  <c r="J154" i="24"/>
  <c r="U187" i="23"/>
  <c r="H155" i="24"/>
  <c r="S188" i="23"/>
  <c r="F156" i="24"/>
  <c r="Q189" i="23"/>
  <c r="D157" i="24"/>
  <c r="B158" i="24"/>
  <c r="W190" i="23"/>
  <c r="J158" i="24"/>
  <c r="U191" i="23"/>
  <c r="H159" i="24"/>
  <c r="T197" i="23"/>
  <c r="G165" i="24"/>
  <c r="R198" i="23"/>
  <c r="E166" i="24"/>
  <c r="P199" i="23"/>
  <c r="C167" i="24"/>
  <c r="X199" i="23"/>
  <c r="K167" i="24"/>
  <c r="V200" i="23"/>
  <c r="I168" i="24"/>
  <c r="T201" i="23"/>
  <c r="G169" i="24"/>
  <c r="R202" i="23"/>
  <c r="E170" i="24"/>
  <c r="P203" i="23"/>
  <c r="C171" i="24"/>
  <c r="X203" i="23"/>
  <c r="K171" i="24"/>
  <c r="V204" i="23"/>
  <c r="I172" i="24"/>
  <c r="T205" i="23"/>
  <c r="G173" i="24"/>
  <c r="R206" i="23"/>
  <c r="E174" i="24"/>
  <c r="P207" i="23"/>
  <c r="C175" i="24"/>
  <c r="X207" i="23"/>
  <c r="K175" i="24"/>
  <c r="V208" i="23"/>
  <c r="I176" i="24"/>
  <c r="T209" i="23"/>
  <c r="G177" i="24"/>
  <c r="R210" i="23"/>
  <c r="E178" i="24"/>
  <c r="P211" i="23"/>
  <c r="C179" i="24"/>
  <c r="X211" i="23"/>
  <c r="K179" i="24"/>
  <c r="V212" i="23"/>
  <c r="I180" i="24"/>
  <c r="T213" i="23"/>
  <c r="G181" i="24"/>
  <c r="R214" i="23"/>
  <c r="E182" i="24"/>
  <c r="P215" i="23"/>
  <c r="C183" i="24"/>
  <c r="X215" i="23"/>
  <c r="K183" i="24"/>
  <c r="V216" i="23"/>
  <c r="I184" i="24"/>
  <c r="T217" i="23"/>
  <c r="G185" i="24"/>
  <c r="R218" i="23"/>
  <c r="E186" i="24"/>
  <c r="P219" i="23"/>
  <c r="C187" i="24"/>
  <c r="X219" i="23"/>
  <c r="K187" i="24"/>
  <c r="V220" i="23"/>
  <c r="I188" i="24"/>
  <c r="T221" i="23"/>
  <c r="G189" i="24"/>
  <c r="R222" i="23"/>
  <c r="E190" i="24"/>
  <c r="P223" i="23"/>
  <c r="C191" i="24"/>
  <c r="X223" i="23"/>
  <c r="K191" i="24"/>
  <c r="W229" i="23"/>
  <c r="J229" i="24"/>
  <c r="J197" i="24"/>
  <c r="U230" i="23"/>
  <c r="H198" i="24"/>
  <c r="H230" i="24"/>
  <c r="S231" i="23"/>
  <c r="F199" i="24"/>
  <c r="F231" i="24"/>
  <c r="Q232" i="23"/>
  <c r="D200" i="24"/>
  <c r="D232" i="24"/>
  <c r="B201" i="24"/>
  <c r="B233" i="24"/>
  <c r="W233" i="23"/>
  <c r="J201" i="24"/>
  <c r="J233" i="24"/>
  <c r="U234" i="23"/>
  <c r="H234" i="24"/>
  <c r="H202" i="24"/>
  <c r="S235" i="23"/>
  <c r="F235" i="24"/>
  <c r="F203" i="24"/>
  <c r="Q236" i="23"/>
  <c r="D236" i="24"/>
  <c r="D204" i="24"/>
  <c r="B237" i="24"/>
  <c r="B205" i="24"/>
  <c r="W237" i="23"/>
  <c r="J237" i="24"/>
  <c r="J205" i="24"/>
  <c r="U238" i="23"/>
  <c r="H206" i="24"/>
  <c r="H238" i="24"/>
  <c r="S239" i="23"/>
  <c r="F207" i="24"/>
  <c r="F239" i="24"/>
  <c r="Q240" i="23"/>
  <c r="D208" i="24"/>
  <c r="D240" i="24"/>
  <c r="B209" i="24"/>
  <c r="B241" i="24"/>
  <c r="W241" i="23"/>
  <c r="J209" i="24"/>
  <c r="J241" i="24"/>
  <c r="U242" i="23"/>
  <c r="H242" i="24"/>
  <c r="H210" i="24"/>
  <c r="S243" i="23"/>
  <c r="F243" i="24"/>
  <c r="F211" i="24"/>
  <c r="Q244" i="23"/>
  <c r="D244" i="24"/>
  <c r="D212" i="24"/>
  <c r="B245" i="24"/>
  <c r="B213" i="24"/>
  <c r="W245" i="23"/>
  <c r="J213" i="24"/>
  <c r="J245" i="24"/>
  <c r="U246" i="23"/>
  <c r="H246" i="24"/>
  <c r="H214" i="24"/>
  <c r="S247" i="23"/>
  <c r="F215" i="24"/>
  <c r="F247" i="24"/>
  <c r="Q248" i="23"/>
  <c r="D248" i="24"/>
  <c r="D216" i="24"/>
  <c r="B217" i="24"/>
  <c r="B249" i="24"/>
  <c r="W249" i="23"/>
  <c r="J217" i="24"/>
  <c r="J249" i="24"/>
  <c r="U250" i="23"/>
  <c r="H250" i="24"/>
  <c r="H218" i="24"/>
  <c r="S251" i="23"/>
  <c r="F251" i="24"/>
  <c r="F219" i="24"/>
  <c r="Q252" i="23"/>
  <c r="D252" i="24"/>
  <c r="D220" i="24"/>
  <c r="B253" i="24"/>
  <c r="B221" i="24"/>
  <c r="W253" i="23"/>
  <c r="J221" i="24"/>
  <c r="J253" i="24"/>
  <c r="U254" i="23"/>
  <c r="H254" i="24"/>
  <c r="H222" i="24"/>
  <c r="S255" i="23"/>
  <c r="F255" i="24"/>
  <c r="F223" i="24"/>
  <c r="X40" i="23"/>
  <c r="K8" i="24"/>
  <c r="X44" i="23"/>
  <c r="K12" i="24"/>
  <c r="X48" i="23"/>
  <c r="K16" i="24"/>
  <c r="X52" i="23"/>
  <c r="K20" i="24"/>
  <c r="X56" i="23"/>
  <c r="K24" i="24"/>
  <c r="X60" i="23"/>
  <c r="K28" i="24"/>
  <c r="Q69" i="23"/>
  <c r="D37" i="24"/>
  <c r="B38" i="24"/>
  <c r="W70" i="23"/>
  <c r="J38" i="24"/>
  <c r="U71" i="23"/>
  <c r="H39" i="24"/>
  <c r="S72" i="23"/>
  <c r="F40" i="24"/>
  <c r="Q73" i="23"/>
  <c r="D41" i="24"/>
  <c r="B42" i="24"/>
  <c r="W74" i="23"/>
  <c r="J42" i="24"/>
  <c r="U75" i="23"/>
  <c r="H43" i="24"/>
  <c r="S76" i="23"/>
  <c r="F44" i="24"/>
  <c r="Q77" i="23"/>
  <c r="D45" i="24"/>
  <c r="B46" i="24"/>
  <c r="W78" i="23"/>
  <c r="J46" i="24"/>
  <c r="U79" i="23"/>
  <c r="H47" i="24"/>
  <c r="S80" i="23"/>
  <c r="F48" i="24"/>
  <c r="Q81" i="23"/>
  <c r="D49" i="24"/>
  <c r="B50" i="24"/>
  <c r="W82" i="23"/>
  <c r="J50" i="24"/>
  <c r="U83" i="23"/>
  <c r="H51" i="24"/>
  <c r="S84" i="23"/>
  <c r="F52" i="24"/>
  <c r="Q85" i="23"/>
  <c r="D53" i="24"/>
  <c r="B54" i="24"/>
  <c r="W86" i="23"/>
  <c r="J54" i="24"/>
  <c r="U87" i="23"/>
  <c r="H55" i="24"/>
  <c r="S88" i="23"/>
  <c r="F56" i="24"/>
  <c r="Q89" i="23"/>
  <c r="D57" i="24"/>
  <c r="B58" i="24"/>
  <c r="W90" i="23"/>
  <c r="J58" i="24"/>
  <c r="U91" i="23"/>
  <c r="H59" i="24"/>
  <c r="S92" i="23"/>
  <c r="F60" i="24"/>
  <c r="Q93" i="23"/>
  <c r="D61" i="24"/>
  <c r="B62" i="24"/>
  <c r="W94" i="23"/>
  <c r="J62" i="24"/>
  <c r="U95" i="23"/>
  <c r="H63" i="24"/>
  <c r="T101" i="23"/>
  <c r="G69" i="24"/>
  <c r="R102" i="23"/>
  <c r="E70" i="24"/>
  <c r="P103" i="23"/>
  <c r="C71" i="24"/>
  <c r="X103" i="23"/>
  <c r="K71" i="24"/>
  <c r="V104" i="23"/>
  <c r="I72" i="24"/>
  <c r="T105" i="23"/>
  <c r="G73" i="24"/>
  <c r="R106" i="23"/>
  <c r="E74" i="24"/>
  <c r="P107" i="23"/>
  <c r="C75" i="24"/>
  <c r="X107" i="23"/>
  <c r="K75" i="24"/>
  <c r="V108" i="23"/>
  <c r="I76" i="24"/>
  <c r="T109" i="23"/>
  <c r="G77" i="24"/>
  <c r="R110" i="23"/>
  <c r="E78" i="24"/>
  <c r="P111" i="23"/>
  <c r="C79" i="24"/>
  <c r="X111" i="23"/>
  <c r="K79" i="24"/>
  <c r="V112" i="23"/>
  <c r="I80" i="24"/>
  <c r="T113" i="23"/>
  <c r="G81" i="24"/>
  <c r="R114" i="23"/>
  <c r="E82" i="24"/>
  <c r="P115" i="23"/>
  <c r="C83" i="24"/>
  <c r="X115" i="23"/>
  <c r="K83" i="24"/>
  <c r="V116" i="23"/>
  <c r="I84" i="24"/>
  <c r="T117" i="23"/>
  <c r="G85" i="24"/>
  <c r="R118" i="23"/>
  <c r="E86" i="24"/>
  <c r="P119" i="23"/>
  <c r="C87" i="24"/>
  <c r="X119" i="23"/>
  <c r="K87" i="24"/>
  <c r="V120" i="23"/>
  <c r="I88" i="24"/>
  <c r="T121" i="23"/>
  <c r="G89" i="24"/>
  <c r="R122" i="23"/>
  <c r="E90" i="24"/>
  <c r="P123" i="23"/>
  <c r="C91" i="24"/>
  <c r="X123" i="23"/>
  <c r="K91" i="24"/>
  <c r="V124" i="23"/>
  <c r="I92" i="24"/>
  <c r="T125" i="23"/>
  <c r="G93" i="24"/>
  <c r="R126" i="23"/>
  <c r="E94" i="24"/>
  <c r="P127" i="23"/>
  <c r="C95" i="24"/>
  <c r="X127" i="23"/>
  <c r="K95" i="24"/>
  <c r="W133" i="23"/>
  <c r="J101" i="24"/>
  <c r="U134" i="23"/>
  <c r="H102" i="24"/>
  <c r="S135" i="23"/>
  <c r="F103" i="24"/>
  <c r="Q136" i="23"/>
  <c r="D104" i="24"/>
  <c r="B105" i="24"/>
  <c r="W137" i="23"/>
  <c r="J105" i="24"/>
  <c r="U138" i="23"/>
  <c r="H106" i="24"/>
  <c r="S139" i="23"/>
  <c r="F107" i="24"/>
  <c r="Q140" i="23"/>
  <c r="D108" i="24"/>
  <c r="B109" i="24"/>
  <c r="W141" i="23"/>
  <c r="J109" i="24"/>
  <c r="U142" i="23"/>
  <c r="H110" i="24"/>
  <c r="S143" i="23"/>
  <c r="F111" i="24"/>
  <c r="Q144" i="23"/>
  <c r="D112" i="24"/>
  <c r="B113" i="24"/>
  <c r="W145" i="23"/>
  <c r="J113" i="24"/>
  <c r="U146" i="23"/>
  <c r="H114" i="24"/>
  <c r="S147" i="23"/>
  <c r="F115" i="24"/>
  <c r="Q148" i="23"/>
  <c r="D116" i="24"/>
  <c r="B117" i="24"/>
  <c r="W149" i="23"/>
  <c r="J117" i="24"/>
  <c r="U150" i="23"/>
  <c r="H118" i="24"/>
  <c r="S151" i="23"/>
  <c r="F119" i="24"/>
  <c r="Q152" i="23"/>
  <c r="D120" i="24"/>
  <c r="B121" i="24"/>
  <c r="W153" i="23"/>
  <c r="J121" i="24"/>
  <c r="U154" i="23"/>
  <c r="H122" i="24"/>
  <c r="S155" i="23"/>
  <c r="F123" i="24"/>
  <c r="Q156" i="23"/>
  <c r="D124" i="24"/>
  <c r="B125" i="24"/>
  <c r="W157" i="23"/>
  <c r="J125" i="24"/>
  <c r="U158" i="23"/>
  <c r="H126" i="24"/>
  <c r="S159" i="23"/>
  <c r="F127" i="24"/>
  <c r="R165" i="23"/>
  <c r="E133" i="24"/>
  <c r="P166" i="23"/>
  <c r="C134" i="24"/>
  <c r="X166" i="23"/>
  <c r="K134" i="24"/>
  <c r="V167" i="23"/>
  <c r="I135" i="24"/>
  <c r="T168" i="23"/>
  <c r="G136" i="24"/>
  <c r="R169" i="23"/>
  <c r="E137" i="24"/>
  <c r="P170" i="23"/>
  <c r="C138" i="24"/>
  <c r="X170" i="23"/>
  <c r="K138" i="24"/>
  <c r="V171" i="23"/>
  <c r="I139" i="24"/>
  <c r="T172" i="23"/>
  <c r="G140" i="24"/>
  <c r="R173" i="23"/>
  <c r="E141" i="24"/>
  <c r="P174" i="23"/>
  <c r="C142" i="24"/>
  <c r="X174" i="23"/>
  <c r="K142" i="24"/>
  <c r="V175" i="23"/>
  <c r="I143" i="24"/>
  <c r="T176" i="23"/>
  <c r="G144" i="24"/>
  <c r="R177" i="23"/>
  <c r="E145" i="24"/>
  <c r="P178" i="23"/>
  <c r="C146" i="24"/>
  <c r="X178" i="23"/>
  <c r="K146" i="24"/>
  <c r="V179" i="23"/>
  <c r="I147" i="24"/>
  <c r="T180" i="23"/>
  <c r="G148" i="24"/>
  <c r="R181" i="23"/>
  <c r="E149" i="24"/>
  <c r="P182" i="23"/>
  <c r="C150" i="24"/>
  <c r="X182" i="23"/>
  <c r="K150" i="24"/>
  <c r="V183" i="23"/>
  <c r="I151" i="24"/>
  <c r="T184" i="23"/>
  <c r="G152" i="24"/>
  <c r="R185" i="23"/>
  <c r="E153" i="24"/>
  <c r="P186" i="23"/>
  <c r="C154" i="24"/>
  <c r="X186" i="23"/>
  <c r="K154" i="24"/>
  <c r="V187" i="23"/>
  <c r="I155" i="24"/>
  <c r="T188" i="23"/>
  <c r="G156" i="24"/>
  <c r="R189" i="23"/>
  <c r="E157" i="24"/>
  <c r="P190" i="23"/>
  <c r="C158" i="24"/>
  <c r="X190" i="23"/>
  <c r="K158" i="24"/>
  <c r="V191" i="23"/>
  <c r="I159" i="24"/>
  <c r="U197" i="23"/>
  <c r="H165" i="24"/>
  <c r="S198" i="23"/>
  <c r="F166" i="24"/>
  <c r="Q199" i="23"/>
  <c r="D167" i="24"/>
  <c r="B168" i="24"/>
  <c r="W200" i="23"/>
  <c r="J168" i="24"/>
  <c r="U201" i="23"/>
  <c r="H169" i="24"/>
  <c r="S202" i="23"/>
  <c r="F170" i="24"/>
  <c r="Q203" i="23"/>
  <c r="D171" i="24"/>
  <c r="B172" i="24"/>
  <c r="W204" i="23"/>
  <c r="J172" i="24"/>
  <c r="U205" i="23"/>
  <c r="H173" i="24"/>
  <c r="S206" i="23"/>
  <c r="F174" i="24"/>
  <c r="Q207" i="23"/>
  <c r="D175" i="24"/>
  <c r="B176" i="24"/>
  <c r="W208" i="23"/>
  <c r="J176" i="24"/>
  <c r="U209" i="23"/>
  <c r="H177" i="24"/>
  <c r="S210" i="23"/>
  <c r="F178" i="24"/>
  <c r="Q211" i="23"/>
  <c r="D179" i="24"/>
  <c r="B180" i="24"/>
  <c r="W212" i="23"/>
  <c r="J180" i="24"/>
  <c r="U213" i="23"/>
  <c r="H181" i="24"/>
  <c r="S214" i="23"/>
  <c r="F182" i="24"/>
  <c r="Q215" i="23"/>
  <c r="D183" i="24"/>
  <c r="B184" i="24"/>
  <c r="W216" i="23"/>
  <c r="J184" i="24"/>
  <c r="U217" i="23"/>
  <c r="H185" i="24"/>
  <c r="S218" i="23"/>
  <c r="F186" i="24"/>
  <c r="Q219" i="23"/>
  <c r="D187" i="24"/>
  <c r="B188" i="24"/>
  <c r="W220" i="23"/>
  <c r="J188" i="24"/>
  <c r="U221" i="23"/>
  <c r="H189" i="24"/>
  <c r="S222" i="23"/>
  <c r="F190" i="24"/>
  <c r="Q223" i="23"/>
  <c r="D191" i="24"/>
  <c r="P229" i="23"/>
  <c r="C197" i="24"/>
  <c r="C229" i="24"/>
  <c r="X229" i="23"/>
  <c r="K197" i="24"/>
  <c r="K229" i="24"/>
  <c r="V230" i="23"/>
  <c r="I198" i="24"/>
  <c r="I230" i="24"/>
  <c r="T231" i="23"/>
  <c r="G199" i="24"/>
  <c r="G231" i="24"/>
  <c r="R232" i="23"/>
  <c r="E200" i="24"/>
  <c r="E232" i="24"/>
  <c r="P233" i="23"/>
  <c r="C233" i="24"/>
  <c r="C201" i="24"/>
  <c r="X233" i="23"/>
  <c r="K233" i="24"/>
  <c r="K201" i="24"/>
  <c r="V234" i="23"/>
  <c r="I234" i="24"/>
  <c r="I202" i="24"/>
  <c r="T235" i="23"/>
  <c r="G235" i="24"/>
  <c r="G203" i="24"/>
  <c r="R236" i="23"/>
  <c r="E236" i="24"/>
  <c r="E204" i="24"/>
  <c r="P237" i="23"/>
  <c r="C205" i="24"/>
  <c r="C237" i="24"/>
  <c r="X237" i="23"/>
  <c r="K205" i="24"/>
  <c r="K237" i="24"/>
  <c r="V238" i="23"/>
  <c r="I206" i="24"/>
  <c r="I238" i="24"/>
  <c r="T239" i="23"/>
  <c r="G207" i="24"/>
  <c r="G239" i="24"/>
  <c r="R240" i="23"/>
  <c r="E208" i="24"/>
  <c r="E240" i="24"/>
  <c r="P241" i="23"/>
  <c r="C241" i="24"/>
  <c r="C209" i="24"/>
  <c r="X241" i="23"/>
  <c r="K241" i="24"/>
  <c r="K209" i="24"/>
  <c r="V242" i="23"/>
  <c r="I242" i="24"/>
  <c r="I210" i="24"/>
  <c r="T243" i="23"/>
  <c r="G243" i="24"/>
  <c r="G211" i="24"/>
  <c r="R244" i="23"/>
  <c r="E244" i="24"/>
  <c r="E212" i="24"/>
  <c r="P245" i="23"/>
  <c r="C245" i="24"/>
  <c r="C213" i="24"/>
  <c r="X245" i="23"/>
  <c r="K245" i="24"/>
  <c r="K213" i="24"/>
  <c r="V246" i="23"/>
  <c r="I246" i="24"/>
  <c r="I214" i="24"/>
  <c r="T247" i="23"/>
  <c r="G247" i="24"/>
  <c r="G215" i="24"/>
  <c r="R248" i="23"/>
  <c r="E216" i="24"/>
  <c r="E248" i="24"/>
  <c r="P249" i="23"/>
  <c r="C249" i="24"/>
  <c r="C217" i="24"/>
  <c r="X249" i="23"/>
  <c r="K249" i="24"/>
  <c r="K217" i="24"/>
  <c r="V250" i="23"/>
  <c r="I250" i="24"/>
  <c r="I218" i="24"/>
  <c r="T251" i="23"/>
  <c r="G251" i="24"/>
  <c r="G219" i="24"/>
  <c r="R252" i="23"/>
  <c r="E252" i="24"/>
  <c r="E220" i="24"/>
  <c r="P253" i="23"/>
  <c r="C253" i="24"/>
  <c r="C221" i="24"/>
  <c r="X253" i="23"/>
  <c r="K253" i="24"/>
  <c r="K221" i="24"/>
  <c r="V254" i="23"/>
  <c r="I254" i="24"/>
  <c r="I222" i="24"/>
  <c r="T255" i="23"/>
  <c r="G255" i="24"/>
  <c r="G223" i="24"/>
  <c r="R69" i="23"/>
  <c r="E37" i="24"/>
  <c r="P70" i="23"/>
  <c r="C38" i="24"/>
  <c r="X70" i="23"/>
  <c r="K38" i="24"/>
  <c r="V71" i="23"/>
  <c r="I39" i="24"/>
  <c r="T72" i="23"/>
  <c r="G40" i="24"/>
  <c r="R73" i="23"/>
  <c r="E41" i="24"/>
  <c r="P74" i="23"/>
  <c r="C42" i="24"/>
  <c r="X74" i="23"/>
  <c r="K42" i="24"/>
  <c r="V75" i="23"/>
  <c r="I43" i="24"/>
  <c r="T76" i="23"/>
  <c r="G44" i="24"/>
  <c r="R77" i="23"/>
  <c r="E45" i="24"/>
  <c r="P78" i="23"/>
  <c r="C46" i="24"/>
  <c r="X78" i="23"/>
  <c r="K46" i="24"/>
  <c r="V79" i="23"/>
  <c r="I47" i="24"/>
  <c r="T80" i="23"/>
  <c r="G48" i="24"/>
  <c r="R81" i="23"/>
  <c r="E49" i="24"/>
  <c r="P82" i="23"/>
  <c r="C50" i="24"/>
  <c r="X82" i="23"/>
  <c r="K50" i="24"/>
  <c r="V83" i="23"/>
  <c r="I51" i="24"/>
  <c r="T84" i="23"/>
  <c r="G52" i="24"/>
  <c r="R85" i="23"/>
  <c r="E53" i="24"/>
  <c r="P86" i="23"/>
  <c r="C54" i="24"/>
  <c r="X86" i="23"/>
  <c r="K54" i="24"/>
  <c r="V87" i="23"/>
  <c r="I55" i="24"/>
  <c r="T88" i="23"/>
  <c r="G56" i="24"/>
  <c r="R89" i="23"/>
  <c r="E57" i="24"/>
  <c r="P90" i="23"/>
  <c r="C58" i="24"/>
  <c r="X90" i="23"/>
  <c r="K58" i="24"/>
  <c r="V91" i="23"/>
  <c r="I59" i="24"/>
  <c r="T92" i="23"/>
  <c r="G60" i="24"/>
  <c r="R93" i="23"/>
  <c r="E61" i="24"/>
  <c r="P94" i="23"/>
  <c r="C62" i="24"/>
  <c r="X94" i="23"/>
  <c r="K62" i="24"/>
  <c r="V95" i="23"/>
  <c r="I63" i="24"/>
  <c r="U101" i="23"/>
  <c r="H69" i="24"/>
  <c r="S102" i="23"/>
  <c r="F70" i="24"/>
  <c r="Q103" i="23"/>
  <c r="D71" i="24"/>
  <c r="B72" i="24"/>
  <c r="W104" i="23"/>
  <c r="J72" i="24"/>
  <c r="U105" i="23"/>
  <c r="H73" i="24"/>
  <c r="S106" i="23"/>
  <c r="F74" i="24"/>
  <c r="Q107" i="23"/>
  <c r="D75" i="24"/>
  <c r="B76" i="24"/>
  <c r="W108" i="23"/>
  <c r="J76" i="24"/>
  <c r="U109" i="23"/>
  <c r="H77" i="24"/>
  <c r="S110" i="23"/>
  <c r="F78" i="24"/>
  <c r="Q111" i="23"/>
  <c r="D79" i="24"/>
  <c r="B80" i="24"/>
  <c r="W112" i="23"/>
  <c r="J80" i="24"/>
  <c r="U113" i="23"/>
  <c r="H81" i="24"/>
  <c r="S114" i="23"/>
  <c r="F82" i="24"/>
  <c r="Q115" i="23"/>
  <c r="D83" i="24"/>
  <c r="B84" i="24"/>
  <c r="W116" i="23"/>
  <c r="J84" i="24"/>
  <c r="U117" i="23"/>
  <c r="H85" i="24"/>
  <c r="S118" i="23"/>
  <c r="F86" i="24"/>
  <c r="Q119" i="23"/>
  <c r="D87" i="24"/>
  <c r="B88" i="24"/>
  <c r="W120" i="23"/>
  <c r="J88" i="24"/>
  <c r="U121" i="23"/>
  <c r="H89" i="24"/>
  <c r="S122" i="23"/>
  <c r="F90" i="24"/>
  <c r="Q123" i="23"/>
  <c r="D91" i="24"/>
  <c r="B92" i="24"/>
  <c r="W124" i="23"/>
  <c r="J92" i="24"/>
  <c r="U125" i="23"/>
  <c r="H93" i="24"/>
  <c r="S126" i="23"/>
  <c r="F94" i="24"/>
  <c r="Q127" i="23"/>
  <c r="D95" i="24"/>
  <c r="P133" i="23"/>
  <c r="C101" i="24"/>
  <c r="X133" i="23"/>
  <c r="K101" i="24"/>
  <c r="V134" i="23"/>
  <c r="I102" i="24"/>
  <c r="T135" i="23"/>
  <c r="G103" i="24"/>
  <c r="R136" i="23"/>
  <c r="E104" i="24"/>
  <c r="P137" i="23"/>
  <c r="C105" i="24"/>
  <c r="X137" i="23"/>
  <c r="K105" i="24"/>
  <c r="V138" i="23"/>
  <c r="I106" i="24"/>
  <c r="T139" i="23"/>
  <c r="G107" i="24"/>
  <c r="R140" i="23"/>
  <c r="E108" i="24"/>
  <c r="P141" i="23"/>
  <c r="C109" i="24"/>
  <c r="X141" i="23"/>
  <c r="K109" i="24"/>
  <c r="V142" i="23"/>
  <c r="I110" i="24"/>
  <c r="T143" i="23"/>
  <c r="G111" i="24"/>
  <c r="R144" i="23"/>
  <c r="E112" i="24"/>
  <c r="P145" i="23"/>
  <c r="C113" i="24"/>
  <c r="X145" i="23"/>
  <c r="K113" i="24"/>
  <c r="V146" i="23"/>
  <c r="I114" i="24"/>
  <c r="T147" i="23"/>
  <c r="G115" i="24"/>
  <c r="R148" i="23"/>
  <c r="E116" i="24"/>
  <c r="P149" i="23"/>
  <c r="C117" i="24"/>
  <c r="X149" i="23"/>
  <c r="K117" i="24"/>
  <c r="V150" i="23"/>
  <c r="I118" i="24"/>
  <c r="T151" i="23"/>
  <c r="G119" i="24"/>
  <c r="R152" i="23"/>
  <c r="E120" i="24"/>
  <c r="P153" i="23"/>
  <c r="C121" i="24"/>
  <c r="X153" i="23"/>
  <c r="K121" i="24"/>
  <c r="V154" i="23"/>
  <c r="I122" i="24"/>
  <c r="T155" i="23"/>
  <c r="G123" i="24"/>
  <c r="R156" i="23"/>
  <c r="E124" i="24"/>
  <c r="P157" i="23"/>
  <c r="C125" i="24"/>
  <c r="X157" i="23"/>
  <c r="K125" i="24"/>
  <c r="V158" i="23"/>
  <c r="I126" i="24"/>
  <c r="T159" i="23"/>
  <c r="G127" i="24"/>
  <c r="S165" i="23"/>
  <c r="F133" i="24"/>
  <c r="Q166" i="23"/>
  <c r="D134" i="24"/>
  <c r="B135" i="24"/>
  <c r="W167" i="23"/>
  <c r="J135" i="24"/>
  <c r="U168" i="23"/>
  <c r="H136" i="24"/>
  <c r="S169" i="23"/>
  <c r="F137" i="24"/>
  <c r="Q170" i="23"/>
  <c r="D138" i="24"/>
  <c r="B139" i="24"/>
  <c r="W171" i="23"/>
  <c r="J139" i="24"/>
  <c r="U172" i="23"/>
  <c r="H140" i="24"/>
  <c r="S173" i="23"/>
  <c r="F141" i="24"/>
  <c r="Q174" i="23"/>
  <c r="D142" i="24"/>
  <c r="B143" i="24"/>
  <c r="W175" i="23"/>
  <c r="J143" i="24"/>
  <c r="U176" i="23"/>
  <c r="H144" i="24"/>
  <c r="S177" i="23"/>
  <c r="F145" i="24"/>
  <c r="Q178" i="23"/>
  <c r="D146" i="24"/>
  <c r="B147" i="24"/>
  <c r="W179" i="23"/>
  <c r="J147" i="24"/>
  <c r="U180" i="23"/>
  <c r="H148" i="24"/>
  <c r="S181" i="23"/>
  <c r="F149" i="24"/>
  <c r="Q182" i="23"/>
  <c r="D150" i="24"/>
  <c r="B151" i="24"/>
  <c r="W183" i="23"/>
  <c r="J151" i="24"/>
  <c r="U184" i="23"/>
  <c r="H152" i="24"/>
  <c r="S185" i="23"/>
  <c r="F153" i="24"/>
  <c r="Q186" i="23"/>
  <c r="D154" i="24"/>
  <c r="B155" i="24"/>
  <c r="W187" i="23"/>
  <c r="J155" i="24"/>
  <c r="U188" i="23"/>
  <c r="H156" i="24"/>
  <c r="S189" i="23"/>
  <c r="F157" i="24"/>
  <c r="Q190" i="23"/>
  <c r="D158" i="24"/>
  <c r="B159" i="24"/>
  <c r="W191" i="23"/>
  <c r="J159" i="24"/>
  <c r="V197" i="23"/>
  <c r="I165" i="24"/>
  <c r="T198" i="23"/>
  <c r="G166" i="24"/>
  <c r="R199" i="23"/>
  <c r="E167" i="24"/>
  <c r="P200" i="23"/>
  <c r="C168" i="24"/>
  <c r="X200" i="23"/>
  <c r="K168" i="24"/>
  <c r="V201" i="23"/>
  <c r="I169" i="24"/>
  <c r="T202" i="23"/>
  <c r="G170" i="24"/>
  <c r="R203" i="23"/>
  <c r="E171" i="24"/>
  <c r="P204" i="23"/>
  <c r="C172" i="24"/>
  <c r="X204" i="23"/>
  <c r="K172" i="24"/>
  <c r="V205" i="23"/>
  <c r="I173" i="24"/>
  <c r="T206" i="23"/>
  <c r="G174" i="24"/>
  <c r="R207" i="23"/>
  <c r="E175" i="24"/>
  <c r="P208" i="23"/>
  <c r="C176" i="24"/>
  <c r="X208" i="23"/>
  <c r="K176" i="24"/>
  <c r="V209" i="23"/>
  <c r="I177" i="24"/>
  <c r="T210" i="23"/>
  <c r="G178" i="24"/>
  <c r="R211" i="23"/>
  <c r="E179" i="24"/>
  <c r="P212" i="23"/>
  <c r="C180" i="24"/>
  <c r="X212" i="23"/>
  <c r="K180" i="24"/>
  <c r="V213" i="23"/>
  <c r="I181" i="24"/>
  <c r="T214" i="23"/>
  <c r="G182" i="24"/>
  <c r="R215" i="23"/>
  <c r="E183" i="24"/>
  <c r="P216" i="23"/>
  <c r="C184" i="24"/>
  <c r="X216" i="23"/>
  <c r="K184" i="24"/>
  <c r="V217" i="23"/>
  <c r="I185" i="24"/>
  <c r="T218" i="23"/>
  <c r="G186" i="24"/>
  <c r="R219" i="23"/>
  <c r="E187" i="24"/>
  <c r="P220" i="23"/>
  <c r="C188" i="24"/>
  <c r="X220" i="23"/>
  <c r="K188" i="24"/>
  <c r="V221" i="23"/>
  <c r="I189" i="24"/>
  <c r="T222" i="23"/>
  <c r="G190" i="24"/>
  <c r="R223" i="23"/>
  <c r="E191" i="24"/>
  <c r="Q229" i="23"/>
  <c r="D197" i="24"/>
  <c r="D229" i="24"/>
  <c r="B198" i="24"/>
  <c r="B230" i="24"/>
  <c r="W230" i="23"/>
  <c r="J198" i="24"/>
  <c r="J230" i="24"/>
  <c r="U231" i="23"/>
  <c r="H199" i="24"/>
  <c r="H231" i="24"/>
  <c r="S232" i="23"/>
  <c r="F232" i="24"/>
  <c r="F200" i="24"/>
  <c r="Q233" i="23"/>
  <c r="D233" i="24"/>
  <c r="D201" i="24"/>
  <c r="B234" i="24"/>
  <c r="B202" i="24"/>
  <c r="W234" i="23"/>
  <c r="J234" i="24"/>
  <c r="J202" i="24"/>
  <c r="U235" i="23"/>
  <c r="H235" i="24"/>
  <c r="H203" i="24"/>
  <c r="S236" i="23"/>
  <c r="F204" i="24"/>
  <c r="F236" i="24"/>
  <c r="Q237" i="23"/>
  <c r="D205" i="24"/>
  <c r="D237" i="24"/>
  <c r="B206" i="24"/>
  <c r="B238" i="24"/>
  <c r="W238" i="23"/>
  <c r="J206" i="24"/>
  <c r="J238" i="24"/>
  <c r="U239" i="23"/>
  <c r="H207" i="24"/>
  <c r="H239" i="24"/>
  <c r="S240" i="23"/>
  <c r="F240" i="24"/>
  <c r="F208" i="24"/>
  <c r="Q241" i="23"/>
  <c r="D241" i="24"/>
  <c r="D209" i="24"/>
  <c r="B242" i="24"/>
  <c r="B210" i="24"/>
  <c r="W242" i="23"/>
  <c r="J242" i="24"/>
  <c r="J210" i="24"/>
  <c r="U243" i="23"/>
  <c r="H211" i="24"/>
  <c r="H243" i="24"/>
  <c r="S244" i="23"/>
  <c r="F244" i="24"/>
  <c r="F212" i="24"/>
  <c r="Q245" i="23"/>
  <c r="D213" i="24"/>
  <c r="D245" i="24"/>
  <c r="B246" i="24"/>
  <c r="B214" i="24"/>
  <c r="W246" i="23"/>
  <c r="J246" i="24"/>
  <c r="J214" i="24"/>
  <c r="U247" i="23"/>
  <c r="H215" i="24"/>
  <c r="H247" i="24"/>
  <c r="S248" i="23"/>
  <c r="F248" i="24"/>
  <c r="F216" i="24"/>
  <c r="Q249" i="23"/>
  <c r="D249" i="24"/>
  <c r="D217" i="24"/>
  <c r="B250" i="24"/>
  <c r="B218" i="24"/>
  <c r="W250" i="23"/>
  <c r="J250" i="24"/>
  <c r="J218" i="24"/>
  <c r="U251" i="23"/>
  <c r="H219" i="24"/>
  <c r="H251" i="24"/>
  <c r="S252" i="23"/>
  <c r="F252" i="24"/>
  <c r="F220" i="24"/>
  <c r="Q253" i="23"/>
  <c r="D253" i="24"/>
  <c r="D221" i="24"/>
  <c r="B254" i="24"/>
  <c r="B222" i="24"/>
  <c r="W254" i="23"/>
  <c r="J254" i="24"/>
  <c r="J222" i="24"/>
  <c r="U255" i="23"/>
  <c r="H223" i="24"/>
  <c r="H255" i="24"/>
  <c r="X41" i="23"/>
  <c r="K9" i="24"/>
  <c r="X45" i="23"/>
  <c r="K13" i="24"/>
  <c r="X49" i="23"/>
  <c r="K17" i="24"/>
  <c r="X53" i="23"/>
  <c r="K21" i="24"/>
  <c r="X57" i="23"/>
  <c r="K25" i="24"/>
  <c r="X61" i="23"/>
  <c r="K29" i="24"/>
  <c r="S69" i="23"/>
  <c r="F37" i="24"/>
  <c r="Q70" i="23"/>
  <c r="D38" i="24"/>
  <c r="B39" i="24"/>
  <c r="W71" i="23"/>
  <c r="J39" i="24"/>
  <c r="U72" i="23"/>
  <c r="H40" i="24"/>
  <c r="S73" i="23"/>
  <c r="F41" i="24"/>
  <c r="Q74" i="23"/>
  <c r="D42" i="24"/>
  <c r="B43" i="24"/>
  <c r="W75" i="23"/>
  <c r="J43" i="24"/>
  <c r="U76" i="23"/>
  <c r="H44" i="24"/>
  <c r="S77" i="23"/>
  <c r="F45" i="24"/>
  <c r="Q78" i="23"/>
  <c r="D46" i="24"/>
  <c r="B47" i="24"/>
  <c r="W79" i="23"/>
  <c r="J47" i="24"/>
  <c r="U80" i="23"/>
  <c r="H48" i="24"/>
  <c r="S81" i="23"/>
  <c r="F49" i="24"/>
  <c r="Q82" i="23"/>
  <c r="D50" i="24"/>
  <c r="B51" i="24"/>
  <c r="W83" i="23"/>
  <c r="J51" i="24"/>
  <c r="U84" i="23"/>
  <c r="H52" i="24"/>
  <c r="S85" i="23"/>
  <c r="F53" i="24"/>
  <c r="Q86" i="23"/>
  <c r="D54" i="24"/>
  <c r="B55" i="24"/>
  <c r="W87" i="23"/>
  <c r="J55" i="24"/>
  <c r="U88" i="23"/>
  <c r="H56" i="24"/>
  <c r="S89" i="23"/>
  <c r="F57" i="24"/>
  <c r="Q90" i="23"/>
  <c r="D58" i="24"/>
  <c r="B59" i="24"/>
  <c r="W91" i="23"/>
  <c r="J59" i="24"/>
  <c r="U92" i="23"/>
  <c r="H60" i="24"/>
  <c r="S93" i="23"/>
  <c r="F61" i="24"/>
  <c r="Q94" i="23"/>
  <c r="D62" i="24"/>
  <c r="B63" i="24"/>
  <c r="W95" i="23"/>
  <c r="J63" i="24"/>
  <c r="V101" i="23"/>
  <c r="I69" i="24"/>
  <c r="T102" i="23"/>
  <c r="G70" i="24"/>
  <c r="R103" i="23"/>
  <c r="E71" i="24"/>
  <c r="P104" i="23"/>
  <c r="C72" i="24"/>
  <c r="X104" i="23"/>
  <c r="K72" i="24"/>
  <c r="V105" i="23"/>
  <c r="I73" i="24"/>
  <c r="T106" i="23"/>
  <c r="G74" i="24"/>
  <c r="R107" i="23"/>
  <c r="E75" i="24"/>
  <c r="P108" i="23"/>
  <c r="C76" i="24"/>
  <c r="X108" i="23"/>
  <c r="K76" i="24"/>
  <c r="V109" i="23"/>
  <c r="I77" i="24"/>
  <c r="T110" i="23"/>
  <c r="G78" i="24"/>
  <c r="R111" i="23"/>
  <c r="E79" i="24"/>
  <c r="P112" i="23"/>
  <c r="C80" i="24"/>
  <c r="X112" i="23"/>
  <c r="K80" i="24"/>
  <c r="V113" i="23"/>
  <c r="I81" i="24"/>
  <c r="T114" i="23"/>
  <c r="G82" i="24"/>
  <c r="R115" i="23"/>
  <c r="E83" i="24"/>
  <c r="P116" i="23"/>
  <c r="C84" i="24"/>
  <c r="X116" i="23"/>
  <c r="K84" i="24"/>
  <c r="V117" i="23"/>
  <c r="I85" i="24"/>
  <c r="T118" i="23"/>
  <c r="G86" i="24"/>
  <c r="R119" i="23"/>
  <c r="E87" i="24"/>
  <c r="P120" i="23"/>
  <c r="C88" i="24"/>
  <c r="X120" i="23"/>
  <c r="K88" i="24"/>
  <c r="V121" i="23"/>
  <c r="I89" i="24"/>
  <c r="T122" i="23"/>
  <c r="G90" i="24"/>
  <c r="R123" i="23"/>
  <c r="E91" i="24"/>
  <c r="P124" i="23"/>
  <c r="C92" i="24"/>
  <c r="X124" i="23"/>
  <c r="K92" i="24"/>
  <c r="V125" i="23"/>
  <c r="I93" i="24"/>
  <c r="T126" i="23"/>
  <c r="G94" i="24"/>
  <c r="R127" i="23"/>
  <c r="E95" i="24"/>
  <c r="Q133" i="23"/>
  <c r="D101" i="24"/>
  <c r="B102" i="24"/>
  <c r="W134" i="23"/>
  <c r="J102" i="24"/>
  <c r="U135" i="23"/>
  <c r="H103" i="24"/>
  <c r="S136" i="23"/>
  <c r="F104" i="24"/>
  <c r="Q137" i="23"/>
  <c r="D105" i="24"/>
  <c r="B106" i="24"/>
  <c r="W138" i="23"/>
  <c r="J106" i="24"/>
  <c r="U139" i="23"/>
  <c r="H107" i="24"/>
  <c r="S140" i="23"/>
  <c r="F108" i="24"/>
  <c r="Q141" i="23"/>
  <c r="D109" i="24"/>
  <c r="B110" i="24"/>
  <c r="W142" i="23"/>
  <c r="J110" i="24"/>
  <c r="U143" i="23"/>
  <c r="H111" i="24"/>
  <c r="S144" i="23"/>
  <c r="F112" i="24"/>
  <c r="Q145" i="23"/>
  <c r="D113" i="24"/>
  <c r="B114" i="24"/>
  <c r="W146" i="23"/>
  <c r="J114" i="24"/>
  <c r="U147" i="23"/>
  <c r="H115" i="24"/>
  <c r="S148" i="23"/>
  <c r="F116" i="24"/>
  <c r="Q149" i="23"/>
  <c r="D117" i="24"/>
  <c r="B118" i="24"/>
  <c r="W150" i="23"/>
  <c r="J118" i="24"/>
  <c r="U151" i="23"/>
  <c r="H119" i="24"/>
  <c r="S152" i="23"/>
  <c r="F120" i="24"/>
  <c r="Q153" i="23"/>
  <c r="D121" i="24"/>
  <c r="B122" i="24"/>
  <c r="W154" i="23"/>
  <c r="J122" i="24"/>
  <c r="U155" i="23"/>
  <c r="H123" i="24"/>
  <c r="S156" i="23"/>
  <c r="F124" i="24"/>
  <c r="Q157" i="23"/>
  <c r="D125" i="24"/>
  <c r="B126" i="24"/>
  <c r="W158" i="23"/>
  <c r="J126" i="24"/>
  <c r="U159" i="23"/>
  <c r="H127" i="24"/>
  <c r="T165" i="23"/>
  <c r="G133" i="24"/>
  <c r="R166" i="23"/>
  <c r="E134" i="24"/>
  <c r="P167" i="23"/>
  <c r="C135" i="24"/>
  <c r="X167" i="23"/>
  <c r="K135" i="24"/>
  <c r="V168" i="23"/>
  <c r="I136" i="24"/>
  <c r="T169" i="23"/>
  <c r="G137" i="24"/>
  <c r="R170" i="23"/>
  <c r="E138" i="24"/>
  <c r="P171" i="23"/>
  <c r="C139" i="24"/>
  <c r="X171" i="23"/>
  <c r="K139" i="24"/>
  <c r="V172" i="23"/>
  <c r="I140" i="24"/>
  <c r="T173" i="23"/>
  <c r="G141" i="24"/>
  <c r="R174" i="23"/>
  <c r="E142" i="24"/>
  <c r="P175" i="23"/>
  <c r="C143" i="24"/>
  <c r="X175" i="23"/>
  <c r="K143" i="24"/>
  <c r="V176" i="23"/>
  <c r="I144" i="24"/>
  <c r="T177" i="23"/>
  <c r="G145" i="24"/>
  <c r="R178" i="23"/>
  <c r="E146" i="24"/>
  <c r="P179" i="23"/>
  <c r="C147" i="24"/>
  <c r="X179" i="23"/>
  <c r="K147" i="24"/>
  <c r="V180" i="23"/>
  <c r="I148" i="24"/>
  <c r="T181" i="23"/>
  <c r="G149" i="24"/>
  <c r="R182" i="23"/>
  <c r="E150" i="24"/>
  <c r="P183" i="23"/>
  <c r="C151" i="24"/>
  <c r="X183" i="23"/>
  <c r="K151" i="24"/>
  <c r="V184" i="23"/>
  <c r="I152" i="24"/>
  <c r="T185" i="23"/>
  <c r="G153" i="24"/>
  <c r="R186" i="23"/>
  <c r="E154" i="24"/>
  <c r="P187" i="23"/>
  <c r="C155" i="24"/>
  <c r="X187" i="23"/>
  <c r="K155" i="24"/>
  <c r="V188" i="23"/>
  <c r="I156" i="24"/>
  <c r="T189" i="23"/>
  <c r="G157" i="24"/>
  <c r="R190" i="23"/>
  <c r="E158" i="24"/>
  <c r="P191" i="23"/>
  <c r="C159" i="24"/>
  <c r="X191" i="23"/>
  <c r="K159" i="24"/>
  <c r="W197" i="23"/>
  <c r="J165" i="24"/>
  <c r="U198" i="23"/>
  <c r="H166" i="24"/>
  <c r="S199" i="23"/>
  <c r="F167" i="24"/>
  <c r="Q200" i="23"/>
  <c r="D168" i="24"/>
  <c r="B169" i="24"/>
  <c r="W201" i="23"/>
  <c r="J169" i="24"/>
  <c r="U202" i="23"/>
  <c r="H170" i="24"/>
  <c r="S203" i="23"/>
  <c r="F171" i="24"/>
  <c r="Q204" i="23"/>
  <c r="D172" i="24"/>
  <c r="B173" i="24"/>
  <c r="W205" i="23"/>
  <c r="J173" i="24"/>
  <c r="U206" i="23"/>
  <c r="H174" i="24"/>
  <c r="S207" i="23"/>
  <c r="F175" i="24"/>
  <c r="Q208" i="23"/>
  <c r="D176" i="24"/>
  <c r="B177" i="24"/>
  <c r="W209" i="23"/>
  <c r="J177" i="24"/>
  <c r="U210" i="23"/>
  <c r="H178" i="24"/>
  <c r="S211" i="23"/>
  <c r="F179" i="24"/>
  <c r="Q212" i="23"/>
  <c r="D180" i="24"/>
  <c r="B181" i="24"/>
  <c r="W213" i="23"/>
  <c r="J181" i="24"/>
  <c r="U214" i="23"/>
  <c r="H182" i="24"/>
  <c r="S215" i="23"/>
  <c r="F183" i="24"/>
  <c r="Q216" i="23"/>
  <c r="D184" i="24"/>
  <c r="B185" i="24"/>
  <c r="W217" i="23"/>
  <c r="J185" i="24"/>
  <c r="U218" i="23"/>
  <c r="H186" i="24"/>
  <c r="S219" i="23"/>
  <c r="F187" i="24"/>
  <c r="Q220" i="23"/>
  <c r="D188" i="24"/>
  <c r="B189" i="24"/>
  <c r="W221" i="23"/>
  <c r="J189" i="24"/>
  <c r="U222" i="23"/>
  <c r="H190" i="24"/>
  <c r="S223" i="23"/>
  <c r="F191" i="24"/>
  <c r="R229" i="23"/>
  <c r="E197" i="24"/>
  <c r="E229" i="24"/>
  <c r="P230" i="23"/>
  <c r="C198" i="24"/>
  <c r="C230" i="24"/>
  <c r="X230" i="23"/>
  <c r="K198" i="24"/>
  <c r="K230" i="24"/>
  <c r="V231" i="23"/>
  <c r="I231" i="24"/>
  <c r="I199" i="24"/>
  <c r="T232" i="23"/>
  <c r="G232" i="24"/>
  <c r="G200" i="24"/>
  <c r="R233" i="23"/>
  <c r="E233" i="24"/>
  <c r="E201" i="24"/>
  <c r="P234" i="23"/>
  <c r="C234" i="24"/>
  <c r="C202" i="24"/>
  <c r="X234" i="23"/>
  <c r="K234" i="24"/>
  <c r="K202" i="24"/>
  <c r="V235" i="23"/>
  <c r="I203" i="24"/>
  <c r="I235" i="24"/>
  <c r="T236" i="23"/>
  <c r="G204" i="24"/>
  <c r="G236" i="24"/>
  <c r="R237" i="23"/>
  <c r="E205" i="24"/>
  <c r="E237" i="24"/>
  <c r="P238" i="23"/>
  <c r="C206" i="24"/>
  <c r="C238" i="24"/>
  <c r="X238" i="23"/>
  <c r="K206" i="24"/>
  <c r="K238" i="24"/>
  <c r="V239" i="23"/>
  <c r="I239" i="24"/>
  <c r="I207" i="24"/>
  <c r="T240" i="23"/>
  <c r="G240" i="24"/>
  <c r="G208" i="24"/>
  <c r="R241" i="23"/>
  <c r="E241" i="24"/>
  <c r="E209" i="24"/>
  <c r="P242" i="23"/>
  <c r="C242" i="24"/>
  <c r="C210" i="24"/>
  <c r="X242" i="23"/>
  <c r="K242" i="24"/>
  <c r="K210" i="24"/>
  <c r="V243" i="23"/>
  <c r="I243" i="24"/>
  <c r="I211" i="24"/>
  <c r="T244" i="23"/>
  <c r="G244" i="24"/>
  <c r="G212" i="24"/>
  <c r="R245" i="23"/>
  <c r="E245" i="24"/>
  <c r="E213" i="24"/>
  <c r="P246" i="23"/>
  <c r="C214" i="24"/>
  <c r="C246" i="24"/>
  <c r="X246" i="23"/>
  <c r="K246" i="24"/>
  <c r="K214" i="24"/>
  <c r="V247" i="23"/>
  <c r="I247" i="24"/>
  <c r="I215" i="24"/>
  <c r="T248" i="23"/>
  <c r="G248" i="24"/>
  <c r="G216" i="24"/>
  <c r="R249" i="23"/>
  <c r="E249" i="24"/>
  <c r="E217" i="24"/>
  <c r="P250" i="23"/>
  <c r="C250" i="24"/>
  <c r="C218" i="24"/>
  <c r="X250" i="23"/>
  <c r="K250" i="24"/>
  <c r="K218" i="24"/>
  <c r="V251" i="23"/>
  <c r="I251" i="24"/>
  <c r="I219" i="24"/>
  <c r="T252" i="23"/>
  <c r="G252" i="24"/>
  <c r="G220" i="24"/>
  <c r="R253" i="23"/>
  <c r="E253" i="24"/>
  <c r="E221" i="24"/>
  <c r="P254" i="23"/>
  <c r="C222" i="24"/>
  <c r="C254" i="24"/>
  <c r="X254" i="23"/>
  <c r="K222" i="24"/>
  <c r="K254" i="24"/>
  <c r="V255" i="23"/>
  <c r="I255" i="24"/>
  <c r="I223" i="24"/>
  <c r="B165" i="24"/>
  <c r="T69" i="23"/>
  <c r="G37" i="24"/>
  <c r="R70" i="23"/>
  <c r="E38" i="24"/>
  <c r="P71" i="23"/>
  <c r="C39" i="24"/>
  <c r="X71" i="23"/>
  <c r="K39" i="24"/>
  <c r="V72" i="23"/>
  <c r="I40" i="24"/>
  <c r="T73" i="23"/>
  <c r="G41" i="24"/>
  <c r="R74" i="23"/>
  <c r="E42" i="24"/>
  <c r="P75" i="23"/>
  <c r="C43" i="24"/>
  <c r="X75" i="23"/>
  <c r="K43" i="24"/>
  <c r="V76" i="23"/>
  <c r="I44" i="24"/>
  <c r="T77" i="23"/>
  <c r="G45" i="24"/>
  <c r="R78" i="23"/>
  <c r="E46" i="24"/>
  <c r="P79" i="23"/>
  <c r="C47" i="24"/>
  <c r="X79" i="23"/>
  <c r="K47" i="24"/>
  <c r="V80" i="23"/>
  <c r="I48" i="24"/>
  <c r="T81" i="23"/>
  <c r="G49" i="24"/>
  <c r="R82" i="23"/>
  <c r="E50" i="24"/>
  <c r="P83" i="23"/>
  <c r="C51" i="24"/>
  <c r="X83" i="23"/>
  <c r="K51" i="24"/>
  <c r="V84" i="23"/>
  <c r="I52" i="24"/>
  <c r="T85" i="23"/>
  <c r="G53" i="24"/>
  <c r="R86" i="23"/>
  <c r="E54" i="24"/>
  <c r="P87" i="23"/>
  <c r="C55" i="24"/>
  <c r="X87" i="23"/>
  <c r="K55" i="24"/>
  <c r="V88" i="23"/>
  <c r="I56" i="24"/>
  <c r="T89" i="23"/>
  <c r="G57" i="24"/>
  <c r="R90" i="23"/>
  <c r="E58" i="24"/>
  <c r="P91" i="23"/>
  <c r="C59" i="24"/>
  <c r="X91" i="23"/>
  <c r="K59" i="24"/>
  <c r="V92" i="23"/>
  <c r="I60" i="24"/>
  <c r="T93" i="23"/>
  <c r="G61" i="24"/>
  <c r="R94" i="23"/>
  <c r="E62" i="24"/>
  <c r="P95" i="23"/>
  <c r="C63" i="24"/>
  <c r="X95" i="23"/>
  <c r="K63" i="24"/>
  <c r="W101" i="23"/>
  <c r="J69" i="24"/>
  <c r="U102" i="23"/>
  <c r="H70" i="24"/>
  <c r="S103" i="23"/>
  <c r="F71" i="24"/>
  <c r="Q104" i="23"/>
  <c r="D72" i="24"/>
  <c r="B73" i="24"/>
  <c r="W105" i="23"/>
  <c r="J73" i="24"/>
  <c r="U106" i="23"/>
  <c r="H74" i="24"/>
  <c r="S107" i="23"/>
  <c r="F75" i="24"/>
  <c r="Q108" i="23"/>
  <c r="D76" i="24"/>
  <c r="B77" i="24"/>
  <c r="W109" i="23"/>
  <c r="J77" i="24"/>
  <c r="U110" i="23"/>
  <c r="H78" i="24"/>
  <c r="S111" i="23"/>
  <c r="F79" i="24"/>
  <c r="Q112" i="23"/>
  <c r="D80" i="24"/>
  <c r="B81" i="24"/>
  <c r="W113" i="23"/>
  <c r="J81" i="24"/>
  <c r="U114" i="23"/>
  <c r="H82" i="24"/>
  <c r="S115" i="23"/>
  <c r="F83" i="24"/>
  <c r="Q116" i="23"/>
  <c r="D84" i="24"/>
  <c r="B85" i="24"/>
  <c r="W117" i="23"/>
  <c r="J85" i="24"/>
  <c r="U118" i="23"/>
  <c r="H86" i="24"/>
  <c r="S119" i="23"/>
  <c r="F87" i="24"/>
  <c r="Q120" i="23"/>
  <c r="D88" i="24"/>
  <c r="B89" i="24"/>
  <c r="W121" i="23"/>
  <c r="J89" i="24"/>
  <c r="U122" i="23"/>
  <c r="H90" i="24"/>
  <c r="S123" i="23"/>
  <c r="F91" i="24"/>
  <c r="Q124" i="23"/>
  <c r="D92" i="24"/>
  <c r="B93" i="24"/>
  <c r="W125" i="23"/>
  <c r="J93" i="24"/>
  <c r="U126" i="23"/>
  <c r="H94" i="24"/>
  <c r="S127" i="23"/>
  <c r="F95" i="24"/>
  <c r="R133" i="23"/>
  <c r="E101" i="24"/>
  <c r="P134" i="23"/>
  <c r="C102" i="24"/>
  <c r="X134" i="23"/>
  <c r="K102" i="24"/>
  <c r="V135" i="23"/>
  <c r="I103" i="24"/>
  <c r="T136" i="23"/>
  <c r="G104" i="24"/>
  <c r="R137" i="23"/>
  <c r="E105" i="24"/>
  <c r="P138" i="23"/>
  <c r="C106" i="24"/>
  <c r="X138" i="23"/>
  <c r="K106" i="24"/>
  <c r="V139" i="23"/>
  <c r="I107" i="24"/>
  <c r="T140" i="23"/>
  <c r="G108" i="24"/>
  <c r="R141" i="23"/>
  <c r="E109" i="24"/>
  <c r="P142" i="23"/>
  <c r="C110" i="24"/>
  <c r="X142" i="23"/>
  <c r="K110" i="24"/>
  <c r="V143" i="23"/>
  <c r="I111" i="24"/>
  <c r="T144" i="23"/>
  <c r="G112" i="24"/>
  <c r="R145" i="23"/>
  <c r="E113" i="24"/>
  <c r="P146" i="23"/>
  <c r="C114" i="24"/>
  <c r="X146" i="23"/>
  <c r="K114" i="24"/>
  <c r="V147" i="23"/>
  <c r="I115" i="24"/>
  <c r="T148" i="23"/>
  <c r="G116" i="24"/>
  <c r="R149" i="23"/>
  <c r="E117" i="24"/>
  <c r="P150" i="23"/>
  <c r="C118" i="24"/>
  <c r="X150" i="23"/>
  <c r="K118" i="24"/>
  <c r="V151" i="23"/>
  <c r="I119" i="24"/>
  <c r="T152" i="23"/>
  <c r="G120" i="24"/>
  <c r="R153" i="23"/>
  <c r="E121" i="24"/>
  <c r="P154" i="23"/>
  <c r="C122" i="24"/>
  <c r="X154" i="23"/>
  <c r="K122" i="24"/>
  <c r="V155" i="23"/>
  <c r="I123" i="24"/>
  <c r="T156" i="23"/>
  <c r="G124" i="24"/>
  <c r="R157" i="23"/>
  <c r="E125" i="24"/>
  <c r="P158" i="23"/>
  <c r="C126" i="24"/>
  <c r="X158" i="23"/>
  <c r="K126" i="24"/>
  <c r="V159" i="23"/>
  <c r="I127" i="24"/>
  <c r="U165" i="23"/>
  <c r="H133" i="24"/>
  <c r="S166" i="23"/>
  <c r="F134" i="24"/>
  <c r="Q167" i="23"/>
  <c r="D135" i="24"/>
  <c r="B136" i="24"/>
  <c r="W168" i="23"/>
  <c r="J136" i="24"/>
  <c r="U169" i="23"/>
  <c r="H137" i="24"/>
  <c r="S170" i="23"/>
  <c r="F138" i="24"/>
  <c r="Q171" i="23"/>
  <c r="D139" i="24"/>
  <c r="B140" i="24"/>
  <c r="W172" i="23"/>
  <c r="J140" i="24"/>
  <c r="U173" i="23"/>
  <c r="H141" i="24"/>
  <c r="S174" i="23"/>
  <c r="F142" i="24"/>
  <c r="Q175" i="23"/>
  <c r="D143" i="24"/>
  <c r="B144" i="24"/>
  <c r="W176" i="23"/>
  <c r="J144" i="24"/>
  <c r="U177" i="23"/>
  <c r="H145" i="24"/>
  <c r="S178" i="23"/>
  <c r="F146" i="24"/>
  <c r="Q179" i="23"/>
  <c r="D147" i="24"/>
  <c r="B148" i="24"/>
  <c r="W180" i="23"/>
  <c r="J148" i="24"/>
  <c r="U181" i="23"/>
  <c r="H149" i="24"/>
  <c r="S182" i="23"/>
  <c r="F150" i="24"/>
  <c r="Q183" i="23"/>
  <c r="D151" i="24"/>
  <c r="B152" i="24"/>
  <c r="W184" i="23"/>
  <c r="J152" i="24"/>
  <c r="U185" i="23"/>
  <c r="H153" i="24"/>
  <c r="S186" i="23"/>
  <c r="F154" i="24"/>
  <c r="Q187" i="23"/>
  <c r="D155" i="24"/>
  <c r="B156" i="24"/>
  <c r="W188" i="23"/>
  <c r="J156" i="24"/>
  <c r="U189" i="23"/>
  <c r="H157" i="24"/>
  <c r="S190" i="23"/>
  <c r="F158" i="24"/>
  <c r="Q191" i="23"/>
  <c r="D159" i="24"/>
  <c r="P197" i="23"/>
  <c r="C165" i="24"/>
  <c r="X197" i="23"/>
  <c r="K165" i="24"/>
  <c r="V198" i="23"/>
  <c r="I166" i="24"/>
  <c r="T199" i="23"/>
  <c r="G167" i="24"/>
  <c r="R200" i="23"/>
  <c r="E168" i="24"/>
  <c r="P201" i="23"/>
  <c r="C169" i="24"/>
  <c r="X201" i="23"/>
  <c r="K169" i="24"/>
  <c r="V202" i="23"/>
  <c r="I170" i="24"/>
  <c r="T203" i="23"/>
  <c r="G171" i="24"/>
  <c r="R204" i="23"/>
  <c r="E172" i="24"/>
  <c r="P205" i="23"/>
  <c r="C173" i="24"/>
  <c r="X205" i="23"/>
  <c r="K173" i="24"/>
  <c r="V206" i="23"/>
  <c r="I174" i="24"/>
  <c r="T207" i="23"/>
  <c r="G175" i="24"/>
  <c r="R208" i="23"/>
  <c r="E176" i="24"/>
  <c r="P209" i="23"/>
  <c r="C177" i="24"/>
  <c r="X209" i="23"/>
  <c r="K177" i="24"/>
  <c r="V210" i="23"/>
  <c r="I178" i="24"/>
  <c r="T211" i="23"/>
  <c r="G179" i="24"/>
  <c r="R212" i="23"/>
  <c r="E180" i="24"/>
  <c r="P213" i="23"/>
  <c r="C181" i="24"/>
  <c r="X213" i="23"/>
  <c r="K181" i="24"/>
  <c r="V214" i="23"/>
  <c r="I182" i="24"/>
  <c r="T215" i="23"/>
  <c r="G183" i="24"/>
  <c r="R216" i="23"/>
  <c r="E184" i="24"/>
  <c r="P217" i="23"/>
  <c r="C185" i="24"/>
  <c r="X217" i="23"/>
  <c r="K185" i="24"/>
  <c r="V218" i="23"/>
  <c r="I186" i="24"/>
  <c r="T219" i="23"/>
  <c r="G187" i="24"/>
  <c r="R220" i="23"/>
  <c r="E188" i="24"/>
  <c r="P221" i="23"/>
  <c r="C189" i="24"/>
  <c r="X221" i="23"/>
  <c r="K189" i="24"/>
  <c r="V222" i="23"/>
  <c r="I190" i="24"/>
  <c r="T223" i="23"/>
  <c r="G191" i="24"/>
  <c r="S229" i="23"/>
  <c r="F197" i="24"/>
  <c r="F229" i="24"/>
  <c r="Q230" i="23"/>
  <c r="D230" i="24"/>
  <c r="D198" i="24"/>
  <c r="B231" i="24"/>
  <c r="B199" i="24"/>
  <c r="W231" i="23"/>
  <c r="J231" i="24"/>
  <c r="J199" i="24"/>
  <c r="U232" i="23"/>
  <c r="H232" i="24"/>
  <c r="H200" i="24"/>
  <c r="S233" i="23"/>
  <c r="F233" i="24"/>
  <c r="F201" i="24"/>
  <c r="Q234" i="23"/>
  <c r="D202" i="24"/>
  <c r="D234" i="24"/>
  <c r="B203" i="24"/>
  <c r="B235" i="24"/>
  <c r="W235" i="23"/>
  <c r="J203" i="24"/>
  <c r="J235" i="24"/>
  <c r="U236" i="23"/>
  <c r="H204" i="24"/>
  <c r="H236" i="24"/>
  <c r="S237" i="23"/>
  <c r="F205" i="24"/>
  <c r="F237" i="24"/>
  <c r="Q238" i="23"/>
  <c r="D238" i="24"/>
  <c r="D206" i="24"/>
  <c r="B239" i="24"/>
  <c r="B207" i="24"/>
  <c r="W239" i="23"/>
  <c r="J239" i="24"/>
  <c r="J207" i="24"/>
  <c r="U240" i="23"/>
  <c r="H240" i="24"/>
  <c r="H208" i="24"/>
  <c r="S241" i="23"/>
  <c r="F241" i="24"/>
  <c r="F209" i="24"/>
  <c r="Q242" i="23"/>
  <c r="D210" i="24"/>
  <c r="D242" i="24"/>
  <c r="B243" i="24"/>
  <c r="B211" i="24"/>
  <c r="W243" i="23"/>
  <c r="J211" i="24"/>
  <c r="J243" i="24"/>
  <c r="U244" i="23"/>
  <c r="H244" i="24"/>
  <c r="H212" i="24"/>
  <c r="S245" i="23"/>
  <c r="F213" i="24"/>
  <c r="F245" i="24"/>
  <c r="Q246" i="23"/>
  <c r="D246" i="24"/>
  <c r="D214" i="24"/>
  <c r="B247" i="24"/>
  <c r="B215" i="24"/>
  <c r="W247" i="23"/>
  <c r="J247" i="24"/>
  <c r="J215" i="24"/>
  <c r="U248" i="23"/>
  <c r="H248" i="24"/>
  <c r="H216" i="24"/>
  <c r="S249" i="23"/>
  <c r="F217" i="24"/>
  <c r="F249" i="24"/>
  <c r="Q250" i="23"/>
  <c r="D250" i="24"/>
  <c r="D218" i="24"/>
  <c r="B219" i="24"/>
  <c r="B251" i="24"/>
  <c r="W251" i="23"/>
  <c r="J251" i="24"/>
  <c r="J219" i="24"/>
  <c r="U252" i="23"/>
  <c r="H252" i="24"/>
  <c r="H220" i="24"/>
  <c r="S253" i="23"/>
  <c r="F253" i="24"/>
  <c r="F221" i="24"/>
  <c r="Q254" i="23"/>
  <c r="D254" i="24"/>
  <c r="D222" i="24"/>
  <c r="B255" i="24"/>
  <c r="B223" i="24"/>
  <c r="W255" i="23"/>
  <c r="J255" i="24"/>
  <c r="J223" i="24"/>
  <c r="B229" i="24"/>
  <c r="B197" i="24"/>
  <c r="X38" i="23"/>
  <c r="K6" i="24"/>
  <c r="X42" i="23"/>
  <c r="K10" i="24"/>
  <c r="X46" i="23"/>
  <c r="K14" i="24"/>
  <c r="X50" i="23"/>
  <c r="K18" i="24"/>
  <c r="X54" i="23"/>
  <c r="K22" i="24"/>
  <c r="X58" i="23"/>
  <c r="K26" i="24"/>
  <c r="X62" i="23"/>
  <c r="K30" i="24"/>
  <c r="U69" i="23"/>
  <c r="H37" i="24"/>
  <c r="S70" i="23"/>
  <c r="F38" i="24"/>
  <c r="Q71" i="23"/>
  <c r="D39" i="24"/>
  <c r="B40" i="24"/>
  <c r="W72" i="23"/>
  <c r="J40" i="24"/>
  <c r="U73" i="23"/>
  <c r="H41" i="24"/>
  <c r="S74" i="23"/>
  <c r="F42" i="24"/>
  <c r="Q75" i="23"/>
  <c r="D43" i="24"/>
  <c r="B44" i="24"/>
  <c r="W76" i="23"/>
  <c r="J44" i="24"/>
  <c r="U77" i="23"/>
  <c r="H45" i="24"/>
  <c r="S78" i="23"/>
  <c r="F46" i="24"/>
  <c r="Q79" i="23"/>
  <c r="D47" i="24"/>
  <c r="B48" i="24"/>
  <c r="W80" i="23"/>
  <c r="J48" i="24"/>
  <c r="U81" i="23"/>
  <c r="H49" i="24"/>
  <c r="S82" i="23"/>
  <c r="F50" i="24"/>
  <c r="Q83" i="23"/>
  <c r="D51" i="24"/>
  <c r="B52" i="24"/>
  <c r="W84" i="23"/>
  <c r="J52" i="24"/>
  <c r="U85" i="23"/>
  <c r="H53" i="24"/>
  <c r="S86" i="23"/>
  <c r="F54" i="24"/>
  <c r="Q87" i="23"/>
  <c r="D55" i="24"/>
  <c r="B56" i="24"/>
  <c r="W88" i="23"/>
  <c r="J56" i="24"/>
  <c r="U89" i="23"/>
  <c r="H57" i="24"/>
  <c r="S90" i="23"/>
  <c r="F58" i="24"/>
  <c r="Q91" i="23"/>
  <c r="D59" i="24"/>
  <c r="B60" i="24"/>
  <c r="W92" i="23"/>
  <c r="J60" i="24"/>
  <c r="U93" i="23"/>
  <c r="H61" i="24"/>
  <c r="S94" i="23"/>
  <c r="F62" i="24"/>
  <c r="Q95" i="23"/>
  <c r="D63" i="24"/>
  <c r="P101" i="23"/>
  <c r="C69" i="24"/>
  <c r="X101" i="23"/>
  <c r="K69" i="24"/>
  <c r="V102" i="23"/>
  <c r="I70" i="24"/>
  <c r="T103" i="23"/>
  <c r="G71" i="24"/>
  <c r="R104" i="23"/>
  <c r="E72" i="24"/>
  <c r="P105" i="23"/>
  <c r="C73" i="24"/>
  <c r="X105" i="23"/>
  <c r="K73" i="24"/>
  <c r="V106" i="23"/>
  <c r="I74" i="24"/>
  <c r="T107" i="23"/>
  <c r="G75" i="24"/>
  <c r="R108" i="23"/>
  <c r="E76" i="24"/>
  <c r="P109" i="23"/>
  <c r="C77" i="24"/>
  <c r="X109" i="23"/>
  <c r="K77" i="24"/>
  <c r="V110" i="23"/>
  <c r="I78" i="24"/>
  <c r="T111" i="23"/>
  <c r="G79" i="24"/>
  <c r="R112" i="23"/>
  <c r="E80" i="24"/>
  <c r="P113" i="23"/>
  <c r="C81" i="24"/>
  <c r="X113" i="23"/>
  <c r="K81" i="24"/>
  <c r="V114" i="23"/>
  <c r="I82" i="24"/>
  <c r="T115" i="23"/>
  <c r="G83" i="24"/>
  <c r="R116" i="23"/>
  <c r="E84" i="24"/>
  <c r="P117" i="23"/>
  <c r="C85" i="24"/>
  <c r="X117" i="23"/>
  <c r="K85" i="24"/>
  <c r="V118" i="23"/>
  <c r="I86" i="24"/>
  <c r="T119" i="23"/>
  <c r="G87" i="24"/>
  <c r="R120" i="23"/>
  <c r="E88" i="24"/>
  <c r="P121" i="23"/>
  <c r="C89" i="24"/>
  <c r="X121" i="23"/>
  <c r="K89" i="24"/>
  <c r="V122" i="23"/>
  <c r="I90" i="24"/>
  <c r="T123" i="23"/>
  <c r="G91" i="24"/>
  <c r="R124" i="23"/>
  <c r="E92" i="24"/>
  <c r="P125" i="23"/>
  <c r="C93" i="24"/>
  <c r="X125" i="23"/>
  <c r="K93" i="24"/>
  <c r="V126" i="23"/>
  <c r="I94" i="24"/>
  <c r="T127" i="23"/>
  <c r="G95" i="24"/>
  <c r="S133" i="23"/>
  <c r="F101" i="24"/>
  <c r="Q134" i="23"/>
  <c r="D102" i="24"/>
  <c r="B103" i="24"/>
  <c r="W135" i="23"/>
  <c r="J103" i="24"/>
  <c r="U136" i="23"/>
  <c r="H104" i="24"/>
  <c r="S137" i="23"/>
  <c r="F105" i="24"/>
  <c r="Q138" i="23"/>
  <c r="D106" i="24"/>
  <c r="B107" i="24"/>
  <c r="W139" i="23"/>
  <c r="J107" i="24"/>
  <c r="U140" i="23"/>
  <c r="H108" i="24"/>
  <c r="S141" i="23"/>
  <c r="F109" i="24"/>
  <c r="Q142" i="23"/>
  <c r="D110" i="24"/>
  <c r="B111" i="24"/>
  <c r="W143" i="23"/>
  <c r="J111" i="24"/>
  <c r="U144" i="23"/>
  <c r="H112" i="24"/>
  <c r="S145" i="23"/>
  <c r="F113" i="24"/>
  <c r="Q146" i="23"/>
  <c r="D114" i="24"/>
  <c r="B115" i="24"/>
  <c r="W147" i="23"/>
  <c r="J115" i="24"/>
  <c r="U148" i="23"/>
  <c r="H116" i="24"/>
  <c r="S149" i="23"/>
  <c r="F117" i="24"/>
  <c r="Q150" i="23"/>
  <c r="D118" i="24"/>
  <c r="B119" i="24"/>
  <c r="W151" i="23"/>
  <c r="J119" i="24"/>
  <c r="U152" i="23"/>
  <c r="H120" i="24"/>
  <c r="S153" i="23"/>
  <c r="F121" i="24"/>
  <c r="Q154" i="23"/>
  <c r="D122" i="24"/>
  <c r="B123" i="24"/>
  <c r="W155" i="23"/>
  <c r="J123" i="24"/>
  <c r="U156" i="23"/>
  <c r="H124" i="24"/>
  <c r="S157" i="23"/>
  <c r="F125" i="24"/>
  <c r="Q158" i="23"/>
  <c r="D126" i="24"/>
  <c r="B127" i="24"/>
  <c r="W159" i="23"/>
  <c r="J127" i="24"/>
  <c r="V165" i="23"/>
  <c r="I133" i="24"/>
  <c r="T166" i="23"/>
  <c r="G134" i="24"/>
  <c r="R167" i="23"/>
  <c r="E135" i="24"/>
  <c r="P168" i="23"/>
  <c r="C136" i="24"/>
  <c r="X168" i="23"/>
  <c r="K136" i="24"/>
  <c r="V169" i="23"/>
  <c r="I137" i="24"/>
  <c r="T170" i="23"/>
  <c r="G138" i="24"/>
  <c r="R171" i="23"/>
  <c r="E139" i="24"/>
  <c r="P172" i="23"/>
  <c r="C140" i="24"/>
  <c r="X172" i="23"/>
  <c r="K140" i="24"/>
  <c r="V173" i="23"/>
  <c r="I141" i="24"/>
  <c r="T174" i="23"/>
  <c r="G142" i="24"/>
  <c r="R175" i="23"/>
  <c r="E143" i="24"/>
  <c r="P176" i="23"/>
  <c r="C144" i="24"/>
  <c r="X176" i="23"/>
  <c r="K144" i="24"/>
  <c r="V177" i="23"/>
  <c r="I145" i="24"/>
  <c r="T178" i="23"/>
  <c r="G146" i="24"/>
  <c r="R179" i="23"/>
  <c r="E147" i="24"/>
  <c r="P180" i="23"/>
  <c r="C148" i="24"/>
  <c r="X180" i="23"/>
  <c r="K148" i="24"/>
  <c r="V181" i="23"/>
  <c r="I149" i="24"/>
  <c r="T182" i="23"/>
  <c r="G150" i="24"/>
  <c r="R183" i="23"/>
  <c r="E151" i="24"/>
  <c r="P184" i="23"/>
  <c r="C152" i="24"/>
  <c r="X184" i="23"/>
  <c r="K152" i="24"/>
  <c r="V185" i="23"/>
  <c r="I153" i="24"/>
  <c r="T186" i="23"/>
  <c r="G154" i="24"/>
  <c r="R187" i="23"/>
  <c r="E155" i="24"/>
  <c r="P188" i="23"/>
  <c r="C156" i="24"/>
  <c r="X188" i="23"/>
  <c r="K156" i="24"/>
  <c r="V189" i="23"/>
  <c r="I157" i="24"/>
  <c r="T190" i="23"/>
  <c r="G158" i="24"/>
  <c r="R191" i="23"/>
  <c r="E159" i="24"/>
  <c r="Q197" i="23"/>
  <c r="D165" i="24"/>
  <c r="B166" i="24"/>
  <c r="W198" i="23"/>
  <c r="J166" i="24"/>
  <c r="U199" i="23"/>
  <c r="H167" i="24"/>
  <c r="S200" i="23"/>
  <c r="F168" i="24"/>
  <c r="Q201" i="23"/>
  <c r="D169" i="24"/>
  <c r="B170" i="24"/>
  <c r="W202" i="23"/>
  <c r="J170" i="24"/>
  <c r="U203" i="23"/>
  <c r="H171" i="24"/>
  <c r="S204" i="23"/>
  <c r="F172" i="24"/>
  <c r="Q205" i="23"/>
  <c r="D173" i="24"/>
  <c r="B174" i="24"/>
  <c r="W206" i="23"/>
  <c r="J174" i="24"/>
  <c r="U207" i="23"/>
  <c r="H175" i="24"/>
  <c r="S208" i="23"/>
  <c r="F176" i="24"/>
  <c r="Q209" i="23"/>
  <c r="D177" i="24"/>
  <c r="B178" i="24"/>
  <c r="W210" i="23"/>
  <c r="J178" i="24"/>
  <c r="U211" i="23"/>
  <c r="H179" i="24"/>
  <c r="S212" i="23"/>
  <c r="F180" i="24"/>
  <c r="Q213" i="23"/>
  <c r="D181" i="24"/>
  <c r="B182" i="24"/>
  <c r="W214" i="23"/>
  <c r="J182" i="24"/>
  <c r="U215" i="23"/>
  <c r="H183" i="24"/>
  <c r="S216" i="23"/>
  <c r="F184" i="24"/>
  <c r="Q217" i="23"/>
  <c r="D185" i="24"/>
  <c r="B186" i="24"/>
  <c r="W218" i="23"/>
  <c r="J186" i="24"/>
  <c r="U219" i="23"/>
  <c r="H187" i="24"/>
  <c r="S220" i="23"/>
  <c r="F188" i="24"/>
  <c r="Q221" i="23"/>
  <c r="D189" i="24"/>
  <c r="B190" i="24"/>
  <c r="W222" i="23"/>
  <c r="J190" i="24"/>
  <c r="U223" i="23"/>
  <c r="H191" i="24"/>
  <c r="T229" i="23"/>
  <c r="G229" i="24"/>
  <c r="G197" i="24"/>
  <c r="R230" i="23"/>
  <c r="E230" i="24"/>
  <c r="E198" i="24"/>
  <c r="P231" i="23"/>
  <c r="C231" i="24"/>
  <c r="C199" i="24"/>
  <c r="X231" i="23"/>
  <c r="K231" i="24"/>
  <c r="K199" i="24"/>
  <c r="V232" i="23"/>
  <c r="I232" i="24"/>
  <c r="I200" i="24"/>
  <c r="T233" i="23"/>
  <c r="G201" i="24"/>
  <c r="G233" i="24"/>
  <c r="R234" i="23"/>
  <c r="E202" i="24"/>
  <c r="E234" i="24"/>
  <c r="P235" i="23"/>
  <c r="C203" i="24"/>
  <c r="C235" i="24"/>
  <c r="X235" i="23"/>
  <c r="K203" i="24"/>
  <c r="K235" i="24"/>
  <c r="V236" i="23"/>
  <c r="I204" i="24"/>
  <c r="I236" i="24"/>
  <c r="T237" i="23"/>
  <c r="G237" i="24"/>
  <c r="G205" i="24"/>
  <c r="R238" i="23"/>
  <c r="E238" i="24"/>
  <c r="E206" i="24"/>
  <c r="P239" i="23"/>
  <c r="C239" i="24"/>
  <c r="C207" i="24"/>
  <c r="X239" i="23"/>
  <c r="K239" i="24"/>
  <c r="K207" i="24"/>
  <c r="V240" i="23"/>
  <c r="I240" i="24"/>
  <c r="I208" i="24"/>
  <c r="T241" i="23"/>
  <c r="G209" i="24"/>
  <c r="G241" i="24"/>
  <c r="R242" i="23"/>
  <c r="E210" i="24"/>
  <c r="E242" i="24"/>
  <c r="P243" i="23"/>
  <c r="C243" i="24"/>
  <c r="C211" i="24"/>
  <c r="X243" i="23"/>
  <c r="K243" i="24"/>
  <c r="K211" i="24"/>
  <c r="V244" i="23"/>
  <c r="I212" i="24"/>
  <c r="I244" i="24"/>
  <c r="T245" i="23"/>
  <c r="G245" i="24"/>
  <c r="G213" i="24"/>
  <c r="R246" i="23"/>
  <c r="E246" i="24"/>
  <c r="E214" i="24"/>
  <c r="P247" i="23"/>
  <c r="C247" i="24"/>
  <c r="C215" i="24"/>
  <c r="X247" i="23"/>
  <c r="K247" i="24"/>
  <c r="K215" i="24"/>
  <c r="V248" i="23"/>
  <c r="I248" i="24"/>
  <c r="I216" i="24"/>
  <c r="T249" i="23"/>
  <c r="G249" i="24"/>
  <c r="G217" i="24"/>
  <c r="R250" i="23"/>
  <c r="E250" i="24"/>
  <c r="E218" i="24"/>
  <c r="P251" i="23"/>
  <c r="C251" i="24"/>
  <c r="C219" i="24"/>
  <c r="X251" i="23"/>
  <c r="K251" i="24"/>
  <c r="K219" i="24"/>
  <c r="V252" i="23"/>
  <c r="I220" i="24"/>
  <c r="I252" i="24"/>
  <c r="T253" i="23"/>
  <c r="G253" i="24"/>
  <c r="G221" i="24"/>
  <c r="R254" i="23"/>
  <c r="E254" i="24"/>
  <c r="E222" i="24"/>
  <c r="P255" i="23"/>
  <c r="C255" i="24"/>
  <c r="C223" i="24"/>
  <c r="X255" i="23"/>
  <c r="K255" i="24"/>
  <c r="K223" i="24"/>
  <c r="O5" i="23"/>
  <c r="L5" i="23"/>
  <c r="Y5" i="23" s="1"/>
  <c r="J7" i="24"/>
  <c r="W39" i="23"/>
  <c r="D14" i="24"/>
  <c r="Q46" i="23"/>
  <c r="D22" i="24"/>
  <c r="Q54" i="23"/>
  <c r="H28" i="24"/>
  <c r="U60" i="23"/>
  <c r="X72" i="23"/>
  <c r="V77" i="23"/>
  <c r="R83" i="23"/>
  <c r="X88" i="23"/>
  <c r="V93" i="23"/>
  <c r="S104" i="23"/>
  <c r="S112" i="23"/>
  <c r="O118" i="23"/>
  <c r="L118" i="23"/>
  <c r="O122" i="23"/>
  <c r="L122" i="23"/>
  <c r="U127" i="23"/>
  <c r="P139" i="23"/>
  <c r="T145" i="23"/>
  <c r="P151" i="23"/>
  <c r="R158" i="23"/>
  <c r="O169" i="23"/>
  <c r="L169" i="23"/>
  <c r="S175" i="23"/>
  <c r="O181" i="23"/>
  <c r="L181" i="23"/>
  <c r="W185" i="23"/>
  <c r="S191" i="23"/>
  <c r="P202" i="23"/>
  <c r="O232" i="23"/>
  <c r="L232" i="23"/>
  <c r="L37" i="23"/>
  <c r="O37" i="23"/>
  <c r="L6" i="23"/>
  <c r="Y6" i="23" s="1"/>
  <c r="O6" i="23"/>
  <c r="L10" i="23"/>
  <c r="Y10" i="23" s="1"/>
  <c r="O10" i="23"/>
  <c r="L14" i="23"/>
  <c r="Y14" i="23" s="1"/>
  <c r="O14" i="23"/>
  <c r="L18" i="23"/>
  <c r="Y18" i="23" s="1"/>
  <c r="O18" i="23"/>
  <c r="L22" i="23"/>
  <c r="Y22" i="23" s="1"/>
  <c r="O22" i="23"/>
  <c r="L26" i="23"/>
  <c r="Y26" i="23" s="1"/>
  <c r="O26" i="23"/>
  <c r="L30" i="23"/>
  <c r="Y30" i="23" s="1"/>
  <c r="O30" i="23"/>
  <c r="O73" i="23"/>
  <c r="L73" i="23"/>
  <c r="O77" i="23"/>
  <c r="L77" i="23"/>
  <c r="O81" i="23"/>
  <c r="L81" i="23"/>
  <c r="O85" i="23"/>
  <c r="L85" i="23"/>
  <c r="O89" i="23"/>
  <c r="L89" i="23"/>
  <c r="O93" i="23"/>
  <c r="L93" i="23"/>
  <c r="O136" i="23"/>
  <c r="L136" i="23"/>
  <c r="O140" i="23"/>
  <c r="L140" i="23"/>
  <c r="O144" i="23"/>
  <c r="L144" i="23"/>
  <c r="O148" i="23"/>
  <c r="L148" i="23"/>
  <c r="O152" i="23"/>
  <c r="L152" i="23"/>
  <c r="O156" i="23"/>
  <c r="L156" i="23"/>
  <c r="O199" i="23"/>
  <c r="L199" i="23"/>
  <c r="O203" i="23"/>
  <c r="L203" i="23"/>
  <c r="O207" i="23"/>
  <c r="L207" i="23"/>
  <c r="O211" i="23"/>
  <c r="L211" i="23"/>
  <c r="O215" i="23"/>
  <c r="L215" i="23"/>
  <c r="O219" i="23"/>
  <c r="L219" i="23"/>
  <c r="O223" i="23"/>
  <c r="L223" i="23"/>
  <c r="B7" i="24"/>
  <c r="O39" i="23"/>
  <c r="L39" i="23"/>
  <c r="J11" i="24"/>
  <c r="W43" i="23"/>
  <c r="F17" i="24"/>
  <c r="S49" i="23"/>
  <c r="H20" i="24"/>
  <c r="U52" i="23"/>
  <c r="F25" i="24"/>
  <c r="S57" i="23"/>
  <c r="J31" i="24"/>
  <c r="W63" i="23"/>
  <c r="T74" i="23"/>
  <c r="X80" i="23"/>
  <c r="T86" i="23"/>
  <c r="R91" i="23"/>
  <c r="R95" i="23"/>
  <c r="Q105" i="23"/>
  <c r="W110" i="23"/>
  <c r="W114" i="23"/>
  <c r="U119" i="23"/>
  <c r="Q125" i="23"/>
  <c r="T133" i="23"/>
  <c r="T137" i="23"/>
  <c r="V140" i="23"/>
  <c r="R146" i="23"/>
  <c r="R150" i="23"/>
  <c r="R154" i="23"/>
  <c r="T157" i="23"/>
  <c r="U166" i="23"/>
  <c r="U170" i="23"/>
  <c r="W173" i="23"/>
  <c r="O177" i="23"/>
  <c r="L177" i="23"/>
  <c r="U182" i="23"/>
  <c r="U186" i="23"/>
  <c r="U190" i="23"/>
  <c r="X198" i="23"/>
  <c r="V203" i="23"/>
  <c r="T208" i="23"/>
  <c r="O236" i="23"/>
  <c r="L236" i="23"/>
  <c r="O69" i="23"/>
  <c r="L69" i="23"/>
  <c r="L40" i="23"/>
  <c r="O40" i="23"/>
  <c r="O44" i="23"/>
  <c r="L44" i="23"/>
  <c r="L48" i="23"/>
  <c r="O48" i="23"/>
  <c r="O52" i="23"/>
  <c r="L52" i="23"/>
  <c r="O56" i="23"/>
  <c r="L56" i="23"/>
  <c r="O60" i="23"/>
  <c r="L60" i="23"/>
  <c r="O103" i="23"/>
  <c r="L103" i="23"/>
  <c r="O107" i="23"/>
  <c r="L107" i="23"/>
  <c r="O111" i="23"/>
  <c r="L111" i="23"/>
  <c r="O115" i="23"/>
  <c r="L115" i="23"/>
  <c r="O119" i="23"/>
  <c r="L119" i="23"/>
  <c r="O123" i="23"/>
  <c r="L123" i="23"/>
  <c r="O127" i="23"/>
  <c r="L127" i="23"/>
  <c r="O166" i="23"/>
  <c r="L166" i="23"/>
  <c r="O170" i="23"/>
  <c r="L170" i="23"/>
  <c r="O174" i="23"/>
  <c r="L174" i="23"/>
  <c r="O178" i="23"/>
  <c r="L178" i="23"/>
  <c r="O182" i="23"/>
  <c r="L182" i="23"/>
  <c r="O186" i="23"/>
  <c r="L186" i="23"/>
  <c r="O190" i="23"/>
  <c r="L190" i="23"/>
  <c r="O233" i="23"/>
  <c r="L233" i="23"/>
  <c r="O237" i="23"/>
  <c r="L237" i="23"/>
  <c r="O241" i="23"/>
  <c r="L241" i="23"/>
  <c r="O245" i="23"/>
  <c r="L245" i="23"/>
  <c r="O249" i="23"/>
  <c r="L249" i="23"/>
  <c r="O253" i="23"/>
  <c r="L253" i="23"/>
  <c r="F5" i="24"/>
  <c r="S37" i="23"/>
  <c r="H12" i="24"/>
  <c r="U44" i="23"/>
  <c r="B19" i="24"/>
  <c r="O51" i="23"/>
  <c r="L51" i="23"/>
  <c r="D26" i="24"/>
  <c r="Q58" i="23"/>
  <c r="T70" i="23"/>
  <c r="T78" i="23"/>
  <c r="V85" i="23"/>
  <c r="T94" i="23"/>
  <c r="S108" i="23"/>
  <c r="U115" i="23"/>
  <c r="W122" i="23"/>
  <c r="P135" i="23"/>
  <c r="X143" i="23"/>
  <c r="V152" i="23"/>
  <c r="Q168" i="23"/>
  <c r="S179" i="23"/>
  <c r="R197" i="23"/>
  <c r="X206" i="23"/>
  <c r="O101" i="23"/>
  <c r="L101" i="23"/>
  <c r="O7" i="23"/>
  <c r="L7" i="23"/>
  <c r="Y7" i="23" s="1"/>
  <c r="O11" i="23"/>
  <c r="L11" i="23"/>
  <c r="Y11" i="23" s="1"/>
  <c r="O15" i="23"/>
  <c r="L15" i="23"/>
  <c r="Y15" i="23" s="1"/>
  <c r="L19" i="23"/>
  <c r="Y19" i="23" s="1"/>
  <c r="O19" i="23"/>
  <c r="O23" i="23"/>
  <c r="L23" i="23"/>
  <c r="Y23" i="23" s="1"/>
  <c r="L27" i="23"/>
  <c r="Y27" i="23" s="1"/>
  <c r="O27" i="23"/>
  <c r="O31" i="23"/>
  <c r="L31" i="23"/>
  <c r="Y31" i="23" s="1"/>
  <c r="O70" i="23"/>
  <c r="L70" i="23"/>
  <c r="O74" i="23"/>
  <c r="L74" i="23"/>
  <c r="O78" i="23"/>
  <c r="L78" i="23"/>
  <c r="O82" i="23"/>
  <c r="L82" i="23"/>
  <c r="O86" i="23"/>
  <c r="L86" i="23"/>
  <c r="O90" i="23"/>
  <c r="L90" i="23"/>
  <c r="O94" i="23"/>
  <c r="L94" i="23"/>
  <c r="O137" i="23"/>
  <c r="L137" i="23"/>
  <c r="O141" i="23"/>
  <c r="L141" i="23"/>
  <c r="O145" i="23"/>
  <c r="L145" i="23"/>
  <c r="O149" i="23"/>
  <c r="L149" i="23"/>
  <c r="O153" i="23"/>
  <c r="L153" i="23"/>
  <c r="O157" i="23"/>
  <c r="L157" i="23"/>
  <c r="O200" i="23"/>
  <c r="L200" i="23"/>
  <c r="O204" i="23"/>
  <c r="L204" i="23"/>
  <c r="O208" i="23"/>
  <c r="L208" i="23"/>
  <c r="O212" i="23"/>
  <c r="L212" i="23"/>
  <c r="O216" i="23"/>
  <c r="L216" i="23"/>
  <c r="O220" i="23"/>
  <c r="L220" i="23"/>
  <c r="F9" i="24"/>
  <c r="S41" i="23"/>
  <c r="B15" i="24"/>
  <c r="L47" i="23"/>
  <c r="O47" i="23"/>
  <c r="F21" i="24"/>
  <c r="S53" i="23"/>
  <c r="J27" i="24"/>
  <c r="W59" i="23"/>
  <c r="V69" i="23"/>
  <c r="P76" i="23"/>
  <c r="V81" i="23"/>
  <c r="R87" i="23"/>
  <c r="P92" i="23"/>
  <c r="U103" i="23"/>
  <c r="Q109" i="23"/>
  <c r="S116" i="23"/>
  <c r="S124" i="23"/>
  <c r="X135" i="23"/>
  <c r="R142" i="23"/>
  <c r="V148" i="23"/>
  <c r="P155" i="23"/>
  <c r="X159" i="23"/>
  <c r="Q172" i="23"/>
  <c r="W177" i="23"/>
  <c r="S183" i="23"/>
  <c r="Q188" i="23"/>
  <c r="T200" i="23"/>
  <c r="R205" i="23"/>
  <c r="P210" i="23"/>
  <c r="O240" i="23"/>
  <c r="L240" i="23"/>
  <c r="O244" i="23"/>
  <c r="L244" i="23"/>
  <c r="O133" i="23"/>
  <c r="L133" i="23"/>
  <c r="O41" i="23"/>
  <c r="L41" i="23"/>
  <c r="L45" i="23"/>
  <c r="O45" i="23"/>
  <c r="O49" i="23"/>
  <c r="L49" i="23"/>
  <c r="O53" i="23"/>
  <c r="L53" i="23"/>
  <c r="O57" i="23"/>
  <c r="L57" i="23"/>
  <c r="O61" i="23"/>
  <c r="L61" i="23"/>
  <c r="O104" i="23"/>
  <c r="L104" i="23"/>
  <c r="O108" i="23"/>
  <c r="L108" i="23"/>
  <c r="O112" i="23"/>
  <c r="L112" i="23"/>
  <c r="O116" i="23"/>
  <c r="L116" i="23"/>
  <c r="O120" i="23"/>
  <c r="L120" i="23"/>
  <c r="O124" i="23"/>
  <c r="L124" i="23"/>
  <c r="O167" i="23"/>
  <c r="L167" i="23"/>
  <c r="O171" i="23"/>
  <c r="L171" i="23"/>
  <c r="O175" i="23"/>
  <c r="L175" i="23"/>
  <c r="O179" i="23"/>
  <c r="L179" i="23"/>
  <c r="O183" i="23"/>
  <c r="L183" i="23"/>
  <c r="O187" i="23"/>
  <c r="L187" i="23"/>
  <c r="O191" i="23"/>
  <c r="L191" i="23"/>
  <c r="O230" i="23"/>
  <c r="L230" i="23"/>
  <c r="O234" i="23"/>
  <c r="L234" i="23"/>
  <c r="O238" i="23"/>
  <c r="L238" i="23"/>
  <c r="O242" i="23"/>
  <c r="L242" i="23"/>
  <c r="O246" i="23"/>
  <c r="L246" i="23"/>
  <c r="O250" i="23"/>
  <c r="L250" i="23"/>
  <c r="O254" i="23"/>
  <c r="L254" i="23"/>
  <c r="D10" i="24"/>
  <c r="Q42" i="23"/>
  <c r="H16" i="24"/>
  <c r="U48" i="23"/>
  <c r="B23" i="24"/>
  <c r="L55" i="23"/>
  <c r="O55" i="23"/>
  <c r="F29" i="24"/>
  <c r="S61" i="23"/>
  <c r="P72" i="23"/>
  <c r="X76" i="23"/>
  <c r="T82" i="23"/>
  <c r="V89" i="23"/>
  <c r="Q101" i="23"/>
  <c r="O106" i="23"/>
  <c r="L106" i="23"/>
  <c r="U111" i="23"/>
  <c r="Q117" i="23"/>
  <c r="S120" i="23"/>
  <c r="O126" i="23"/>
  <c r="L126" i="23"/>
  <c r="R138" i="23"/>
  <c r="P143" i="23"/>
  <c r="P147" i="23"/>
  <c r="T153" i="23"/>
  <c r="P159" i="23"/>
  <c r="W169" i="23"/>
  <c r="Q176" i="23"/>
  <c r="W181" i="23"/>
  <c r="S187" i="23"/>
  <c r="P198" i="23"/>
  <c r="T204" i="23"/>
  <c r="R209" i="23"/>
  <c r="O165" i="23"/>
  <c r="L165" i="23"/>
  <c r="O8" i="23"/>
  <c r="L8" i="23"/>
  <c r="Y8" i="23" s="1"/>
  <c r="L12" i="23"/>
  <c r="Y12" i="23" s="1"/>
  <c r="O12" i="23"/>
  <c r="O16" i="23"/>
  <c r="L16" i="23"/>
  <c r="Y16" i="23" s="1"/>
  <c r="L20" i="23"/>
  <c r="Y20" i="23" s="1"/>
  <c r="O20" i="23"/>
  <c r="O24" i="23"/>
  <c r="L24" i="23"/>
  <c r="Y24" i="23" s="1"/>
  <c r="O28" i="23"/>
  <c r="L28" i="23"/>
  <c r="Y28" i="23" s="1"/>
  <c r="L71" i="23"/>
  <c r="O71" i="23"/>
  <c r="O75" i="23"/>
  <c r="L75" i="23"/>
  <c r="O79" i="23"/>
  <c r="L79" i="23"/>
  <c r="O83" i="23"/>
  <c r="L83" i="23"/>
  <c r="O87" i="23"/>
  <c r="L87" i="23"/>
  <c r="L91" i="23"/>
  <c r="O91" i="23"/>
  <c r="O95" i="23"/>
  <c r="L95" i="23"/>
  <c r="O134" i="23"/>
  <c r="L134" i="23"/>
  <c r="O138" i="23"/>
  <c r="L138" i="23"/>
  <c r="O142" i="23"/>
  <c r="L142" i="23"/>
  <c r="O146" i="23"/>
  <c r="L146" i="23"/>
  <c r="O150" i="23"/>
  <c r="L150" i="23"/>
  <c r="O154" i="23"/>
  <c r="L154" i="23"/>
  <c r="O158" i="23"/>
  <c r="L158" i="23"/>
  <c r="O201" i="23"/>
  <c r="L201" i="23"/>
  <c r="O205" i="23"/>
  <c r="L205" i="23"/>
  <c r="O209" i="23"/>
  <c r="L209" i="23"/>
  <c r="O213" i="23"/>
  <c r="L213" i="23"/>
  <c r="O217" i="23"/>
  <c r="L217" i="23"/>
  <c r="O221" i="23"/>
  <c r="L221" i="23"/>
  <c r="D6" i="24"/>
  <c r="Q38" i="23"/>
  <c r="B11" i="24"/>
  <c r="O43" i="23"/>
  <c r="L43" i="23"/>
  <c r="J15" i="24"/>
  <c r="W47" i="23"/>
  <c r="J19" i="24"/>
  <c r="W51" i="23"/>
  <c r="H24" i="24"/>
  <c r="U56" i="23"/>
  <c r="D30" i="24"/>
  <c r="Q62" i="23"/>
  <c r="R71" i="23"/>
  <c r="R75" i="23"/>
  <c r="P80" i="23"/>
  <c r="X84" i="23"/>
  <c r="P88" i="23"/>
  <c r="X92" i="23"/>
  <c r="W102" i="23"/>
  <c r="W106" i="23"/>
  <c r="O110" i="23"/>
  <c r="L110" i="23"/>
  <c r="O114" i="23"/>
  <c r="L114" i="23"/>
  <c r="W118" i="23"/>
  <c r="U123" i="23"/>
  <c r="W126" i="23"/>
  <c r="V136" i="23"/>
  <c r="X139" i="23"/>
  <c r="V144" i="23"/>
  <c r="X147" i="23"/>
  <c r="X151" i="23"/>
  <c r="V156" i="23"/>
  <c r="S167" i="23"/>
  <c r="S171" i="23"/>
  <c r="U174" i="23"/>
  <c r="Q180" i="23"/>
  <c r="O185" i="23"/>
  <c r="L185" i="23"/>
  <c r="W189" i="23"/>
  <c r="V199" i="23"/>
  <c r="X202" i="23"/>
  <c r="V207" i="23"/>
  <c r="O197" i="23"/>
  <c r="L197" i="23"/>
  <c r="L38" i="23"/>
  <c r="O38" i="23"/>
  <c r="L42" i="23"/>
  <c r="O42" i="23"/>
  <c r="L46" i="23"/>
  <c r="O46" i="23"/>
  <c r="L50" i="23"/>
  <c r="O50" i="23"/>
  <c r="O54" i="23"/>
  <c r="L54" i="23"/>
  <c r="O58" i="23"/>
  <c r="L58" i="23"/>
  <c r="O62" i="23"/>
  <c r="L62" i="23"/>
  <c r="O105" i="23"/>
  <c r="L105" i="23"/>
  <c r="O109" i="23"/>
  <c r="L109" i="23"/>
  <c r="O113" i="23"/>
  <c r="L113" i="23"/>
  <c r="O117" i="23"/>
  <c r="L117" i="23"/>
  <c r="O121" i="23"/>
  <c r="L121" i="23"/>
  <c r="O125" i="23"/>
  <c r="L125" i="23"/>
  <c r="O168" i="23"/>
  <c r="L168" i="23"/>
  <c r="O172" i="23"/>
  <c r="L172" i="23"/>
  <c r="O176" i="23"/>
  <c r="L176" i="23"/>
  <c r="O180" i="23"/>
  <c r="L180" i="23"/>
  <c r="O184" i="23"/>
  <c r="L184" i="23"/>
  <c r="O188" i="23"/>
  <c r="L188" i="23"/>
  <c r="O231" i="23"/>
  <c r="L231" i="23"/>
  <c r="O235" i="23"/>
  <c r="L235" i="23"/>
  <c r="O239" i="23"/>
  <c r="L239" i="23"/>
  <c r="O243" i="23"/>
  <c r="L243" i="23"/>
  <c r="O247" i="23"/>
  <c r="L247" i="23"/>
  <c r="O251" i="23"/>
  <c r="L251" i="23"/>
  <c r="O255" i="23"/>
  <c r="L255" i="23"/>
  <c r="H8" i="24"/>
  <c r="U40" i="23"/>
  <c r="F13" i="24"/>
  <c r="S45" i="23"/>
  <c r="D18" i="24"/>
  <c r="Q50" i="23"/>
  <c r="J23" i="24"/>
  <c r="W55" i="23"/>
  <c r="B27" i="24"/>
  <c r="L59" i="23"/>
  <c r="O59" i="23"/>
  <c r="B31" i="24"/>
  <c r="L63" i="23"/>
  <c r="O63" i="23"/>
  <c r="V73" i="23"/>
  <c r="R79" i="23"/>
  <c r="P84" i="23"/>
  <c r="T90" i="23"/>
  <c r="O102" i="23"/>
  <c r="L102" i="23"/>
  <c r="U107" i="23"/>
  <c r="Q113" i="23"/>
  <c r="Q121" i="23"/>
  <c r="R134" i="23"/>
  <c r="T141" i="23"/>
  <c r="T149" i="23"/>
  <c r="X155" i="23"/>
  <c r="W165" i="23"/>
  <c r="O173" i="23"/>
  <c r="L173" i="23"/>
  <c r="U178" i="23"/>
  <c r="Q184" i="23"/>
  <c r="O189" i="23"/>
  <c r="L189" i="23"/>
  <c r="R201" i="23"/>
  <c r="P206" i="23"/>
  <c r="O248" i="23"/>
  <c r="L248" i="23"/>
  <c r="O252" i="23"/>
  <c r="L252" i="23"/>
  <c r="O229" i="23"/>
  <c r="L229" i="23"/>
  <c r="L9" i="23"/>
  <c r="Y9" i="23" s="1"/>
  <c r="O9" i="23"/>
  <c r="O13" i="23"/>
  <c r="L13" i="23"/>
  <c r="Y13" i="23" s="1"/>
  <c r="L17" i="23"/>
  <c r="Y17" i="23" s="1"/>
  <c r="O17" i="23"/>
  <c r="O21" i="23"/>
  <c r="L21" i="23"/>
  <c r="Y21" i="23" s="1"/>
  <c r="L25" i="23"/>
  <c r="Y25" i="23" s="1"/>
  <c r="O25" i="23"/>
  <c r="O29" i="23"/>
  <c r="L29" i="23"/>
  <c r="Y29" i="23" s="1"/>
  <c r="O72" i="23"/>
  <c r="L72" i="23"/>
  <c r="O76" i="23"/>
  <c r="L76" i="23"/>
  <c r="O80" i="23"/>
  <c r="L80" i="23"/>
  <c r="O84" i="23"/>
  <c r="L84" i="23"/>
  <c r="O88" i="23"/>
  <c r="L88" i="23"/>
  <c r="O92" i="23"/>
  <c r="L92" i="23"/>
  <c r="O135" i="23"/>
  <c r="L135" i="23"/>
  <c r="L139" i="23"/>
  <c r="O139" i="23"/>
  <c r="O143" i="23"/>
  <c r="L143" i="23"/>
  <c r="O147" i="23"/>
  <c r="L147" i="23"/>
  <c r="O151" i="23"/>
  <c r="L151" i="23"/>
  <c r="O155" i="23"/>
  <c r="L155" i="23"/>
  <c r="O159" i="23"/>
  <c r="L159" i="23"/>
  <c r="O198" i="23"/>
  <c r="L198" i="23"/>
  <c r="O202" i="23"/>
  <c r="L202" i="23"/>
  <c r="O206" i="23"/>
  <c r="L206" i="23"/>
  <c r="O210" i="23"/>
  <c r="L210" i="23"/>
  <c r="O214" i="23"/>
  <c r="L214" i="23"/>
  <c r="O218" i="23"/>
  <c r="L218" i="23"/>
  <c r="O222" i="23"/>
  <c r="L222" i="23"/>
  <c r="B5" i="24"/>
  <c r="G5" i="24"/>
  <c r="E6" i="24"/>
  <c r="C7" i="24"/>
  <c r="I8" i="24"/>
  <c r="G9" i="24"/>
  <c r="E10" i="24"/>
  <c r="C11" i="24"/>
  <c r="I12" i="24"/>
  <c r="G13" i="24"/>
  <c r="E14" i="24"/>
  <c r="C15" i="24"/>
  <c r="I16" i="24"/>
  <c r="G17" i="24"/>
  <c r="E18" i="24"/>
  <c r="C19" i="24"/>
  <c r="I20" i="24"/>
  <c r="G21" i="24"/>
  <c r="E22" i="24"/>
  <c r="C23" i="24"/>
  <c r="I24" i="24"/>
  <c r="G25" i="24"/>
  <c r="E26" i="24"/>
  <c r="C27" i="24"/>
  <c r="I28" i="24"/>
  <c r="G29" i="24"/>
  <c r="E30" i="24"/>
  <c r="C31" i="24"/>
  <c r="H5" i="24"/>
  <c r="F6" i="24"/>
  <c r="D7" i="24"/>
  <c r="B8" i="24"/>
  <c r="J8" i="24"/>
  <c r="H9" i="24"/>
  <c r="F10" i="24"/>
  <c r="D11" i="24"/>
  <c r="B12" i="24"/>
  <c r="J12" i="24"/>
  <c r="H13" i="24"/>
  <c r="F14" i="24"/>
  <c r="D15" i="24"/>
  <c r="B16" i="24"/>
  <c r="J16" i="24"/>
  <c r="H17" i="24"/>
  <c r="F18" i="24"/>
  <c r="D19" i="24"/>
  <c r="B20" i="24"/>
  <c r="J20" i="24"/>
  <c r="H21" i="24"/>
  <c r="F22" i="24"/>
  <c r="D23" i="24"/>
  <c r="B24" i="24"/>
  <c r="J24" i="24"/>
  <c r="H25" i="24"/>
  <c r="F26" i="24"/>
  <c r="D27" i="24"/>
  <c r="B28" i="24"/>
  <c r="J28" i="24"/>
  <c r="H29" i="24"/>
  <c r="F30" i="24"/>
  <c r="D31" i="24"/>
  <c r="I5" i="24"/>
  <c r="G6" i="24"/>
  <c r="E7" i="24"/>
  <c r="C8" i="24"/>
  <c r="I9" i="24"/>
  <c r="G10" i="24"/>
  <c r="E11" i="24"/>
  <c r="C12" i="24"/>
  <c r="I13" i="24"/>
  <c r="G14" i="24"/>
  <c r="E15" i="24"/>
  <c r="C16" i="24"/>
  <c r="I17" i="24"/>
  <c r="G18" i="24"/>
  <c r="E19" i="24"/>
  <c r="C20" i="24"/>
  <c r="I21" i="24"/>
  <c r="G22" i="24"/>
  <c r="E23" i="24"/>
  <c r="C24" i="24"/>
  <c r="I25" i="24"/>
  <c r="G26" i="24"/>
  <c r="E27" i="24"/>
  <c r="C28" i="24"/>
  <c r="I29" i="24"/>
  <c r="G30" i="24"/>
  <c r="E31" i="24"/>
  <c r="J5" i="24"/>
  <c r="H6" i="24"/>
  <c r="F7" i="24"/>
  <c r="D8" i="24"/>
  <c r="B9" i="24"/>
  <c r="J9" i="24"/>
  <c r="H10" i="24"/>
  <c r="F11" i="24"/>
  <c r="D12" i="24"/>
  <c r="B13" i="24"/>
  <c r="J13" i="24"/>
  <c r="H14" i="24"/>
  <c r="F15" i="24"/>
  <c r="D16" i="24"/>
  <c r="B17" i="24"/>
  <c r="J17" i="24"/>
  <c r="H18" i="24"/>
  <c r="F19" i="24"/>
  <c r="D20" i="24"/>
  <c r="B21" i="24"/>
  <c r="J21" i="24"/>
  <c r="H22" i="24"/>
  <c r="F23" i="24"/>
  <c r="D24" i="24"/>
  <c r="B25" i="24"/>
  <c r="J25" i="24"/>
  <c r="H26" i="24"/>
  <c r="F27" i="24"/>
  <c r="D28" i="24"/>
  <c r="B29" i="24"/>
  <c r="J29" i="24"/>
  <c r="H30" i="24"/>
  <c r="F31" i="24"/>
  <c r="C5" i="24"/>
  <c r="K5" i="24"/>
  <c r="I6" i="24"/>
  <c r="G7" i="24"/>
  <c r="E8" i="24"/>
  <c r="C9" i="24"/>
  <c r="I10" i="24"/>
  <c r="G11" i="24"/>
  <c r="E12" i="24"/>
  <c r="C13" i="24"/>
  <c r="I14" i="24"/>
  <c r="G15" i="24"/>
  <c r="E16" i="24"/>
  <c r="C17" i="24"/>
  <c r="I18" i="24"/>
  <c r="G19" i="24"/>
  <c r="E20" i="24"/>
  <c r="C21" i="24"/>
  <c r="I22" i="24"/>
  <c r="G23" i="24"/>
  <c r="E24" i="24"/>
  <c r="C25" i="24"/>
  <c r="I26" i="24"/>
  <c r="G27" i="24"/>
  <c r="E28" i="24"/>
  <c r="C29" i="24"/>
  <c r="I30" i="24"/>
  <c r="G31" i="24"/>
  <c r="D5" i="24"/>
  <c r="B6" i="24"/>
  <c r="J6" i="24"/>
  <c r="H7" i="24"/>
  <c r="F8" i="24"/>
  <c r="D9" i="24"/>
  <c r="B10" i="24"/>
  <c r="J10" i="24"/>
  <c r="H11" i="24"/>
  <c r="F12" i="24"/>
  <c r="D13" i="24"/>
  <c r="B14" i="24"/>
  <c r="J14" i="24"/>
  <c r="H15" i="24"/>
  <c r="F16" i="24"/>
  <c r="D17" i="24"/>
  <c r="B18" i="24"/>
  <c r="J18" i="24"/>
  <c r="H19" i="24"/>
  <c r="F20" i="24"/>
  <c r="D21" i="24"/>
  <c r="B22" i="24"/>
  <c r="J22" i="24"/>
  <c r="H23" i="24"/>
  <c r="F24" i="24"/>
  <c r="D25" i="24"/>
  <c r="B26" i="24"/>
  <c r="J26" i="24"/>
  <c r="H27" i="24"/>
  <c r="F28" i="24"/>
  <c r="D29" i="24"/>
  <c r="B30" i="24"/>
  <c r="J30" i="24"/>
  <c r="H31" i="24"/>
  <c r="E5" i="24"/>
  <c r="C6" i="24"/>
  <c r="I7" i="24"/>
  <c r="G8" i="24"/>
  <c r="E9" i="24"/>
  <c r="C10" i="24"/>
  <c r="I11" i="24"/>
  <c r="G12" i="24"/>
  <c r="E13" i="24"/>
  <c r="C14" i="24"/>
  <c r="I15" i="24"/>
  <c r="G16" i="24"/>
  <c r="E17" i="24"/>
  <c r="C18" i="24"/>
  <c r="I19" i="24"/>
  <c r="G20" i="24"/>
  <c r="E21" i="24"/>
  <c r="C22" i="24"/>
  <c r="I23" i="24"/>
  <c r="G24" i="24"/>
  <c r="E25" i="24"/>
  <c r="C26" i="24"/>
  <c r="I27" i="24"/>
  <c r="G28" i="24"/>
  <c r="E29" i="24"/>
  <c r="C30" i="24"/>
  <c r="I31" i="24"/>
  <c r="I96" i="23"/>
  <c r="D128" i="23"/>
  <c r="G160" i="23"/>
  <c r="K32" i="23"/>
  <c r="X32" i="23" s="1"/>
  <c r="F64" i="23"/>
  <c r="S64" i="23" s="1"/>
  <c r="D32" i="23"/>
  <c r="Q32" i="23" s="1"/>
  <c r="G64" i="23"/>
  <c r="T64" i="23" s="1"/>
  <c r="J96" i="23"/>
  <c r="E128" i="23"/>
  <c r="H160" i="23"/>
  <c r="B32" i="23"/>
  <c r="J192" i="23"/>
  <c r="E224" i="23"/>
  <c r="H256" i="23"/>
  <c r="B96" i="23"/>
  <c r="F32" i="23"/>
  <c r="S32" i="23" s="1"/>
  <c r="I64" i="23"/>
  <c r="V64" i="23" s="1"/>
  <c r="D96" i="23"/>
  <c r="G128" i="23"/>
  <c r="J160" i="23"/>
  <c r="B160" i="23"/>
  <c r="H32" i="23"/>
  <c r="U32" i="23" s="1"/>
  <c r="C64" i="23"/>
  <c r="P64" i="23" s="1"/>
  <c r="K64" i="23"/>
  <c r="F96" i="23"/>
  <c r="F64" i="24" s="1"/>
  <c r="I128" i="23"/>
  <c r="D160" i="23"/>
  <c r="G192" i="23"/>
  <c r="J224" i="23"/>
  <c r="E256" i="23"/>
  <c r="B224" i="23"/>
  <c r="J32" i="23"/>
  <c r="W32" i="23" s="1"/>
  <c r="E64" i="23"/>
  <c r="R64" i="23" s="1"/>
  <c r="H96" i="23"/>
  <c r="C128" i="23"/>
  <c r="K128" i="23"/>
  <c r="F160" i="23"/>
  <c r="B64" i="23"/>
  <c r="C192" i="23"/>
  <c r="K192" i="23"/>
  <c r="F224" i="23"/>
  <c r="I256" i="23"/>
  <c r="E32" i="23"/>
  <c r="R32" i="23" s="1"/>
  <c r="H64" i="23"/>
  <c r="U64" i="23" s="1"/>
  <c r="C96" i="23"/>
  <c r="K96" i="23"/>
  <c r="F128" i="23"/>
  <c r="I160" i="23"/>
  <c r="D192" i="23"/>
  <c r="G224" i="23"/>
  <c r="J256" i="23"/>
  <c r="B128" i="23"/>
  <c r="E192" i="23"/>
  <c r="H224" i="23"/>
  <c r="C256" i="23"/>
  <c r="K256" i="23"/>
  <c r="C32" i="23"/>
  <c r="P32" i="23" s="1"/>
  <c r="G32" i="23"/>
  <c r="T32" i="23" s="1"/>
  <c r="J64" i="23"/>
  <c r="W64" i="23" s="1"/>
  <c r="E96" i="23"/>
  <c r="H128" i="23"/>
  <c r="C160" i="23"/>
  <c r="K160" i="23"/>
  <c r="F192" i="23"/>
  <c r="F160" i="24" s="1"/>
  <c r="I224" i="23"/>
  <c r="D256" i="23"/>
  <c r="B192" i="23"/>
  <c r="I32" i="23"/>
  <c r="V32" i="23" s="1"/>
  <c r="D64" i="23"/>
  <c r="Q64" i="23" s="1"/>
  <c r="G96" i="23"/>
  <c r="J128" i="23"/>
  <c r="E160" i="23"/>
  <c r="H192" i="23"/>
  <c r="C224" i="23"/>
  <c r="K224" i="23"/>
  <c r="F256" i="23"/>
  <c r="B256" i="23"/>
  <c r="I192" i="23"/>
  <c r="D224" i="23"/>
  <c r="G256" i="23"/>
  <c r="K255" i="21"/>
  <c r="J255" i="21"/>
  <c r="I255" i="21"/>
  <c r="H255" i="21"/>
  <c r="G255" i="21"/>
  <c r="F255" i="21"/>
  <c r="E255" i="21"/>
  <c r="D255" i="21"/>
  <c r="C255" i="21"/>
  <c r="B255" i="21"/>
  <c r="K254" i="21"/>
  <c r="J254" i="21"/>
  <c r="I254" i="21"/>
  <c r="H254" i="21"/>
  <c r="G254" i="21"/>
  <c r="F254" i="21"/>
  <c r="E254" i="21"/>
  <c r="D254" i="21"/>
  <c r="C254" i="21"/>
  <c r="B254" i="21"/>
  <c r="K253" i="21"/>
  <c r="J253" i="21"/>
  <c r="I253" i="21"/>
  <c r="H253" i="21"/>
  <c r="G253" i="21"/>
  <c r="F253" i="21"/>
  <c r="E253" i="21"/>
  <c r="D253" i="21"/>
  <c r="C253" i="21"/>
  <c r="B253" i="21"/>
  <c r="K252" i="21"/>
  <c r="J252" i="21"/>
  <c r="I252" i="21"/>
  <c r="H252" i="21"/>
  <c r="G252" i="21"/>
  <c r="F252" i="21"/>
  <c r="E252" i="21"/>
  <c r="D252" i="21"/>
  <c r="C252" i="21"/>
  <c r="B252" i="21"/>
  <c r="K251" i="21"/>
  <c r="J251" i="21"/>
  <c r="I251" i="21"/>
  <c r="H251" i="21"/>
  <c r="G251" i="21"/>
  <c r="F251" i="21"/>
  <c r="E251" i="21"/>
  <c r="D251" i="21"/>
  <c r="C251" i="21"/>
  <c r="B251" i="21"/>
  <c r="K250" i="21"/>
  <c r="J250" i="21"/>
  <c r="I250" i="21"/>
  <c r="H250" i="21"/>
  <c r="G250" i="21"/>
  <c r="F250" i="21"/>
  <c r="E250" i="21"/>
  <c r="D250" i="21"/>
  <c r="C250" i="21"/>
  <c r="B250" i="21"/>
  <c r="K249" i="21"/>
  <c r="J249" i="21"/>
  <c r="I249" i="21"/>
  <c r="H249" i="21"/>
  <c r="G249" i="21"/>
  <c r="F249" i="21"/>
  <c r="E249" i="21"/>
  <c r="D249" i="21"/>
  <c r="C249" i="21"/>
  <c r="B249" i="21"/>
  <c r="K248" i="21"/>
  <c r="J248" i="21"/>
  <c r="I248" i="21"/>
  <c r="H248" i="21"/>
  <c r="G248" i="21"/>
  <c r="F248" i="21"/>
  <c r="E248" i="21"/>
  <c r="D248" i="21"/>
  <c r="C248" i="21"/>
  <c r="B248" i="21"/>
  <c r="K247" i="21"/>
  <c r="J247" i="21"/>
  <c r="I247" i="21"/>
  <c r="H247" i="21"/>
  <c r="G247" i="21"/>
  <c r="F247" i="21"/>
  <c r="E247" i="21"/>
  <c r="D247" i="21"/>
  <c r="C247" i="21"/>
  <c r="B247" i="21"/>
  <c r="K246" i="21"/>
  <c r="J246" i="21"/>
  <c r="I246" i="21"/>
  <c r="H246" i="21"/>
  <c r="G246" i="21"/>
  <c r="F246" i="21"/>
  <c r="E246" i="21"/>
  <c r="D246" i="21"/>
  <c r="C246" i="21"/>
  <c r="B246" i="21"/>
  <c r="K245" i="21"/>
  <c r="J245" i="21"/>
  <c r="I245" i="21"/>
  <c r="H245" i="21"/>
  <c r="G245" i="21"/>
  <c r="F245" i="21"/>
  <c r="E245" i="21"/>
  <c r="D245" i="21"/>
  <c r="C245" i="21"/>
  <c r="B245" i="21"/>
  <c r="K244" i="21"/>
  <c r="J244" i="21"/>
  <c r="I244" i="21"/>
  <c r="H244" i="21"/>
  <c r="G244" i="21"/>
  <c r="F244" i="21"/>
  <c r="E244" i="21"/>
  <c r="D244" i="21"/>
  <c r="C244" i="21"/>
  <c r="B244" i="21"/>
  <c r="K243" i="21"/>
  <c r="J243" i="21"/>
  <c r="I243" i="21"/>
  <c r="H243" i="21"/>
  <c r="G243" i="21"/>
  <c r="F243" i="21"/>
  <c r="E243" i="21"/>
  <c r="D243" i="21"/>
  <c r="C243" i="21"/>
  <c r="B243" i="21"/>
  <c r="K242" i="21"/>
  <c r="J242" i="21"/>
  <c r="I242" i="21"/>
  <c r="H242" i="21"/>
  <c r="G242" i="21"/>
  <c r="F242" i="21"/>
  <c r="E242" i="21"/>
  <c r="D242" i="21"/>
  <c r="C242" i="21"/>
  <c r="B242" i="21"/>
  <c r="K241" i="21"/>
  <c r="J241" i="21"/>
  <c r="I241" i="21"/>
  <c r="H241" i="21"/>
  <c r="G241" i="21"/>
  <c r="F241" i="21"/>
  <c r="E241" i="21"/>
  <c r="D241" i="21"/>
  <c r="C241" i="21"/>
  <c r="B241" i="21"/>
  <c r="K240" i="21"/>
  <c r="J240" i="21"/>
  <c r="I240" i="21"/>
  <c r="H240" i="21"/>
  <c r="G240" i="21"/>
  <c r="F240" i="21"/>
  <c r="E240" i="21"/>
  <c r="D240" i="21"/>
  <c r="C240" i="21"/>
  <c r="B240" i="21"/>
  <c r="K239" i="21"/>
  <c r="J239" i="21"/>
  <c r="I239" i="21"/>
  <c r="H239" i="21"/>
  <c r="G239" i="21"/>
  <c r="F239" i="21"/>
  <c r="E239" i="21"/>
  <c r="D239" i="21"/>
  <c r="C239" i="21"/>
  <c r="B239" i="21"/>
  <c r="K238" i="21"/>
  <c r="J238" i="21"/>
  <c r="I238" i="21"/>
  <c r="H238" i="21"/>
  <c r="G238" i="21"/>
  <c r="F238" i="21"/>
  <c r="E238" i="21"/>
  <c r="D238" i="21"/>
  <c r="C238" i="21"/>
  <c r="B238" i="21"/>
  <c r="K237" i="21"/>
  <c r="J237" i="21"/>
  <c r="I237" i="21"/>
  <c r="H237" i="21"/>
  <c r="G237" i="21"/>
  <c r="F237" i="21"/>
  <c r="E237" i="21"/>
  <c r="D237" i="21"/>
  <c r="C237" i="21"/>
  <c r="B237" i="21"/>
  <c r="K236" i="21"/>
  <c r="J236" i="21"/>
  <c r="I236" i="21"/>
  <c r="H236" i="21"/>
  <c r="G236" i="21"/>
  <c r="F236" i="21"/>
  <c r="E236" i="21"/>
  <c r="D236" i="21"/>
  <c r="C236" i="21"/>
  <c r="B236" i="21"/>
  <c r="K235" i="21"/>
  <c r="J235" i="21"/>
  <c r="I235" i="21"/>
  <c r="H235" i="21"/>
  <c r="G235" i="21"/>
  <c r="F235" i="21"/>
  <c r="E235" i="21"/>
  <c r="D235" i="21"/>
  <c r="C235" i="21"/>
  <c r="B235" i="21"/>
  <c r="K234" i="21"/>
  <c r="J234" i="21"/>
  <c r="I234" i="21"/>
  <c r="H234" i="21"/>
  <c r="G234" i="21"/>
  <c r="F234" i="21"/>
  <c r="E234" i="21"/>
  <c r="D234" i="21"/>
  <c r="C234" i="21"/>
  <c r="B234" i="21"/>
  <c r="K233" i="21"/>
  <c r="J233" i="21"/>
  <c r="I233" i="21"/>
  <c r="H233" i="21"/>
  <c r="G233" i="21"/>
  <c r="F233" i="21"/>
  <c r="E233" i="21"/>
  <c r="D233" i="21"/>
  <c r="C233" i="21"/>
  <c r="B233" i="21"/>
  <c r="K232" i="21"/>
  <c r="J232" i="21"/>
  <c r="I232" i="21"/>
  <c r="H232" i="21"/>
  <c r="G232" i="21"/>
  <c r="F232" i="21"/>
  <c r="E232" i="21"/>
  <c r="D232" i="21"/>
  <c r="C232" i="21"/>
  <c r="B232" i="21"/>
  <c r="K231" i="21"/>
  <c r="J231" i="21"/>
  <c r="I231" i="21"/>
  <c r="H231" i="21"/>
  <c r="G231" i="21"/>
  <c r="F231" i="21"/>
  <c r="E231" i="21"/>
  <c r="D231" i="21"/>
  <c r="C231" i="21"/>
  <c r="B231" i="21"/>
  <c r="K230" i="21"/>
  <c r="J230" i="21"/>
  <c r="I230" i="21"/>
  <c r="H230" i="21"/>
  <c r="G230" i="21"/>
  <c r="F230" i="21"/>
  <c r="E230" i="21"/>
  <c r="D230" i="21"/>
  <c r="C230" i="21"/>
  <c r="B230" i="21"/>
  <c r="K229" i="21"/>
  <c r="J229" i="21"/>
  <c r="I229" i="21"/>
  <c r="H229" i="21"/>
  <c r="G229" i="21"/>
  <c r="F229" i="21"/>
  <c r="E229" i="21"/>
  <c r="D229" i="21"/>
  <c r="C229" i="21"/>
  <c r="B229" i="21"/>
  <c r="K223" i="21"/>
  <c r="J223" i="21"/>
  <c r="I223" i="21"/>
  <c r="H223" i="21"/>
  <c r="G223" i="21"/>
  <c r="F223" i="21"/>
  <c r="E223" i="21"/>
  <c r="D223" i="21"/>
  <c r="C223" i="21"/>
  <c r="B223" i="21"/>
  <c r="K222" i="21"/>
  <c r="J222" i="21"/>
  <c r="I222" i="21"/>
  <c r="H222" i="21"/>
  <c r="G222" i="21"/>
  <c r="F222" i="21"/>
  <c r="E222" i="21"/>
  <c r="D222" i="21"/>
  <c r="C222" i="21"/>
  <c r="B222" i="21"/>
  <c r="K221" i="21"/>
  <c r="J221" i="21"/>
  <c r="I221" i="21"/>
  <c r="H221" i="21"/>
  <c r="G221" i="21"/>
  <c r="F221" i="21"/>
  <c r="E221" i="21"/>
  <c r="D221" i="21"/>
  <c r="C221" i="21"/>
  <c r="B221" i="21"/>
  <c r="K220" i="21"/>
  <c r="J220" i="21"/>
  <c r="I220" i="21"/>
  <c r="H220" i="21"/>
  <c r="G220" i="21"/>
  <c r="F220" i="21"/>
  <c r="E220" i="21"/>
  <c r="D220" i="21"/>
  <c r="C220" i="21"/>
  <c r="B220" i="21"/>
  <c r="K219" i="21"/>
  <c r="J219" i="21"/>
  <c r="I219" i="21"/>
  <c r="H219" i="21"/>
  <c r="G219" i="21"/>
  <c r="F219" i="21"/>
  <c r="E219" i="21"/>
  <c r="D219" i="21"/>
  <c r="C219" i="21"/>
  <c r="B219" i="21"/>
  <c r="K218" i="21"/>
  <c r="J218" i="21"/>
  <c r="I218" i="21"/>
  <c r="H218" i="21"/>
  <c r="G218" i="21"/>
  <c r="F218" i="21"/>
  <c r="E218" i="21"/>
  <c r="D218" i="21"/>
  <c r="C218" i="21"/>
  <c r="B218" i="21"/>
  <c r="K217" i="21"/>
  <c r="J217" i="21"/>
  <c r="I217" i="21"/>
  <c r="H217" i="21"/>
  <c r="G217" i="21"/>
  <c r="F217" i="21"/>
  <c r="E217" i="21"/>
  <c r="D217" i="21"/>
  <c r="C217" i="21"/>
  <c r="B217" i="21"/>
  <c r="K216" i="21"/>
  <c r="J216" i="21"/>
  <c r="I216" i="21"/>
  <c r="H216" i="21"/>
  <c r="G216" i="21"/>
  <c r="F216" i="21"/>
  <c r="E216" i="21"/>
  <c r="D216" i="21"/>
  <c r="C216" i="21"/>
  <c r="B216" i="21"/>
  <c r="K215" i="21"/>
  <c r="J215" i="21"/>
  <c r="I215" i="21"/>
  <c r="H215" i="21"/>
  <c r="G215" i="21"/>
  <c r="F215" i="21"/>
  <c r="E215" i="21"/>
  <c r="D215" i="21"/>
  <c r="C215" i="21"/>
  <c r="B215" i="21"/>
  <c r="K214" i="21"/>
  <c r="J214" i="21"/>
  <c r="I214" i="21"/>
  <c r="H214" i="21"/>
  <c r="G214" i="21"/>
  <c r="F214" i="21"/>
  <c r="E214" i="21"/>
  <c r="D214" i="21"/>
  <c r="C214" i="21"/>
  <c r="B214" i="21"/>
  <c r="K213" i="21"/>
  <c r="J213" i="21"/>
  <c r="I213" i="21"/>
  <c r="H213" i="21"/>
  <c r="G213" i="21"/>
  <c r="F213" i="21"/>
  <c r="E213" i="21"/>
  <c r="D213" i="21"/>
  <c r="C213" i="21"/>
  <c r="B213" i="21"/>
  <c r="K212" i="21"/>
  <c r="J212" i="21"/>
  <c r="I212" i="21"/>
  <c r="H212" i="21"/>
  <c r="G212" i="21"/>
  <c r="F212" i="21"/>
  <c r="E212" i="21"/>
  <c r="D212" i="21"/>
  <c r="C212" i="21"/>
  <c r="B212" i="21"/>
  <c r="K211" i="21"/>
  <c r="J211" i="21"/>
  <c r="I211" i="21"/>
  <c r="H211" i="21"/>
  <c r="G211" i="21"/>
  <c r="F211" i="21"/>
  <c r="E211" i="21"/>
  <c r="D211" i="21"/>
  <c r="C211" i="21"/>
  <c r="B211" i="21"/>
  <c r="K210" i="21"/>
  <c r="J210" i="21"/>
  <c r="I210" i="21"/>
  <c r="H210" i="21"/>
  <c r="G210" i="21"/>
  <c r="F210" i="21"/>
  <c r="E210" i="21"/>
  <c r="D210" i="21"/>
  <c r="C210" i="21"/>
  <c r="B210" i="21"/>
  <c r="K209" i="21"/>
  <c r="J209" i="21"/>
  <c r="I209" i="21"/>
  <c r="H209" i="21"/>
  <c r="G209" i="21"/>
  <c r="F209" i="21"/>
  <c r="E209" i="21"/>
  <c r="D209" i="21"/>
  <c r="C209" i="21"/>
  <c r="B209" i="21"/>
  <c r="K208" i="21"/>
  <c r="J208" i="21"/>
  <c r="I208" i="21"/>
  <c r="H208" i="21"/>
  <c r="G208" i="21"/>
  <c r="F208" i="21"/>
  <c r="E208" i="21"/>
  <c r="D208" i="21"/>
  <c r="C208" i="21"/>
  <c r="B208" i="21"/>
  <c r="K207" i="21"/>
  <c r="J207" i="21"/>
  <c r="I207" i="21"/>
  <c r="H207" i="21"/>
  <c r="G207" i="21"/>
  <c r="F207" i="21"/>
  <c r="E207" i="21"/>
  <c r="D207" i="21"/>
  <c r="C207" i="21"/>
  <c r="B207" i="21"/>
  <c r="K206" i="21"/>
  <c r="J206" i="21"/>
  <c r="I206" i="21"/>
  <c r="H206" i="21"/>
  <c r="G206" i="21"/>
  <c r="F206" i="21"/>
  <c r="E206" i="21"/>
  <c r="D206" i="21"/>
  <c r="C206" i="21"/>
  <c r="B206" i="21"/>
  <c r="K205" i="21"/>
  <c r="J205" i="21"/>
  <c r="I205" i="21"/>
  <c r="H205" i="21"/>
  <c r="G205" i="21"/>
  <c r="F205" i="21"/>
  <c r="E205" i="21"/>
  <c r="D205" i="21"/>
  <c r="C205" i="21"/>
  <c r="B205" i="21"/>
  <c r="K204" i="21"/>
  <c r="J204" i="21"/>
  <c r="I204" i="21"/>
  <c r="H204" i="21"/>
  <c r="G204" i="21"/>
  <c r="F204" i="21"/>
  <c r="E204" i="21"/>
  <c r="D204" i="21"/>
  <c r="C204" i="21"/>
  <c r="B204" i="21"/>
  <c r="K203" i="21"/>
  <c r="J203" i="21"/>
  <c r="I203" i="21"/>
  <c r="H203" i="21"/>
  <c r="G203" i="21"/>
  <c r="F203" i="21"/>
  <c r="E203" i="21"/>
  <c r="D203" i="21"/>
  <c r="C203" i="21"/>
  <c r="B203" i="21"/>
  <c r="K202" i="21"/>
  <c r="J202" i="21"/>
  <c r="I202" i="21"/>
  <c r="H202" i="21"/>
  <c r="G202" i="21"/>
  <c r="F202" i="21"/>
  <c r="E202" i="21"/>
  <c r="D202" i="21"/>
  <c r="C202" i="21"/>
  <c r="B202" i="21"/>
  <c r="K201" i="21"/>
  <c r="J201" i="21"/>
  <c r="I201" i="21"/>
  <c r="H201" i="21"/>
  <c r="G201" i="21"/>
  <c r="F201" i="21"/>
  <c r="E201" i="21"/>
  <c r="D201" i="21"/>
  <c r="C201" i="21"/>
  <c r="B201" i="21"/>
  <c r="K200" i="21"/>
  <c r="J200" i="21"/>
  <c r="I200" i="21"/>
  <c r="H200" i="21"/>
  <c r="G200" i="21"/>
  <c r="F200" i="21"/>
  <c r="E200" i="21"/>
  <c r="D200" i="21"/>
  <c r="C200" i="21"/>
  <c r="B200" i="21"/>
  <c r="K199" i="21"/>
  <c r="J199" i="21"/>
  <c r="I199" i="21"/>
  <c r="H199" i="21"/>
  <c r="G199" i="21"/>
  <c r="F199" i="21"/>
  <c r="E199" i="21"/>
  <c r="D199" i="21"/>
  <c r="C199" i="21"/>
  <c r="B199" i="21"/>
  <c r="K198" i="21"/>
  <c r="J198" i="21"/>
  <c r="I198" i="21"/>
  <c r="H198" i="21"/>
  <c r="G198" i="21"/>
  <c r="F198" i="21"/>
  <c r="E198" i="21"/>
  <c r="D198" i="21"/>
  <c r="C198" i="21"/>
  <c r="B198" i="21"/>
  <c r="K197" i="21"/>
  <c r="J197" i="21"/>
  <c r="I197" i="21"/>
  <c r="H197" i="21"/>
  <c r="G197" i="21"/>
  <c r="F197" i="21"/>
  <c r="E197" i="21"/>
  <c r="D197" i="21"/>
  <c r="C197" i="21"/>
  <c r="B197" i="21"/>
  <c r="K191" i="21"/>
  <c r="J191" i="21"/>
  <c r="I191" i="21"/>
  <c r="H191" i="21"/>
  <c r="G191" i="21"/>
  <c r="F191" i="21"/>
  <c r="E191" i="21"/>
  <c r="D191" i="21"/>
  <c r="C191" i="21"/>
  <c r="B191" i="21"/>
  <c r="K190" i="21"/>
  <c r="J190" i="21"/>
  <c r="I190" i="21"/>
  <c r="H190" i="21"/>
  <c r="G190" i="21"/>
  <c r="F190" i="21"/>
  <c r="E190" i="21"/>
  <c r="D190" i="21"/>
  <c r="C190" i="21"/>
  <c r="B190" i="21"/>
  <c r="K189" i="21"/>
  <c r="J189" i="21"/>
  <c r="I189" i="21"/>
  <c r="H189" i="21"/>
  <c r="G189" i="21"/>
  <c r="F189" i="21"/>
  <c r="E189" i="21"/>
  <c r="D189" i="21"/>
  <c r="C189" i="21"/>
  <c r="B189" i="21"/>
  <c r="K188" i="21"/>
  <c r="J188" i="21"/>
  <c r="I188" i="21"/>
  <c r="H188" i="21"/>
  <c r="G188" i="21"/>
  <c r="F188" i="21"/>
  <c r="E188" i="21"/>
  <c r="D188" i="21"/>
  <c r="C188" i="21"/>
  <c r="B188" i="21"/>
  <c r="K187" i="21"/>
  <c r="J187" i="21"/>
  <c r="I187" i="21"/>
  <c r="H187" i="21"/>
  <c r="G187" i="21"/>
  <c r="F187" i="21"/>
  <c r="E187" i="21"/>
  <c r="D187" i="21"/>
  <c r="C187" i="21"/>
  <c r="B187" i="21"/>
  <c r="K186" i="21"/>
  <c r="J186" i="21"/>
  <c r="I186" i="21"/>
  <c r="H186" i="21"/>
  <c r="G186" i="21"/>
  <c r="F186" i="21"/>
  <c r="E186" i="21"/>
  <c r="D186" i="21"/>
  <c r="C186" i="21"/>
  <c r="B186" i="21"/>
  <c r="K185" i="21"/>
  <c r="J185" i="21"/>
  <c r="I185" i="21"/>
  <c r="H185" i="21"/>
  <c r="G185" i="21"/>
  <c r="F185" i="21"/>
  <c r="E185" i="21"/>
  <c r="D185" i="21"/>
  <c r="C185" i="21"/>
  <c r="B185" i="21"/>
  <c r="K184" i="21"/>
  <c r="J184" i="21"/>
  <c r="I184" i="21"/>
  <c r="H184" i="21"/>
  <c r="G184" i="21"/>
  <c r="F184" i="21"/>
  <c r="E184" i="21"/>
  <c r="D184" i="21"/>
  <c r="C184" i="21"/>
  <c r="B184" i="21"/>
  <c r="K183" i="21"/>
  <c r="J183" i="21"/>
  <c r="I183" i="21"/>
  <c r="H183" i="21"/>
  <c r="G183" i="21"/>
  <c r="F183" i="21"/>
  <c r="E183" i="21"/>
  <c r="D183" i="21"/>
  <c r="C183" i="21"/>
  <c r="B183" i="21"/>
  <c r="K182" i="21"/>
  <c r="J182" i="21"/>
  <c r="I182" i="21"/>
  <c r="H182" i="21"/>
  <c r="G182" i="21"/>
  <c r="F182" i="21"/>
  <c r="E182" i="21"/>
  <c r="D182" i="21"/>
  <c r="C182" i="21"/>
  <c r="B182" i="21"/>
  <c r="K181" i="21"/>
  <c r="J181" i="21"/>
  <c r="I181" i="21"/>
  <c r="H181" i="21"/>
  <c r="G181" i="21"/>
  <c r="F181" i="21"/>
  <c r="E181" i="21"/>
  <c r="D181" i="21"/>
  <c r="C181" i="21"/>
  <c r="B181" i="21"/>
  <c r="K180" i="21"/>
  <c r="J180" i="21"/>
  <c r="I180" i="21"/>
  <c r="H180" i="21"/>
  <c r="G180" i="21"/>
  <c r="F180" i="21"/>
  <c r="E180" i="21"/>
  <c r="D180" i="21"/>
  <c r="C180" i="21"/>
  <c r="B180" i="21"/>
  <c r="K179" i="21"/>
  <c r="J179" i="21"/>
  <c r="I179" i="21"/>
  <c r="H179" i="21"/>
  <c r="G179" i="21"/>
  <c r="F179" i="21"/>
  <c r="E179" i="21"/>
  <c r="D179" i="21"/>
  <c r="C179" i="21"/>
  <c r="B179" i="21"/>
  <c r="K178" i="21"/>
  <c r="J178" i="21"/>
  <c r="I178" i="21"/>
  <c r="H178" i="21"/>
  <c r="G178" i="21"/>
  <c r="F178" i="21"/>
  <c r="E178" i="21"/>
  <c r="D178" i="21"/>
  <c r="C178" i="21"/>
  <c r="B178" i="21"/>
  <c r="K177" i="21"/>
  <c r="J177" i="21"/>
  <c r="I177" i="21"/>
  <c r="H177" i="21"/>
  <c r="G177" i="21"/>
  <c r="F177" i="21"/>
  <c r="E177" i="21"/>
  <c r="D177" i="21"/>
  <c r="C177" i="21"/>
  <c r="B177" i="21"/>
  <c r="K176" i="21"/>
  <c r="J176" i="21"/>
  <c r="I176" i="21"/>
  <c r="H176" i="21"/>
  <c r="G176" i="21"/>
  <c r="F176" i="21"/>
  <c r="E176" i="21"/>
  <c r="D176" i="21"/>
  <c r="C176" i="21"/>
  <c r="B176" i="21"/>
  <c r="K175" i="21"/>
  <c r="J175" i="21"/>
  <c r="I175" i="21"/>
  <c r="H175" i="21"/>
  <c r="G175" i="21"/>
  <c r="F175" i="21"/>
  <c r="E175" i="21"/>
  <c r="D175" i="21"/>
  <c r="C175" i="21"/>
  <c r="B175" i="21"/>
  <c r="K174" i="21"/>
  <c r="J174" i="21"/>
  <c r="I174" i="21"/>
  <c r="H174" i="21"/>
  <c r="G174" i="21"/>
  <c r="F174" i="21"/>
  <c r="E174" i="21"/>
  <c r="D174" i="21"/>
  <c r="C174" i="21"/>
  <c r="B174" i="21"/>
  <c r="K173" i="21"/>
  <c r="J173" i="21"/>
  <c r="I173" i="21"/>
  <c r="H173" i="21"/>
  <c r="G173" i="21"/>
  <c r="F173" i="21"/>
  <c r="E173" i="21"/>
  <c r="D173" i="21"/>
  <c r="C173" i="21"/>
  <c r="B173" i="21"/>
  <c r="K172" i="21"/>
  <c r="J172" i="21"/>
  <c r="I172" i="21"/>
  <c r="H172" i="21"/>
  <c r="G172" i="21"/>
  <c r="F172" i="21"/>
  <c r="E172" i="21"/>
  <c r="D172" i="21"/>
  <c r="C172" i="21"/>
  <c r="B172" i="21"/>
  <c r="K171" i="21"/>
  <c r="J171" i="21"/>
  <c r="I171" i="21"/>
  <c r="H171" i="21"/>
  <c r="G171" i="21"/>
  <c r="F171" i="21"/>
  <c r="E171" i="21"/>
  <c r="D171" i="21"/>
  <c r="C171" i="21"/>
  <c r="B171" i="21"/>
  <c r="K170" i="21"/>
  <c r="J170" i="21"/>
  <c r="I170" i="21"/>
  <c r="H170" i="21"/>
  <c r="G170" i="21"/>
  <c r="F170" i="21"/>
  <c r="E170" i="21"/>
  <c r="D170" i="21"/>
  <c r="C170" i="21"/>
  <c r="B170" i="21"/>
  <c r="K169" i="21"/>
  <c r="J169" i="21"/>
  <c r="I169" i="21"/>
  <c r="H169" i="21"/>
  <c r="G169" i="21"/>
  <c r="F169" i="21"/>
  <c r="E169" i="21"/>
  <c r="D169" i="21"/>
  <c r="C169" i="21"/>
  <c r="B169" i="21"/>
  <c r="K168" i="21"/>
  <c r="J168" i="21"/>
  <c r="I168" i="21"/>
  <c r="H168" i="21"/>
  <c r="G168" i="21"/>
  <c r="F168" i="21"/>
  <c r="E168" i="21"/>
  <c r="D168" i="21"/>
  <c r="C168" i="21"/>
  <c r="B168" i="21"/>
  <c r="K167" i="21"/>
  <c r="J167" i="21"/>
  <c r="I167" i="21"/>
  <c r="H167" i="21"/>
  <c r="G167" i="21"/>
  <c r="F167" i="21"/>
  <c r="E167" i="21"/>
  <c r="D167" i="21"/>
  <c r="C167" i="21"/>
  <c r="B167" i="21"/>
  <c r="K166" i="21"/>
  <c r="J166" i="21"/>
  <c r="I166" i="21"/>
  <c r="H166" i="21"/>
  <c r="G166" i="21"/>
  <c r="F166" i="21"/>
  <c r="E166" i="21"/>
  <c r="D166" i="21"/>
  <c r="C166" i="21"/>
  <c r="B166" i="21"/>
  <c r="K165" i="21"/>
  <c r="J165" i="21"/>
  <c r="I165" i="21"/>
  <c r="H165" i="21"/>
  <c r="G165" i="21"/>
  <c r="F165" i="21"/>
  <c r="E165" i="21"/>
  <c r="D165" i="21"/>
  <c r="C165" i="21"/>
  <c r="B165" i="21"/>
  <c r="K159" i="21"/>
  <c r="J159" i="21"/>
  <c r="I159" i="21"/>
  <c r="H159" i="21"/>
  <c r="G159" i="21"/>
  <c r="F159" i="21"/>
  <c r="E159" i="21"/>
  <c r="D159" i="21"/>
  <c r="C159" i="21"/>
  <c r="B159" i="21"/>
  <c r="K158" i="21"/>
  <c r="J158" i="21"/>
  <c r="I158" i="21"/>
  <c r="H158" i="21"/>
  <c r="G158" i="21"/>
  <c r="F158" i="21"/>
  <c r="E158" i="21"/>
  <c r="D158" i="21"/>
  <c r="C158" i="21"/>
  <c r="B158" i="21"/>
  <c r="K157" i="21"/>
  <c r="J157" i="21"/>
  <c r="I157" i="21"/>
  <c r="H157" i="21"/>
  <c r="G157" i="21"/>
  <c r="F157" i="21"/>
  <c r="E157" i="21"/>
  <c r="D157" i="21"/>
  <c r="C157" i="21"/>
  <c r="B157" i="21"/>
  <c r="K156" i="21"/>
  <c r="J156" i="21"/>
  <c r="I156" i="21"/>
  <c r="H156" i="21"/>
  <c r="G156" i="21"/>
  <c r="F156" i="21"/>
  <c r="E156" i="21"/>
  <c r="D156" i="21"/>
  <c r="C156" i="21"/>
  <c r="B156" i="21"/>
  <c r="K155" i="21"/>
  <c r="J155" i="21"/>
  <c r="I155" i="21"/>
  <c r="H155" i="21"/>
  <c r="G155" i="21"/>
  <c r="F155" i="21"/>
  <c r="E155" i="21"/>
  <c r="D155" i="21"/>
  <c r="C155" i="21"/>
  <c r="B155" i="21"/>
  <c r="K154" i="21"/>
  <c r="J154" i="21"/>
  <c r="I154" i="21"/>
  <c r="H154" i="21"/>
  <c r="G154" i="21"/>
  <c r="F154" i="21"/>
  <c r="E154" i="21"/>
  <c r="D154" i="21"/>
  <c r="C154" i="21"/>
  <c r="B154" i="21"/>
  <c r="K153" i="21"/>
  <c r="J153" i="21"/>
  <c r="I153" i="21"/>
  <c r="H153" i="21"/>
  <c r="G153" i="21"/>
  <c r="F153" i="21"/>
  <c r="E153" i="21"/>
  <c r="D153" i="21"/>
  <c r="C153" i="21"/>
  <c r="B153" i="21"/>
  <c r="K152" i="21"/>
  <c r="J152" i="21"/>
  <c r="I152" i="21"/>
  <c r="H152" i="21"/>
  <c r="G152" i="21"/>
  <c r="F152" i="21"/>
  <c r="E152" i="21"/>
  <c r="D152" i="21"/>
  <c r="C152" i="21"/>
  <c r="B152" i="21"/>
  <c r="K151" i="21"/>
  <c r="J151" i="21"/>
  <c r="I151" i="21"/>
  <c r="H151" i="21"/>
  <c r="G151" i="21"/>
  <c r="F151" i="21"/>
  <c r="E151" i="21"/>
  <c r="D151" i="21"/>
  <c r="C151" i="21"/>
  <c r="B151" i="21"/>
  <c r="K150" i="21"/>
  <c r="J150" i="21"/>
  <c r="I150" i="21"/>
  <c r="H150" i="21"/>
  <c r="G150" i="21"/>
  <c r="F150" i="21"/>
  <c r="E150" i="21"/>
  <c r="D150" i="21"/>
  <c r="C150" i="21"/>
  <c r="B150" i="21"/>
  <c r="K149" i="21"/>
  <c r="J149" i="21"/>
  <c r="I149" i="21"/>
  <c r="H149" i="21"/>
  <c r="G149" i="21"/>
  <c r="F149" i="21"/>
  <c r="E149" i="21"/>
  <c r="D149" i="21"/>
  <c r="C149" i="21"/>
  <c r="B149" i="21"/>
  <c r="K148" i="21"/>
  <c r="J148" i="21"/>
  <c r="I148" i="21"/>
  <c r="H148" i="21"/>
  <c r="G148" i="21"/>
  <c r="F148" i="21"/>
  <c r="E148" i="21"/>
  <c r="D148" i="21"/>
  <c r="C148" i="21"/>
  <c r="B148" i="21"/>
  <c r="K147" i="21"/>
  <c r="J147" i="21"/>
  <c r="I147" i="21"/>
  <c r="H147" i="21"/>
  <c r="G147" i="21"/>
  <c r="F147" i="21"/>
  <c r="E147" i="21"/>
  <c r="D147" i="21"/>
  <c r="C147" i="21"/>
  <c r="B147" i="21"/>
  <c r="K146" i="21"/>
  <c r="J146" i="21"/>
  <c r="I146" i="21"/>
  <c r="H146" i="21"/>
  <c r="G146" i="21"/>
  <c r="F146" i="21"/>
  <c r="E146" i="21"/>
  <c r="D146" i="21"/>
  <c r="C146" i="21"/>
  <c r="B146" i="21"/>
  <c r="K145" i="21"/>
  <c r="J145" i="21"/>
  <c r="I145" i="21"/>
  <c r="H145" i="21"/>
  <c r="G145" i="21"/>
  <c r="F145" i="21"/>
  <c r="E145" i="21"/>
  <c r="D145" i="21"/>
  <c r="C145" i="21"/>
  <c r="B145" i="21"/>
  <c r="K144" i="21"/>
  <c r="J144" i="21"/>
  <c r="I144" i="21"/>
  <c r="H144" i="21"/>
  <c r="G144" i="21"/>
  <c r="F144" i="21"/>
  <c r="E144" i="21"/>
  <c r="D144" i="21"/>
  <c r="C144" i="21"/>
  <c r="B144" i="21"/>
  <c r="K143" i="21"/>
  <c r="J143" i="21"/>
  <c r="I143" i="21"/>
  <c r="H143" i="21"/>
  <c r="G143" i="21"/>
  <c r="F143" i="21"/>
  <c r="E143" i="21"/>
  <c r="D143" i="21"/>
  <c r="C143" i="21"/>
  <c r="B143" i="21"/>
  <c r="K142" i="21"/>
  <c r="J142" i="21"/>
  <c r="I142" i="21"/>
  <c r="H142" i="21"/>
  <c r="G142" i="21"/>
  <c r="F142" i="21"/>
  <c r="E142" i="21"/>
  <c r="D142" i="21"/>
  <c r="C142" i="21"/>
  <c r="B142" i="21"/>
  <c r="K141" i="21"/>
  <c r="J141" i="21"/>
  <c r="I141" i="21"/>
  <c r="H141" i="21"/>
  <c r="G141" i="21"/>
  <c r="F141" i="21"/>
  <c r="E141" i="21"/>
  <c r="D141" i="21"/>
  <c r="C141" i="21"/>
  <c r="B141" i="21"/>
  <c r="K140" i="21"/>
  <c r="J140" i="21"/>
  <c r="I140" i="21"/>
  <c r="H140" i="21"/>
  <c r="G140" i="21"/>
  <c r="F140" i="21"/>
  <c r="E140" i="21"/>
  <c r="D140" i="21"/>
  <c r="C140" i="21"/>
  <c r="B140" i="21"/>
  <c r="K139" i="21"/>
  <c r="J139" i="21"/>
  <c r="I139" i="21"/>
  <c r="H139" i="21"/>
  <c r="G139" i="21"/>
  <c r="F139" i="21"/>
  <c r="E139" i="21"/>
  <c r="D139" i="21"/>
  <c r="C139" i="21"/>
  <c r="B139" i="21"/>
  <c r="K138" i="21"/>
  <c r="J138" i="21"/>
  <c r="I138" i="21"/>
  <c r="H138" i="21"/>
  <c r="G138" i="21"/>
  <c r="F138" i="21"/>
  <c r="E138" i="21"/>
  <c r="D138" i="21"/>
  <c r="C138" i="21"/>
  <c r="B138" i="21"/>
  <c r="K137" i="21"/>
  <c r="J137" i="21"/>
  <c r="I137" i="21"/>
  <c r="H137" i="21"/>
  <c r="G137" i="21"/>
  <c r="F137" i="21"/>
  <c r="E137" i="21"/>
  <c r="D137" i="21"/>
  <c r="C137" i="21"/>
  <c r="B137" i="21"/>
  <c r="K136" i="21"/>
  <c r="J136" i="21"/>
  <c r="I136" i="21"/>
  <c r="H136" i="21"/>
  <c r="G136" i="21"/>
  <c r="F136" i="21"/>
  <c r="E136" i="21"/>
  <c r="D136" i="21"/>
  <c r="C136" i="21"/>
  <c r="B136" i="21"/>
  <c r="K135" i="21"/>
  <c r="J135" i="21"/>
  <c r="I135" i="21"/>
  <c r="H135" i="21"/>
  <c r="G135" i="21"/>
  <c r="F135" i="21"/>
  <c r="E135" i="21"/>
  <c r="D135" i="21"/>
  <c r="C135" i="21"/>
  <c r="B135" i="21"/>
  <c r="K134" i="21"/>
  <c r="J134" i="21"/>
  <c r="I134" i="21"/>
  <c r="H134" i="21"/>
  <c r="G134" i="21"/>
  <c r="F134" i="21"/>
  <c r="E134" i="21"/>
  <c r="D134" i="21"/>
  <c r="C134" i="21"/>
  <c r="B134" i="21"/>
  <c r="K133" i="21"/>
  <c r="J133" i="21"/>
  <c r="I133" i="21"/>
  <c r="H133" i="21"/>
  <c r="G133" i="21"/>
  <c r="F133" i="21"/>
  <c r="E133" i="21"/>
  <c r="D133" i="21"/>
  <c r="C133" i="21"/>
  <c r="B133" i="21"/>
  <c r="K127" i="21"/>
  <c r="J127" i="21"/>
  <c r="I127" i="21"/>
  <c r="H127" i="21"/>
  <c r="G127" i="21"/>
  <c r="F127" i="21"/>
  <c r="E127" i="21"/>
  <c r="D127" i="21"/>
  <c r="C127" i="21"/>
  <c r="B127" i="21"/>
  <c r="K126" i="21"/>
  <c r="J126" i="21"/>
  <c r="I126" i="21"/>
  <c r="H126" i="21"/>
  <c r="G126" i="21"/>
  <c r="F126" i="21"/>
  <c r="E126" i="21"/>
  <c r="D126" i="21"/>
  <c r="C126" i="21"/>
  <c r="B126" i="21"/>
  <c r="K125" i="21"/>
  <c r="J125" i="21"/>
  <c r="I125" i="21"/>
  <c r="H125" i="21"/>
  <c r="G125" i="21"/>
  <c r="F125" i="21"/>
  <c r="E125" i="21"/>
  <c r="D125" i="21"/>
  <c r="C125" i="21"/>
  <c r="B125" i="21"/>
  <c r="K124" i="21"/>
  <c r="J124" i="21"/>
  <c r="I124" i="21"/>
  <c r="H124" i="21"/>
  <c r="G124" i="21"/>
  <c r="F124" i="21"/>
  <c r="E124" i="21"/>
  <c r="D124" i="21"/>
  <c r="C124" i="21"/>
  <c r="B124" i="21"/>
  <c r="K123" i="21"/>
  <c r="J123" i="21"/>
  <c r="I123" i="21"/>
  <c r="H123" i="21"/>
  <c r="G123" i="21"/>
  <c r="F123" i="21"/>
  <c r="E123" i="21"/>
  <c r="D123" i="21"/>
  <c r="C123" i="21"/>
  <c r="B123" i="21"/>
  <c r="K122" i="21"/>
  <c r="J122" i="21"/>
  <c r="I122" i="21"/>
  <c r="H122" i="21"/>
  <c r="G122" i="21"/>
  <c r="F122" i="21"/>
  <c r="E122" i="21"/>
  <c r="D122" i="21"/>
  <c r="C122" i="21"/>
  <c r="B122" i="21"/>
  <c r="K121" i="21"/>
  <c r="J121" i="21"/>
  <c r="I121" i="21"/>
  <c r="H121" i="21"/>
  <c r="G121" i="21"/>
  <c r="F121" i="21"/>
  <c r="E121" i="21"/>
  <c r="D121" i="21"/>
  <c r="C121" i="21"/>
  <c r="B121" i="21"/>
  <c r="K120" i="21"/>
  <c r="J120" i="21"/>
  <c r="I120" i="21"/>
  <c r="H120" i="21"/>
  <c r="G120" i="21"/>
  <c r="F120" i="21"/>
  <c r="E120" i="21"/>
  <c r="D120" i="21"/>
  <c r="C120" i="21"/>
  <c r="B120" i="21"/>
  <c r="K119" i="21"/>
  <c r="J119" i="21"/>
  <c r="I119" i="21"/>
  <c r="H119" i="21"/>
  <c r="G119" i="21"/>
  <c r="F119" i="21"/>
  <c r="E119" i="21"/>
  <c r="D119" i="21"/>
  <c r="C119" i="21"/>
  <c r="B119" i="21"/>
  <c r="K118" i="21"/>
  <c r="J118" i="21"/>
  <c r="I118" i="21"/>
  <c r="H118" i="21"/>
  <c r="G118" i="21"/>
  <c r="F118" i="21"/>
  <c r="E118" i="21"/>
  <c r="D118" i="21"/>
  <c r="C118" i="21"/>
  <c r="B118" i="21"/>
  <c r="K117" i="21"/>
  <c r="J117" i="21"/>
  <c r="I117" i="21"/>
  <c r="H117" i="21"/>
  <c r="G117" i="21"/>
  <c r="F117" i="21"/>
  <c r="E117" i="21"/>
  <c r="D117" i="21"/>
  <c r="C117" i="21"/>
  <c r="B117" i="21"/>
  <c r="K116" i="21"/>
  <c r="J116" i="21"/>
  <c r="I116" i="21"/>
  <c r="H116" i="21"/>
  <c r="G116" i="21"/>
  <c r="F116" i="21"/>
  <c r="E116" i="21"/>
  <c r="D116" i="21"/>
  <c r="C116" i="21"/>
  <c r="B116" i="21"/>
  <c r="K115" i="21"/>
  <c r="J115" i="21"/>
  <c r="I115" i="21"/>
  <c r="H115" i="21"/>
  <c r="G115" i="21"/>
  <c r="F115" i="21"/>
  <c r="E115" i="21"/>
  <c r="D115" i="21"/>
  <c r="C115" i="21"/>
  <c r="B115" i="21"/>
  <c r="K114" i="21"/>
  <c r="J114" i="21"/>
  <c r="I114" i="21"/>
  <c r="H114" i="21"/>
  <c r="G114" i="21"/>
  <c r="F114" i="21"/>
  <c r="E114" i="21"/>
  <c r="D114" i="21"/>
  <c r="C114" i="21"/>
  <c r="B114" i="21"/>
  <c r="K113" i="21"/>
  <c r="J113" i="21"/>
  <c r="I113" i="21"/>
  <c r="H113" i="21"/>
  <c r="G113" i="21"/>
  <c r="F113" i="21"/>
  <c r="E113" i="21"/>
  <c r="D113" i="21"/>
  <c r="C113" i="21"/>
  <c r="B113" i="21"/>
  <c r="K112" i="21"/>
  <c r="J112" i="21"/>
  <c r="I112" i="21"/>
  <c r="H112" i="21"/>
  <c r="G112" i="21"/>
  <c r="F112" i="21"/>
  <c r="E112" i="21"/>
  <c r="D112" i="21"/>
  <c r="C112" i="21"/>
  <c r="B112" i="21"/>
  <c r="K111" i="21"/>
  <c r="J111" i="21"/>
  <c r="I111" i="21"/>
  <c r="H111" i="21"/>
  <c r="G111" i="21"/>
  <c r="F111" i="21"/>
  <c r="E111" i="21"/>
  <c r="D111" i="21"/>
  <c r="C111" i="21"/>
  <c r="B111" i="21"/>
  <c r="K110" i="21"/>
  <c r="J110" i="21"/>
  <c r="I110" i="21"/>
  <c r="H110" i="21"/>
  <c r="G110" i="21"/>
  <c r="F110" i="21"/>
  <c r="E110" i="21"/>
  <c r="D110" i="21"/>
  <c r="C110" i="21"/>
  <c r="B110" i="21"/>
  <c r="K109" i="21"/>
  <c r="J109" i="21"/>
  <c r="I109" i="21"/>
  <c r="H109" i="21"/>
  <c r="G109" i="21"/>
  <c r="F109" i="21"/>
  <c r="E109" i="21"/>
  <c r="D109" i="21"/>
  <c r="C109" i="21"/>
  <c r="B109" i="21"/>
  <c r="K108" i="21"/>
  <c r="J108" i="21"/>
  <c r="I108" i="21"/>
  <c r="H108" i="21"/>
  <c r="G108" i="21"/>
  <c r="F108" i="21"/>
  <c r="E108" i="21"/>
  <c r="D108" i="21"/>
  <c r="C108" i="21"/>
  <c r="B108" i="21"/>
  <c r="K107" i="21"/>
  <c r="J107" i="21"/>
  <c r="I107" i="21"/>
  <c r="H107" i="21"/>
  <c r="G107" i="21"/>
  <c r="F107" i="21"/>
  <c r="E107" i="21"/>
  <c r="D107" i="21"/>
  <c r="C107" i="21"/>
  <c r="B107" i="21"/>
  <c r="K106" i="21"/>
  <c r="J106" i="21"/>
  <c r="I106" i="21"/>
  <c r="H106" i="21"/>
  <c r="G106" i="21"/>
  <c r="F106" i="21"/>
  <c r="E106" i="21"/>
  <c r="D106" i="21"/>
  <c r="C106" i="21"/>
  <c r="B106" i="21"/>
  <c r="K105" i="21"/>
  <c r="J105" i="21"/>
  <c r="I105" i="21"/>
  <c r="H105" i="21"/>
  <c r="G105" i="21"/>
  <c r="F105" i="21"/>
  <c r="E105" i="21"/>
  <c r="D105" i="21"/>
  <c r="C105" i="21"/>
  <c r="B105" i="21"/>
  <c r="K104" i="21"/>
  <c r="J104" i="21"/>
  <c r="I104" i="21"/>
  <c r="H104" i="21"/>
  <c r="G104" i="21"/>
  <c r="F104" i="21"/>
  <c r="E104" i="21"/>
  <c r="D104" i="21"/>
  <c r="C104" i="21"/>
  <c r="B104" i="21"/>
  <c r="K103" i="21"/>
  <c r="J103" i="21"/>
  <c r="I103" i="21"/>
  <c r="H103" i="21"/>
  <c r="G103" i="21"/>
  <c r="F103" i="21"/>
  <c r="E103" i="21"/>
  <c r="D103" i="21"/>
  <c r="C103" i="21"/>
  <c r="B103" i="21"/>
  <c r="K102" i="21"/>
  <c r="J102" i="21"/>
  <c r="I102" i="21"/>
  <c r="H102" i="21"/>
  <c r="G102" i="21"/>
  <c r="F102" i="21"/>
  <c r="E102" i="21"/>
  <c r="D102" i="21"/>
  <c r="C102" i="21"/>
  <c r="B102" i="21"/>
  <c r="K101" i="21"/>
  <c r="J101" i="21"/>
  <c r="I101" i="21"/>
  <c r="H101" i="21"/>
  <c r="G101" i="21"/>
  <c r="F101" i="21"/>
  <c r="E101" i="21"/>
  <c r="D101" i="21"/>
  <c r="C101" i="21"/>
  <c r="B101" i="21"/>
  <c r="K95" i="21"/>
  <c r="J95" i="21"/>
  <c r="I95" i="21"/>
  <c r="H95" i="21"/>
  <c r="G95" i="21"/>
  <c r="F95" i="21"/>
  <c r="E95" i="21"/>
  <c r="D95" i="21"/>
  <c r="C95" i="21"/>
  <c r="B95" i="21"/>
  <c r="K94" i="21"/>
  <c r="J94" i="21"/>
  <c r="I94" i="21"/>
  <c r="H94" i="21"/>
  <c r="G94" i="21"/>
  <c r="F94" i="21"/>
  <c r="E94" i="21"/>
  <c r="D94" i="21"/>
  <c r="C94" i="21"/>
  <c r="B94" i="21"/>
  <c r="K93" i="21"/>
  <c r="J93" i="21"/>
  <c r="I93" i="21"/>
  <c r="H93" i="21"/>
  <c r="G93" i="21"/>
  <c r="F93" i="21"/>
  <c r="E93" i="21"/>
  <c r="D93" i="21"/>
  <c r="C93" i="21"/>
  <c r="B93" i="21"/>
  <c r="K92" i="21"/>
  <c r="J92" i="21"/>
  <c r="I92" i="21"/>
  <c r="H92" i="21"/>
  <c r="G92" i="21"/>
  <c r="F92" i="21"/>
  <c r="E92" i="21"/>
  <c r="D92" i="21"/>
  <c r="C92" i="21"/>
  <c r="B92" i="21"/>
  <c r="K91" i="21"/>
  <c r="J91" i="21"/>
  <c r="I91" i="21"/>
  <c r="H91" i="21"/>
  <c r="G91" i="21"/>
  <c r="F91" i="21"/>
  <c r="E91" i="21"/>
  <c r="D91" i="21"/>
  <c r="C91" i="21"/>
  <c r="B91" i="21"/>
  <c r="K90" i="21"/>
  <c r="J90" i="21"/>
  <c r="I90" i="21"/>
  <c r="H90" i="21"/>
  <c r="G90" i="21"/>
  <c r="F90" i="21"/>
  <c r="E90" i="21"/>
  <c r="D90" i="21"/>
  <c r="C90" i="21"/>
  <c r="B90" i="21"/>
  <c r="K89" i="21"/>
  <c r="J89" i="21"/>
  <c r="I89" i="21"/>
  <c r="H89" i="21"/>
  <c r="G89" i="21"/>
  <c r="F89" i="21"/>
  <c r="E89" i="21"/>
  <c r="D89" i="21"/>
  <c r="C89" i="21"/>
  <c r="B89" i="21"/>
  <c r="K88" i="21"/>
  <c r="J88" i="21"/>
  <c r="I88" i="21"/>
  <c r="H88" i="21"/>
  <c r="G88" i="21"/>
  <c r="F88" i="21"/>
  <c r="E88" i="21"/>
  <c r="D88" i="21"/>
  <c r="C88" i="21"/>
  <c r="B88" i="21"/>
  <c r="K87" i="21"/>
  <c r="J87" i="21"/>
  <c r="I87" i="21"/>
  <c r="H87" i="21"/>
  <c r="G87" i="21"/>
  <c r="F87" i="21"/>
  <c r="E87" i="21"/>
  <c r="D87" i="21"/>
  <c r="C87" i="21"/>
  <c r="B87" i="21"/>
  <c r="K86" i="21"/>
  <c r="J86" i="21"/>
  <c r="I86" i="21"/>
  <c r="H86" i="21"/>
  <c r="G86" i="21"/>
  <c r="F86" i="21"/>
  <c r="E86" i="21"/>
  <c r="D86" i="21"/>
  <c r="C86" i="21"/>
  <c r="B86" i="21"/>
  <c r="K85" i="21"/>
  <c r="J85" i="21"/>
  <c r="I85" i="21"/>
  <c r="H85" i="21"/>
  <c r="G85" i="21"/>
  <c r="F85" i="21"/>
  <c r="E85" i="21"/>
  <c r="D85" i="21"/>
  <c r="C85" i="21"/>
  <c r="B85" i="21"/>
  <c r="K84" i="21"/>
  <c r="J84" i="21"/>
  <c r="I84" i="21"/>
  <c r="H84" i="21"/>
  <c r="G84" i="21"/>
  <c r="F84" i="21"/>
  <c r="E84" i="21"/>
  <c r="D84" i="21"/>
  <c r="C84" i="21"/>
  <c r="B84" i="21"/>
  <c r="K83" i="21"/>
  <c r="J83" i="21"/>
  <c r="I83" i="21"/>
  <c r="H83" i="21"/>
  <c r="G83" i="21"/>
  <c r="F83" i="21"/>
  <c r="E83" i="21"/>
  <c r="D83" i="21"/>
  <c r="C83" i="21"/>
  <c r="B83" i="21"/>
  <c r="K82" i="21"/>
  <c r="J82" i="21"/>
  <c r="I82" i="21"/>
  <c r="H82" i="21"/>
  <c r="G82" i="21"/>
  <c r="F82" i="21"/>
  <c r="E82" i="21"/>
  <c r="D82" i="21"/>
  <c r="C82" i="21"/>
  <c r="B82" i="21"/>
  <c r="K81" i="21"/>
  <c r="J81" i="21"/>
  <c r="I81" i="21"/>
  <c r="H81" i="21"/>
  <c r="G81" i="21"/>
  <c r="F81" i="21"/>
  <c r="E81" i="21"/>
  <c r="D81" i="21"/>
  <c r="C81" i="21"/>
  <c r="B81" i="21"/>
  <c r="K80" i="21"/>
  <c r="J80" i="21"/>
  <c r="I80" i="21"/>
  <c r="H80" i="21"/>
  <c r="G80" i="21"/>
  <c r="F80" i="21"/>
  <c r="E80" i="21"/>
  <c r="D80" i="21"/>
  <c r="C80" i="21"/>
  <c r="B80" i="21"/>
  <c r="K79" i="21"/>
  <c r="J79" i="21"/>
  <c r="I79" i="21"/>
  <c r="H79" i="21"/>
  <c r="G79" i="21"/>
  <c r="F79" i="21"/>
  <c r="E79" i="21"/>
  <c r="D79" i="21"/>
  <c r="C79" i="21"/>
  <c r="B79" i="21"/>
  <c r="K78" i="21"/>
  <c r="J78" i="21"/>
  <c r="I78" i="21"/>
  <c r="H78" i="21"/>
  <c r="G78" i="21"/>
  <c r="F78" i="21"/>
  <c r="E78" i="21"/>
  <c r="D78" i="21"/>
  <c r="C78" i="21"/>
  <c r="B78" i="21"/>
  <c r="K77" i="21"/>
  <c r="J77" i="21"/>
  <c r="I77" i="21"/>
  <c r="H77" i="21"/>
  <c r="G77" i="21"/>
  <c r="F77" i="21"/>
  <c r="E77" i="21"/>
  <c r="D77" i="21"/>
  <c r="C77" i="21"/>
  <c r="B77" i="21"/>
  <c r="K76" i="21"/>
  <c r="J76" i="21"/>
  <c r="I76" i="21"/>
  <c r="H76" i="21"/>
  <c r="G76" i="21"/>
  <c r="F76" i="21"/>
  <c r="E76" i="21"/>
  <c r="D76" i="21"/>
  <c r="C76" i="21"/>
  <c r="B76" i="21"/>
  <c r="K75" i="21"/>
  <c r="J75" i="21"/>
  <c r="I75" i="21"/>
  <c r="H75" i="21"/>
  <c r="G75" i="21"/>
  <c r="F75" i="21"/>
  <c r="E75" i="21"/>
  <c r="D75" i="21"/>
  <c r="C75" i="21"/>
  <c r="B75" i="21"/>
  <c r="K74" i="21"/>
  <c r="J74" i="21"/>
  <c r="I74" i="21"/>
  <c r="H74" i="21"/>
  <c r="G74" i="21"/>
  <c r="F74" i="21"/>
  <c r="E74" i="21"/>
  <c r="D74" i="21"/>
  <c r="C74" i="21"/>
  <c r="B74" i="21"/>
  <c r="K73" i="21"/>
  <c r="J73" i="21"/>
  <c r="I73" i="21"/>
  <c r="H73" i="21"/>
  <c r="G73" i="21"/>
  <c r="F73" i="21"/>
  <c r="E73" i="21"/>
  <c r="D73" i="21"/>
  <c r="C73" i="21"/>
  <c r="B73" i="21"/>
  <c r="K72" i="21"/>
  <c r="J72" i="21"/>
  <c r="I72" i="21"/>
  <c r="H72" i="21"/>
  <c r="G72" i="21"/>
  <c r="F72" i="21"/>
  <c r="E72" i="21"/>
  <c r="D72" i="21"/>
  <c r="C72" i="21"/>
  <c r="B72" i="21"/>
  <c r="K71" i="21"/>
  <c r="J71" i="21"/>
  <c r="I71" i="21"/>
  <c r="H71" i="21"/>
  <c r="G71" i="21"/>
  <c r="F71" i="21"/>
  <c r="E71" i="21"/>
  <c r="D71" i="21"/>
  <c r="C71" i="21"/>
  <c r="B71" i="21"/>
  <c r="K70" i="21"/>
  <c r="J70" i="21"/>
  <c r="I70" i="21"/>
  <c r="H70" i="21"/>
  <c r="G70" i="21"/>
  <c r="F70" i="21"/>
  <c r="E70" i="21"/>
  <c r="D70" i="21"/>
  <c r="C70" i="21"/>
  <c r="B70" i="21"/>
  <c r="K69" i="21"/>
  <c r="J69" i="21"/>
  <c r="I69" i="21"/>
  <c r="H69" i="21"/>
  <c r="G69" i="21"/>
  <c r="F69" i="21"/>
  <c r="E69" i="21"/>
  <c r="D69" i="21"/>
  <c r="C69" i="21"/>
  <c r="B69" i="21"/>
  <c r="K63" i="21"/>
  <c r="J63" i="21"/>
  <c r="I63" i="21"/>
  <c r="H63" i="21"/>
  <c r="G63" i="21"/>
  <c r="F63" i="21"/>
  <c r="E63" i="21"/>
  <c r="D63" i="21"/>
  <c r="C63" i="21"/>
  <c r="B63" i="21"/>
  <c r="K62" i="21"/>
  <c r="J62" i="21"/>
  <c r="I62" i="21"/>
  <c r="H62" i="21"/>
  <c r="G62" i="21"/>
  <c r="F62" i="21"/>
  <c r="E62" i="21"/>
  <c r="D62" i="21"/>
  <c r="C62" i="21"/>
  <c r="B62" i="21"/>
  <c r="K61" i="21"/>
  <c r="J61" i="21"/>
  <c r="I61" i="21"/>
  <c r="H61" i="21"/>
  <c r="G61" i="21"/>
  <c r="F61" i="21"/>
  <c r="E61" i="21"/>
  <c r="D61" i="21"/>
  <c r="C61" i="21"/>
  <c r="B61" i="21"/>
  <c r="K60" i="21"/>
  <c r="J60" i="21"/>
  <c r="I60" i="21"/>
  <c r="H60" i="21"/>
  <c r="G60" i="21"/>
  <c r="F60" i="21"/>
  <c r="E60" i="21"/>
  <c r="D60" i="21"/>
  <c r="C60" i="21"/>
  <c r="B60" i="21"/>
  <c r="K59" i="21"/>
  <c r="J59" i="21"/>
  <c r="I59" i="21"/>
  <c r="H59" i="21"/>
  <c r="G59" i="21"/>
  <c r="F59" i="21"/>
  <c r="E59" i="21"/>
  <c r="D59" i="21"/>
  <c r="C59" i="21"/>
  <c r="B59" i="21"/>
  <c r="K58" i="21"/>
  <c r="J58" i="21"/>
  <c r="I58" i="21"/>
  <c r="H58" i="21"/>
  <c r="G58" i="21"/>
  <c r="F58" i="21"/>
  <c r="E58" i="21"/>
  <c r="D58" i="21"/>
  <c r="C58" i="21"/>
  <c r="B58" i="21"/>
  <c r="K57" i="21"/>
  <c r="J57" i="21"/>
  <c r="I57" i="21"/>
  <c r="H57" i="21"/>
  <c r="G57" i="21"/>
  <c r="F57" i="21"/>
  <c r="E57" i="21"/>
  <c r="D57" i="21"/>
  <c r="C57" i="21"/>
  <c r="B57" i="21"/>
  <c r="K56" i="21"/>
  <c r="J56" i="21"/>
  <c r="I56" i="21"/>
  <c r="H56" i="21"/>
  <c r="G56" i="21"/>
  <c r="F56" i="21"/>
  <c r="E56" i="21"/>
  <c r="D56" i="21"/>
  <c r="C56" i="21"/>
  <c r="B56" i="21"/>
  <c r="K55" i="21"/>
  <c r="J55" i="21"/>
  <c r="I55" i="21"/>
  <c r="H55" i="21"/>
  <c r="G55" i="21"/>
  <c r="F55" i="21"/>
  <c r="E55" i="21"/>
  <c r="D55" i="21"/>
  <c r="C55" i="21"/>
  <c r="B55" i="21"/>
  <c r="K54" i="21"/>
  <c r="J54" i="21"/>
  <c r="I54" i="21"/>
  <c r="H54" i="21"/>
  <c r="G54" i="21"/>
  <c r="F54" i="21"/>
  <c r="E54" i="21"/>
  <c r="D54" i="21"/>
  <c r="C54" i="21"/>
  <c r="B54" i="21"/>
  <c r="K53" i="21"/>
  <c r="J53" i="21"/>
  <c r="I53" i="21"/>
  <c r="H53" i="21"/>
  <c r="G53" i="21"/>
  <c r="F53" i="21"/>
  <c r="E53" i="21"/>
  <c r="D53" i="21"/>
  <c r="C53" i="21"/>
  <c r="B53" i="21"/>
  <c r="K52" i="21"/>
  <c r="J52" i="21"/>
  <c r="I52" i="21"/>
  <c r="H52" i="21"/>
  <c r="G52" i="21"/>
  <c r="F52" i="21"/>
  <c r="E52" i="21"/>
  <c r="D52" i="21"/>
  <c r="C52" i="21"/>
  <c r="B52" i="21"/>
  <c r="K51" i="21"/>
  <c r="J51" i="21"/>
  <c r="I51" i="21"/>
  <c r="H51" i="21"/>
  <c r="G51" i="21"/>
  <c r="F51" i="21"/>
  <c r="E51" i="21"/>
  <c r="D51" i="21"/>
  <c r="C51" i="21"/>
  <c r="B51" i="21"/>
  <c r="K50" i="21"/>
  <c r="J50" i="21"/>
  <c r="I50" i="21"/>
  <c r="H50" i="21"/>
  <c r="G50" i="21"/>
  <c r="F50" i="21"/>
  <c r="E50" i="21"/>
  <c r="D50" i="21"/>
  <c r="C50" i="21"/>
  <c r="B50" i="21"/>
  <c r="K49" i="21"/>
  <c r="J49" i="21"/>
  <c r="I49" i="21"/>
  <c r="H49" i="21"/>
  <c r="G49" i="21"/>
  <c r="F49" i="21"/>
  <c r="E49" i="21"/>
  <c r="D49" i="21"/>
  <c r="C49" i="21"/>
  <c r="B49" i="21"/>
  <c r="K48" i="21"/>
  <c r="J48" i="21"/>
  <c r="I48" i="21"/>
  <c r="H48" i="21"/>
  <c r="G48" i="21"/>
  <c r="F48" i="21"/>
  <c r="E48" i="21"/>
  <c r="D48" i="21"/>
  <c r="C48" i="21"/>
  <c r="B48" i="21"/>
  <c r="K47" i="21"/>
  <c r="J47" i="21"/>
  <c r="I47" i="21"/>
  <c r="H47" i="21"/>
  <c r="G47" i="21"/>
  <c r="F47" i="21"/>
  <c r="E47" i="21"/>
  <c r="D47" i="21"/>
  <c r="C47" i="21"/>
  <c r="B47" i="21"/>
  <c r="K46" i="21"/>
  <c r="J46" i="21"/>
  <c r="I46" i="21"/>
  <c r="H46" i="21"/>
  <c r="G46" i="21"/>
  <c r="F46" i="21"/>
  <c r="E46" i="21"/>
  <c r="D46" i="21"/>
  <c r="C46" i="21"/>
  <c r="B46" i="21"/>
  <c r="K45" i="21"/>
  <c r="J45" i="21"/>
  <c r="I45" i="21"/>
  <c r="H45" i="21"/>
  <c r="G45" i="21"/>
  <c r="F45" i="21"/>
  <c r="E45" i="21"/>
  <c r="D45" i="21"/>
  <c r="C45" i="21"/>
  <c r="B45" i="21"/>
  <c r="K44" i="21"/>
  <c r="J44" i="21"/>
  <c r="I44" i="21"/>
  <c r="H44" i="21"/>
  <c r="G44" i="21"/>
  <c r="F44" i="21"/>
  <c r="E44" i="21"/>
  <c r="D44" i="21"/>
  <c r="C44" i="21"/>
  <c r="B44" i="21"/>
  <c r="K43" i="21"/>
  <c r="J43" i="21"/>
  <c r="I43" i="21"/>
  <c r="H43" i="21"/>
  <c r="G43" i="21"/>
  <c r="F43" i="21"/>
  <c r="E43" i="21"/>
  <c r="D43" i="21"/>
  <c r="C43" i="21"/>
  <c r="B43" i="21"/>
  <c r="K42" i="21"/>
  <c r="J42" i="21"/>
  <c r="I42" i="21"/>
  <c r="H42" i="21"/>
  <c r="G42" i="21"/>
  <c r="F42" i="21"/>
  <c r="E42" i="21"/>
  <c r="D42" i="21"/>
  <c r="C42" i="21"/>
  <c r="B42" i="21"/>
  <c r="K41" i="21"/>
  <c r="J41" i="21"/>
  <c r="I41" i="21"/>
  <c r="H41" i="21"/>
  <c r="G41" i="21"/>
  <c r="F41" i="21"/>
  <c r="E41" i="21"/>
  <c r="D41" i="21"/>
  <c r="C41" i="21"/>
  <c r="B41" i="21"/>
  <c r="K40" i="21"/>
  <c r="J40" i="21"/>
  <c r="I40" i="21"/>
  <c r="H40" i="21"/>
  <c r="G40" i="21"/>
  <c r="F40" i="21"/>
  <c r="E40" i="21"/>
  <c r="D40" i="21"/>
  <c r="C40" i="21"/>
  <c r="B40" i="21"/>
  <c r="K39" i="21"/>
  <c r="J39" i="21"/>
  <c r="I39" i="21"/>
  <c r="H39" i="21"/>
  <c r="G39" i="21"/>
  <c r="F39" i="21"/>
  <c r="E39" i="21"/>
  <c r="D39" i="21"/>
  <c r="C39" i="21"/>
  <c r="B39" i="21"/>
  <c r="K38" i="21"/>
  <c r="J38" i="21"/>
  <c r="I38" i="21"/>
  <c r="H38" i="21"/>
  <c r="G38" i="21"/>
  <c r="F38" i="21"/>
  <c r="E38" i="21"/>
  <c r="D38" i="21"/>
  <c r="C38" i="21"/>
  <c r="B38" i="21"/>
  <c r="K37" i="21"/>
  <c r="J37" i="21"/>
  <c r="I37" i="21"/>
  <c r="H37" i="21"/>
  <c r="G37" i="21"/>
  <c r="F37" i="21"/>
  <c r="E37" i="21"/>
  <c r="D37" i="21"/>
  <c r="C37" i="21"/>
  <c r="B37" i="21"/>
  <c r="K31" i="21"/>
  <c r="X31" i="21" s="1"/>
  <c r="J31" i="21"/>
  <c r="I31" i="21"/>
  <c r="H31" i="21"/>
  <c r="G31" i="21"/>
  <c r="F31" i="21"/>
  <c r="E31" i="21"/>
  <c r="D31" i="21"/>
  <c r="C31" i="21"/>
  <c r="B31" i="21"/>
  <c r="K30" i="21"/>
  <c r="X30" i="21" s="1"/>
  <c r="J30" i="21"/>
  <c r="I30" i="21"/>
  <c r="H30" i="21"/>
  <c r="G30" i="21"/>
  <c r="F30" i="21"/>
  <c r="E30" i="21"/>
  <c r="D30" i="21"/>
  <c r="C30" i="21"/>
  <c r="B30" i="21"/>
  <c r="K29" i="21"/>
  <c r="X29" i="21" s="1"/>
  <c r="J29" i="21"/>
  <c r="I29" i="21"/>
  <c r="H29" i="21"/>
  <c r="G29" i="21"/>
  <c r="F29" i="21"/>
  <c r="E29" i="21"/>
  <c r="D29" i="21"/>
  <c r="C29" i="21"/>
  <c r="B29" i="21"/>
  <c r="K28" i="21"/>
  <c r="X28" i="21" s="1"/>
  <c r="J28" i="21"/>
  <c r="I28" i="21"/>
  <c r="H28" i="21"/>
  <c r="G28" i="21"/>
  <c r="F28" i="21"/>
  <c r="E28" i="21"/>
  <c r="D28" i="21"/>
  <c r="C28" i="21"/>
  <c r="B28" i="21"/>
  <c r="K27" i="21"/>
  <c r="X27" i="21" s="1"/>
  <c r="J27" i="21"/>
  <c r="I27" i="21"/>
  <c r="H27" i="21"/>
  <c r="G27" i="21"/>
  <c r="F27" i="21"/>
  <c r="E27" i="21"/>
  <c r="D27" i="21"/>
  <c r="C27" i="21"/>
  <c r="B27" i="21"/>
  <c r="K26" i="21"/>
  <c r="X26" i="21" s="1"/>
  <c r="J26" i="21"/>
  <c r="I26" i="21"/>
  <c r="H26" i="21"/>
  <c r="G26" i="21"/>
  <c r="F26" i="21"/>
  <c r="E26" i="21"/>
  <c r="D26" i="21"/>
  <c r="C26" i="21"/>
  <c r="B26" i="21"/>
  <c r="K25" i="21"/>
  <c r="X25" i="21" s="1"/>
  <c r="J25" i="21"/>
  <c r="I25" i="21"/>
  <c r="H25" i="21"/>
  <c r="G25" i="21"/>
  <c r="F25" i="21"/>
  <c r="E25" i="21"/>
  <c r="D25" i="21"/>
  <c r="C25" i="21"/>
  <c r="B25" i="21"/>
  <c r="K24" i="21"/>
  <c r="X24" i="21" s="1"/>
  <c r="J24" i="21"/>
  <c r="I24" i="21"/>
  <c r="H24" i="21"/>
  <c r="G24" i="21"/>
  <c r="F24" i="21"/>
  <c r="E24" i="21"/>
  <c r="D24" i="21"/>
  <c r="C24" i="21"/>
  <c r="B24" i="21"/>
  <c r="K23" i="21"/>
  <c r="X23" i="21" s="1"/>
  <c r="J23" i="21"/>
  <c r="I23" i="21"/>
  <c r="H23" i="21"/>
  <c r="G23" i="21"/>
  <c r="F23" i="21"/>
  <c r="E23" i="21"/>
  <c r="D23" i="21"/>
  <c r="C23" i="21"/>
  <c r="B23" i="21"/>
  <c r="K22" i="21"/>
  <c r="X22" i="21" s="1"/>
  <c r="J22" i="21"/>
  <c r="I22" i="21"/>
  <c r="H22" i="21"/>
  <c r="G22" i="21"/>
  <c r="F22" i="21"/>
  <c r="E22" i="21"/>
  <c r="D22" i="21"/>
  <c r="C22" i="21"/>
  <c r="B22" i="21"/>
  <c r="K21" i="21"/>
  <c r="X21" i="21" s="1"/>
  <c r="J21" i="21"/>
  <c r="I21" i="21"/>
  <c r="H21" i="21"/>
  <c r="G21" i="21"/>
  <c r="F21" i="21"/>
  <c r="E21" i="21"/>
  <c r="D21" i="21"/>
  <c r="C21" i="21"/>
  <c r="B21" i="21"/>
  <c r="K20" i="21"/>
  <c r="X20" i="21" s="1"/>
  <c r="J20" i="21"/>
  <c r="I20" i="21"/>
  <c r="H20" i="21"/>
  <c r="G20" i="21"/>
  <c r="F20" i="21"/>
  <c r="E20" i="21"/>
  <c r="D20" i="21"/>
  <c r="C20" i="21"/>
  <c r="B20" i="21"/>
  <c r="K19" i="21"/>
  <c r="X19" i="21" s="1"/>
  <c r="J19" i="21"/>
  <c r="I19" i="21"/>
  <c r="H19" i="21"/>
  <c r="G19" i="21"/>
  <c r="F19" i="21"/>
  <c r="E19" i="21"/>
  <c r="D19" i="21"/>
  <c r="C19" i="21"/>
  <c r="B19" i="21"/>
  <c r="K18" i="21"/>
  <c r="X18" i="21" s="1"/>
  <c r="J18" i="21"/>
  <c r="I18" i="21"/>
  <c r="H18" i="21"/>
  <c r="G18" i="21"/>
  <c r="F18" i="21"/>
  <c r="E18" i="21"/>
  <c r="D18" i="21"/>
  <c r="C18" i="21"/>
  <c r="B18" i="21"/>
  <c r="K17" i="21"/>
  <c r="X17" i="21" s="1"/>
  <c r="J17" i="21"/>
  <c r="I17" i="21"/>
  <c r="H17" i="21"/>
  <c r="G17" i="21"/>
  <c r="F17" i="21"/>
  <c r="E17" i="21"/>
  <c r="D17" i="21"/>
  <c r="C17" i="21"/>
  <c r="B17" i="21"/>
  <c r="K16" i="21"/>
  <c r="X16" i="21" s="1"/>
  <c r="J16" i="21"/>
  <c r="I16" i="21"/>
  <c r="H16" i="21"/>
  <c r="G16" i="21"/>
  <c r="F16" i="21"/>
  <c r="E16" i="21"/>
  <c r="D16" i="21"/>
  <c r="C16" i="21"/>
  <c r="B16" i="21"/>
  <c r="K15" i="21"/>
  <c r="X15" i="21" s="1"/>
  <c r="J15" i="21"/>
  <c r="I15" i="21"/>
  <c r="H15" i="21"/>
  <c r="G15" i="21"/>
  <c r="F15" i="21"/>
  <c r="E15" i="21"/>
  <c r="D15" i="21"/>
  <c r="C15" i="21"/>
  <c r="B15" i="21"/>
  <c r="K14" i="21"/>
  <c r="X14" i="21" s="1"/>
  <c r="J14" i="21"/>
  <c r="I14" i="21"/>
  <c r="H14" i="21"/>
  <c r="G14" i="21"/>
  <c r="F14" i="21"/>
  <c r="E14" i="21"/>
  <c r="D14" i="21"/>
  <c r="C14" i="21"/>
  <c r="B14" i="21"/>
  <c r="K13" i="21"/>
  <c r="X13" i="21" s="1"/>
  <c r="J13" i="21"/>
  <c r="I13" i="21"/>
  <c r="H13" i="21"/>
  <c r="G13" i="21"/>
  <c r="F13" i="21"/>
  <c r="E13" i="21"/>
  <c r="D13" i="21"/>
  <c r="C13" i="21"/>
  <c r="B13" i="21"/>
  <c r="K12" i="21"/>
  <c r="X12" i="21" s="1"/>
  <c r="J12" i="21"/>
  <c r="I12" i="21"/>
  <c r="H12" i="21"/>
  <c r="G12" i="21"/>
  <c r="F12" i="21"/>
  <c r="E12" i="21"/>
  <c r="D12" i="21"/>
  <c r="C12" i="21"/>
  <c r="B12" i="21"/>
  <c r="K11" i="21"/>
  <c r="X11" i="21" s="1"/>
  <c r="J11" i="21"/>
  <c r="I11" i="21"/>
  <c r="H11" i="21"/>
  <c r="G11" i="21"/>
  <c r="F11" i="21"/>
  <c r="E11" i="21"/>
  <c r="D11" i="21"/>
  <c r="C11" i="21"/>
  <c r="B11" i="21"/>
  <c r="K10" i="21"/>
  <c r="X10" i="21" s="1"/>
  <c r="J10" i="21"/>
  <c r="I10" i="21"/>
  <c r="H10" i="21"/>
  <c r="G10" i="21"/>
  <c r="F10" i="21"/>
  <c r="E10" i="21"/>
  <c r="D10" i="21"/>
  <c r="C10" i="21"/>
  <c r="B10" i="21"/>
  <c r="K9" i="21"/>
  <c r="X9" i="21" s="1"/>
  <c r="J9" i="21"/>
  <c r="I9" i="21"/>
  <c r="H9" i="21"/>
  <c r="G9" i="21"/>
  <c r="F9" i="21"/>
  <c r="E9" i="21"/>
  <c r="D9" i="21"/>
  <c r="C9" i="21"/>
  <c r="B9" i="21"/>
  <c r="K8" i="21"/>
  <c r="X8" i="21" s="1"/>
  <c r="J8" i="21"/>
  <c r="I8" i="21"/>
  <c r="H8" i="21"/>
  <c r="G8" i="21"/>
  <c r="F8" i="21"/>
  <c r="E8" i="21"/>
  <c r="D8" i="21"/>
  <c r="C8" i="21"/>
  <c r="B8" i="21"/>
  <c r="K7" i="21"/>
  <c r="X7" i="21" s="1"/>
  <c r="J7" i="21"/>
  <c r="I7" i="21"/>
  <c r="H7" i="21"/>
  <c r="G7" i="21"/>
  <c r="F7" i="21"/>
  <c r="E7" i="21"/>
  <c r="D7" i="21"/>
  <c r="C7" i="21"/>
  <c r="B7" i="21"/>
  <c r="K6" i="21"/>
  <c r="X6" i="21" s="1"/>
  <c r="J6" i="21"/>
  <c r="I6" i="21"/>
  <c r="H6" i="21"/>
  <c r="G6" i="21"/>
  <c r="F6" i="21"/>
  <c r="E6" i="21"/>
  <c r="D6" i="21"/>
  <c r="C6" i="21"/>
  <c r="B6" i="21"/>
  <c r="K5" i="21"/>
  <c r="J5" i="21"/>
  <c r="I5" i="21"/>
  <c r="H5" i="21"/>
  <c r="G5" i="21"/>
  <c r="F5" i="21"/>
  <c r="E5" i="21"/>
  <c r="D5" i="21"/>
  <c r="C5" i="21"/>
  <c r="B5" i="21"/>
  <c r="G37" i="22" l="1"/>
  <c r="E38" i="22"/>
  <c r="C39" i="22"/>
  <c r="I40" i="22"/>
  <c r="G41" i="22"/>
  <c r="E42" i="22"/>
  <c r="C43" i="22"/>
  <c r="I44" i="22"/>
  <c r="G45" i="22"/>
  <c r="E46" i="22"/>
  <c r="C47" i="22"/>
  <c r="I48" i="22"/>
  <c r="G49" i="22"/>
  <c r="E50" i="22"/>
  <c r="C51" i="22"/>
  <c r="I52" i="22"/>
  <c r="G53" i="22"/>
  <c r="E54" i="22"/>
  <c r="C55" i="22"/>
  <c r="I56" i="22"/>
  <c r="G57" i="22"/>
  <c r="E58" i="22"/>
  <c r="C59" i="22"/>
  <c r="I60" i="22"/>
  <c r="G61" i="22"/>
  <c r="E62" i="22"/>
  <c r="C63" i="22"/>
  <c r="I69" i="22"/>
  <c r="G70" i="22"/>
  <c r="E71" i="22"/>
  <c r="C72" i="22"/>
  <c r="I73" i="22"/>
  <c r="G74" i="22"/>
  <c r="E75" i="22"/>
  <c r="C76" i="22"/>
  <c r="I77" i="22"/>
  <c r="G78" i="22"/>
  <c r="E79" i="22"/>
  <c r="C80" i="22"/>
  <c r="I81" i="22"/>
  <c r="G82" i="22"/>
  <c r="E83" i="22"/>
  <c r="C84" i="22"/>
  <c r="I85" i="22"/>
  <c r="G86" i="22"/>
  <c r="E87" i="22"/>
  <c r="C88" i="22"/>
  <c r="I89" i="22"/>
  <c r="G90" i="22"/>
  <c r="E91" i="22"/>
  <c r="C92" i="22"/>
  <c r="B160" i="24"/>
  <c r="D37" i="22"/>
  <c r="B38" i="22"/>
  <c r="J38" i="22"/>
  <c r="H39" i="22"/>
  <c r="F40" i="22"/>
  <c r="D41" i="22"/>
  <c r="B42" i="22"/>
  <c r="J42" i="22"/>
  <c r="H43" i="22"/>
  <c r="F44" i="22"/>
  <c r="D45" i="22"/>
  <c r="B46" i="22"/>
  <c r="J46" i="22"/>
  <c r="H47" i="22"/>
  <c r="F48" i="22"/>
  <c r="D49" i="22"/>
  <c r="B50" i="22"/>
  <c r="J50" i="22"/>
  <c r="H51" i="22"/>
  <c r="F52" i="22"/>
  <c r="D53" i="22"/>
  <c r="B54" i="22"/>
  <c r="J54" i="22"/>
  <c r="H55" i="22"/>
  <c r="F56" i="22"/>
  <c r="D57" i="22"/>
  <c r="B58" i="22"/>
  <c r="J58" i="22"/>
  <c r="H59" i="22"/>
  <c r="F60" i="22"/>
  <c r="D61" i="22"/>
  <c r="B62" i="22"/>
  <c r="J62" i="22"/>
  <c r="H63" i="22"/>
  <c r="F69" i="22"/>
  <c r="D70" i="22"/>
  <c r="B71" i="22"/>
  <c r="J71" i="22"/>
  <c r="H72" i="22"/>
  <c r="F73" i="22"/>
  <c r="D74" i="22"/>
  <c r="B75" i="22"/>
  <c r="J75" i="22"/>
  <c r="H76" i="22"/>
  <c r="F77" i="22"/>
  <c r="D78" i="22"/>
  <c r="B79" i="22"/>
  <c r="J79" i="22"/>
  <c r="H80" i="22"/>
  <c r="F81" i="22"/>
  <c r="D82" i="22"/>
  <c r="B83" i="22"/>
  <c r="J83" i="22"/>
  <c r="H84" i="22"/>
  <c r="F85" i="22"/>
  <c r="D86" i="22"/>
  <c r="B87" i="22"/>
  <c r="J87" i="22"/>
  <c r="H88" i="22"/>
  <c r="F89" i="22"/>
  <c r="D90" i="22"/>
  <c r="B91" i="22"/>
  <c r="J91" i="22"/>
  <c r="H92" i="22"/>
  <c r="F93" i="22"/>
  <c r="D94" i="22"/>
  <c r="B95" i="22"/>
  <c r="J95" i="22"/>
  <c r="H101" i="22"/>
  <c r="F102" i="22"/>
  <c r="D103" i="22"/>
  <c r="B104" i="22"/>
  <c r="J104" i="22"/>
  <c r="H105" i="22"/>
  <c r="F106" i="22"/>
  <c r="D107" i="22"/>
  <c r="B108" i="22"/>
  <c r="J108" i="22"/>
  <c r="H109" i="22"/>
  <c r="F110" i="22"/>
  <c r="D111" i="22"/>
  <c r="B112" i="22"/>
  <c r="J112" i="22"/>
  <c r="H113" i="22"/>
  <c r="F114" i="22"/>
  <c r="D115" i="22"/>
  <c r="B116" i="22"/>
  <c r="J116" i="22"/>
  <c r="H117" i="22"/>
  <c r="F118" i="22"/>
  <c r="D119" i="22"/>
  <c r="B120" i="22"/>
  <c r="J120" i="22"/>
  <c r="H121" i="22"/>
  <c r="F122" i="22"/>
  <c r="D123" i="22"/>
  <c r="B124" i="22"/>
  <c r="J124" i="22"/>
  <c r="H125" i="22"/>
  <c r="F126" i="22"/>
  <c r="D127" i="22"/>
  <c r="B133" i="22"/>
  <c r="J133" i="22"/>
  <c r="H134" i="22"/>
  <c r="F135" i="22"/>
  <c r="D136" i="22"/>
  <c r="B137" i="22"/>
  <c r="J137" i="22"/>
  <c r="H138" i="22"/>
  <c r="F139" i="22"/>
  <c r="D140" i="22"/>
  <c r="G192" i="24"/>
  <c r="K32" i="24"/>
  <c r="I93" i="22"/>
  <c r="G94" i="22"/>
  <c r="E95" i="22"/>
  <c r="C101" i="22"/>
  <c r="K101" i="22"/>
  <c r="I102" i="22"/>
  <c r="G103" i="22"/>
  <c r="E104" i="22"/>
  <c r="C105" i="22"/>
  <c r="I106" i="22"/>
  <c r="G107" i="22"/>
  <c r="E108" i="22"/>
  <c r="C109" i="22"/>
  <c r="I110" i="22"/>
  <c r="G111" i="22"/>
  <c r="E112" i="22"/>
  <c r="C113" i="22"/>
  <c r="I114" i="22"/>
  <c r="G115" i="22"/>
  <c r="E116" i="22"/>
  <c r="C117" i="22"/>
  <c r="I118" i="22"/>
  <c r="G119" i="22"/>
  <c r="E120" i="22"/>
  <c r="C121" i="22"/>
  <c r="I122" i="22"/>
  <c r="G123" i="22"/>
  <c r="E124" i="22"/>
  <c r="C125" i="22"/>
  <c r="I126" i="22"/>
  <c r="G127" i="22"/>
  <c r="E133" i="22"/>
  <c r="C134" i="22"/>
  <c r="I135" i="22"/>
  <c r="G136" i="22"/>
  <c r="E137" i="22"/>
  <c r="C138" i="22"/>
  <c r="I139" i="22"/>
  <c r="G140" i="22"/>
  <c r="E141" i="22"/>
  <c r="C142" i="22"/>
  <c r="I143" i="22"/>
  <c r="G144" i="22"/>
  <c r="E145" i="22"/>
  <c r="C146" i="22"/>
  <c r="I147" i="22"/>
  <c r="K128" i="24"/>
  <c r="B141" i="22"/>
  <c r="J141" i="22"/>
  <c r="H142" i="22"/>
  <c r="F143" i="22"/>
  <c r="D144" i="22"/>
  <c r="B145" i="22"/>
  <c r="J145" i="22"/>
  <c r="H146" i="22"/>
  <c r="F147" i="22"/>
  <c r="D148" i="22"/>
  <c r="B149" i="22"/>
  <c r="J149" i="22"/>
  <c r="H150" i="22"/>
  <c r="F151" i="22"/>
  <c r="D152" i="22"/>
  <c r="B153" i="22"/>
  <c r="J153" i="22"/>
  <c r="H154" i="22"/>
  <c r="F155" i="22"/>
  <c r="D156" i="22"/>
  <c r="B157" i="22"/>
  <c r="J157" i="22"/>
  <c r="H158" i="22"/>
  <c r="F159" i="22"/>
  <c r="D165" i="22"/>
  <c r="B166" i="22"/>
  <c r="J166" i="22"/>
  <c r="H167" i="22"/>
  <c r="F168" i="22"/>
  <c r="D169" i="22"/>
  <c r="D5" i="22"/>
  <c r="J6" i="22"/>
  <c r="H7" i="22"/>
  <c r="F8" i="22"/>
  <c r="G148" i="22"/>
  <c r="E149" i="22"/>
  <c r="C150" i="22"/>
  <c r="I151" i="22"/>
  <c r="G152" i="22"/>
  <c r="E153" i="22"/>
  <c r="C154" i="22"/>
  <c r="I155" i="22"/>
  <c r="G156" i="22"/>
  <c r="E157" i="22"/>
  <c r="C158" i="22"/>
  <c r="I159" i="22"/>
  <c r="G165" i="22"/>
  <c r="E166" i="22"/>
  <c r="C167" i="22"/>
  <c r="I168" i="22"/>
  <c r="B170" i="22"/>
  <c r="J170" i="22"/>
  <c r="H171" i="22"/>
  <c r="F172" i="22"/>
  <c r="D173" i="22"/>
  <c r="B174" i="22"/>
  <c r="J174" i="22"/>
  <c r="H175" i="22"/>
  <c r="F176" i="22"/>
  <c r="D177" i="22"/>
  <c r="B178" i="22"/>
  <c r="J178" i="22"/>
  <c r="H179" i="22"/>
  <c r="F180" i="22"/>
  <c r="D181" i="22"/>
  <c r="B182" i="22"/>
  <c r="J182" i="22"/>
  <c r="H183" i="22"/>
  <c r="F184" i="22"/>
  <c r="D185" i="22"/>
  <c r="B186" i="22"/>
  <c r="J186" i="22"/>
  <c r="H187" i="22"/>
  <c r="F188" i="22"/>
  <c r="D189" i="22"/>
  <c r="B190" i="22"/>
  <c r="J190" i="22"/>
  <c r="H191" i="22"/>
  <c r="D9" i="22"/>
  <c r="J10" i="22"/>
  <c r="H11" i="22"/>
  <c r="F12" i="22"/>
  <c r="D13" i="22"/>
  <c r="J14" i="22"/>
  <c r="H15" i="22"/>
  <c r="F16" i="22"/>
  <c r="D17" i="22"/>
  <c r="J18" i="22"/>
  <c r="H19" i="22"/>
  <c r="F20" i="22"/>
  <c r="D21" i="22"/>
  <c r="J22" i="22"/>
  <c r="H23" i="22"/>
  <c r="F24" i="22"/>
  <c r="D25" i="22"/>
  <c r="J26" i="22"/>
  <c r="H27" i="22"/>
  <c r="F28" i="22"/>
  <c r="D29" i="22"/>
  <c r="J30" i="22"/>
  <c r="H31" i="22"/>
  <c r="F37" i="22"/>
  <c r="D38" i="22"/>
  <c r="G169" i="22"/>
  <c r="E170" i="22"/>
  <c r="C171" i="22"/>
  <c r="I172" i="22"/>
  <c r="G173" i="22"/>
  <c r="E174" i="22"/>
  <c r="C175" i="22"/>
  <c r="I176" i="22"/>
  <c r="G177" i="22"/>
  <c r="E178" i="22"/>
  <c r="C179" i="22"/>
  <c r="I180" i="22"/>
  <c r="G181" i="22"/>
  <c r="E182" i="22"/>
  <c r="C183" i="22"/>
  <c r="I184" i="22"/>
  <c r="G185" i="22"/>
  <c r="E186" i="22"/>
  <c r="C187" i="22"/>
  <c r="I188" i="22"/>
  <c r="G189" i="22"/>
  <c r="E190" i="22"/>
  <c r="C191" i="22"/>
  <c r="B192" i="24"/>
  <c r="B64" i="24"/>
  <c r="C37" i="22"/>
  <c r="K37" i="22"/>
  <c r="I38" i="22"/>
  <c r="G39" i="22"/>
  <c r="E40" i="22"/>
  <c r="C41" i="22"/>
  <c r="I42" i="22"/>
  <c r="G43" i="22"/>
  <c r="E44" i="22"/>
  <c r="C45" i="22"/>
  <c r="I46" i="22"/>
  <c r="G47" i="22"/>
  <c r="E48" i="22"/>
  <c r="C49" i="22"/>
  <c r="I50" i="22"/>
  <c r="G51" i="22"/>
  <c r="E52" i="22"/>
  <c r="C53" i="22"/>
  <c r="I54" i="22"/>
  <c r="G55" i="22"/>
  <c r="B231" i="22"/>
  <c r="B199" i="22"/>
  <c r="H232" i="22"/>
  <c r="H200" i="22"/>
  <c r="B203" i="22"/>
  <c r="B235" i="22"/>
  <c r="F205" i="22"/>
  <c r="F237" i="22"/>
  <c r="J239" i="22"/>
  <c r="J207" i="22"/>
  <c r="B211" i="22"/>
  <c r="B243" i="22"/>
  <c r="D218" i="22"/>
  <c r="D250" i="22"/>
  <c r="F221" i="22"/>
  <c r="F253" i="22"/>
  <c r="P224" i="23"/>
  <c r="C192" i="24"/>
  <c r="V256" i="23"/>
  <c r="I256" i="24"/>
  <c r="I224" i="24"/>
  <c r="V128" i="23"/>
  <c r="I96" i="24"/>
  <c r="U160" i="23"/>
  <c r="H128" i="24"/>
  <c r="Y214" i="23"/>
  <c r="L182" i="24"/>
  <c r="Y198" i="23"/>
  <c r="L166" i="24"/>
  <c r="Y147" i="23"/>
  <c r="L115" i="24"/>
  <c r="Y92" i="23"/>
  <c r="L60" i="24"/>
  <c r="Y76" i="23"/>
  <c r="L44" i="24"/>
  <c r="Y229" i="23"/>
  <c r="L197" i="24"/>
  <c r="L229" i="24"/>
  <c r="Y189" i="23"/>
  <c r="L157" i="24"/>
  <c r="Y59" i="23"/>
  <c r="L27" i="24"/>
  <c r="Y243" i="23"/>
  <c r="L211" i="24"/>
  <c r="L243" i="24"/>
  <c r="Y188" i="23"/>
  <c r="L156" i="24"/>
  <c r="Y172" i="23"/>
  <c r="L140" i="24"/>
  <c r="Y117" i="23"/>
  <c r="L85" i="24"/>
  <c r="Y62" i="23"/>
  <c r="L30" i="24"/>
  <c r="Y213" i="23"/>
  <c r="L181" i="24"/>
  <c r="Y158" i="23"/>
  <c r="L126" i="24"/>
  <c r="Y142" i="23"/>
  <c r="L110" i="24"/>
  <c r="Y75" i="23"/>
  <c r="L43" i="24"/>
  <c r="Y165" i="23"/>
  <c r="L133" i="24"/>
  <c r="Y253" i="23"/>
  <c r="L253" i="24"/>
  <c r="L221" i="24"/>
  <c r="Y237" i="23"/>
  <c r="L205" i="24"/>
  <c r="L237" i="24"/>
  <c r="Y182" i="23"/>
  <c r="L150" i="24"/>
  <c r="Y166" i="23"/>
  <c r="L134" i="24"/>
  <c r="Y115" i="23"/>
  <c r="L83" i="24"/>
  <c r="Y60" i="23"/>
  <c r="L28" i="24"/>
  <c r="Y44" i="23"/>
  <c r="L12" i="24"/>
  <c r="Y118" i="23"/>
  <c r="L86" i="24"/>
  <c r="F197" i="22"/>
  <c r="F229" i="22"/>
  <c r="D230" i="22"/>
  <c r="D198" i="22"/>
  <c r="J231" i="22"/>
  <c r="J199" i="22"/>
  <c r="F233" i="22"/>
  <c r="F201" i="22"/>
  <c r="D202" i="22"/>
  <c r="D234" i="22"/>
  <c r="J203" i="22"/>
  <c r="J235" i="22"/>
  <c r="H204" i="22"/>
  <c r="H236" i="22"/>
  <c r="D238" i="22"/>
  <c r="D206" i="22"/>
  <c r="B239" i="22"/>
  <c r="B207" i="22"/>
  <c r="H240" i="22"/>
  <c r="H208" i="22"/>
  <c r="F241" i="22"/>
  <c r="F209" i="22"/>
  <c r="D210" i="22"/>
  <c r="D242" i="22"/>
  <c r="J211" i="22"/>
  <c r="J243" i="22"/>
  <c r="J247" i="22"/>
  <c r="J215" i="22"/>
  <c r="B219" i="22"/>
  <c r="B251" i="22"/>
  <c r="J219" i="22"/>
  <c r="J251" i="22"/>
  <c r="H220" i="22"/>
  <c r="H252" i="22"/>
  <c r="D254" i="22"/>
  <c r="D222" i="22"/>
  <c r="B255" i="22"/>
  <c r="B223" i="22"/>
  <c r="J255" i="22"/>
  <c r="J223" i="22"/>
  <c r="Q256" i="23"/>
  <c r="D256" i="24"/>
  <c r="D224" i="24"/>
  <c r="U96" i="23"/>
  <c r="H64" i="24"/>
  <c r="Q96" i="23"/>
  <c r="D64" i="24"/>
  <c r="Q128" i="23"/>
  <c r="D96" i="24"/>
  <c r="K9" i="22"/>
  <c r="X41" i="21"/>
  <c r="K13" i="22"/>
  <c r="X45" i="21"/>
  <c r="K17" i="22"/>
  <c r="X49" i="21"/>
  <c r="K21" i="22"/>
  <c r="X53" i="21"/>
  <c r="K25" i="22"/>
  <c r="X57" i="21"/>
  <c r="B247" i="22"/>
  <c r="B215" i="22"/>
  <c r="B39" i="22"/>
  <c r="J39" i="22"/>
  <c r="H40" i="22"/>
  <c r="F41" i="22"/>
  <c r="D42" i="22"/>
  <c r="B43" i="22"/>
  <c r="J43" i="22"/>
  <c r="H44" i="22"/>
  <c r="F45" i="22"/>
  <c r="D46" i="22"/>
  <c r="B47" i="22"/>
  <c r="J47" i="22"/>
  <c r="H48" i="22"/>
  <c r="F49" i="22"/>
  <c r="D50" i="22"/>
  <c r="B51" i="22"/>
  <c r="J51" i="22"/>
  <c r="H52" i="22"/>
  <c r="F53" i="22"/>
  <c r="D54" i="22"/>
  <c r="B55" i="22"/>
  <c r="J55" i="22"/>
  <c r="H56" i="22"/>
  <c r="F57" i="22"/>
  <c r="D58" i="22"/>
  <c r="H212" i="22"/>
  <c r="H244" i="22"/>
  <c r="K10" i="22"/>
  <c r="X42" i="21"/>
  <c r="K14" i="22"/>
  <c r="X46" i="21"/>
  <c r="X75" i="21"/>
  <c r="K43" i="22"/>
  <c r="K55" i="22"/>
  <c r="X87" i="21"/>
  <c r="K63" i="22"/>
  <c r="X95" i="21"/>
  <c r="K80" i="22"/>
  <c r="X112" i="21"/>
  <c r="X116" i="21"/>
  <c r="K84" i="22"/>
  <c r="K88" i="22"/>
  <c r="X120" i="21"/>
  <c r="X137" i="21"/>
  <c r="K105" i="22"/>
  <c r="K109" i="22"/>
  <c r="X141" i="21"/>
  <c r="X145" i="21"/>
  <c r="K113" i="22"/>
  <c r="K117" i="22"/>
  <c r="X149" i="21"/>
  <c r="K121" i="22"/>
  <c r="X153" i="21"/>
  <c r="K125" i="22"/>
  <c r="X157" i="21"/>
  <c r="K134" i="22"/>
  <c r="X166" i="21"/>
  <c r="K138" i="22"/>
  <c r="X170" i="21"/>
  <c r="F213" i="22"/>
  <c r="F245" i="22"/>
  <c r="X108" i="21"/>
  <c r="K76" i="22"/>
  <c r="H37" i="22"/>
  <c r="F38" i="22"/>
  <c r="D39" i="22"/>
  <c r="B40" i="22"/>
  <c r="J40" i="22"/>
  <c r="H41" i="22"/>
  <c r="F42" i="22"/>
  <c r="D43" i="22"/>
  <c r="B44" i="22"/>
  <c r="J44" i="22"/>
  <c r="H45" i="22"/>
  <c r="F46" i="22"/>
  <c r="D47" i="22"/>
  <c r="B48" i="22"/>
  <c r="J48" i="22"/>
  <c r="H49" i="22"/>
  <c r="F50" i="22"/>
  <c r="D51" i="22"/>
  <c r="B52" i="22"/>
  <c r="J52" i="22"/>
  <c r="H53" i="22"/>
  <c r="F54" i="22"/>
  <c r="D55" i="22"/>
  <c r="H248" i="22"/>
  <c r="H216" i="22"/>
  <c r="K6" i="22"/>
  <c r="X38" i="21"/>
  <c r="K72" i="22"/>
  <c r="X104" i="21"/>
  <c r="X39" i="21"/>
  <c r="K7" i="22"/>
  <c r="X43" i="21"/>
  <c r="K11" i="22"/>
  <c r="X47" i="21"/>
  <c r="K15" i="22"/>
  <c r="X51" i="21"/>
  <c r="K19" i="22"/>
  <c r="X55" i="21"/>
  <c r="K23" i="22"/>
  <c r="D246" i="22"/>
  <c r="D214" i="22"/>
  <c r="K18" i="22"/>
  <c r="X50" i="21"/>
  <c r="K39" i="22"/>
  <c r="X71" i="21"/>
  <c r="X83" i="21"/>
  <c r="K51" i="22"/>
  <c r="X91" i="21"/>
  <c r="K59" i="22"/>
  <c r="X124" i="21"/>
  <c r="K92" i="22"/>
  <c r="B37" i="22"/>
  <c r="J37" i="22"/>
  <c r="H38" i="22"/>
  <c r="F39" i="22"/>
  <c r="D40" i="22"/>
  <c r="B41" i="22"/>
  <c r="J41" i="22"/>
  <c r="H42" i="22"/>
  <c r="F43" i="22"/>
  <c r="D44" i="22"/>
  <c r="B45" i="22"/>
  <c r="J45" i="22"/>
  <c r="H46" i="22"/>
  <c r="F47" i="22"/>
  <c r="D48" i="22"/>
  <c r="B49" i="22"/>
  <c r="J49" i="22"/>
  <c r="H50" i="22"/>
  <c r="F51" i="22"/>
  <c r="D52" i="22"/>
  <c r="B53" i="22"/>
  <c r="J53" i="22"/>
  <c r="H54" i="22"/>
  <c r="F55" i="22"/>
  <c r="F249" i="22"/>
  <c r="F217" i="22"/>
  <c r="K22" i="22"/>
  <c r="X54" i="21"/>
  <c r="K26" i="22"/>
  <c r="X58" i="21"/>
  <c r="K30" i="22"/>
  <c r="X62" i="21"/>
  <c r="K47" i="22"/>
  <c r="X79" i="21"/>
  <c r="X40" i="21"/>
  <c r="K8" i="22"/>
  <c r="X44" i="21"/>
  <c r="K12" i="22"/>
  <c r="X48" i="21"/>
  <c r="K16" i="22"/>
  <c r="X52" i="21"/>
  <c r="K20" i="22"/>
  <c r="X56" i="21"/>
  <c r="K24" i="22"/>
  <c r="X60" i="21"/>
  <c r="K28" i="22"/>
  <c r="K41" i="22"/>
  <c r="X73" i="21"/>
  <c r="K45" i="22"/>
  <c r="X77" i="21"/>
  <c r="K49" i="22"/>
  <c r="X81" i="21"/>
  <c r="K53" i="22"/>
  <c r="X85" i="21"/>
  <c r="K29" i="22"/>
  <c r="X61" i="21"/>
  <c r="E37" i="22"/>
  <c r="C38" i="22"/>
  <c r="X70" i="21"/>
  <c r="K38" i="22"/>
  <c r="I39" i="22"/>
  <c r="G40" i="22"/>
  <c r="E41" i="22"/>
  <c r="C42" i="22"/>
  <c r="X74" i="21"/>
  <c r="K42" i="22"/>
  <c r="I43" i="22"/>
  <c r="G44" i="22"/>
  <c r="E45" i="22"/>
  <c r="C46" i="22"/>
  <c r="X78" i="21"/>
  <c r="K46" i="22"/>
  <c r="I47" i="22"/>
  <c r="G48" i="22"/>
  <c r="E49" i="22"/>
  <c r="C50" i="22"/>
  <c r="X82" i="21"/>
  <c r="K50" i="22"/>
  <c r="I51" i="22"/>
  <c r="G52" i="22"/>
  <c r="E53" i="22"/>
  <c r="C54" i="22"/>
  <c r="X86" i="21"/>
  <c r="K54" i="22"/>
  <c r="I55" i="22"/>
  <c r="G56" i="22"/>
  <c r="E57" i="22"/>
  <c r="C58" i="22"/>
  <c r="X90" i="21"/>
  <c r="K58" i="22"/>
  <c r="I59" i="22"/>
  <c r="G60" i="22"/>
  <c r="E61" i="22"/>
  <c r="C62" i="22"/>
  <c r="X94" i="21"/>
  <c r="K62" i="22"/>
  <c r="I63" i="22"/>
  <c r="G69" i="22"/>
  <c r="E70" i="22"/>
  <c r="C71" i="22"/>
  <c r="X103" i="21"/>
  <c r="K71" i="22"/>
  <c r="I72" i="22"/>
  <c r="G73" i="22"/>
  <c r="E74" i="22"/>
  <c r="C75" i="22"/>
  <c r="K75" i="22"/>
  <c r="X107" i="21"/>
  <c r="I76" i="22"/>
  <c r="G77" i="22"/>
  <c r="E78" i="22"/>
  <c r="C79" i="22"/>
  <c r="X111" i="21"/>
  <c r="K79" i="22"/>
  <c r="I80" i="22"/>
  <c r="G81" i="22"/>
  <c r="E82" i="22"/>
  <c r="C83" i="22"/>
  <c r="K83" i="22"/>
  <c r="X115" i="21"/>
  <c r="I84" i="22"/>
  <c r="G85" i="22"/>
  <c r="E86" i="22"/>
  <c r="C87" i="22"/>
  <c r="X119" i="21"/>
  <c r="K87" i="22"/>
  <c r="I88" i="22"/>
  <c r="G89" i="22"/>
  <c r="E90" i="22"/>
  <c r="C91" i="22"/>
  <c r="K91" i="22"/>
  <c r="X123" i="21"/>
  <c r="I92" i="22"/>
  <c r="G93" i="22"/>
  <c r="E94" i="22"/>
  <c r="C95" i="22"/>
  <c r="X127" i="21"/>
  <c r="K95" i="22"/>
  <c r="I101" i="22"/>
  <c r="G102" i="22"/>
  <c r="E103" i="22"/>
  <c r="C104" i="22"/>
  <c r="X136" i="21"/>
  <c r="K104" i="22"/>
  <c r="I105" i="22"/>
  <c r="G106" i="22"/>
  <c r="E107" i="22"/>
  <c r="C108" i="22"/>
  <c r="K108" i="22"/>
  <c r="X140" i="21"/>
  <c r="I109" i="22"/>
  <c r="G110" i="22"/>
  <c r="E111" i="22"/>
  <c r="C112" i="22"/>
  <c r="X144" i="21"/>
  <c r="K112" i="22"/>
  <c r="I113" i="22"/>
  <c r="G114" i="22"/>
  <c r="E115" i="22"/>
  <c r="C116" i="22"/>
  <c r="K116" i="22"/>
  <c r="X148" i="21"/>
  <c r="I117" i="22"/>
  <c r="G118" i="22"/>
  <c r="E119" i="22"/>
  <c r="C120" i="22"/>
  <c r="K120" i="22"/>
  <c r="X152" i="21"/>
  <c r="I121" i="22"/>
  <c r="G122" i="22"/>
  <c r="E123" i="22"/>
  <c r="C124" i="22"/>
  <c r="K124" i="22"/>
  <c r="X156" i="21"/>
  <c r="I125" i="22"/>
  <c r="G126" i="22"/>
  <c r="E127" i="22"/>
  <c r="C133" i="22"/>
  <c r="K133" i="22"/>
  <c r="I134" i="22"/>
  <c r="G135" i="22"/>
  <c r="E136" i="22"/>
  <c r="C137" i="22"/>
  <c r="K137" i="22"/>
  <c r="X169" i="21"/>
  <c r="I138" i="22"/>
  <c r="G139" i="22"/>
  <c r="E140" i="22"/>
  <c r="C141" i="22"/>
  <c r="K141" i="22"/>
  <c r="X173" i="21"/>
  <c r="I142" i="22"/>
  <c r="G143" i="22"/>
  <c r="E144" i="22"/>
  <c r="C145" i="22"/>
  <c r="K145" i="22"/>
  <c r="X177" i="21"/>
  <c r="I146" i="22"/>
  <c r="G147" i="22"/>
  <c r="E148" i="22"/>
  <c r="C149" i="22"/>
  <c r="K149" i="22"/>
  <c r="X181" i="21"/>
  <c r="I150" i="22"/>
  <c r="G151" i="22"/>
  <c r="E152" i="22"/>
  <c r="C153" i="22"/>
  <c r="K153" i="22"/>
  <c r="X185" i="21"/>
  <c r="I154" i="22"/>
  <c r="G155" i="22"/>
  <c r="E156" i="22"/>
  <c r="C157" i="22"/>
  <c r="K157" i="22"/>
  <c r="X189" i="21"/>
  <c r="I158" i="22"/>
  <c r="G159" i="22"/>
  <c r="E165" i="22"/>
  <c r="C166" i="22"/>
  <c r="K166" i="22"/>
  <c r="X198" i="21"/>
  <c r="I167" i="22"/>
  <c r="G168" i="22"/>
  <c r="E169" i="22"/>
  <c r="C170" i="22"/>
  <c r="K170" i="22"/>
  <c r="X202" i="21"/>
  <c r="I171" i="22"/>
  <c r="G172" i="22"/>
  <c r="E173" i="22"/>
  <c r="C174" i="22"/>
  <c r="K174" i="22"/>
  <c r="X206" i="21"/>
  <c r="I175" i="22"/>
  <c r="G176" i="22"/>
  <c r="E177" i="22"/>
  <c r="C178" i="22"/>
  <c r="K178" i="22"/>
  <c r="X210" i="21"/>
  <c r="I179" i="22"/>
  <c r="G180" i="22"/>
  <c r="E181" i="22"/>
  <c r="C182" i="22"/>
  <c r="K182" i="22"/>
  <c r="X214" i="21"/>
  <c r="I183" i="22"/>
  <c r="G184" i="22"/>
  <c r="E185" i="22"/>
  <c r="C186" i="22"/>
  <c r="K186" i="22"/>
  <c r="X218" i="21"/>
  <c r="I187" i="22"/>
  <c r="G188" i="22"/>
  <c r="E189" i="22"/>
  <c r="C190" i="22"/>
  <c r="K190" i="22"/>
  <c r="X222" i="21"/>
  <c r="I191" i="22"/>
  <c r="G229" i="22"/>
  <c r="G197" i="22"/>
  <c r="E230" i="22"/>
  <c r="E198" i="22"/>
  <c r="C231" i="22"/>
  <c r="C199" i="22"/>
  <c r="K231" i="22"/>
  <c r="K199" i="22"/>
  <c r="X231" i="21"/>
  <c r="I232" i="22"/>
  <c r="I200" i="22"/>
  <c r="G201" i="22"/>
  <c r="G233" i="22"/>
  <c r="E202" i="22"/>
  <c r="E234" i="22"/>
  <c r="C203" i="22"/>
  <c r="C235" i="22"/>
  <c r="K203" i="22"/>
  <c r="K235" i="22"/>
  <c r="X235" i="21"/>
  <c r="I204" i="22"/>
  <c r="I236" i="22"/>
  <c r="G237" i="22"/>
  <c r="G205" i="22"/>
  <c r="E238" i="22"/>
  <c r="E206" i="22"/>
  <c r="C239" i="22"/>
  <c r="C207" i="22"/>
  <c r="K239" i="22"/>
  <c r="K207" i="22"/>
  <c r="X239" i="21"/>
  <c r="I240" i="22"/>
  <c r="I208" i="22"/>
  <c r="G209" i="22"/>
  <c r="G241" i="22"/>
  <c r="E210" i="22"/>
  <c r="E242" i="22"/>
  <c r="C211" i="22"/>
  <c r="C243" i="22"/>
  <c r="K211" i="22"/>
  <c r="K243" i="22"/>
  <c r="X243" i="21"/>
  <c r="I212" i="22"/>
  <c r="I244" i="22"/>
  <c r="G245" i="22"/>
  <c r="G213" i="22"/>
  <c r="E246" i="22"/>
  <c r="E214" i="22"/>
  <c r="C247" i="22"/>
  <c r="C215" i="22"/>
  <c r="K247" i="22"/>
  <c r="K215" i="22"/>
  <c r="X247" i="21"/>
  <c r="I248" i="22"/>
  <c r="I216" i="22"/>
  <c r="G217" i="22"/>
  <c r="G249" i="22"/>
  <c r="E218" i="22"/>
  <c r="E250" i="22"/>
  <c r="C219" i="22"/>
  <c r="C251" i="22"/>
  <c r="K219" i="22"/>
  <c r="K251" i="22"/>
  <c r="X251" i="21"/>
  <c r="I220" i="22"/>
  <c r="I252" i="22"/>
  <c r="G253" i="22"/>
  <c r="G221" i="22"/>
  <c r="E254" i="22"/>
  <c r="E222" i="22"/>
  <c r="C255" i="22"/>
  <c r="C223" i="22"/>
  <c r="K255" i="22"/>
  <c r="K223" i="22"/>
  <c r="X255" i="21"/>
  <c r="H160" i="24"/>
  <c r="V224" i="23"/>
  <c r="I192" i="24"/>
  <c r="D160" i="24"/>
  <c r="S224" i="23"/>
  <c r="F192" i="24"/>
  <c r="R128" i="23"/>
  <c r="E96" i="24"/>
  <c r="V96" i="23"/>
  <c r="I64" i="24"/>
  <c r="Y46" i="23"/>
  <c r="L14" i="24"/>
  <c r="Y91" i="23"/>
  <c r="L59" i="24"/>
  <c r="Y242" i="23"/>
  <c r="L242" i="24"/>
  <c r="L210" i="24"/>
  <c r="Y191" i="23"/>
  <c r="L159" i="24"/>
  <c r="Y175" i="23"/>
  <c r="L143" i="24"/>
  <c r="Y120" i="23"/>
  <c r="L88" i="24"/>
  <c r="Y104" i="23"/>
  <c r="L72" i="24"/>
  <c r="Y49" i="23"/>
  <c r="L17" i="24"/>
  <c r="Y244" i="23"/>
  <c r="L244" i="24"/>
  <c r="L212" i="24"/>
  <c r="Y208" i="23"/>
  <c r="L176" i="24"/>
  <c r="Y153" i="23"/>
  <c r="L121" i="24"/>
  <c r="Y137" i="23"/>
  <c r="L105" i="24"/>
  <c r="Y82" i="23"/>
  <c r="L50" i="24"/>
  <c r="Y51" i="23"/>
  <c r="L19" i="24"/>
  <c r="Y223" i="23"/>
  <c r="L191" i="24"/>
  <c r="Y207" i="23"/>
  <c r="L175" i="24"/>
  <c r="Y152" i="23"/>
  <c r="L120" i="24"/>
  <c r="Y136" i="23"/>
  <c r="L104" i="24"/>
  <c r="Y81" i="23"/>
  <c r="L49" i="24"/>
  <c r="B59" i="22"/>
  <c r="J59" i="22"/>
  <c r="H60" i="22"/>
  <c r="F61" i="22"/>
  <c r="D62" i="22"/>
  <c r="B63" i="22"/>
  <c r="J63" i="22"/>
  <c r="H69" i="22"/>
  <c r="F70" i="22"/>
  <c r="D71" i="22"/>
  <c r="B72" i="22"/>
  <c r="J72" i="22"/>
  <c r="H73" i="22"/>
  <c r="F74" i="22"/>
  <c r="D75" i="22"/>
  <c r="B76" i="22"/>
  <c r="J76" i="22"/>
  <c r="H77" i="22"/>
  <c r="F78" i="22"/>
  <c r="D79" i="22"/>
  <c r="B80" i="22"/>
  <c r="J80" i="22"/>
  <c r="H81" i="22"/>
  <c r="F82" i="22"/>
  <c r="D83" i="22"/>
  <c r="B84" i="22"/>
  <c r="J84" i="22"/>
  <c r="H85" i="22"/>
  <c r="F86" i="22"/>
  <c r="D87" i="22"/>
  <c r="B88" i="22"/>
  <c r="J88" i="22"/>
  <c r="H89" i="22"/>
  <c r="F90" i="22"/>
  <c r="D91" i="22"/>
  <c r="B92" i="22"/>
  <c r="J92" i="22"/>
  <c r="H93" i="22"/>
  <c r="F94" i="22"/>
  <c r="D95" i="22"/>
  <c r="B101" i="22"/>
  <c r="J101" i="22"/>
  <c r="H102" i="22"/>
  <c r="F103" i="22"/>
  <c r="D104" i="22"/>
  <c r="B105" i="22"/>
  <c r="J105" i="22"/>
  <c r="H106" i="22"/>
  <c r="F107" i="22"/>
  <c r="D108" i="22"/>
  <c r="B109" i="22"/>
  <c r="J109" i="22"/>
  <c r="H110" i="22"/>
  <c r="F111" i="22"/>
  <c r="D112" i="22"/>
  <c r="B113" i="22"/>
  <c r="J113" i="22"/>
  <c r="H114" i="22"/>
  <c r="F115" i="22"/>
  <c r="D116" i="22"/>
  <c r="B117" i="22"/>
  <c r="J117" i="22"/>
  <c r="H118" i="22"/>
  <c r="F119" i="22"/>
  <c r="D120" i="22"/>
  <c r="B121" i="22"/>
  <c r="J121" i="22"/>
  <c r="H122" i="22"/>
  <c r="F123" i="22"/>
  <c r="D124" i="22"/>
  <c r="B125" i="22"/>
  <c r="J125" i="22"/>
  <c r="H126" i="22"/>
  <c r="F127" i="22"/>
  <c r="D133" i="22"/>
  <c r="B134" i="22"/>
  <c r="J134" i="22"/>
  <c r="H135" i="22"/>
  <c r="F136" i="22"/>
  <c r="D137" i="22"/>
  <c r="B138" i="22"/>
  <c r="J138" i="22"/>
  <c r="H139" i="22"/>
  <c r="F140" i="22"/>
  <c r="D141" i="22"/>
  <c r="B142" i="22"/>
  <c r="J142" i="22"/>
  <c r="H143" i="22"/>
  <c r="F144" i="22"/>
  <c r="D145" i="22"/>
  <c r="B146" i="22"/>
  <c r="J146" i="22"/>
  <c r="H147" i="22"/>
  <c r="F148" i="22"/>
  <c r="D149" i="22"/>
  <c r="B150" i="22"/>
  <c r="J150" i="22"/>
  <c r="H151" i="22"/>
  <c r="F152" i="22"/>
  <c r="D153" i="22"/>
  <c r="B154" i="22"/>
  <c r="J154" i="22"/>
  <c r="H155" i="22"/>
  <c r="F156" i="22"/>
  <c r="D157" i="22"/>
  <c r="B158" i="22"/>
  <c r="J158" i="22"/>
  <c r="H159" i="22"/>
  <c r="F165" i="22"/>
  <c r="D166" i="22"/>
  <c r="B167" i="22"/>
  <c r="J167" i="22"/>
  <c r="H168" i="22"/>
  <c r="F169" i="22"/>
  <c r="D170" i="22"/>
  <c r="B171" i="22"/>
  <c r="J171" i="22"/>
  <c r="H172" i="22"/>
  <c r="F173" i="22"/>
  <c r="D174" i="22"/>
  <c r="B175" i="22"/>
  <c r="J175" i="22"/>
  <c r="H176" i="22"/>
  <c r="F177" i="22"/>
  <c r="D178" i="22"/>
  <c r="B179" i="22"/>
  <c r="J179" i="22"/>
  <c r="H180" i="22"/>
  <c r="F181" i="22"/>
  <c r="D182" i="22"/>
  <c r="B183" i="22"/>
  <c r="J183" i="22"/>
  <c r="H184" i="22"/>
  <c r="F185" i="22"/>
  <c r="D186" i="22"/>
  <c r="B187" i="22"/>
  <c r="J187" i="22"/>
  <c r="H188" i="22"/>
  <c r="F189" i="22"/>
  <c r="D190" i="22"/>
  <c r="B191" i="22"/>
  <c r="J191" i="22"/>
  <c r="H229" i="22"/>
  <c r="H197" i="22"/>
  <c r="F230" i="22"/>
  <c r="F198" i="22"/>
  <c r="D231" i="22"/>
  <c r="D199" i="22"/>
  <c r="B200" i="22"/>
  <c r="B232" i="22"/>
  <c r="J200" i="22"/>
  <c r="J232" i="22"/>
  <c r="H201" i="22"/>
  <c r="H233" i="22"/>
  <c r="F202" i="22"/>
  <c r="F234" i="22"/>
  <c r="D203" i="22"/>
  <c r="D235" i="22"/>
  <c r="B236" i="22"/>
  <c r="B204" i="22"/>
  <c r="J236" i="22"/>
  <c r="J204" i="22"/>
  <c r="H237" i="22"/>
  <c r="H205" i="22"/>
  <c r="F238" i="22"/>
  <c r="F206" i="22"/>
  <c r="D239" i="22"/>
  <c r="D207" i="22"/>
  <c r="B208" i="22"/>
  <c r="B240" i="22"/>
  <c r="J208" i="22"/>
  <c r="J240" i="22"/>
  <c r="H209" i="22"/>
  <c r="H241" i="22"/>
  <c r="F210" i="22"/>
  <c r="F242" i="22"/>
  <c r="D211" i="22"/>
  <c r="D243" i="22"/>
  <c r="B244" i="22"/>
  <c r="B212" i="22"/>
  <c r="J244" i="22"/>
  <c r="J212" i="22"/>
  <c r="H245" i="22"/>
  <c r="H213" i="22"/>
  <c r="F246" i="22"/>
  <c r="F214" i="22"/>
  <c r="D247" i="22"/>
  <c r="D215" i="22"/>
  <c r="B216" i="22"/>
  <c r="B248" i="22"/>
  <c r="J216" i="22"/>
  <c r="J248" i="22"/>
  <c r="H217" i="22"/>
  <c r="H249" i="22"/>
  <c r="F218" i="22"/>
  <c r="F250" i="22"/>
  <c r="D219" i="22"/>
  <c r="D251" i="22"/>
  <c r="B252" i="22"/>
  <c r="B220" i="22"/>
  <c r="J252" i="22"/>
  <c r="J220" i="22"/>
  <c r="H253" i="22"/>
  <c r="H221" i="22"/>
  <c r="F254" i="22"/>
  <c r="F222" i="22"/>
  <c r="D255" i="22"/>
  <c r="D223" i="22"/>
  <c r="T256" i="23"/>
  <c r="G256" i="24"/>
  <c r="G224" i="24"/>
  <c r="R160" i="23"/>
  <c r="E128" i="24"/>
  <c r="X256" i="23"/>
  <c r="K256" i="24"/>
  <c r="K224" i="24"/>
  <c r="V160" i="23"/>
  <c r="I128" i="24"/>
  <c r="X192" i="23"/>
  <c r="K160" i="24"/>
  <c r="W96" i="23"/>
  <c r="J64" i="24"/>
  <c r="Y210" i="23"/>
  <c r="L178" i="24"/>
  <c r="Y159" i="23"/>
  <c r="L127" i="24"/>
  <c r="Y143" i="23"/>
  <c r="L111" i="24"/>
  <c r="Y88" i="23"/>
  <c r="L56" i="24"/>
  <c r="Y72" i="23"/>
  <c r="L40" i="24"/>
  <c r="Y252" i="23"/>
  <c r="L252" i="24"/>
  <c r="L220" i="24"/>
  <c r="Y255" i="23"/>
  <c r="L255" i="24"/>
  <c r="L223" i="24"/>
  <c r="Y239" i="23"/>
  <c r="L239" i="24"/>
  <c r="L207" i="24"/>
  <c r="Y184" i="23"/>
  <c r="L152" i="24"/>
  <c r="Y168" i="23"/>
  <c r="L136" i="24"/>
  <c r="Y113" i="23"/>
  <c r="L81" i="24"/>
  <c r="Y58" i="23"/>
  <c r="L26" i="24"/>
  <c r="Y209" i="23"/>
  <c r="L177" i="24"/>
  <c r="Y154" i="23"/>
  <c r="L122" i="24"/>
  <c r="Y138" i="23"/>
  <c r="L106" i="24"/>
  <c r="Y87" i="23"/>
  <c r="L55" i="24"/>
  <c r="Y249" i="23"/>
  <c r="L249" i="24"/>
  <c r="L217" i="24"/>
  <c r="Y233" i="23"/>
  <c r="L233" i="24"/>
  <c r="L201" i="24"/>
  <c r="Y178" i="23"/>
  <c r="L146" i="24"/>
  <c r="Y127" i="23"/>
  <c r="L95" i="24"/>
  <c r="Y111" i="23"/>
  <c r="L79" i="24"/>
  <c r="Y56" i="23"/>
  <c r="L24" i="24"/>
  <c r="K142" i="22"/>
  <c r="X174" i="21"/>
  <c r="K146" i="22"/>
  <c r="X178" i="21"/>
  <c r="K150" i="22"/>
  <c r="X182" i="21"/>
  <c r="K154" i="22"/>
  <c r="X186" i="21"/>
  <c r="K158" i="22"/>
  <c r="X190" i="21"/>
  <c r="K167" i="22"/>
  <c r="X199" i="21"/>
  <c r="K171" i="22"/>
  <c r="X203" i="21"/>
  <c r="K175" i="22"/>
  <c r="X207" i="21"/>
  <c r="K179" i="22"/>
  <c r="X211" i="21"/>
  <c r="K183" i="22"/>
  <c r="X215" i="21"/>
  <c r="K187" i="22"/>
  <c r="X219" i="21"/>
  <c r="K191" i="22"/>
  <c r="X223" i="21"/>
  <c r="I229" i="22"/>
  <c r="I197" i="22"/>
  <c r="G230" i="22"/>
  <c r="G198" i="22"/>
  <c r="E199" i="22"/>
  <c r="E231" i="22"/>
  <c r="C200" i="22"/>
  <c r="C232" i="22"/>
  <c r="K200" i="22"/>
  <c r="K232" i="22"/>
  <c r="X232" i="21"/>
  <c r="I201" i="22"/>
  <c r="I233" i="22"/>
  <c r="G202" i="22"/>
  <c r="G234" i="22"/>
  <c r="E235" i="22"/>
  <c r="E203" i="22"/>
  <c r="C236" i="22"/>
  <c r="C204" i="22"/>
  <c r="K236" i="22"/>
  <c r="K204" i="22"/>
  <c r="X236" i="21"/>
  <c r="I237" i="22"/>
  <c r="I205" i="22"/>
  <c r="G238" i="22"/>
  <c r="G206" i="22"/>
  <c r="E207" i="22"/>
  <c r="E239" i="22"/>
  <c r="C208" i="22"/>
  <c r="C240" i="22"/>
  <c r="K208" i="22"/>
  <c r="K240" i="22"/>
  <c r="X240" i="21"/>
  <c r="I209" i="22"/>
  <c r="I241" i="22"/>
  <c r="G210" i="22"/>
  <c r="G242" i="22"/>
  <c r="E243" i="22"/>
  <c r="E211" i="22"/>
  <c r="C244" i="22"/>
  <c r="C212" i="22"/>
  <c r="K244" i="22"/>
  <c r="K212" i="22"/>
  <c r="X244" i="21"/>
  <c r="I245" i="22"/>
  <c r="I213" i="22"/>
  <c r="G246" i="22"/>
  <c r="G214" i="22"/>
  <c r="E215" i="22"/>
  <c r="E247" i="22"/>
  <c r="C216" i="22"/>
  <c r="C248" i="22"/>
  <c r="K216" i="22"/>
  <c r="K248" i="22"/>
  <c r="X248" i="21"/>
  <c r="I217" i="22"/>
  <c r="I249" i="22"/>
  <c r="G218" i="22"/>
  <c r="G250" i="22"/>
  <c r="E251" i="22"/>
  <c r="E219" i="22"/>
  <c r="C252" i="22"/>
  <c r="C220" i="22"/>
  <c r="K252" i="22"/>
  <c r="K220" i="22"/>
  <c r="X252" i="21"/>
  <c r="I253" i="22"/>
  <c r="I221" i="22"/>
  <c r="G254" i="22"/>
  <c r="G222" i="22"/>
  <c r="E223" i="22"/>
  <c r="E255" i="22"/>
  <c r="Q224" i="23"/>
  <c r="D192" i="24"/>
  <c r="W128" i="23"/>
  <c r="J96" i="24"/>
  <c r="P256" i="23"/>
  <c r="C256" i="24"/>
  <c r="C224" i="24"/>
  <c r="S128" i="23"/>
  <c r="F96" i="24"/>
  <c r="P192" i="23"/>
  <c r="C160" i="24"/>
  <c r="Y42" i="23"/>
  <c r="L10" i="24"/>
  <c r="Y114" i="23"/>
  <c r="L82" i="24"/>
  <c r="Y71" i="23"/>
  <c r="L39" i="24"/>
  <c r="Y106" i="23"/>
  <c r="L74" i="24"/>
  <c r="Y254" i="23"/>
  <c r="L254" i="24"/>
  <c r="L222" i="24"/>
  <c r="Y238" i="23"/>
  <c r="L238" i="24"/>
  <c r="L206" i="24"/>
  <c r="Y187" i="23"/>
  <c r="L155" i="24"/>
  <c r="Y171" i="23"/>
  <c r="L139" i="24"/>
  <c r="Y116" i="23"/>
  <c r="L84" i="24"/>
  <c r="Y61" i="23"/>
  <c r="L29" i="24"/>
  <c r="Y240" i="23"/>
  <c r="L208" i="24"/>
  <c r="L240" i="24"/>
  <c r="Y220" i="23"/>
  <c r="L188" i="24"/>
  <c r="Y204" i="23"/>
  <c r="L172" i="24"/>
  <c r="Y149" i="23"/>
  <c r="L117" i="24"/>
  <c r="Y94" i="23"/>
  <c r="L62" i="24"/>
  <c r="Y78" i="23"/>
  <c r="L46" i="24"/>
  <c r="Y40" i="23"/>
  <c r="L8" i="24"/>
  <c r="Y219" i="23"/>
  <c r="L187" i="24"/>
  <c r="Y203" i="23"/>
  <c r="L171" i="24"/>
  <c r="Y148" i="23"/>
  <c r="L116" i="24"/>
  <c r="Y93" i="23"/>
  <c r="L61" i="24"/>
  <c r="Y77" i="23"/>
  <c r="L45" i="24"/>
  <c r="B56" i="22"/>
  <c r="J56" i="22"/>
  <c r="H57" i="22"/>
  <c r="F58" i="22"/>
  <c r="D59" i="22"/>
  <c r="B60" i="22"/>
  <c r="J60" i="22"/>
  <c r="H61" i="22"/>
  <c r="F62" i="22"/>
  <c r="D63" i="22"/>
  <c r="B69" i="22"/>
  <c r="J69" i="22"/>
  <c r="H70" i="22"/>
  <c r="F71" i="22"/>
  <c r="D72" i="22"/>
  <c r="B73" i="22"/>
  <c r="J73" i="22"/>
  <c r="H74" i="22"/>
  <c r="F75" i="22"/>
  <c r="D76" i="22"/>
  <c r="B77" i="22"/>
  <c r="J77" i="22"/>
  <c r="H78" i="22"/>
  <c r="F79" i="22"/>
  <c r="D80" i="22"/>
  <c r="B81" i="22"/>
  <c r="J81" i="22"/>
  <c r="H82" i="22"/>
  <c r="F83" i="22"/>
  <c r="D84" i="22"/>
  <c r="B85" i="22"/>
  <c r="J85" i="22"/>
  <c r="H86" i="22"/>
  <c r="F87" i="22"/>
  <c r="D88" i="22"/>
  <c r="B89" i="22"/>
  <c r="J89" i="22"/>
  <c r="H90" i="22"/>
  <c r="F91" i="22"/>
  <c r="D92" i="22"/>
  <c r="B93" i="22"/>
  <c r="J93" i="22"/>
  <c r="H94" i="22"/>
  <c r="F95" i="22"/>
  <c r="D101" i="22"/>
  <c r="B102" i="22"/>
  <c r="J102" i="22"/>
  <c r="H103" i="22"/>
  <c r="F104" i="22"/>
  <c r="D105" i="22"/>
  <c r="B106" i="22"/>
  <c r="J106" i="22"/>
  <c r="H107" i="22"/>
  <c r="F108" i="22"/>
  <c r="D109" i="22"/>
  <c r="B110" i="22"/>
  <c r="J110" i="22"/>
  <c r="H111" i="22"/>
  <c r="F112" i="22"/>
  <c r="D113" i="22"/>
  <c r="B114" i="22"/>
  <c r="J114" i="22"/>
  <c r="H115" i="22"/>
  <c r="F116" i="22"/>
  <c r="D117" i="22"/>
  <c r="B118" i="22"/>
  <c r="J118" i="22"/>
  <c r="H119" i="22"/>
  <c r="F120" i="22"/>
  <c r="D121" i="22"/>
  <c r="B122" i="22"/>
  <c r="J122" i="22"/>
  <c r="H123" i="22"/>
  <c r="F124" i="22"/>
  <c r="D125" i="22"/>
  <c r="B126" i="22"/>
  <c r="J126" i="22"/>
  <c r="H127" i="22"/>
  <c r="F133" i="22"/>
  <c r="D134" i="22"/>
  <c r="B135" i="22"/>
  <c r="J135" i="22"/>
  <c r="H136" i="22"/>
  <c r="F137" i="22"/>
  <c r="D138" i="22"/>
  <c r="B139" i="22"/>
  <c r="J139" i="22"/>
  <c r="H140" i="22"/>
  <c r="F141" i="22"/>
  <c r="D142" i="22"/>
  <c r="B143" i="22"/>
  <c r="J143" i="22"/>
  <c r="H144" i="22"/>
  <c r="F145" i="22"/>
  <c r="D146" i="22"/>
  <c r="B147" i="22"/>
  <c r="J147" i="22"/>
  <c r="H148" i="22"/>
  <c r="F149" i="22"/>
  <c r="D150" i="22"/>
  <c r="B151" i="22"/>
  <c r="J151" i="22"/>
  <c r="H152" i="22"/>
  <c r="F153" i="22"/>
  <c r="D154" i="22"/>
  <c r="B155" i="22"/>
  <c r="J155" i="22"/>
  <c r="H156" i="22"/>
  <c r="F157" i="22"/>
  <c r="D158" i="22"/>
  <c r="B159" i="22"/>
  <c r="J159" i="22"/>
  <c r="H165" i="22"/>
  <c r="F166" i="22"/>
  <c r="D167" i="22"/>
  <c r="B168" i="22"/>
  <c r="J168" i="22"/>
  <c r="H169" i="22"/>
  <c r="F170" i="22"/>
  <c r="D171" i="22"/>
  <c r="B172" i="22"/>
  <c r="J172" i="22"/>
  <c r="H173" i="22"/>
  <c r="F174" i="22"/>
  <c r="D175" i="22"/>
  <c r="B176" i="22"/>
  <c r="J176" i="22"/>
  <c r="H177" i="22"/>
  <c r="F178" i="22"/>
  <c r="D179" i="22"/>
  <c r="B180" i="22"/>
  <c r="J180" i="22"/>
  <c r="H181" i="22"/>
  <c r="F182" i="22"/>
  <c r="D183" i="22"/>
  <c r="B184" i="22"/>
  <c r="J184" i="22"/>
  <c r="H185" i="22"/>
  <c r="F186" i="22"/>
  <c r="D187" i="22"/>
  <c r="B188" i="22"/>
  <c r="J188" i="22"/>
  <c r="H189" i="22"/>
  <c r="F190" i="22"/>
  <c r="D191" i="22"/>
  <c r="B229" i="22"/>
  <c r="B197" i="22"/>
  <c r="J229" i="22"/>
  <c r="J197" i="22"/>
  <c r="H198" i="22"/>
  <c r="H230" i="22"/>
  <c r="F199" i="22"/>
  <c r="F231" i="22"/>
  <c r="D200" i="22"/>
  <c r="D232" i="22"/>
  <c r="B201" i="22"/>
  <c r="B233" i="22"/>
  <c r="J201" i="22"/>
  <c r="J233" i="22"/>
  <c r="H234" i="22"/>
  <c r="H202" i="22"/>
  <c r="F235" i="22"/>
  <c r="F203" i="22"/>
  <c r="D236" i="22"/>
  <c r="D204" i="22"/>
  <c r="B237" i="22"/>
  <c r="B205" i="22"/>
  <c r="J237" i="22"/>
  <c r="J205" i="22"/>
  <c r="H206" i="22"/>
  <c r="H238" i="22"/>
  <c r="F207" i="22"/>
  <c r="F239" i="22"/>
  <c r="D208" i="22"/>
  <c r="D240" i="22"/>
  <c r="B209" i="22"/>
  <c r="B241" i="22"/>
  <c r="J209" i="22"/>
  <c r="J241" i="22"/>
  <c r="H242" i="22"/>
  <c r="H210" i="22"/>
  <c r="F243" i="22"/>
  <c r="F211" i="22"/>
  <c r="D244" i="22"/>
  <c r="D212" i="22"/>
  <c r="B245" i="22"/>
  <c r="B213" i="22"/>
  <c r="J245" i="22"/>
  <c r="J213" i="22"/>
  <c r="H214" i="22"/>
  <c r="H246" i="22"/>
  <c r="F215" i="22"/>
  <c r="F247" i="22"/>
  <c r="D216" i="22"/>
  <c r="D248" i="22"/>
  <c r="B217" i="22"/>
  <c r="B249" i="22"/>
  <c r="J217" i="22"/>
  <c r="J249" i="22"/>
  <c r="H250" i="22"/>
  <c r="H218" i="22"/>
  <c r="F251" i="22"/>
  <c r="F219" i="22"/>
  <c r="D252" i="22"/>
  <c r="D220" i="22"/>
  <c r="B253" i="22"/>
  <c r="B221" i="22"/>
  <c r="J253" i="22"/>
  <c r="J221" i="22"/>
  <c r="H222" i="22"/>
  <c r="H254" i="22"/>
  <c r="F223" i="22"/>
  <c r="F255" i="22"/>
  <c r="V192" i="23"/>
  <c r="I160" i="24"/>
  <c r="T96" i="23"/>
  <c r="G64" i="24"/>
  <c r="C128" i="24"/>
  <c r="U224" i="23"/>
  <c r="H192" i="24"/>
  <c r="X96" i="23"/>
  <c r="K64" i="24"/>
  <c r="R256" i="23"/>
  <c r="E256" i="24"/>
  <c r="E224" i="24"/>
  <c r="U256" i="23"/>
  <c r="H256" i="24"/>
  <c r="H224" i="24"/>
  <c r="Y222" i="23"/>
  <c r="L190" i="24"/>
  <c r="Y206" i="23"/>
  <c r="L174" i="24"/>
  <c r="Y155" i="23"/>
  <c r="L123" i="24"/>
  <c r="Y84" i="23"/>
  <c r="L52" i="24"/>
  <c r="Y248" i="23"/>
  <c r="L248" i="24"/>
  <c r="L216" i="24"/>
  <c r="Y173" i="23"/>
  <c r="L141" i="24"/>
  <c r="Y251" i="23"/>
  <c r="L219" i="24"/>
  <c r="L251" i="24"/>
  <c r="Y235" i="23"/>
  <c r="L203" i="24"/>
  <c r="L235" i="24"/>
  <c r="Y180" i="23"/>
  <c r="L148" i="24"/>
  <c r="Y125" i="23"/>
  <c r="L93" i="24"/>
  <c r="Y109" i="23"/>
  <c r="L77" i="24"/>
  <c r="Y54" i="23"/>
  <c r="L22" i="24"/>
  <c r="Y185" i="23"/>
  <c r="L153" i="24"/>
  <c r="Y221" i="23"/>
  <c r="L189" i="24"/>
  <c r="Y205" i="23"/>
  <c r="L173" i="24"/>
  <c r="Y150" i="23"/>
  <c r="L118" i="24"/>
  <c r="Y134" i="23"/>
  <c r="L102" i="24"/>
  <c r="Y83" i="23"/>
  <c r="L51" i="24"/>
  <c r="Y45" i="23"/>
  <c r="L13" i="24"/>
  <c r="Y245" i="23"/>
  <c r="L213" i="24"/>
  <c r="L245" i="24"/>
  <c r="Y190" i="23"/>
  <c r="L158" i="24"/>
  <c r="Y174" i="23"/>
  <c r="L142" i="24"/>
  <c r="Y123" i="23"/>
  <c r="L91" i="24"/>
  <c r="Y107" i="23"/>
  <c r="L75" i="24"/>
  <c r="Y52" i="23"/>
  <c r="L20" i="24"/>
  <c r="Y69" i="23"/>
  <c r="L37" i="24"/>
  <c r="Y181" i="23"/>
  <c r="L149" i="24"/>
  <c r="X59" i="21"/>
  <c r="K27" i="22"/>
  <c r="X63" i="21"/>
  <c r="K31" i="22"/>
  <c r="I37" i="22"/>
  <c r="G38" i="22"/>
  <c r="E39" i="22"/>
  <c r="C40" i="22"/>
  <c r="X72" i="21"/>
  <c r="K40" i="22"/>
  <c r="I41" i="22"/>
  <c r="G42" i="22"/>
  <c r="E43" i="22"/>
  <c r="C44" i="22"/>
  <c r="K44" i="22"/>
  <c r="X76" i="21"/>
  <c r="I45" i="22"/>
  <c r="G46" i="22"/>
  <c r="E47" i="22"/>
  <c r="C48" i="22"/>
  <c r="X80" i="21"/>
  <c r="K48" i="22"/>
  <c r="I49" i="22"/>
  <c r="G50" i="22"/>
  <c r="E51" i="22"/>
  <c r="C52" i="22"/>
  <c r="K52" i="22"/>
  <c r="X84" i="21"/>
  <c r="I53" i="22"/>
  <c r="G54" i="22"/>
  <c r="E55" i="22"/>
  <c r="C56" i="22"/>
  <c r="X88" i="21"/>
  <c r="K56" i="22"/>
  <c r="I57" i="22"/>
  <c r="G58" i="22"/>
  <c r="E59" i="22"/>
  <c r="C60" i="22"/>
  <c r="K60" i="22"/>
  <c r="X92" i="21"/>
  <c r="I61" i="22"/>
  <c r="G62" i="22"/>
  <c r="E63" i="22"/>
  <c r="C69" i="22"/>
  <c r="K69" i="22"/>
  <c r="I70" i="22"/>
  <c r="G71" i="22"/>
  <c r="E72" i="22"/>
  <c r="C73" i="22"/>
  <c r="K73" i="22"/>
  <c r="X105" i="21"/>
  <c r="I74" i="22"/>
  <c r="G75" i="22"/>
  <c r="E76" i="22"/>
  <c r="C77" i="22"/>
  <c r="K77" i="22"/>
  <c r="X109" i="21"/>
  <c r="I78" i="22"/>
  <c r="G79" i="22"/>
  <c r="E80" i="22"/>
  <c r="C81" i="22"/>
  <c r="K81" i="22"/>
  <c r="X113" i="21"/>
  <c r="I82" i="22"/>
  <c r="G83" i="22"/>
  <c r="E84" i="22"/>
  <c r="C85" i="22"/>
  <c r="K85" i="22"/>
  <c r="X117" i="21"/>
  <c r="I86" i="22"/>
  <c r="G87" i="22"/>
  <c r="E88" i="22"/>
  <c r="C89" i="22"/>
  <c r="K89" i="22"/>
  <c r="X121" i="21"/>
  <c r="I90" i="22"/>
  <c r="G91" i="22"/>
  <c r="E92" i="22"/>
  <c r="C93" i="22"/>
  <c r="K93" i="22"/>
  <c r="X125" i="21"/>
  <c r="I94" i="22"/>
  <c r="G95" i="22"/>
  <c r="E101" i="22"/>
  <c r="C102" i="22"/>
  <c r="X134" i="21"/>
  <c r="K102" i="22"/>
  <c r="I103" i="22"/>
  <c r="G104" i="22"/>
  <c r="E105" i="22"/>
  <c r="C106" i="22"/>
  <c r="K106" i="22"/>
  <c r="X138" i="21"/>
  <c r="I107" i="22"/>
  <c r="G108" i="22"/>
  <c r="E109" i="22"/>
  <c r="C110" i="22"/>
  <c r="X142" i="21"/>
  <c r="K110" i="22"/>
  <c r="I111" i="22"/>
  <c r="G112" i="22"/>
  <c r="E113" i="22"/>
  <c r="C114" i="22"/>
  <c r="K114" i="22"/>
  <c r="X146" i="21"/>
  <c r="I115" i="22"/>
  <c r="G116" i="22"/>
  <c r="E117" i="22"/>
  <c r="C118" i="22"/>
  <c r="X150" i="21"/>
  <c r="K118" i="22"/>
  <c r="I119" i="22"/>
  <c r="G120" i="22"/>
  <c r="E121" i="22"/>
  <c r="C122" i="22"/>
  <c r="K122" i="22"/>
  <c r="X154" i="21"/>
  <c r="I123" i="22"/>
  <c r="G124" i="22"/>
  <c r="E125" i="22"/>
  <c r="C126" i="22"/>
  <c r="K126" i="22"/>
  <c r="X158" i="21"/>
  <c r="I127" i="22"/>
  <c r="G133" i="22"/>
  <c r="E134" i="22"/>
  <c r="C135" i="22"/>
  <c r="K135" i="22"/>
  <c r="X167" i="21"/>
  <c r="I136" i="22"/>
  <c r="G137" i="22"/>
  <c r="E138" i="22"/>
  <c r="C139" i="22"/>
  <c r="K139" i="22"/>
  <c r="X171" i="21"/>
  <c r="I140" i="22"/>
  <c r="G141" i="22"/>
  <c r="E142" i="22"/>
  <c r="C143" i="22"/>
  <c r="K143" i="22"/>
  <c r="X175" i="21"/>
  <c r="I144" i="22"/>
  <c r="G145" i="22"/>
  <c r="E146" i="22"/>
  <c r="C147" i="22"/>
  <c r="K147" i="22"/>
  <c r="X179" i="21"/>
  <c r="I148" i="22"/>
  <c r="G149" i="22"/>
  <c r="E150" i="22"/>
  <c r="C151" i="22"/>
  <c r="K151" i="22"/>
  <c r="X183" i="21"/>
  <c r="I152" i="22"/>
  <c r="G153" i="22"/>
  <c r="E154" i="22"/>
  <c r="C155" i="22"/>
  <c r="K155" i="22"/>
  <c r="X187" i="21"/>
  <c r="I156" i="22"/>
  <c r="G157" i="22"/>
  <c r="E158" i="22"/>
  <c r="C159" i="22"/>
  <c r="K159" i="22"/>
  <c r="X191" i="21"/>
  <c r="I165" i="22"/>
  <c r="G166" i="22"/>
  <c r="E167" i="22"/>
  <c r="C168" i="22"/>
  <c r="K168" i="22"/>
  <c r="X200" i="21"/>
  <c r="I169" i="22"/>
  <c r="G170" i="22"/>
  <c r="E171" i="22"/>
  <c r="C172" i="22"/>
  <c r="K172" i="22"/>
  <c r="X204" i="21"/>
  <c r="I173" i="22"/>
  <c r="G174" i="22"/>
  <c r="E175" i="22"/>
  <c r="C176" i="22"/>
  <c r="K176" i="22"/>
  <c r="X208" i="21"/>
  <c r="I177" i="22"/>
  <c r="G178" i="22"/>
  <c r="E179" i="22"/>
  <c r="C180" i="22"/>
  <c r="K180" i="22"/>
  <c r="X212" i="21"/>
  <c r="I181" i="22"/>
  <c r="G182" i="22"/>
  <c r="E183" i="22"/>
  <c r="C184" i="22"/>
  <c r="K184" i="22"/>
  <c r="X216" i="21"/>
  <c r="I185" i="22"/>
  <c r="G186" i="22"/>
  <c r="E187" i="22"/>
  <c r="C188" i="22"/>
  <c r="K188" i="22"/>
  <c r="X220" i="21"/>
  <c r="I189" i="22"/>
  <c r="G190" i="22"/>
  <c r="E191" i="22"/>
  <c r="C197" i="22"/>
  <c r="C229" i="22"/>
  <c r="K197" i="22"/>
  <c r="K229" i="22"/>
  <c r="I198" i="22"/>
  <c r="I230" i="22"/>
  <c r="G199" i="22"/>
  <c r="G231" i="22"/>
  <c r="E200" i="22"/>
  <c r="E232" i="22"/>
  <c r="C233" i="22"/>
  <c r="C201" i="22"/>
  <c r="K233" i="22"/>
  <c r="K201" i="22"/>
  <c r="X233" i="21"/>
  <c r="I234" i="22"/>
  <c r="I202" i="22"/>
  <c r="G235" i="22"/>
  <c r="G203" i="22"/>
  <c r="E236" i="22"/>
  <c r="E204" i="22"/>
  <c r="C205" i="22"/>
  <c r="C237" i="22"/>
  <c r="K205" i="22"/>
  <c r="K237" i="22"/>
  <c r="X237" i="21"/>
  <c r="I206" i="22"/>
  <c r="I238" i="22"/>
  <c r="G207" i="22"/>
  <c r="G239" i="22"/>
  <c r="E208" i="22"/>
  <c r="E240" i="22"/>
  <c r="C241" i="22"/>
  <c r="C209" i="22"/>
  <c r="K241" i="22"/>
  <c r="K209" i="22"/>
  <c r="X241" i="21"/>
  <c r="I242" i="22"/>
  <c r="I210" i="22"/>
  <c r="G243" i="22"/>
  <c r="G211" i="22"/>
  <c r="E244" i="22"/>
  <c r="E212" i="22"/>
  <c r="C213" i="22"/>
  <c r="C245" i="22"/>
  <c r="K213" i="22"/>
  <c r="K245" i="22"/>
  <c r="X245" i="21"/>
  <c r="I214" i="22"/>
  <c r="I246" i="22"/>
  <c r="G215" i="22"/>
  <c r="G247" i="22"/>
  <c r="E216" i="22"/>
  <c r="E248" i="22"/>
  <c r="C249" i="22"/>
  <c r="C217" i="22"/>
  <c r="K249" i="22"/>
  <c r="K217" i="22"/>
  <c r="X249" i="21"/>
  <c r="I250" i="22"/>
  <c r="I218" i="22"/>
  <c r="G251" i="22"/>
  <c r="G219" i="22"/>
  <c r="E252" i="22"/>
  <c r="E220" i="22"/>
  <c r="C221" i="22"/>
  <c r="C253" i="22"/>
  <c r="K221" i="22"/>
  <c r="K253" i="22"/>
  <c r="X253" i="21"/>
  <c r="I222" i="22"/>
  <c r="I254" i="22"/>
  <c r="G223" i="22"/>
  <c r="G255" i="22"/>
  <c r="B256" i="24"/>
  <c r="B224" i="24"/>
  <c r="U128" i="23"/>
  <c r="H96" i="24"/>
  <c r="R192" i="23"/>
  <c r="E160" i="24"/>
  <c r="P96" i="23"/>
  <c r="C64" i="24"/>
  <c r="S160" i="23"/>
  <c r="F128" i="24"/>
  <c r="J192" i="24"/>
  <c r="B128" i="24"/>
  <c r="R224" i="23"/>
  <c r="E192" i="24"/>
  <c r="Y139" i="23"/>
  <c r="L107" i="24"/>
  <c r="Y63" i="23"/>
  <c r="L31" i="24"/>
  <c r="Y38" i="23"/>
  <c r="L6" i="24"/>
  <c r="Y110" i="23"/>
  <c r="L78" i="24"/>
  <c r="Y55" i="23"/>
  <c r="L23" i="24"/>
  <c r="Y250" i="23"/>
  <c r="L250" i="24"/>
  <c r="L218" i="24"/>
  <c r="Y234" i="23"/>
  <c r="L202" i="24"/>
  <c r="L234" i="24"/>
  <c r="Y183" i="23"/>
  <c r="L151" i="24"/>
  <c r="Y167" i="23"/>
  <c r="L135" i="24"/>
  <c r="Y112" i="23"/>
  <c r="L80" i="24"/>
  <c r="Y57" i="23"/>
  <c r="L25" i="24"/>
  <c r="Y41" i="23"/>
  <c r="L9" i="24"/>
  <c r="Y216" i="23"/>
  <c r="L184" i="24"/>
  <c r="Y200" i="23"/>
  <c r="L168" i="24"/>
  <c r="Y145" i="23"/>
  <c r="L113" i="24"/>
  <c r="Y90" i="23"/>
  <c r="L58" i="24"/>
  <c r="Y74" i="23"/>
  <c r="L42" i="24"/>
  <c r="Y215" i="23"/>
  <c r="L183" i="24"/>
  <c r="Y199" i="23"/>
  <c r="L167" i="24"/>
  <c r="Y144" i="23"/>
  <c r="L112" i="24"/>
  <c r="Y89" i="23"/>
  <c r="L57" i="24"/>
  <c r="Y73" i="23"/>
  <c r="L41" i="24"/>
  <c r="D56" i="22"/>
  <c r="B57" i="22"/>
  <c r="J57" i="22"/>
  <c r="H58" i="22"/>
  <c r="F59" i="22"/>
  <c r="D60" i="22"/>
  <c r="B61" i="22"/>
  <c r="J61" i="22"/>
  <c r="H62" i="22"/>
  <c r="F63" i="22"/>
  <c r="D69" i="22"/>
  <c r="B70" i="22"/>
  <c r="J70" i="22"/>
  <c r="H71" i="22"/>
  <c r="F72" i="22"/>
  <c r="D73" i="22"/>
  <c r="B74" i="22"/>
  <c r="J74" i="22"/>
  <c r="H75" i="22"/>
  <c r="F76" i="22"/>
  <c r="D77" i="22"/>
  <c r="B78" i="22"/>
  <c r="J78" i="22"/>
  <c r="H79" i="22"/>
  <c r="F80" i="22"/>
  <c r="D81" i="22"/>
  <c r="B82" i="22"/>
  <c r="J82" i="22"/>
  <c r="H83" i="22"/>
  <c r="F84" i="22"/>
  <c r="D85" i="22"/>
  <c r="B86" i="22"/>
  <c r="J86" i="22"/>
  <c r="H87" i="22"/>
  <c r="F88" i="22"/>
  <c r="D89" i="22"/>
  <c r="B90" i="22"/>
  <c r="J90" i="22"/>
  <c r="H91" i="22"/>
  <c r="F92" i="22"/>
  <c r="D93" i="22"/>
  <c r="B94" i="22"/>
  <c r="J94" i="22"/>
  <c r="H95" i="22"/>
  <c r="F101" i="22"/>
  <c r="D102" i="22"/>
  <c r="B103" i="22"/>
  <c r="J103" i="22"/>
  <c r="H104" i="22"/>
  <c r="F105" i="22"/>
  <c r="D106" i="22"/>
  <c r="B107" i="22"/>
  <c r="J107" i="22"/>
  <c r="H108" i="22"/>
  <c r="F109" i="22"/>
  <c r="D110" i="22"/>
  <c r="B111" i="22"/>
  <c r="J111" i="22"/>
  <c r="H112" i="22"/>
  <c r="F113" i="22"/>
  <c r="D114" i="22"/>
  <c r="B115" i="22"/>
  <c r="J115" i="22"/>
  <c r="H116" i="22"/>
  <c r="F117" i="22"/>
  <c r="D118" i="22"/>
  <c r="B119" i="22"/>
  <c r="J119" i="22"/>
  <c r="H120" i="22"/>
  <c r="F121" i="22"/>
  <c r="D122" i="22"/>
  <c r="B123" i="22"/>
  <c r="J123" i="22"/>
  <c r="H124" i="22"/>
  <c r="F125" i="22"/>
  <c r="D126" i="22"/>
  <c r="B127" i="22"/>
  <c r="J127" i="22"/>
  <c r="H133" i="22"/>
  <c r="F134" i="22"/>
  <c r="D135" i="22"/>
  <c r="B136" i="22"/>
  <c r="J136" i="22"/>
  <c r="H137" i="22"/>
  <c r="F138" i="22"/>
  <c r="D139" i="22"/>
  <c r="B140" i="22"/>
  <c r="J140" i="22"/>
  <c r="H141" i="22"/>
  <c r="F142" i="22"/>
  <c r="D143" i="22"/>
  <c r="B144" i="22"/>
  <c r="J144" i="22"/>
  <c r="H145" i="22"/>
  <c r="F146" i="22"/>
  <c r="D147" i="22"/>
  <c r="B148" i="22"/>
  <c r="J148" i="22"/>
  <c r="H149" i="22"/>
  <c r="F150" i="22"/>
  <c r="D151" i="22"/>
  <c r="B152" i="22"/>
  <c r="J152" i="22"/>
  <c r="H153" i="22"/>
  <c r="F154" i="22"/>
  <c r="D155" i="22"/>
  <c r="B156" i="22"/>
  <c r="J156" i="22"/>
  <c r="H157" i="22"/>
  <c r="F158" i="22"/>
  <c r="D159" i="22"/>
  <c r="B165" i="22"/>
  <c r="J165" i="22"/>
  <c r="H166" i="22"/>
  <c r="F167" i="22"/>
  <c r="D168" i="22"/>
  <c r="B169" i="22"/>
  <c r="J169" i="22"/>
  <c r="H170" i="22"/>
  <c r="F171" i="22"/>
  <c r="D172" i="22"/>
  <c r="B173" i="22"/>
  <c r="J173" i="22"/>
  <c r="H174" i="22"/>
  <c r="F175" i="22"/>
  <c r="D176" i="22"/>
  <c r="B177" i="22"/>
  <c r="J177" i="22"/>
  <c r="H178" i="22"/>
  <c r="F179" i="22"/>
  <c r="D180" i="22"/>
  <c r="B181" i="22"/>
  <c r="J181" i="22"/>
  <c r="H182" i="22"/>
  <c r="F183" i="22"/>
  <c r="D184" i="22"/>
  <c r="B185" i="22"/>
  <c r="J185" i="22"/>
  <c r="H186" i="22"/>
  <c r="F187" i="22"/>
  <c r="D188" i="22"/>
  <c r="B189" i="22"/>
  <c r="J189" i="22"/>
  <c r="H190" i="22"/>
  <c r="F191" i="22"/>
  <c r="D197" i="22"/>
  <c r="D229" i="22"/>
  <c r="B198" i="22"/>
  <c r="B230" i="22"/>
  <c r="J198" i="22"/>
  <c r="J230" i="22"/>
  <c r="H199" i="22"/>
  <c r="H231" i="22"/>
  <c r="F232" i="22"/>
  <c r="F200" i="22"/>
  <c r="D233" i="22"/>
  <c r="D201" i="22"/>
  <c r="B234" i="22"/>
  <c r="B202" i="22"/>
  <c r="J234" i="22"/>
  <c r="J202" i="22"/>
  <c r="H235" i="22"/>
  <c r="H203" i="22"/>
  <c r="F204" i="22"/>
  <c r="F236" i="22"/>
  <c r="D205" i="22"/>
  <c r="D237" i="22"/>
  <c r="B206" i="22"/>
  <c r="B238" i="22"/>
  <c r="J206" i="22"/>
  <c r="J238" i="22"/>
  <c r="H207" i="22"/>
  <c r="H239" i="22"/>
  <c r="F240" i="22"/>
  <c r="F208" i="22"/>
  <c r="D241" i="22"/>
  <c r="D209" i="22"/>
  <c r="B242" i="22"/>
  <c r="B210" i="22"/>
  <c r="J242" i="22"/>
  <c r="J210" i="22"/>
  <c r="H243" i="22"/>
  <c r="H211" i="22"/>
  <c r="F212" i="22"/>
  <c r="F244" i="22"/>
  <c r="D213" i="22"/>
  <c r="D245" i="22"/>
  <c r="B214" i="22"/>
  <c r="B246" i="22"/>
  <c r="J214" i="22"/>
  <c r="J246" i="22"/>
  <c r="H215" i="22"/>
  <c r="H247" i="22"/>
  <c r="F248" i="22"/>
  <c r="F216" i="22"/>
  <c r="D249" i="22"/>
  <c r="D217" i="22"/>
  <c r="B250" i="22"/>
  <c r="B218" i="22"/>
  <c r="J250" i="22"/>
  <c r="J218" i="22"/>
  <c r="H251" i="22"/>
  <c r="H219" i="22"/>
  <c r="F220" i="22"/>
  <c r="F252" i="22"/>
  <c r="D221" i="22"/>
  <c r="D253" i="22"/>
  <c r="B222" i="22"/>
  <c r="B254" i="22"/>
  <c r="J222" i="22"/>
  <c r="J254" i="22"/>
  <c r="H223" i="22"/>
  <c r="H255" i="22"/>
  <c r="S256" i="23"/>
  <c r="F256" i="24"/>
  <c r="F224" i="24"/>
  <c r="R96" i="23"/>
  <c r="E64" i="24"/>
  <c r="B96" i="24"/>
  <c r="X128" i="23"/>
  <c r="K96" i="24"/>
  <c r="G160" i="24"/>
  <c r="W160" i="23"/>
  <c r="J128" i="24"/>
  <c r="W192" i="23"/>
  <c r="J160" i="24"/>
  <c r="Y218" i="23"/>
  <c r="L186" i="24"/>
  <c r="Y202" i="23"/>
  <c r="L170" i="24"/>
  <c r="Y151" i="23"/>
  <c r="L119" i="24"/>
  <c r="Y135" i="23"/>
  <c r="L103" i="24"/>
  <c r="Y80" i="23"/>
  <c r="L48" i="24"/>
  <c r="Y102" i="23"/>
  <c r="L70" i="24"/>
  <c r="Y247" i="23"/>
  <c r="L247" i="24"/>
  <c r="L215" i="24"/>
  <c r="Y231" i="23"/>
  <c r="L231" i="24"/>
  <c r="L199" i="24"/>
  <c r="Y176" i="23"/>
  <c r="L144" i="24"/>
  <c r="Y121" i="23"/>
  <c r="L89" i="24"/>
  <c r="Y105" i="23"/>
  <c r="L73" i="24"/>
  <c r="Y197" i="23"/>
  <c r="L165" i="24"/>
  <c r="Y217" i="23"/>
  <c r="L185" i="24"/>
  <c r="Y201" i="23"/>
  <c r="L169" i="24"/>
  <c r="Y146" i="23"/>
  <c r="L114" i="24"/>
  <c r="Y95" i="23"/>
  <c r="L63" i="24"/>
  <c r="Y79" i="23"/>
  <c r="L47" i="24"/>
  <c r="Y126" i="23"/>
  <c r="L94" i="24"/>
  <c r="Y241" i="23"/>
  <c r="L241" i="24"/>
  <c r="L209" i="24"/>
  <c r="Y186" i="23"/>
  <c r="L154" i="24"/>
  <c r="Y170" i="23"/>
  <c r="L138" i="24"/>
  <c r="Y119" i="23"/>
  <c r="L87" i="24"/>
  <c r="Y103" i="23"/>
  <c r="L71" i="24"/>
  <c r="Y236" i="23"/>
  <c r="L236" i="24"/>
  <c r="L204" i="24"/>
  <c r="Y177" i="23"/>
  <c r="L145" i="24"/>
  <c r="Y39" i="23"/>
  <c r="L7" i="24"/>
  <c r="Y37" i="23"/>
  <c r="L5" i="24"/>
  <c r="Y122" i="23"/>
  <c r="L90" i="24"/>
  <c r="E56" i="22"/>
  <c r="C57" i="22"/>
  <c r="K57" i="22"/>
  <c r="X89" i="21"/>
  <c r="I58" i="22"/>
  <c r="G59" i="22"/>
  <c r="E60" i="22"/>
  <c r="C61" i="22"/>
  <c r="K61" i="22"/>
  <c r="X93" i="21"/>
  <c r="I62" i="22"/>
  <c r="G63" i="22"/>
  <c r="E69" i="22"/>
  <c r="C70" i="22"/>
  <c r="K70" i="22"/>
  <c r="X102" i="21"/>
  <c r="I71" i="22"/>
  <c r="G72" i="22"/>
  <c r="E73" i="22"/>
  <c r="C74" i="22"/>
  <c r="X106" i="21"/>
  <c r="K74" i="22"/>
  <c r="I75" i="22"/>
  <c r="G76" i="22"/>
  <c r="E77" i="22"/>
  <c r="C78" i="22"/>
  <c r="K78" i="22"/>
  <c r="X110" i="21"/>
  <c r="I79" i="22"/>
  <c r="G80" i="22"/>
  <c r="E81" i="22"/>
  <c r="C82" i="22"/>
  <c r="X114" i="21"/>
  <c r="K82" i="22"/>
  <c r="I83" i="22"/>
  <c r="G84" i="22"/>
  <c r="E85" i="22"/>
  <c r="C86" i="22"/>
  <c r="K86" i="22"/>
  <c r="X118" i="21"/>
  <c r="I87" i="22"/>
  <c r="G88" i="22"/>
  <c r="E89" i="22"/>
  <c r="C90" i="22"/>
  <c r="X122" i="21"/>
  <c r="K90" i="22"/>
  <c r="I91" i="22"/>
  <c r="G92" i="22"/>
  <c r="E93" i="22"/>
  <c r="C94" i="22"/>
  <c r="K94" i="22"/>
  <c r="X126" i="21"/>
  <c r="I95" i="22"/>
  <c r="G101" i="22"/>
  <c r="E102" i="22"/>
  <c r="C103" i="22"/>
  <c r="K103" i="22"/>
  <c r="X135" i="21"/>
  <c r="I104" i="22"/>
  <c r="G105" i="22"/>
  <c r="E106" i="22"/>
  <c r="C107" i="22"/>
  <c r="X139" i="21"/>
  <c r="K107" i="22"/>
  <c r="I108" i="22"/>
  <c r="G109" i="22"/>
  <c r="E110" i="22"/>
  <c r="C111" i="22"/>
  <c r="K111" i="22"/>
  <c r="X143" i="21"/>
  <c r="I112" i="22"/>
  <c r="G113" i="22"/>
  <c r="E114" i="22"/>
  <c r="C115" i="22"/>
  <c r="X147" i="21"/>
  <c r="K115" i="22"/>
  <c r="I116" i="22"/>
  <c r="G117" i="22"/>
  <c r="E118" i="22"/>
  <c r="C119" i="22"/>
  <c r="K119" i="22"/>
  <c r="X151" i="21"/>
  <c r="I120" i="22"/>
  <c r="G121" i="22"/>
  <c r="E122" i="22"/>
  <c r="C123" i="22"/>
  <c r="K123" i="22"/>
  <c r="X155" i="21"/>
  <c r="I124" i="22"/>
  <c r="G125" i="22"/>
  <c r="E126" i="22"/>
  <c r="C127" i="22"/>
  <c r="K127" i="22"/>
  <c r="X159" i="21"/>
  <c r="I133" i="22"/>
  <c r="G134" i="22"/>
  <c r="E135" i="22"/>
  <c r="C136" i="22"/>
  <c r="K136" i="22"/>
  <c r="X168" i="21"/>
  <c r="I137" i="22"/>
  <c r="G138" i="22"/>
  <c r="E139" i="22"/>
  <c r="C140" i="22"/>
  <c r="K140" i="22"/>
  <c r="X172" i="21"/>
  <c r="I141" i="22"/>
  <c r="G142" i="22"/>
  <c r="E143" i="22"/>
  <c r="C144" i="22"/>
  <c r="K144" i="22"/>
  <c r="X176" i="21"/>
  <c r="I145" i="22"/>
  <c r="G146" i="22"/>
  <c r="E147" i="22"/>
  <c r="C148" i="22"/>
  <c r="K148" i="22"/>
  <c r="X180" i="21"/>
  <c r="I149" i="22"/>
  <c r="G150" i="22"/>
  <c r="E151" i="22"/>
  <c r="C152" i="22"/>
  <c r="K152" i="22"/>
  <c r="X184" i="21"/>
  <c r="I153" i="22"/>
  <c r="G154" i="22"/>
  <c r="E155" i="22"/>
  <c r="C156" i="22"/>
  <c r="K156" i="22"/>
  <c r="X188" i="21"/>
  <c r="I157" i="22"/>
  <c r="G158" i="22"/>
  <c r="E159" i="22"/>
  <c r="C165" i="22"/>
  <c r="K165" i="22"/>
  <c r="I166" i="22"/>
  <c r="G167" i="22"/>
  <c r="E168" i="22"/>
  <c r="C169" i="22"/>
  <c r="K169" i="22"/>
  <c r="X201" i="21"/>
  <c r="I170" i="22"/>
  <c r="G171" i="22"/>
  <c r="E172" i="22"/>
  <c r="C173" i="22"/>
  <c r="K173" i="22"/>
  <c r="X205" i="21"/>
  <c r="I174" i="22"/>
  <c r="G175" i="22"/>
  <c r="E176" i="22"/>
  <c r="C177" i="22"/>
  <c r="K177" i="22"/>
  <c r="X209" i="21"/>
  <c r="I178" i="22"/>
  <c r="G179" i="22"/>
  <c r="E180" i="22"/>
  <c r="C181" i="22"/>
  <c r="K181" i="22"/>
  <c r="X213" i="21"/>
  <c r="I182" i="22"/>
  <c r="G183" i="22"/>
  <c r="E184" i="22"/>
  <c r="C185" i="22"/>
  <c r="K185" i="22"/>
  <c r="X217" i="21"/>
  <c r="I186" i="22"/>
  <c r="G187" i="22"/>
  <c r="E188" i="22"/>
  <c r="C189" i="22"/>
  <c r="K189" i="22"/>
  <c r="X221" i="21"/>
  <c r="I190" i="22"/>
  <c r="G191" i="22"/>
  <c r="E197" i="22"/>
  <c r="E229" i="22"/>
  <c r="C198" i="22"/>
  <c r="C230" i="22"/>
  <c r="K198" i="22"/>
  <c r="K230" i="22"/>
  <c r="X230" i="21"/>
  <c r="I231" i="22"/>
  <c r="I199" i="22"/>
  <c r="G232" i="22"/>
  <c r="G200" i="22"/>
  <c r="E233" i="22"/>
  <c r="E201" i="22"/>
  <c r="C234" i="22"/>
  <c r="C202" i="22"/>
  <c r="K234" i="22"/>
  <c r="K202" i="22"/>
  <c r="X234" i="21"/>
  <c r="I203" i="22"/>
  <c r="I235" i="22"/>
  <c r="G204" i="22"/>
  <c r="G236" i="22"/>
  <c r="E205" i="22"/>
  <c r="E237" i="22"/>
  <c r="C206" i="22"/>
  <c r="C238" i="22"/>
  <c r="K206" i="22"/>
  <c r="K238" i="22"/>
  <c r="X238" i="21"/>
  <c r="I239" i="22"/>
  <c r="I207" i="22"/>
  <c r="G240" i="22"/>
  <c r="G208" i="22"/>
  <c r="E241" i="22"/>
  <c r="E209" i="22"/>
  <c r="C242" i="22"/>
  <c r="C210" i="22"/>
  <c r="K242" i="22"/>
  <c r="K210" i="22"/>
  <c r="X242" i="21"/>
  <c r="I211" i="22"/>
  <c r="I243" i="22"/>
  <c r="G212" i="22"/>
  <c r="G244" i="22"/>
  <c r="E213" i="22"/>
  <c r="E245" i="22"/>
  <c r="C214" i="22"/>
  <c r="C246" i="22"/>
  <c r="K214" i="22"/>
  <c r="K246" i="22"/>
  <c r="X246" i="21"/>
  <c r="I247" i="22"/>
  <c r="I215" i="22"/>
  <c r="G248" i="22"/>
  <c r="G216" i="22"/>
  <c r="E249" i="22"/>
  <c r="E217" i="22"/>
  <c r="C250" i="22"/>
  <c r="C218" i="22"/>
  <c r="K250" i="22"/>
  <c r="K218" i="22"/>
  <c r="X250" i="21"/>
  <c r="I219" i="22"/>
  <c r="I251" i="22"/>
  <c r="G220" i="22"/>
  <c r="G252" i="22"/>
  <c r="E221" i="22"/>
  <c r="E253" i="22"/>
  <c r="C222" i="22"/>
  <c r="C254" i="22"/>
  <c r="K222" i="22"/>
  <c r="K254" i="22"/>
  <c r="X254" i="21"/>
  <c r="I255" i="22"/>
  <c r="I223" i="22"/>
  <c r="X224" i="23"/>
  <c r="K192" i="24"/>
  <c r="W256" i="23"/>
  <c r="J256" i="24"/>
  <c r="J224" i="24"/>
  <c r="P128" i="23"/>
  <c r="C96" i="24"/>
  <c r="D128" i="24"/>
  <c r="T128" i="23"/>
  <c r="G96" i="24"/>
  <c r="T160" i="23"/>
  <c r="G128" i="24"/>
  <c r="Y50" i="23"/>
  <c r="L18" i="24"/>
  <c r="Y43" i="23"/>
  <c r="L11" i="24"/>
  <c r="Y246" i="23"/>
  <c r="L246" i="24"/>
  <c r="L214" i="24"/>
  <c r="Y230" i="23"/>
  <c r="L230" i="24"/>
  <c r="L198" i="24"/>
  <c r="Y179" i="23"/>
  <c r="L147" i="24"/>
  <c r="Y124" i="23"/>
  <c r="L92" i="24"/>
  <c r="Y108" i="23"/>
  <c r="L76" i="24"/>
  <c r="Y53" i="23"/>
  <c r="L21" i="24"/>
  <c r="Y133" i="23"/>
  <c r="L101" i="24"/>
  <c r="Y47" i="23"/>
  <c r="L15" i="24"/>
  <c r="Y212" i="23"/>
  <c r="L180" i="24"/>
  <c r="Y157" i="23"/>
  <c r="L125" i="24"/>
  <c r="Y141" i="23"/>
  <c r="L109" i="24"/>
  <c r="Y86" i="23"/>
  <c r="L54" i="24"/>
  <c r="Y70" i="23"/>
  <c r="L38" i="24"/>
  <c r="Y101" i="23"/>
  <c r="L69" i="24"/>
  <c r="Y48" i="23"/>
  <c r="L16" i="24"/>
  <c r="Y211" i="23"/>
  <c r="L179" i="24"/>
  <c r="Y156" i="23"/>
  <c r="L124" i="24"/>
  <c r="Y140" i="23"/>
  <c r="L108" i="24"/>
  <c r="Y85" i="23"/>
  <c r="L53" i="24"/>
  <c r="Y232" i="23"/>
  <c r="L200" i="24"/>
  <c r="L232" i="24"/>
  <c r="Y169" i="23"/>
  <c r="L137" i="24"/>
  <c r="U192" i="23"/>
  <c r="S96" i="23"/>
  <c r="S192" i="23"/>
  <c r="X64" i="23"/>
  <c r="X160" i="23"/>
  <c r="O224" i="23"/>
  <c r="L224" i="23"/>
  <c r="O96" i="23"/>
  <c r="L96" i="23"/>
  <c r="P160" i="23"/>
  <c r="B32" i="24"/>
  <c r="O64" i="23"/>
  <c r="L64" i="23"/>
  <c r="O256" i="23"/>
  <c r="L256" i="23"/>
  <c r="W224" i="23"/>
  <c r="O160" i="23"/>
  <c r="L160" i="23"/>
  <c r="O128" i="23"/>
  <c r="L128" i="23"/>
  <c r="T192" i="23"/>
  <c r="O192" i="23"/>
  <c r="L192" i="23"/>
  <c r="Q160" i="23"/>
  <c r="O32" i="23"/>
  <c r="L32" i="23"/>
  <c r="Y32" i="23" s="1"/>
  <c r="Q192" i="23"/>
  <c r="T224" i="23"/>
  <c r="L29" i="21"/>
  <c r="Y29" i="21" s="1"/>
  <c r="B14" i="22"/>
  <c r="L46" i="21"/>
  <c r="B22" i="22"/>
  <c r="L54" i="21"/>
  <c r="L79" i="21"/>
  <c r="L87" i="21"/>
  <c r="L95" i="21"/>
  <c r="L124" i="21"/>
  <c r="L149" i="21"/>
  <c r="L182" i="21"/>
  <c r="L199" i="21"/>
  <c r="L211" i="21"/>
  <c r="L25" i="21"/>
  <c r="Y25" i="21" s="1"/>
  <c r="B10" i="22"/>
  <c r="L42" i="21"/>
  <c r="L116" i="21"/>
  <c r="L141" i="21"/>
  <c r="L157" i="21"/>
  <c r="L203" i="21"/>
  <c r="L232" i="21"/>
  <c r="L244" i="21"/>
  <c r="L6" i="21"/>
  <c r="Y6" i="21" s="1"/>
  <c r="L10" i="21"/>
  <c r="Y10" i="21" s="1"/>
  <c r="L14" i="21"/>
  <c r="Y14" i="21" s="1"/>
  <c r="L18" i="21"/>
  <c r="Y18" i="21" s="1"/>
  <c r="L22" i="21"/>
  <c r="Y22" i="21" s="1"/>
  <c r="L26" i="21"/>
  <c r="Y26" i="21" s="1"/>
  <c r="L30" i="21"/>
  <c r="Y30" i="21" s="1"/>
  <c r="L39" i="21"/>
  <c r="L43" i="21"/>
  <c r="L47" i="21"/>
  <c r="L51" i="21"/>
  <c r="L55" i="21"/>
  <c r="L59" i="21"/>
  <c r="L63" i="21"/>
  <c r="L72" i="21"/>
  <c r="L76" i="21"/>
  <c r="L80" i="21"/>
  <c r="L84" i="21"/>
  <c r="L88" i="21"/>
  <c r="L92" i="21"/>
  <c r="L101" i="21"/>
  <c r="L105" i="21"/>
  <c r="L109" i="21"/>
  <c r="L113" i="21"/>
  <c r="L117" i="21"/>
  <c r="L121" i="21"/>
  <c r="L125" i="21"/>
  <c r="L134" i="21"/>
  <c r="L138" i="21"/>
  <c r="L142" i="21"/>
  <c r="L146" i="21"/>
  <c r="L150" i="21"/>
  <c r="L154" i="21"/>
  <c r="L158" i="21"/>
  <c r="L167" i="21"/>
  <c r="L171" i="21"/>
  <c r="L175" i="21"/>
  <c r="L179" i="21"/>
  <c r="L183" i="21"/>
  <c r="L187" i="21"/>
  <c r="L191" i="21"/>
  <c r="L200" i="21"/>
  <c r="L204" i="21"/>
  <c r="L208" i="21"/>
  <c r="L212" i="21"/>
  <c r="L216" i="21"/>
  <c r="L220" i="21"/>
  <c r="L229" i="21"/>
  <c r="L233" i="21"/>
  <c r="L237" i="21"/>
  <c r="L241" i="21"/>
  <c r="L245" i="21"/>
  <c r="L249" i="21"/>
  <c r="L253" i="21"/>
  <c r="B18" i="22"/>
  <c r="L50" i="21"/>
  <c r="L75" i="21"/>
  <c r="L91" i="21"/>
  <c r="L112" i="21"/>
  <c r="L133" i="21"/>
  <c r="L145" i="21"/>
  <c r="L153" i="21"/>
  <c r="L170" i="21"/>
  <c r="L207" i="21"/>
  <c r="L236" i="21"/>
  <c r="L223" i="21"/>
  <c r="L252" i="21"/>
  <c r="L7" i="21"/>
  <c r="Y7" i="21" s="1"/>
  <c r="L11" i="21"/>
  <c r="Y11" i="21" s="1"/>
  <c r="L15" i="21"/>
  <c r="Y15" i="21" s="1"/>
  <c r="L19" i="21"/>
  <c r="Y19" i="21" s="1"/>
  <c r="L23" i="21"/>
  <c r="Y23" i="21" s="1"/>
  <c r="L27" i="21"/>
  <c r="Y27" i="21" s="1"/>
  <c r="L31" i="21"/>
  <c r="Y31" i="21" s="1"/>
  <c r="L40" i="21"/>
  <c r="L44" i="21"/>
  <c r="L48" i="21"/>
  <c r="L52" i="21"/>
  <c r="L56" i="21"/>
  <c r="L60" i="21"/>
  <c r="L69" i="21"/>
  <c r="L73" i="21"/>
  <c r="L77" i="21"/>
  <c r="L81" i="21"/>
  <c r="L85" i="21"/>
  <c r="L89" i="21"/>
  <c r="L93" i="21"/>
  <c r="L102" i="21"/>
  <c r="L106" i="21"/>
  <c r="L110" i="21"/>
  <c r="L114" i="21"/>
  <c r="L118" i="21"/>
  <c r="L122" i="21"/>
  <c r="L126" i="21"/>
  <c r="L135" i="21"/>
  <c r="L139" i="21"/>
  <c r="L143" i="21"/>
  <c r="L147" i="21"/>
  <c r="L151" i="21"/>
  <c r="L155" i="21"/>
  <c r="L159" i="21"/>
  <c r="L168" i="21"/>
  <c r="L172" i="21"/>
  <c r="L176" i="21"/>
  <c r="L180" i="21"/>
  <c r="L184" i="21"/>
  <c r="L188" i="21"/>
  <c r="L197" i="21"/>
  <c r="L201" i="21"/>
  <c r="L205" i="21"/>
  <c r="L209" i="21"/>
  <c r="L213" i="21"/>
  <c r="L217" i="21"/>
  <c r="L221" i="21"/>
  <c r="L230" i="21"/>
  <c r="L234" i="21"/>
  <c r="L238" i="21"/>
  <c r="L242" i="21"/>
  <c r="L246" i="21"/>
  <c r="L250" i="21"/>
  <c r="L254" i="21"/>
  <c r="B5" i="19"/>
  <c r="O5" i="19" s="1"/>
  <c r="L5" i="21"/>
  <c r="Y5" i="21" s="1"/>
  <c r="L17" i="21"/>
  <c r="Y17" i="21" s="1"/>
  <c r="B26" i="22"/>
  <c r="L58" i="21"/>
  <c r="L104" i="21"/>
  <c r="L166" i="21"/>
  <c r="L174" i="21"/>
  <c r="L190" i="21"/>
  <c r="L215" i="21"/>
  <c r="L240" i="21"/>
  <c r="L9" i="21"/>
  <c r="Y9" i="21" s="1"/>
  <c r="L13" i="21"/>
  <c r="Y13" i="21" s="1"/>
  <c r="L21" i="21"/>
  <c r="Y21" i="21" s="1"/>
  <c r="B6" i="22"/>
  <c r="L38" i="21"/>
  <c r="B30" i="22"/>
  <c r="L62" i="21"/>
  <c r="L71" i="21"/>
  <c r="L83" i="21"/>
  <c r="L108" i="21"/>
  <c r="L120" i="21"/>
  <c r="L137" i="21"/>
  <c r="L178" i="21"/>
  <c r="L186" i="21"/>
  <c r="L219" i="21"/>
  <c r="L248" i="21"/>
  <c r="L8" i="21"/>
  <c r="Y8" i="21" s="1"/>
  <c r="L12" i="21"/>
  <c r="Y12" i="21" s="1"/>
  <c r="L16" i="21"/>
  <c r="Y16" i="21" s="1"/>
  <c r="L20" i="21"/>
  <c r="Y20" i="21" s="1"/>
  <c r="L24" i="21"/>
  <c r="Y24" i="21" s="1"/>
  <c r="L28" i="21"/>
  <c r="Y28" i="21" s="1"/>
  <c r="L37" i="21"/>
  <c r="L41" i="21"/>
  <c r="L45" i="21"/>
  <c r="L49" i="21"/>
  <c r="L53" i="21"/>
  <c r="L57" i="21"/>
  <c r="L61" i="21"/>
  <c r="L70" i="21"/>
  <c r="L74" i="21"/>
  <c r="L78" i="21"/>
  <c r="L82" i="21"/>
  <c r="L86" i="21"/>
  <c r="L90" i="21"/>
  <c r="L94" i="21"/>
  <c r="L103" i="21"/>
  <c r="L107" i="21"/>
  <c r="L111" i="21"/>
  <c r="L115" i="21"/>
  <c r="L119" i="21"/>
  <c r="L123" i="21"/>
  <c r="L127" i="21"/>
  <c r="L136" i="21"/>
  <c r="L140" i="21"/>
  <c r="L144" i="21"/>
  <c r="L148" i="21"/>
  <c r="L152" i="21"/>
  <c r="L156" i="21"/>
  <c r="L165" i="21"/>
  <c r="L169" i="21"/>
  <c r="L173" i="21"/>
  <c r="L177" i="21"/>
  <c r="L181" i="21"/>
  <c r="L185" i="21"/>
  <c r="L189" i="21"/>
  <c r="L198" i="21"/>
  <c r="L202" i="21"/>
  <c r="L206" i="21"/>
  <c r="L210" i="21"/>
  <c r="L214" i="21"/>
  <c r="L218" i="21"/>
  <c r="L222" i="21"/>
  <c r="L231" i="21"/>
  <c r="L235" i="21"/>
  <c r="L239" i="21"/>
  <c r="L243" i="21"/>
  <c r="L247" i="21"/>
  <c r="L251" i="21"/>
  <c r="L255" i="21"/>
  <c r="J32" i="24"/>
  <c r="D32" i="24"/>
  <c r="F32" i="24"/>
  <c r="H32" i="24"/>
  <c r="E32" i="24"/>
  <c r="I32" i="24"/>
  <c r="C32" i="24"/>
  <c r="G32" i="24"/>
  <c r="E5" i="22"/>
  <c r="C6" i="22"/>
  <c r="I7" i="22"/>
  <c r="G8" i="22"/>
  <c r="E9" i="22"/>
  <c r="C10" i="22"/>
  <c r="I11" i="22"/>
  <c r="G12" i="22"/>
  <c r="E13" i="22"/>
  <c r="C14" i="22"/>
  <c r="I15" i="22"/>
  <c r="G16" i="22"/>
  <c r="E17" i="22"/>
  <c r="C18" i="22"/>
  <c r="I19" i="22"/>
  <c r="G20" i="22"/>
  <c r="E21" i="22"/>
  <c r="C22" i="22"/>
  <c r="I23" i="22"/>
  <c r="G24" i="22"/>
  <c r="E25" i="22"/>
  <c r="C26" i="22"/>
  <c r="I27" i="22"/>
  <c r="G28" i="22"/>
  <c r="E29" i="22"/>
  <c r="C30" i="22"/>
  <c r="I31" i="22"/>
  <c r="F5" i="22"/>
  <c r="D6" i="22"/>
  <c r="B7" i="22"/>
  <c r="J7" i="22"/>
  <c r="H8" i="22"/>
  <c r="F9" i="22"/>
  <c r="D10" i="22"/>
  <c r="B11" i="22"/>
  <c r="J11" i="22"/>
  <c r="H12" i="22"/>
  <c r="F13" i="22"/>
  <c r="D14" i="22"/>
  <c r="B15" i="22"/>
  <c r="J15" i="22"/>
  <c r="H16" i="22"/>
  <c r="F17" i="22"/>
  <c r="D18" i="22"/>
  <c r="B19" i="22"/>
  <c r="J19" i="22"/>
  <c r="H20" i="22"/>
  <c r="F21" i="22"/>
  <c r="D22" i="22"/>
  <c r="B23" i="22"/>
  <c r="J23" i="22"/>
  <c r="H24" i="22"/>
  <c r="F25" i="22"/>
  <c r="D26" i="22"/>
  <c r="B27" i="22"/>
  <c r="J27" i="22"/>
  <c r="H28" i="22"/>
  <c r="F29" i="22"/>
  <c r="D30" i="22"/>
  <c r="B31" i="22"/>
  <c r="J31" i="22"/>
  <c r="G5" i="22"/>
  <c r="E6" i="22"/>
  <c r="C7" i="22"/>
  <c r="I8" i="22"/>
  <c r="G9" i="22"/>
  <c r="E10" i="22"/>
  <c r="C11" i="22"/>
  <c r="I12" i="22"/>
  <c r="G13" i="22"/>
  <c r="E14" i="22"/>
  <c r="C15" i="22"/>
  <c r="I16" i="22"/>
  <c r="G17" i="22"/>
  <c r="E18" i="22"/>
  <c r="C19" i="22"/>
  <c r="I20" i="22"/>
  <c r="G21" i="22"/>
  <c r="E22" i="22"/>
  <c r="C23" i="22"/>
  <c r="I24" i="22"/>
  <c r="G25" i="22"/>
  <c r="E26" i="22"/>
  <c r="C27" i="22"/>
  <c r="I28" i="22"/>
  <c r="G29" i="22"/>
  <c r="E30" i="22"/>
  <c r="C31" i="22"/>
  <c r="H5" i="22"/>
  <c r="F6" i="22"/>
  <c r="D7" i="22"/>
  <c r="B8" i="22"/>
  <c r="J8" i="22"/>
  <c r="H9" i="22"/>
  <c r="F10" i="22"/>
  <c r="D11" i="22"/>
  <c r="B12" i="22"/>
  <c r="J12" i="22"/>
  <c r="H13" i="22"/>
  <c r="F14" i="22"/>
  <c r="D15" i="22"/>
  <c r="B16" i="22"/>
  <c r="J16" i="22"/>
  <c r="H17" i="22"/>
  <c r="F18" i="22"/>
  <c r="D19" i="22"/>
  <c r="B20" i="22"/>
  <c r="J20" i="22"/>
  <c r="H21" i="22"/>
  <c r="F22" i="22"/>
  <c r="D23" i="22"/>
  <c r="B24" i="22"/>
  <c r="J24" i="22"/>
  <c r="H25" i="22"/>
  <c r="F26" i="22"/>
  <c r="D27" i="22"/>
  <c r="B28" i="22"/>
  <c r="J28" i="22"/>
  <c r="H29" i="22"/>
  <c r="F30" i="22"/>
  <c r="D31" i="22"/>
  <c r="I5" i="22"/>
  <c r="G6" i="22"/>
  <c r="E7" i="22"/>
  <c r="C8" i="22"/>
  <c r="I9" i="22"/>
  <c r="G10" i="22"/>
  <c r="E11" i="22"/>
  <c r="C12" i="22"/>
  <c r="I13" i="22"/>
  <c r="G14" i="22"/>
  <c r="E15" i="22"/>
  <c r="C16" i="22"/>
  <c r="I17" i="22"/>
  <c r="G18" i="22"/>
  <c r="E19" i="22"/>
  <c r="C20" i="22"/>
  <c r="I21" i="22"/>
  <c r="G22" i="22"/>
  <c r="E23" i="22"/>
  <c r="C24" i="22"/>
  <c r="I25" i="22"/>
  <c r="G26" i="22"/>
  <c r="E27" i="22"/>
  <c r="C28" i="22"/>
  <c r="I29" i="22"/>
  <c r="G30" i="22"/>
  <c r="E31" i="22"/>
  <c r="B5" i="22"/>
  <c r="J5" i="22"/>
  <c r="H6" i="22"/>
  <c r="F7" i="22"/>
  <c r="D8" i="22"/>
  <c r="B9" i="22"/>
  <c r="J9" i="22"/>
  <c r="H10" i="22"/>
  <c r="F11" i="22"/>
  <c r="D12" i="22"/>
  <c r="B13" i="22"/>
  <c r="J13" i="22"/>
  <c r="H14" i="22"/>
  <c r="F15" i="22"/>
  <c r="D16" i="22"/>
  <c r="B17" i="22"/>
  <c r="J17" i="22"/>
  <c r="H18" i="22"/>
  <c r="F19" i="22"/>
  <c r="D20" i="22"/>
  <c r="B21" i="22"/>
  <c r="J21" i="22"/>
  <c r="H22" i="22"/>
  <c r="F23" i="22"/>
  <c r="D24" i="22"/>
  <c r="B25" i="22"/>
  <c r="J25" i="22"/>
  <c r="H26" i="22"/>
  <c r="F27" i="22"/>
  <c r="D28" i="22"/>
  <c r="B29" i="22"/>
  <c r="J29" i="22"/>
  <c r="H30" i="22"/>
  <c r="F31" i="22"/>
  <c r="C5" i="22"/>
  <c r="K5" i="22"/>
  <c r="I6" i="22"/>
  <c r="G7" i="22"/>
  <c r="E8" i="22"/>
  <c r="C9" i="22"/>
  <c r="I10" i="22"/>
  <c r="G11" i="22"/>
  <c r="E12" i="22"/>
  <c r="C13" i="22"/>
  <c r="I14" i="22"/>
  <c r="G15" i="22"/>
  <c r="E16" i="22"/>
  <c r="C17" i="22"/>
  <c r="I18" i="22"/>
  <c r="G19" i="22"/>
  <c r="E20" i="22"/>
  <c r="C21" i="22"/>
  <c r="I22" i="22"/>
  <c r="G23" i="22"/>
  <c r="E24" i="22"/>
  <c r="C25" i="22"/>
  <c r="I26" i="22"/>
  <c r="G27" i="22"/>
  <c r="E28" i="22"/>
  <c r="C29" i="22"/>
  <c r="I30" i="22"/>
  <c r="G31" i="22"/>
  <c r="G32" i="21"/>
  <c r="I64" i="21"/>
  <c r="C96" i="21"/>
  <c r="K96" i="21"/>
  <c r="E128" i="21"/>
  <c r="G160" i="21"/>
  <c r="I192" i="21"/>
  <c r="C224" i="21"/>
  <c r="K224" i="21"/>
  <c r="E256" i="21"/>
  <c r="F32" i="21"/>
  <c r="H64" i="21"/>
  <c r="B96" i="21"/>
  <c r="J96" i="21"/>
  <c r="D128" i="21"/>
  <c r="F160" i="21"/>
  <c r="H192" i="21"/>
  <c r="B224" i="21"/>
  <c r="J224" i="21"/>
  <c r="D256" i="21"/>
  <c r="E32" i="21"/>
  <c r="G64" i="21"/>
  <c r="I96" i="21"/>
  <c r="C128" i="21"/>
  <c r="K128" i="21"/>
  <c r="E160" i="21"/>
  <c r="G192" i="21"/>
  <c r="G160" i="22" s="1"/>
  <c r="I224" i="21"/>
  <c r="C256" i="21"/>
  <c r="K256" i="21"/>
  <c r="H32" i="21"/>
  <c r="B64" i="21"/>
  <c r="J64" i="21"/>
  <c r="D96" i="21"/>
  <c r="F128" i="21"/>
  <c r="H160" i="21"/>
  <c r="B192" i="21"/>
  <c r="J192" i="21"/>
  <c r="D224" i="21"/>
  <c r="F256" i="21"/>
  <c r="I32" i="21"/>
  <c r="C64" i="21"/>
  <c r="K64" i="21"/>
  <c r="E96" i="21"/>
  <c r="G128" i="21"/>
  <c r="I160" i="21"/>
  <c r="C192" i="21"/>
  <c r="K192" i="21"/>
  <c r="E224" i="21"/>
  <c r="G256" i="21"/>
  <c r="B32" i="21"/>
  <c r="J32" i="21"/>
  <c r="D64" i="21"/>
  <c r="F96" i="21"/>
  <c r="H128" i="21"/>
  <c r="B160" i="21"/>
  <c r="J160" i="21"/>
  <c r="D192" i="21"/>
  <c r="F224" i="21"/>
  <c r="H256" i="21"/>
  <c r="C32" i="21"/>
  <c r="K32" i="21"/>
  <c r="X32" i="21" s="1"/>
  <c r="E64" i="21"/>
  <c r="G96" i="21"/>
  <c r="I128" i="21"/>
  <c r="C160" i="21"/>
  <c r="K160" i="21"/>
  <c r="E192" i="21"/>
  <c r="G224" i="21"/>
  <c r="I256" i="21"/>
  <c r="D32" i="21"/>
  <c r="F64" i="21"/>
  <c r="H96" i="21"/>
  <c r="B128" i="21"/>
  <c r="J128" i="21"/>
  <c r="J96" i="22" s="1"/>
  <c r="D160" i="21"/>
  <c r="F192" i="21"/>
  <c r="H224" i="21"/>
  <c r="B256" i="21"/>
  <c r="J256" i="21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ET26" i="3"/>
  <c r="ET54" i="3" s="1"/>
  <c r="ES26" i="3"/>
  <c r="ES54" i="3" s="1"/>
  <c r="ER26" i="3"/>
  <c r="ER54" i="3" s="1"/>
  <c r="EQ26" i="3"/>
  <c r="EQ54" i="3" s="1"/>
  <c r="EP26" i="3"/>
  <c r="EP54" i="3" s="1"/>
  <c r="EO26" i="3"/>
  <c r="EO54" i="3" s="1"/>
  <c r="EN26" i="3"/>
  <c r="EN54" i="3" s="1"/>
  <c r="EM26" i="3"/>
  <c r="EM54" i="3" s="1"/>
  <c r="EL26" i="3"/>
  <c r="EL54" i="3" s="1"/>
  <c r="EK26" i="3"/>
  <c r="EK54" i="3" s="1"/>
  <c r="EJ26" i="3"/>
  <c r="EJ54" i="3" s="1"/>
  <c r="EI26" i="3"/>
  <c r="EI54" i="3" s="1"/>
  <c r="EH26" i="3"/>
  <c r="EH54" i="3" s="1"/>
  <c r="EG26" i="3"/>
  <c r="EG54" i="3" s="1"/>
  <c r="EF26" i="3"/>
  <c r="EF54" i="3" s="1"/>
  <c r="EE26" i="3"/>
  <c r="EE54" i="3" s="1"/>
  <c r="ED26" i="3"/>
  <c r="ED54" i="3" s="1"/>
  <c r="EC26" i="3"/>
  <c r="EC54" i="3" s="1"/>
  <c r="EB26" i="3"/>
  <c r="EB54" i="3" s="1"/>
  <c r="EA26" i="3"/>
  <c r="EA54" i="3" s="1"/>
  <c r="DZ26" i="3"/>
  <c r="DZ54" i="3" s="1"/>
  <c r="DY26" i="3"/>
  <c r="DY54" i="3" s="1"/>
  <c r="DX26" i="3"/>
  <c r="DX54" i="3" s="1"/>
  <c r="DW26" i="3"/>
  <c r="DW54" i="3" s="1"/>
  <c r="DV26" i="3"/>
  <c r="DV54" i="3" s="1"/>
  <c r="DU26" i="3"/>
  <c r="DU54" i="3" s="1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HU47" i="2"/>
  <c r="HZ44" i="3" s="1"/>
  <c r="HT47" i="2"/>
  <c r="HY44" i="3" s="1"/>
  <c r="HS47" i="2"/>
  <c r="HX44" i="3" s="1"/>
  <c r="HR47" i="2"/>
  <c r="HW44" i="3" s="1"/>
  <c r="HQ47" i="2"/>
  <c r="HV44" i="3" s="1"/>
  <c r="HP47" i="2"/>
  <c r="HU44" i="3" s="1"/>
  <c r="HO47" i="2"/>
  <c r="HT44" i="3" s="1"/>
  <c r="HN47" i="2"/>
  <c r="HS44" i="3" s="1"/>
  <c r="HM47" i="2"/>
  <c r="HR44" i="3" s="1"/>
  <c r="HL47" i="2"/>
  <c r="HQ44" i="3" s="1"/>
  <c r="HK47" i="2"/>
  <c r="HP44" i="3" s="1"/>
  <c r="HJ47" i="2"/>
  <c r="HO44" i="3" s="1"/>
  <c r="HI47" i="2"/>
  <c r="HN44" i="3" s="1"/>
  <c r="HH47" i="2"/>
  <c r="HM44" i="3" s="1"/>
  <c r="HG47" i="2"/>
  <c r="HL44" i="3" s="1"/>
  <c r="HF47" i="2"/>
  <c r="HK44" i="3" s="1"/>
  <c r="HE47" i="2"/>
  <c r="HJ44" i="3" s="1"/>
  <c r="HD47" i="2"/>
  <c r="HI44" i="3" s="1"/>
  <c r="HC47" i="2"/>
  <c r="HH44" i="3" s="1"/>
  <c r="HB47" i="2"/>
  <c r="HG44" i="3" s="1"/>
  <c r="HA47" i="2"/>
  <c r="HF44" i="3" s="1"/>
  <c r="GZ47" i="2"/>
  <c r="HE44" i="3" s="1"/>
  <c r="GY47" i="2"/>
  <c r="HD44" i="3" s="1"/>
  <c r="GX47" i="2"/>
  <c r="HC44" i="3" s="1"/>
  <c r="GW47" i="2"/>
  <c r="HB44" i="3" s="1"/>
  <c r="GV47" i="2"/>
  <c r="HA44" i="3" s="1"/>
  <c r="HU46" i="2"/>
  <c r="HZ43" i="3" s="1"/>
  <c r="HT46" i="2"/>
  <c r="HY43" i="3" s="1"/>
  <c r="HS46" i="2"/>
  <c r="HX43" i="3" s="1"/>
  <c r="HR46" i="2"/>
  <c r="HW43" i="3" s="1"/>
  <c r="HQ46" i="2"/>
  <c r="HV43" i="3" s="1"/>
  <c r="HP46" i="2"/>
  <c r="HU43" i="3" s="1"/>
  <c r="HO46" i="2"/>
  <c r="HT43" i="3" s="1"/>
  <c r="HN46" i="2"/>
  <c r="HS43" i="3" s="1"/>
  <c r="HM46" i="2"/>
  <c r="HR43" i="3" s="1"/>
  <c r="HL46" i="2"/>
  <c r="HQ43" i="3" s="1"/>
  <c r="HK46" i="2"/>
  <c r="HP43" i="3" s="1"/>
  <c r="HJ46" i="2"/>
  <c r="HO43" i="3" s="1"/>
  <c r="HI46" i="2"/>
  <c r="HN43" i="3" s="1"/>
  <c r="HH46" i="2"/>
  <c r="HM43" i="3" s="1"/>
  <c r="HG46" i="2"/>
  <c r="HL43" i="3" s="1"/>
  <c r="HF46" i="2"/>
  <c r="HK43" i="3" s="1"/>
  <c r="HE46" i="2"/>
  <c r="HJ43" i="3" s="1"/>
  <c r="HD46" i="2"/>
  <c r="HI43" i="3" s="1"/>
  <c r="HC46" i="2"/>
  <c r="HH43" i="3" s="1"/>
  <c r="HB46" i="2"/>
  <c r="HG43" i="3" s="1"/>
  <c r="HA46" i="2"/>
  <c r="HF43" i="3" s="1"/>
  <c r="GZ46" i="2"/>
  <c r="HE43" i="3" s="1"/>
  <c r="GY46" i="2"/>
  <c r="HD43" i="3" s="1"/>
  <c r="GX46" i="2"/>
  <c r="HC43" i="3" s="1"/>
  <c r="GW46" i="2"/>
  <c r="HB43" i="3" s="1"/>
  <c r="GV46" i="2"/>
  <c r="HA43" i="3" s="1"/>
  <c r="HU45" i="2"/>
  <c r="HT45" i="2"/>
  <c r="HS45" i="2"/>
  <c r="HR45" i="2"/>
  <c r="HW41" i="3" s="1"/>
  <c r="HQ45" i="2"/>
  <c r="HV42" i="3" s="1"/>
  <c r="HP45" i="2"/>
  <c r="HU42" i="3" s="1"/>
  <c r="HO45" i="2"/>
  <c r="HN45" i="2"/>
  <c r="HS42" i="3" s="1"/>
  <c r="HM45" i="2"/>
  <c r="HL45" i="2"/>
  <c r="HK45" i="2"/>
  <c r="HJ45" i="2"/>
  <c r="HO41" i="3" s="1"/>
  <c r="HI45" i="2"/>
  <c r="HN41" i="3" s="1"/>
  <c r="HH45" i="2"/>
  <c r="HM42" i="3" s="1"/>
  <c r="HG45" i="2"/>
  <c r="HF45" i="2"/>
  <c r="HK42" i="3" s="1"/>
  <c r="HE45" i="2"/>
  <c r="HD45" i="2"/>
  <c r="HC45" i="2"/>
  <c r="HB45" i="2"/>
  <c r="HG41" i="3" s="1"/>
  <c r="HA45" i="2"/>
  <c r="HF41" i="3" s="1"/>
  <c r="GZ45" i="2"/>
  <c r="HE42" i="3" s="1"/>
  <c r="GY45" i="2"/>
  <c r="GX45" i="2"/>
  <c r="HC42" i="3" s="1"/>
  <c r="GW45" i="2"/>
  <c r="GV45" i="2"/>
  <c r="HU43" i="2"/>
  <c r="HZ40" i="3" s="1"/>
  <c r="HT43" i="2"/>
  <c r="HY40" i="3" s="1"/>
  <c r="HS43" i="2"/>
  <c r="HX40" i="3" s="1"/>
  <c r="HR43" i="2"/>
  <c r="HW40" i="3" s="1"/>
  <c r="HQ43" i="2"/>
  <c r="HV40" i="3" s="1"/>
  <c r="HP43" i="2"/>
  <c r="HU40" i="3" s="1"/>
  <c r="HO43" i="2"/>
  <c r="HT40" i="3" s="1"/>
  <c r="HN43" i="2"/>
  <c r="HS40" i="3" s="1"/>
  <c r="HM43" i="2"/>
  <c r="HR40" i="3" s="1"/>
  <c r="HL43" i="2"/>
  <c r="HQ40" i="3" s="1"/>
  <c r="HK43" i="2"/>
  <c r="HP40" i="3" s="1"/>
  <c r="HJ43" i="2"/>
  <c r="HO40" i="3" s="1"/>
  <c r="HI43" i="2"/>
  <c r="HN40" i="3" s="1"/>
  <c r="HH43" i="2"/>
  <c r="HM40" i="3" s="1"/>
  <c r="HG43" i="2"/>
  <c r="HL40" i="3" s="1"/>
  <c r="HF43" i="2"/>
  <c r="HK40" i="3" s="1"/>
  <c r="HE43" i="2"/>
  <c r="HJ40" i="3" s="1"/>
  <c r="HD43" i="2"/>
  <c r="HI40" i="3" s="1"/>
  <c r="HC43" i="2"/>
  <c r="HH40" i="3" s="1"/>
  <c r="HB43" i="2"/>
  <c r="HG40" i="3" s="1"/>
  <c r="HA43" i="2"/>
  <c r="HF40" i="3" s="1"/>
  <c r="GZ43" i="2"/>
  <c r="HE40" i="3" s="1"/>
  <c r="GY43" i="2"/>
  <c r="HD40" i="3" s="1"/>
  <c r="GX43" i="2"/>
  <c r="HC40" i="3" s="1"/>
  <c r="GW43" i="2"/>
  <c r="HB40" i="3" s="1"/>
  <c r="GV43" i="2"/>
  <c r="HA40" i="3" s="1"/>
  <c r="HU42" i="2"/>
  <c r="HZ39" i="3" s="1"/>
  <c r="HT42" i="2"/>
  <c r="HY39" i="3" s="1"/>
  <c r="HS42" i="2"/>
  <c r="HX39" i="3" s="1"/>
  <c r="HR42" i="2"/>
  <c r="HW39" i="3" s="1"/>
  <c r="HQ42" i="2"/>
  <c r="HV39" i="3" s="1"/>
  <c r="HP42" i="2"/>
  <c r="HU39" i="3" s="1"/>
  <c r="HO42" i="2"/>
  <c r="HT39" i="3" s="1"/>
  <c r="HN42" i="2"/>
  <c r="HS39" i="3" s="1"/>
  <c r="HM42" i="2"/>
  <c r="HR39" i="3" s="1"/>
  <c r="HL42" i="2"/>
  <c r="HQ39" i="3" s="1"/>
  <c r="HK42" i="2"/>
  <c r="HP39" i="3" s="1"/>
  <c r="HJ42" i="2"/>
  <c r="HO39" i="3" s="1"/>
  <c r="HI42" i="2"/>
  <c r="HN39" i="3" s="1"/>
  <c r="HH42" i="2"/>
  <c r="HM39" i="3" s="1"/>
  <c r="HG42" i="2"/>
  <c r="HL39" i="3" s="1"/>
  <c r="HF42" i="2"/>
  <c r="HK39" i="3" s="1"/>
  <c r="HE42" i="2"/>
  <c r="HJ39" i="3" s="1"/>
  <c r="HD42" i="2"/>
  <c r="HI39" i="3" s="1"/>
  <c r="HC42" i="2"/>
  <c r="HH39" i="3" s="1"/>
  <c r="HB42" i="2"/>
  <c r="HG39" i="3" s="1"/>
  <c r="HA42" i="2"/>
  <c r="HF39" i="3" s="1"/>
  <c r="GZ42" i="2"/>
  <c r="HE39" i="3" s="1"/>
  <c r="GY42" i="2"/>
  <c r="HD39" i="3" s="1"/>
  <c r="GX42" i="2"/>
  <c r="HC39" i="3" s="1"/>
  <c r="GW42" i="2"/>
  <c r="HB39" i="3" s="1"/>
  <c r="GV42" i="2"/>
  <c r="HA39" i="3" s="1"/>
  <c r="HU41" i="2"/>
  <c r="HZ38" i="3" s="1"/>
  <c r="HT41" i="2"/>
  <c r="HY37" i="3" s="1"/>
  <c r="HS41" i="2"/>
  <c r="HX37" i="3" s="1"/>
  <c r="HR41" i="2"/>
  <c r="HW37" i="3" s="1"/>
  <c r="HQ41" i="2"/>
  <c r="HV37" i="3" s="1"/>
  <c r="HP41" i="2"/>
  <c r="HU37" i="3" s="1"/>
  <c r="HO41" i="2"/>
  <c r="HT37" i="3" s="1"/>
  <c r="HN41" i="2"/>
  <c r="HS37" i="3" s="1"/>
  <c r="HM41" i="2"/>
  <c r="HR38" i="3" s="1"/>
  <c r="HL41" i="2"/>
  <c r="HQ37" i="3" s="1"/>
  <c r="HK41" i="2"/>
  <c r="HP37" i="3" s="1"/>
  <c r="HJ41" i="2"/>
  <c r="HO37" i="3" s="1"/>
  <c r="HI41" i="2"/>
  <c r="HN37" i="3" s="1"/>
  <c r="HH41" i="2"/>
  <c r="HM37" i="3" s="1"/>
  <c r="HG41" i="2"/>
  <c r="HL37" i="3" s="1"/>
  <c r="HF41" i="2"/>
  <c r="HK37" i="3" s="1"/>
  <c r="HE41" i="2"/>
  <c r="HJ38" i="3" s="1"/>
  <c r="HD41" i="2"/>
  <c r="HI37" i="3" s="1"/>
  <c r="HC41" i="2"/>
  <c r="HH37" i="3" s="1"/>
  <c r="HB41" i="2"/>
  <c r="HG37" i="3" s="1"/>
  <c r="HA41" i="2"/>
  <c r="HF37" i="3" s="1"/>
  <c r="GZ41" i="2"/>
  <c r="HE37" i="3" s="1"/>
  <c r="GY41" i="2"/>
  <c r="HD37" i="3" s="1"/>
  <c r="GX41" i="2"/>
  <c r="HC37" i="3" s="1"/>
  <c r="GW41" i="2"/>
  <c r="HB38" i="3" s="1"/>
  <c r="GV41" i="2"/>
  <c r="HA37" i="3" s="1"/>
  <c r="HU40" i="2"/>
  <c r="HZ36" i="3" s="1"/>
  <c r="HT40" i="2"/>
  <c r="HY36" i="3" s="1"/>
  <c r="HS40" i="2"/>
  <c r="HX36" i="3" s="1"/>
  <c r="HR40" i="2"/>
  <c r="HW36" i="3" s="1"/>
  <c r="HQ40" i="2"/>
  <c r="HV36" i="3" s="1"/>
  <c r="HP40" i="2"/>
  <c r="HU36" i="3" s="1"/>
  <c r="HO40" i="2"/>
  <c r="HT36" i="3" s="1"/>
  <c r="HN40" i="2"/>
  <c r="HS36" i="3" s="1"/>
  <c r="HM40" i="2"/>
  <c r="HR36" i="3" s="1"/>
  <c r="HL40" i="2"/>
  <c r="HQ36" i="3" s="1"/>
  <c r="HK40" i="2"/>
  <c r="HP36" i="3" s="1"/>
  <c r="HJ40" i="2"/>
  <c r="HO36" i="3" s="1"/>
  <c r="HI40" i="2"/>
  <c r="HN36" i="3" s="1"/>
  <c r="HH40" i="2"/>
  <c r="HM36" i="3" s="1"/>
  <c r="HG40" i="2"/>
  <c r="HL36" i="3" s="1"/>
  <c r="HF40" i="2"/>
  <c r="HK36" i="3" s="1"/>
  <c r="HE40" i="2"/>
  <c r="HJ36" i="3" s="1"/>
  <c r="HD40" i="2"/>
  <c r="HI36" i="3" s="1"/>
  <c r="HC40" i="2"/>
  <c r="HH36" i="3" s="1"/>
  <c r="HB40" i="2"/>
  <c r="HG36" i="3" s="1"/>
  <c r="HA40" i="2"/>
  <c r="HF36" i="3" s="1"/>
  <c r="GZ40" i="2"/>
  <c r="HE36" i="3" s="1"/>
  <c r="GY40" i="2"/>
  <c r="HD36" i="3" s="1"/>
  <c r="GX40" i="2"/>
  <c r="HC36" i="3" s="1"/>
  <c r="GW40" i="2"/>
  <c r="HB36" i="3" s="1"/>
  <c r="GV40" i="2"/>
  <c r="HA36" i="3" s="1"/>
  <c r="HU38" i="2"/>
  <c r="HZ34" i="3" s="1"/>
  <c r="HT38" i="2"/>
  <c r="HY34" i="3" s="1"/>
  <c r="HS38" i="2"/>
  <c r="HX34" i="3" s="1"/>
  <c r="HR38" i="2"/>
  <c r="HW35" i="3" s="1"/>
  <c r="HQ38" i="2"/>
  <c r="HV34" i="3" s="1"/>
  <c r="HP38" i="2"/>
  <c r="HU34" i="3" s="1"/>
  <c r="HO38" i="2"/>
  <c r="HT34" i="3" s="1"/>
  <c r="HN38" i="2"/>
  <c r="HS34" i="3" s="1"/>
  <c r="HM38" i="2"/>
  <c r="HR34" i="3" s="1"/>
  <c r="HL38" i="2"/>
  <c r="HQ34" i="3" s="1"/>
  <c r="HK38" i="2"/>
  <c r="HP34" i="3" s="1"/>
  <c r="HJ38" i="2"/>
  <c r="HO35" i="3" s="1"/>
  <c r="HI38" i="2"/>
  <c r="HN34" i="3" s="1"/>
  <c r="HH38" i="2"/>
  <c r="HM34" i="3" s="1"/>
  <c r="HG38" i="2"/>
  <c r="HL34" i="3" s="1"/>
  <c r="HF38" i="2"/>
  <c r="HK34" i="3" s="1"/>
  <c r="HE38" i="2"/>
  <c r="HJ34" i="3" s="1"/>
  <c r="HD38" i="2"/>
  <c r="HI34" i="3" s="1"/>
  <c r="HC38" i="2"/>
  <c r="HH34" i="3" s="1"/>
  <c r="HB38" i="2"/>
  <c r="HG35" i="3" s="1"/>
  <c r="HA38" i="2"/>
  <c r="HF34" i="3" s="1"/>
  <c r="GZ38" i="2"/>
  <c r="HE34" i="3" s="1"/>
  <c r="GY38" i="2"/>
  <c r="HD34" i="3" s="1"/>
  <c r="GX38" i="2"/>
  <c r="HC34" i="3" s="1"/>
  <c r="GW38" i="2"/>
  <c r="HB34" i="3" s="1"/>
  <c r="GV38" i="2"/>
  <c r="HA34" i="3" s="1"/>
  <c r="HU37" i="2"/>
  <c r="HZ33" i="3" s="1"/>
  <c r="HT37" i="2"/>
  <c r="HY33" i="3" s="1"/>
  <c r="HS37" i="2"/>
  <c r="HX33" i="3" s="1"/>
  <c r="HR37" i="2"/>
  <c r="HW33" i="3" s="1"/>
  <c r="HQ37" i="2"/>
  <c r="HV33" i="3" s="1"/>
  <c r="HP37" i="2"/>
  <c r="HU33" i="3" s="1"/>
  <c r="HO37" i="2"/>
  <c r="HT33" i="3" s="1"/>
  <c r="HN37" i="2"/>
  <c r="HS33" i="3" s="1"/>
  <c r="HM37" i="2"/>
  <c r="HR33" i="3" s="1"/>
  <c r="HL37" i="2"/>
  <c r="HQ33" i="3" s="1"/>
  <c r="HK37" i="2"/>
  <c r="HP33" i="3" s="1"/>
  <c r="HJ37" i="2"/>
  <c r="HO33" i="3" s="1"/>
  <c r="HI37" i="2"/>
  <c r="HN33" i="3" s="1"/>
  <c r="HH37" i="2"/>
  <c r="HM33" i="3" s="1"/>
  <c r="HG37" i="2"/>
  <c r="HL33" i="3" s="1"/>
  <c r="HF37" i="2"/>
  <c r="HK33" i="3" s="1"/>
  <c r="HE37" i="2"/>
  <c r="HJ33" i="3" s="1"/>
  <c r="HD37" i="2"/>
  <c r="HI33" i="3" s="1"/>
  <c r="HC37" i="2"/>
  <c r="HH33" i="3" s="1"/>
  <c r="HB37" i="2"/>
  <c r="HG33" i="3" s="1"/>
  <c r="HA37" i="2"/>
  <c r="HF33" i="3" s="1"/>
  <c r="GZ37" i="2"/>
  <c r="HE33" i="3" s="1"/>
  <c r="GY37" i="2"/>
  <c r="HD33" i="3" s="1"/>
  <c r="GX37" i="2"/>
  <c r="HC33" i="3" s="1"/>
  <c r="GW37" i="2"/>
  <c r="HB33" i="3" s="1"/>
  <c r="GV37" i="2"/>
  <c r="HA33" i="3" s="1"/>
  <c r="HU36" i="2"/>
  <c r="HZ30" i="3" s="1"/>
  <c r="HT36" i="2"/>
  <c r="HY27" i="3" s="1"/>
  <c r="HS36" i="2"/>
  <c r="HX27" i="3" s="1"/>
  <c r="HR36" i="2"/>
  <c r="HW27" i="3" s="1"/>
  <c r="HQ36" i="2"/>
  <c r="HV27" i="3" s="1"/>
  <c r="HP36" i="2"/>
  <c r="HO36" i="2"/>
  <c r="HN36" i="2"/>
  <c r="HS27" i="3" s="1"/>
  <c r="HM36" i="2"/>
  <c r="HR30" i="3" s="1"/>
  <c r="HL36" i="2"/>
  <c r="HQ27" i="3" s="1"/>
  <c r="HK36" i="2"/>
  <c r="HP27" i="3" s="1"/>
  <c r="HJ36" i="2"/>
  <c r="HO27" i="3" s="1"/>
  <c r="HI36" i="2"/>
  <c r="HN27" i="3" s="1"/>
  <c r="HH36" i="2"/>
  <c r="HG36" i="2"/>
  <c r="HF36" i="2"/>
  <c r="HK27" i="3" s="1"/>
  <c r="HE36" i="2"/>
  <c r="HJ27" i="3" s="1"/>
  <c r="HD36" i="2"/>
  <c r="HI27" i="3" s="1"/>
  <c r="HC36" i="2"/>
  <c r="HH27" i="3" s="1"/>
  <c r="HB36" i="2"/>
  <c r="HG27" i="3" s="1"/>
  <c r="HA36" i="2"/>
  <c r="HF27" i="3" s="1"/>
  <c r="GZ36" i="2"/>
  <c r="GY36" i="2"/>
  <c r="GX36" i="2"/>
  <c r="HC27" i="3" s="1"/>
  <c r="GW36" i="2"/>
  <c r="HB27" i="3" s="1"/>
  <c r="GV36" i="2"/>
  <c r="HA27" i="3" s="1"/>
  <c r="HU35" i="2"/>
  <c r="HZ26" i="3" s="1"/>
  <c r="HZ54" i="3" s="1"/>
  <c r="HT35" i="2"/>
  <c r="HY26" i="3" s="1"/>
  <c r="HY54" i="3" s="1"/>
  <c r="HS35" i="2"/>
  <c r="HX26" i="3" s="1"/>
  <c r="HX54" i="3" s="1"/>
  <c r="HR35" i="2"/>
  <c r="HW26" i="3" s="1"/>
  <c r="HW54" i="3" s="1"/>
  <c r="HQ35" i="2"/>
  <c r="HV26" i="3" s="1"/>
  <c r="HV54" i="3" s="1"/>
  <c r="HP35" i="2"/>
  <c r="HU26" i="3" s="1"/>
  <c r="HU54" i="3" s="1"/>
  <c r="HO35" i="2"/>
  <c r="HT26" i="3" s="1"/>
  <c r="HT54" i="3" s="1"/>
  <c r="HN35" i="2"/>
  <c r="HS26" i="3" s="1"/>
  <c r="HS54" i="3" s="1"/>
  <c r="HM35" i="2"/>
  <c r="HR26" i="3" s="1"/>
  <c r="HR54" i="3" s="1"/>
  <c r="HL35" i="2"/>
  <c r="HQ26" i="3" s="1"/>
  <c r="HQ54" i="3" s="1"/>
  <c r="HK35" i="2"/>
  <c r="HP26" i="3" s="1"/>
  <c r="HP54" i="3" s="1"/>
  <c r="HJ35" i="2"/>
  <c r="HO26" i="3" s="1"/>
  <c r="HO54" i="3" s="1"/>
  <c r="HI35" i="2"/>
  <c r="HN26" i="3" s="1"/>
  <c r="HN54" i="3" s="1"/>
  <c r="HH35" i="2"/>
  <c r="HM26" i="3" s="1"/>
  <c r="HM54" i="3" s="1"/>
  <c r="HG35" i="2"/>
  <c r="HL26" i="3" s="1"/>
  <c r="HL54" i="3" s="1"/>
  <c r="HF35" i="2"/>
  <c r="HK26" i="3" s="1"/>
  <c r="HK54" i="3" s="1"/>
  <c r="HE35" i="2"/>
  <c r="HJ26" i="3" s="1"/>
  <c r="HJ54" i="3" s="1"/>
  <c r="HD35" i="2"/>
  <c r="HI26" i="3" s="1"/>
  <c r="HI54" i="3" s="1"/>
  <c r="HC35" i="2"/>
  <c r="HH26" i="3" s="1"/>
  <c r="HH54" i="3" s="1"/>
  <c r="HB35" i="2"/>
  <c r="HG26" i="3" s="1"/>
  <c r="HG54" i="3" s="1"/>
  <c r="HA35" i="2"/>
  <c r="HF26" i="3" s="1"/>
  <c r="HF54" i="3" s="1"/>
  <c r="GZ35" i="2"/>
  <c r="HE26" i="3" s="1"/>
  <c r="HE54" i="3" s="1"/>
  <c r="GY35" i="2"/>
  <c r="HD26" i="3" s="1"/>
  <c r="HD54" i="3" s="1"/>
  <c r="GX35" i="2"/>
  <c r="HC26" i="3" s="1"/>
  <c r="HC54" i="3" s="1"/>
  <c r="GW35" i="2"/>
  <c r="HB26" i="3" s="1"/>
  <c r="HB54" i="3" s="1"/>
  <c r="GV35" i="2"/>
  <c r="HA26" i="3" s="1"/>
  <c r="HA54" i="3" s="1"/>
  <c r="HU34" i="2"/>
  <c r="HZ25" i="3" s="1"/>
  <c r="HT34" i="2"/>
  <c r="HY25" i="3" s="1"/>
  <c r="HS34" i="2"/>
  <c r="HX25" i="3" s="1"/>
  <c r="HR34" i="2"/>
  <c r="HW25" i="3" s="1"/>
  <c r="HQ34" i="2"/>
  <c r="HV25" i="3" s="1"/>
  <c r="HP34" i="2"/>
  <c r="HU25" i="3" s="1"/>
  <c r="HO34" i="2"/>
  <c r="HT25" i="3" s="1"/>
  <c r="HN34" i="2"/>
  <c r="HS25" i="3" s="1"/>
  <c r="HM34" i="2"/>
  <c r="HR25" i="3" s="1"/>
  <c r="HL34" i="2"/>
  <c r="HQ25" i="3" s="1"/>
  <c r="HK34" i="2"/>
  <c r="HP25" i="3" s="1"/>
  <c r="HJ34" i="2"/>
  <c r="HO25" i="3" s="1"/>
  <c r="HI34" i="2"/>
  <c r="HN25" i="3" s="1"/>
  <c r="HH34" i="2"/>
  <c r="HM25" i="3" s="1"/>
  <c r="HG34" i="2"/>
  <c r="HL25" i="3" s="1"/>
  <c r="HF34" i="2"/>
  <c r="HK25" i="3" s="1"/>
  <c r="HE34" i="2"/>
  <c r="HJ25" i="3" s="1"/>
  <c r="HD34" i="2"/>
  <c r="HI25" i="3" s="1"/>
  <c r="HC34" i="2"/>
  <c r="HH25" i="3" s="1"/>
  <c r="HB34" i="2"/>
  <c r="HG25" i="3" s="1"/>
  <c r="HA34" i="2"/>
  <c r="HF25" i="3" s="1"/>
  <c r="GZ34" i="2"/>
  <c r="HE25" i="3" s="1"/>
  <c r="GY34" i="2"/>
  <c r="HD25" i="3" s="1"/>
  <c r="GX34" i="2"/>
  <c r="HC25" i="3" s="1"/>
  <c r="GW34" i="2"/>
  <c r="HB25" i="3" s="1"/>
  <c r="GV34" i="2"/>
  <c r="HA25" i="3" s="1"/>
  <c r="HU33" i="2"/>
  <c r="HZ24" i="3" s="1"/>
  <c r="HT33" i="2"/>
  <c r="HY23" i="3" s="1"/>
  <c r="HS33" i="2"/>
  <c r="HX22" i="3" s="1"/>
  <c r="HR33" i="2"/>
  <c r="HW22" i="3" s="1"/>
  <c r="HQ33" i="2"/>
  <c r="HV22" i="3" s="1"/>
  <c r="HP33" i="2"/>
  <c r="HU22" i="3" s="1"/>
  <c r="HO33" i="2"/>
  <c r="HT23" i="3" s="1"/>
  <c r="HN33" i="2"/>
  <c r="HM33" i="2"/>
  <c r="HR24" i="3" s="1"/>
  <c r="HL33" i="2"/>
  <c r="HQ23" i="3" s="1"/>
  <c r="HK33" i="2"/>
  <c r="HP22" i="3" s="1"/>
  <c r="HJ33" i="2"/>
  <c r="HO22" i="3" s="1"/>
  <c r="HI33" i="2"/>
  <c r="HN24" i="3" s="1"/>
  <c r="HH33" i="2"/>
  <c r="HM22" i="3" s="1"/>
  <c r="HG33" i="2"/>
  <c r="HL23" i="3" s="1"/>
  <c r="HF33" i="2"/>
  <c r="HE33" i="2"/>
  <c r="HJ24" i="3" s="1"/>
  <c r="HD33" i="2"/>
  <c r="HI23" i="3" s="1"/>
  <c r="HC33" i="2"/>
  <c r="HH22" i="3" s="1"/>
  <c r="HB33" i="2"/>
  <c r="HG22" i="3" s="1"/>
  <c r="HA33" i="2"/>
  <c r="HF24" i="3" s="1"/>
  <c r="GZ33" i="2"/>
  <c r="HE22" i="3" s="1"/>
  <c r="GY33" i="2"/>
  <c r="HD23" i="3" s="1"/>
  <c r="GX33" i="2"/>
  <c r="GW33" i="2"/>
  <c r="HB24" i="3" s="1"/>
  <c r="GV33" i="2"/>
  <c r="HA23" i="3" s="1"/>
  <c r="HU32" i="2"/>
  <c r="HT32" i="2"/>
  <c r="HY14" i="3" s="1"/>
  <c r="HS32" i="2"/>
  <c r="HX14" i="3" s="1"/>
  <c r="HR32" i="2"/>
  <c r="HW14" i="3" s="1"/>
  <c r="HQ32" i="2"/>
  <c r="HP32" i="2"/>
  <c r="HU14" i="3" s="1"/>
  <c r="HO32" i="2"/>
  <c r="HN32" i="2"/>
  <c r="HM32" i="2"/>
  <c r="HL32" i="2"/>
  <c r="HQ14" i="3" s="1"/>
  <c r="HK32" i="2"/>
  <c r="HP14" i="3" s="1"/>
  <c r="HJ32" i="2"/>
  <c r="HO14" i="3" s="1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HB14" i="3" s="1"/>
  <c r="GV32" i="2"/>
  <c r="HU31" i="2"/>
  <c r="HZ9" i="3" s="1"/>
  <c r="HT31" i="2"/>
  <c r="HS31" i="2"/>
  <c r="HX10" i="3" s="1"/>
  <c r="HR31" i="2"/>
  <c r="HW9" i="3" s="1"/>
  <c r="HQ31" i="2"/>
  <c r="HV9" i="3" s="1"/>
  <c r="HP31" i="2"/>
  <c r="HO31" i="2"/>
  <c r="HT13" i="3" s="1"/>
  <c r="HN31" i="2"/>
  <c r="HS12" i="3" s="1"/>
  <c r="HM31" i="2"/>
  <c r="HL31" i="2"/>
  <c r="HK31" i="2"/>
  <c r="HP10" i="3" s="1"/>
  <c r="HJ31" i="2"/>
  <c r="HO9" i="3" s="1"/>
  <c r="HI31" i="2"/>
  <c r="HN9" i="3" s="1"/>
  <c r="HH31" i="2"/>
  <c r="HG31" i="2"/>
  <c r="HF31" i="2"/>
  <c r="HE31" i="2"/>
  <c r="HD31" i="2"/>
  <c r="HI10" i="3" s="1"/>
  <c r="HC31" i="2"/>
  <c r="HH9" i="3" s="1"/>
  <c r="HB31" i="2"/>
  <c r="HG9" i="3" s="1"/>
  <c r="HA31" i="2"/>
  <c r="HF9" i="3" s="1"/>
  <c r="GZ31" i="2"/>
  <c r="GY31" i="2"/>
  <c r="GX31" i="2"/>
  <c r="GW31" i="2"/>
  <c r="HB9" i="3" s="1"/>
  <c r="GV31" i="2"/>
  <c r="HU30" i="2"/>
  <c r="HZ4" i="3" s="1"/>
  <c r="HT30" i="2"/>
  <c r="HY3" i="3" s="1"/>
  <c r="HS30" i="2"/>
  <c r="HX3" i="3" s="1"/>
  <c r="HR30" i="2"/>
  <c r="HW3" i="3" s="1"/>
  <c r="HQ30" i="2"/>
  <c r="HV3" i="3" s="1"/>
  <c r="HP30" i="2"/>
  <c r="HU3" i="3" s="1"/>
  <c r="HO30" i="2"/>
  <c r="HT3" i="3" s="1"/>
  <c r="HN30" i="2"/>
  <c r="HS3" i="3" s="1"/>
  <c r="HM30" i="2"/>
  <c r="HR4" i="3" s="1"/>
  <c r="HL30" i="2"/>
  <c r="HQ3" i="3" s="1"/>
  <c r="HK30" i="2"/>
  <c r="HP3" i="3" s="1"/>
  <c r="HJ30" i="2"/>
  <c r="HO3" i="3" s="1"/>
  <c r="HI30" i="2"/>
  <c r="HN3" i="3" s="1"/>
  <c r="HH30" i="2"/>
  <c r="HM3" i="3" s="1"/>
  <c r="HG30" i="2"/>
  <c r="HL3" i="3" s="1"/>
  <c r="HF30" i="2"/>
  <c r="HK3" i="3" s="1"/>
  <c r="HE30" i="2"/>
  <c r="HJ4" i="3" s="1"/>
  <c r="HD30" i="2"/>
  <c r="HI3" i="3" s="1"/>
  <c r="HC30" i="2"/>
  <c r="HH3" i="3" s="1"/>
  <c r="HB30" i="2"/>
  <c r="HG3" i="3" s="1"/>
  <c r="HA30" i="2"/>
  <c r="HF3" i="3" s="1"/>
  <c r="GZ30" i="2"/>
  <c r="HE3" i="3" s="1"/>
  <c r="GY30" i="2"/>
  <c r="HD3" i="3" s="1"/>
  <c r="GX30" i="2"/>
  <c r="HC3" i="3" s="1"/>
  <c r="GW30" i="2"/>
  <c r="HB4" i="3" s="1"/>
  <c r="GV30" i="2"/>
  <c r="HA3" i="3" s="1"/>
  <c r="GU51" i="2"/>
  <c r="GU50" i="2"/>
  <c r="GU49" i="2"/>
  <c r="GU47" i="2"/>
  <c r="GZ44" i="3" s="1"/>
  <c r="GU46" i="2"/>
  <c r="GZ43" i="3" s="1"/>
  <c r="GU45" i="2"/>
  <c r="GU43" i="2"/>
  <c r="GZ40" i="3" s="1"/>
  <c r="GU42" i="2"/>
  <c r="GZ39" i="3" s="1"/>
  <c r="GU41" i="2"/>
  <c r="GZ37" i="3" s="1"/>
  <c r="GU40" i="2"/>
  <c r="GZ36" i="3" s="1"/>
  <c r="GU38" i="2"/>
  <c r="GZ34" i="3" s="1"/>
  <c r="GU37" i="2"/>
  <c r="GZ33" i="3" s="1"/>
  <c r="GU36" i="2"/>
  <c r="GZ27" i="3" s="1"/>
  <c r="GU35" i="2"/>
  <c r="GZ26" i="3" s="1"/>
  <c r="GU34" i="2"/>
  <c r="GZ25" i="3" s="1"/>
  <c r="GU33" i="2"/>
  <c r="GU32" i="2"/>
  <c r="GU31" i="2"/>
  <c r="GZ9" i="3" s="1"/>
  <c r="GU30" i="2"/>
  <c r="GZ3" i="3" s="1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GS47" i="2"/>
  <c r="GX44" i="3" s="1"/>
  <c r="GR47" i="2"/>
  <c r="GW44" i="3" s="1"/>
  <c r="GQ47" i="2"/>
  <c r="GV44" i="3" s="1"/>
  <c r="GP47" i="2"/>
  <c r="GU44" i="3" s="1"/>
  <c r="GO47" i="2"/>
  <c r="GT44" i="3" s="1"/>
  <c r="GN47" i="2"/>
  <c r="GS44" i="3" s="1"/>
  <c r="GM47" i="2"/>
  <c r="GR44" i="3" s="1"/>
  <c r="GL47" i="2"/>
  <c r="GQ44" i="3" s="1"/>
  <c r="GK47" i="2"/>
  <c r="GP44" i="3" s="1"/>
  <c r="GJ47" i="2"/>
  <c r="GO44" i="3" s="1"/>
  <c r="GI47" i="2"/>
  <c r="GN44" i="3" s="1"/>
  <c r="GH47" i="2"/>
  <c r="GM44" i="3" s="1"/>
  <c r="GG47" i="2"/>
  <c r="GL44" i="3" s="1"/>
  <c r="GF47" i="2"/>
  <c r="GK44" i="3" s="1"/>
  <c r="GE47" i="2"/>
  <c r="GJ44" i="3" s="1"/>
  <c r="GD47" i="2"/>
  <c r="GI44" i="3" s="1"/>
  <c r="GC47" i="2"/>
  <c r="GH44" i="3" s="1"/>
  <c r="GB47" i="2"/>
  <c r="GG44" i="3" s="1"/>
  <c r="GA47" i="2"/>
  <c r="GF44" i="3" s="1"/>
  <c r="FZ47" i="2"/>
  <c r="GE44" i="3" s="1"/>
  <c r="FY47" i="2"/>
  <c r="GD44" i="3" s="1"/>
  <c r="FX47" i="2"/>
  <c r="GC44" i="3" s="1"/>
  <c r="FW47" i="2"/>
  <c r="GB44" i="3" s="1"/>
  <c r="FV47" i="2"/>
  <c r="GA44" i="3" s="1"/>
  <c r="FU47" i="2"/>
  <c r="FZ44" i="3" s="1"/>
  <c r="FT47" i="2"/>
  <c r="FY44" i="3" s="1"/>
  <c r="GS46" i="2"/>
  <c r="GX43" i="3" s="1"/>
  <c r="GR46" i="2"/>
  <c r="GW43" i="3" s="1"/>
  <c r="GQ46" i="2"/>
  <c r="GV43" i="3" s="1"/>
  <c r="GP46" i="2"/>
  <c r="GU43" i="3" s="1"/>
  <c r="GO46" i="2"/>
  <c r="GT43" i="3" s="1"/>
  <c r="GN46" i="2"/>
  <c r="GS43" i="3" s="1"/>
  <c r="GM46" i="2"/>
  <c r="GR43" i="3" s="1"/>
  <c r="GL46" i="2"/>
  <c r="GQ43" i="3" s="1"/>
  <c r="GK46" i="2"/>
  <c r="GP43" i="3" s="1"/>
  <c r="GJ46" i="2"/>
  <c r="GO43" i="3" s="1"/>
  <c r="GI46" i="2"/>
  <c r="GN43" i="3" s="1"/>
  <c r="GH46" i="2"/>
  <c r="GM43" i="3" s="1"/>
  <c r="GG46" i="2"/>
  <c r="GL43" i="3" s="1"/>
  <c r="GF46" i="2"/>
  <c r="GK43" i="3" s="1"/>
  <c r="GE46" i="2"/>
  <c r="GJ43" i="3" s="1"/>
  <c r="GD46" i="2"/>
  <c r="GI43" i="3" s="1"/>
  <c r="GC46" i="2"/>
  <c r="GH43" i="3" s="1"/>
  <c r="GB46" i="2"/>
  <c r="GG43" i="3" s="1"/>
  <c r="GA46" i="2"/>
  <c r="GF43" i="3" s="1"/>
  <c r="FZ46" i="2"/>
  <c r="GE43" i="3" s="1"/>
  <c r="FY46" i="2"/>
  <c r="GD43" i="3" s="1"/>
  <c r="FX46" i="2"/>
  <c r="GC43" i="3" s="1"/>
  <c r="FW46" i="2"/>
  <c r="GB43" i="3" s="1"/>
  <c r="FV46" i="2"/>
  <c r="GA43" i="3" s="1"/>
  <c r="FU46" i="2"/>
  <c r="FZ43" i="3" s="1"/>
  <c r="FT46" i="2"/>
  <c r="FY43" i="3" s="1"/>
  <c r="GS45" i="2"/>
  <c r="GX41" i="3" s="1"/>
  <c r="GR45" i="2"/>
  <c r="GW42" i="3" s="1"/>
  <c r="GQ45" i="2"/>
  <c r="GV41" i="3" s="1"/>
  <c r="GP45" i="2"/>
  <c r="GU42" i="3" s="1"/>
  <c r="GO45" i="2"/>
  <c r="GN45" i="2"/>
  <c r="GM45" i="2"/>
  <c r="GL45" i="2"/>
  <c r="GQ41" i="3" s="1"/>
  <c r="GK45" i="2"/>
  <c r="GP42" i="3" s="1"/>
  <c r="GJ45" i="2"/>
  <c r="GO42" i="3" s="1"/>
  <c r="GI45" i="2"/>
  <c r="GN41" i="3" s="1"/>
  <c r="GH45" i="2"/>
  <c r="GM42" i="3" s="1"/>
  <c r="GG45" i="2"/>
  <c r="GF45" i="2"/>
  <c r="GE45" i="2"/>
  <c r="GD45" i="2"/>
  <c r="GI41" i="3" s="1"/>
  <c r="GC45" i="2"/>
  <c r="GH42" i="3" s="1"/>
  <c r="GB45" i="2"/>
  <c r="GG42" i="3" s="1"/>
  <c r="GA45" i="2"/>
  <c r="GF41" i="3" s="1"/>
  <c r="FZ45" i="2"/>
  <c r="GE42" i="3" s="1"/>
  <c r="FY45" i="2"/>
  <c r="FX45" i="2"/>
  <c r="FW45" i="2"/>
  <c r="FV45" i="2"/>
  <c r="GA41" i="3" s="1"/>
  <c r="FU45" i="2"/>
  <c r="FZ41" i="3" s="1"/>
  <c r="FT45" i="2"/>
  <c r="FY42" i="3" s="1"/>
  <c r="GS43" i="2"/>
  <c r="GX40" i="3" s="1"/>
  <c r="GR43" i="2"/>
  <c r="GW40" i="3" s="1"/>
  <c r="GQ43" i="2"/>
  <c r="GV40" i="3" s="1"/>
  <c r="GP43" i="2"/>
  <c r="GU40" i="3" s="1"/>
  <c r="GO43" i="2"/>
  <c r="GT40" i="3" s="1"/>
  <c r="GN43" i="2"/>
  <c r="GS40" i="3" s="1"/>
  <c r="GM43" i="2"/>
  <c r="GR40" i="3" s="1"/>
  <c r="GL43" i="2"/>
  <c r="GQ40" i="3" s="1"/>
  <c r="GK43" i="2"/>
  <c r="GP40" i="3" s="1"/>
  <c r="GJ43" i="2"/>
  <c r="GO40" i="3" s="1"/>
  <c r="GI43" i="2"/>
  <c r="GN40" i="3" s="1"/>
  <c r="GH43" i="2"/>
  <c r="GM40" i="3" s="1"/>
  <c r="GG43" i="2"/>
  <c r="GL40" i="3" s="1"/>
  <c r="GF43" i="2"/>
  <c r="GK40" i="3" s="1"/>
  <c r="GE43" i="2"/>
  <c r="GJ40" i="3" s="1"/>
  <c r="GD43" i="2"/>
  <c r="GI40" i="3" s="1"/>
  <c r="GC43" i="2"/>
  <c r="GH40" i="3" s="1"/>
  <c r="GB43" i="2"/>
  <c r="GG40" i="3" s="1"/>
  <c r="GA43" i="2"/>
  <c r="GF40" i="3" s="1"/>
  <c r="FZ43" i="2"/>
  <c r="GE40" i="3" s="1"/>
  <c r="FY43" i="2"/>
  <c r="GD40" i="3" s="1"/>
  <c r="FX43" i="2"/>
  <c r="GC40" i="3" s="1"/>
  <c r="FW43" i="2"/>
  <c r="GB40" i="3" s="1"/>
  <c r="FV43" i="2"/>
  <c r="GA40" i="3" s="1"/>
  <c r="FU43" i="2"/>
  <c r="FZ40" i="3" s="1"/>
  <c r="FT43" i="2"/>
  <c r="FY40" i="3" s="1"/>
  <c r="GS42" i="2"/>
  <c r="GX39" i="3" s="1"/>
  <c r="GR42" i="2"/>
  <c r="GW39" i="3" s="1"/>
  <c r="GQ42" i="2"/>
  <c r="GV39" i="3" s="1"/>
  <c r="GP42" i="2"/>
  <c r="GU39" i="3" s="1"/>
  <c r="GO42" i="2"/>
  <c r="GT39" i="3" s="1"/>
  <c r="GN42" i="2"/>
  <c r="GS39" i="3" s="1"/>
  <c r="GM42" i="2"/>
  <c r="GR39" i="3" s="1"/>
  <c r="GL42" i="2"/>
  <c r="GQ39" i="3" s="1"/>
  <c r="GK42" i="2"/>
  <c r="GP39" i="3" s="1"/>
  <c r="GJ42" i="2"/>
  <c r="GO39" i="3" s="1"/>
  <c r="GI42" i="2"/>
  <c r="GN39" i="3" s="1"/>
  <c r="GH42" i="2"/>
  <c r="GM39" i="3" s="1"/>
  <c r="GG42" i="2"/>
  <c r="GL39" i="3" s="1"/>
  <c r="GF42" i="2"/>
  <c r="GK39" i="3" s="1"/>
  <c r="GE42" i="2"/>
  <c r="GJ39" i="3" s="1"/>
  <c r="GD42" i="2"/>
  <c r="GI39" i="3" s="1"/>
  <c r="GC42" i="2"/>
  <c r="GH39" i="3" s="1"/>
  <c r="GB42" i="2"/>
  <c r="GG39" i="3" s="1"/>
  <c r="GA42" i="2"/>
  <c r="GF39" i="3" s="1"/>
  <c r="FZ42" i="2"/>
  <c r="GE39" i="3" s="1"/>
  <c r="FY42" i="2"/>
  <c r="GD39" i="3" s="1"/>
  <c r="FX42" i="2"/>
  <c r="GC39" i="3" s="1"/>
  <c r="FW42" i="2"/>
  <c r="GB39" i="3" s="1"/>
  <c r="FV42" i="2"/>
  <c r="GA39" i="3" s="1"/>
  <c r="FU42" i="2"/>
  <c r="FZ39" i="3" s="1"/>
  <c r="FT42" i="2"/>
  <c r="FY39" i="3" s="1"/>
  <c r="GS41" i="2"/>
  <c r="GX37" i="3" s="1"/>
  <c r="GR41" i="2"/>
  <c r="GW37" i="3" s="1"/>
  <c r="GQ41" i="2"/>
  <c r="GV37" i="3" s="1"/>
  <c r="GP41" i="2"/>
  <c r="GU37" i="3" s="1"/>
  <c r="GO41" i="2"/>
  <c r="GT38" i="3" s="1"/>
  <c r="GN41" i="2"/>
  <c r="GS37" i="3" s="1"/>
  <c r="GM41" i="2"/>
  <c r="GR37" i="3" s="1"/>
  <c r="GL41" i="2"/>
  <c r="GQ37" i="3" s="1"/>
  <c r="GK41" i="2"/>
  <c r="GP37" i="3" s="1"/>
  <c r="GJ41" i="2"/>
  <c r="GO37" i="3" s="1"/>
  <c r="GI41" i="2"/>
  <c r="GN37" i="3" s="1"/>
  <c r="GH41" i="2"/>
  <c r="GM37" i="3" s="1"/>
  <c r="GG41" i="2"/>
  <c r="GL38" i="3" s="1"/>
  <c r="GF41" i="2"/>
  <c r="GK37" i="3" s="1"/>
  <c r="GE41" i="2"/>
  <c r="GJ37" i="3" s="1"/>
  <c r="GD41" i="2"/>
  <c r="GI37" i="3" s="1"/>
  <c r="GC41" i="2"/>
  <c r="GH37" i="3" s="1"/>
  <c r="GB41" i="2"/>
  <c r="GG37" i="3" s="1"/>
  <c r="GA41" i="2"/>
  <c r="GF37" i="3" s="1"/>
  <c r="FZ41" i="2"/>
  <c r="GE37" i="3" s="1"/>
  <c r="FY41" i="2"/>
  <c r="GD38" i="3" s="1"/>
  <c r="FX41" i="2"/>
  <c r="GC37" i="3" s="1"/>
  <c r="FW41" i="2"/>
  <c r="GB37" i="3" s="1"/>
  <c r="FV41" i="2"/>
  <c r="GA37" i="3" s="1"/>
  <c r="FU41" i="2"/>
  <c r="FZ37" i="3" s="1"/>
  <c r="FT41" i="2"/>
  <c r="FY37" i="3" s="1"/>
  <c r="GS40" i="2"/>
  <c r="GX36" i="3" s="1"/>
  <c r="GR40" i="2"/>
  <c r="GW36" i="3" s="1"/>
  <c r="GQ40" i="2"/>
  <c r="GV36" i="3" s="1"/>
  <c r="GP40" i="2"/>
  <c r="GU36" i="3" s="1"/>
  <c r="GO40" i="2"/>
  <c r="GT36" i="3" s="1"/>
  <c r="GN40" i="2"/>
  <c r="GS36" i="3" s="1"/>
  <c r="GM40" i="2"/>
  <c r="GR36" i="3" s="1"/>
  <c r="GL40" i="2"/>
  <c r="GQ36" i="3" s="1"/>
  <c r="GK40" i="2"/>
  <c r="GP36" i="3" s="1"/>
  <c r="GJ40" i="2"/>
  <c r="GO36" i="3" s="1"/>
  <c r="GI40" i="2"/>
  <c r="GN36" i="3" s="1"/>
  <c r="GH40" i="2"/>
  <c r="GM36" i="3" s="1"/>
  <c r="GG40" i="2"/>
  <c r="GL36" i="3" s="1"/>
  <c r="GF40" i="2"/>
  <c r="GK36" i="3" s="1"/>
  <c r="GE40" i="2"/>
  <c r="GJ36" i="3" s="1"/>
  <c r="GD40" i="2"/>
  <c r="GI36" i="3" s="1"/>
  <c r="GC40" i="2"/>
  <c r="GH36" i="3" s="1"/>
  <c r="GB40" i="2"/>
  <c r="GG36" i="3" s="1"/>
  <c r="GA40" i="2"/>
  <c r="GF36" i="3" s="1"/>
  <c r="FZ40" i="2"/>
  <c r="GE36" i="3" s="1"/>
  <c r="FY40" i="2"/>
  <c r="GD36" i="3" s="1"/>
  <c r="FX40" i="2"/>
  <c r="GC36" i="3" s="1"/>
  <c r="FW40" i="2"/>
  <c r="GB36" i="3" s="1"/>
  <c r="FV40" i="2"/>
  <c r="GA36" i="3" s="1"/>
  <c r="FU40" i="2"/>
  <c r="FZ36" i="3" s="1"/>
  <c r="FT40" i="2"/>
  <c r="FY36" i="3" s="1"/>
  <c r="GS38" i="2"/>
  <c r="GX34" i="3" s="1"/>
  <c r="GR38" i="2"/>
  <c r="GW34" i="3" s="1"/>
  <c r="GQ38" i="2"/>
  <c r="GV34" i="3" s="1"/>
  <c r="GP38" i="2"/>
  <c r="GU34" i="3" s="1"/>
  <c r="GO38" i="2"/>
  <c r="GT34" i="3" s="1"/>
  <c r="GN38" i="2"/>
  <c r="GS34" i="3" s="1"/>
  <c r="GM38" i="2"/>
  <c r="GR34" i="3" s="1"/>
  <c r="GL38" i="2"/>
  <c r="GQ35" i="3" s="1"/>
  <c r="GK38" i="2"/>
  <c r="GP34" i="3" s="1"/>
  <c r="GJ38" i="2"/>
  <c r="GO34" i="3" s="1"/>
  <c r="GI38" i="2"/>
  <c r="GN34" i="3" s="1"/>
  <c r="GH38" i="2"/>
  <c r="GM34" i="3" s="1"/>
  <c r="GG38" i="2"/>
  <c r="GL34" i="3" s="1"/>
  <c r="GF38" i="2"/>
  <c r="GK34" i="3" s="1"/>
  <c r="GE38" i="2"/>
  <c r="GJ34" i="3" s="1"/>
  <c r="GD38" i="2"/>
  <c r="GI35" i="3" s="1"/>
  <c r="GC38" i="2"/>
  <c r="GH34" i="3" s="1"/>
  <c r="GB38" i="2"/>
  <c r="GG34" i="3" s="1"/>
  <c r="GA38" i="2"/>
  <c r="GF34" i="3" s="1"/>
  <c r="FZ38" i="2"/>
  <c r="GE34" i="3" s="1"/>
  <c r="FY38" i="2"/>
  <c r="GD34" i="3" s="1"/>
  <c r="FX38" i="2"/>
  <c r="GC34" i="3" s="1"/>
  <c r="FW38" i="2"/>
  <c r="GB34" i="3" s="1"/>
  <c r="FV38" i="2"/>
  <c r="GA35" i="3" s="1"/>
  <c r="FU38" i="2"/>
  <c r="FZ34" i="3" s="1"/>
  <c r="FT38" i="2"/>
  <c r="FY34" i="3" s="1"/>
  <c r="GS37" i="2"/>
  <c r="GX33" i="3" s="1"/>
  <c r="GR37" i="2"/>
  <c r="GW33" i="3" s="1"/>
  <c r="GQ37" i="2"/>
  <c r="GV33" i="3" s="1"/>
  <c r="GP37" i="2"/>
  <c r="GU33" i="3" s="1"/>
  <c r="GO37" i="2"/>
  <c r="GT33" i="3" s="1"/>
  <c r="GN37" i="2"/>
  <c r="GS33" i="3" s="1"/>
  <c r="GM37" i="2"/>
  <c r="GR33" i="3" s="1"/>
  <c r="GL37" i="2"/>
  <c r="GQ33" i="3" s="1"/>
  <c r="GK37" i="2"/>
  <c r="GP33" i="3" s="1"/>
  <c r="GJ37" i="2"/>
  <c r="GO33" i="3" s="1"/>
  <c r="GI37" i="2"/>
  <c r="GN33" i="3" s="1"/>
  <c r="GH37" i="2"/>
  <c r="GM33" i="3" s="1"/>
  <c r="GG37" i="2"/>
  <c r="GL33" i="3" s="1"/>
  <c r="GF37" i="2"/>
  <c r="GK33" i="3" s="1"/>
  <c r="GE37" i="2"/>
  <c r="GJ33" i="3" s="1"/>
  <c r="GD37" i="2"/>
  <c r="GI33" i="3" s="1"/>
  <c r="GC37" i="2"/>
  <c r="GH33" i="3" s="1"/>
  <c r="GB37" i="2"/>
  <c r="GG33" i="3" s="1"/>
  <c r="GA37" i="2"/>
  <c r="GF33" i="3" s="1"/>
  <c r="FZ37" i="2"/>
  <c r="GE33" i="3" s="1"/>
  <c r="FY37" i="2"/>
  <c r="GD33" i="3" s="1"/>
  <c r="FX37" i="2"/>
  <c r="GC33" i="3" s="1"/>
  <c r="FW37" i="2"/>
  <c r="GB33" i="3" s="1"/>
  <c r="FV37" i="2"/>
  <c r="GA33" i="3" s="1"/>
  <c r="FU37" i="2"/>
  <c r="FZ33" i="3" s="1"/>
  <c r="FT37" i="2"/>
  <c r="FY33" i="3" s="1"/>
  <c r="GS36" i="2"/>
  <c r="GX27" i="3" s="1"/>
  <c r="GR36" i="2"/>
  <c r="GQ36" i="2"/>
  <c r="GP36" i="2"/>
  <c r="GU31" i="3" s="1"/>
  <c r="GO36" i="2"/>
  <c r="GT30" i="3" s="1"/>
  <c r="GN36" i="2"/>
  <c r="GM36" i="2"/>
  <c r="GR27" i="3" s="1"/>
  <c r="GL36" i="2"/>
  <c r="GQ27" i="3" s="1"/>
  <c r="GK36" i="2"/>
  <c r="GP27" i="3" s="1"/>
  <c r="GJ36" i="2"/>
  <c r="GI36" i="2"/>
  <c r="GH36" i="2"/>
  <c r="GG36" i="2"/>
  <c r="GF36" i="2"/>
  <c r="GE36" i="2"/>
  <c r="GJ27" i="3" s="1"/>
  <c r="GD36" i="2"/>
  <c r="GI27" i="3" s="1"/>
  <c r="GC36" i="2"/>
  <c r="GH27" i="3" s="1"/>
  <c r="GB36" i="2"/>
  <c r="GA36" i="2"/>
  <c r="FZ36" i="2"/>
  <c r="FY36" i="2"/>
  <c r="FX36" i="2"/>
  <c r="FW36" i="2"/>
  <c r="GB27" i="3" s="1"/>
  <c r="FV36" i="2"/>
  <c r="GA27" i="3" s="1"/>
  <c r="FU36" i="2"/>
  <c r="FZ27" i="3" s="1"/>
  <c r="FT36" i="2"/>
  <c r="GS35" i="2"/>
  <c r="GX26" i="3" s="1"/>
  <c r="GX54" i="3" s="1"/>
  <c r="GR35" i="2"/>
  <c r="GW26" i="3" s="1"/>
  <c r="GW54" i="3" s="1"/>
  <c r="GQ35" i="2"/>
  <c r="GV26" i="3" s="1"/>
  <c r="GV54" i="3" s="1"/>
  <c r="GP35" i="2"/>
  <c r="GU26" i="3" s="1"/>
  <c r="GU54" i="3" s="1"/>
  <c r="GO35" i="2"/>
  <c r="GT26" i="3" s="1"/>
  <c r="GT54" i="3" s="1"/>
  <c r="GN35" i="2"/>
  <c r="GS26" i="3" s="1"/>
  <c r="GS54" i="3" s="1"/>
  <c r="GM35" i="2"/>
  <c r="GR26" i="3" s="1"/>
  <c r="GR54" i="3" s="1"/>
  <c r="GL35" i="2"/>
  <c r="GQ26" i="3" s="1"/>
  <c r="GQ54" i="3" s="1"/>
  <c r="GK35" i="2"/>
  <c r="GP26" i="3" s="1"/>
  <c r="GP54" i="3" s="1"/>
  <c r="GJ35" i="2"/>
  <c r="GO26" i="3" s="1"/>
  <c r="GO54" i="3" s="1"/>
  <c r="GI35" i="2"/>
  <c r="GN26" i="3" s="1"/>
  <c r="GN54" i="3" s="1"/>
  <c r="GH35" i="2"/>
  <c r="GM26" i="3" s="1"/>
  <c r="GM54" i="3" s="1"/>
  <c r="GG35" i="2"/>
  <c r="GL26" i="3" s="1"/>
  <c r="GL54" i="3" s="1"/>
  <c r="GF35" i="2"/>
  <c r="GK26" i="3" s="1"/>
  <c r="GK54" i="3" s="1"/>
  <c r="GE35" i="2"/>
  <c r="GJ26" i="3" s="1"/>
  <c r="GJ54" i="3" s="1"/>
  <c r="GD35" i="2"/>
  <c r="GI26" i="3" s="1"/>
  <c r="GI54" i="3" s="1"/>
  <c r="GC35" i="2"/>
  <c r="GH26" i="3" s="1"/>
  <c r="GH54" i="3" s="1"/>
  <c r="GB35" i="2"/>
  <c r="GG26" i="3" s="1"/>
  <c r="GG54" i="3" s="1"/>
  <c r="GA35" i="2"/>
  <c r="GF26" i="3" s="1"/>
  <c r="GF54" i="3" s="1"/>
  <c r="FZ35" i="2"/>
  <c r="GE26" i="3" s="1"/>
  <c r="GE54" i="3" s="1"/>
  <c r="FY35" i="2"/>
  <c r="GD26" i="3" s="1"/>
  <c r="GD54" i="3" s="1"/>
  <c r="FX35" i="2"/>
  <c r="GC26" i="3" s="1"/>
  <c r="GC54" i="3" s="1"/>
  <c r="FW35" i="2"/>
  <c r="GB26" i="3" s="1"/>
  <c r="GB54" i="3" s="1"/>
  <c r="FV35" i="2"/>
  <c r="GA26" i="3" s="1"/>
  <c r="GA54" i="3" s="1"/>
  <c r="FU35" i="2"/>
  <c r="FZ26" i="3" s="1"/>
  <c r="FZ54" i="3" s="1"/>
  <c r="FT35" i="2"/>
  <c r="FY26" i="3" s="1"/>
  <c r="FY54" i="3" s="1"/>
  <c r="GS34" i="2"/>
  <c r="GX25" i="3" s="1"/>
  <c r="GR34" i="2"/>
  <c r="GW25" i="3" s="1"/>
  <c r="GQ34" i="2"/>
  <c r="GV25" i="3" s="1"/>
  <c r="GP34" i="2"/>
  <c r="GU25" i="3" s="1"/>
  <c r="GO34" i="2"/>
  <c r="GT25" i="3" s="1"/>
  <c r="GN34" i="2"/>
  <c r="GS25" i="3" s="1"/>
  <c r="GM34" i="2"/>
  <c r="GR25" i="3" s="1"/>
  <c r="GL34" i="2"/>
  <c r="GQ25" i="3" s="1"/>
  <c r="GK34" i="2"/>
  <c r="GP25" i="3" s="1"/>
  <c r="GJ34" i="2"/>
  <c r="GO25" i="3" s="1"/>
  <c r="GI34" i="2"/>
  <c r="GN25" i="3" s="1"/>
  <c r="GH34" i="2"/>
  <c r="GM25" i="3" s="1"/>
  <c r="GG34" i="2"/>
  <c r="GL25" i="3" s="1"/>
  <c r="GF34" i="2"/>
  <c r="GK25" i="3" s="1"/>
  <c r="GE34" i="2"/>
  <c r="GJ25" i="3" s="1"/>
  <c r="GD34" i="2"/>
  <c r="GI25" i="3" s="1"/>
  <c r="GC34" i="2"/>
  <c r="GH25" i="3" s="1"/>
  <c r="GB34" i="2"/>
  <c r="GG25" i="3" s="1"/>
  <c r="GA34" i="2"/>
  <c r="GF25" i="3" s="1"/>
  <c r="FZ34" i="2"/>
  <c r="GE25" i="3" s="1"/>
  <c r="FY34" i="2"/>
  <c r="GD25" i="3" s="1"/>
  <c r="FX34" i="2"/>
  <c r="GC25" i="3" s="1"/>
  <c r="FW34" i="2"/>
  <c r="GB25" i="3" s="1"/>
  <c r="FV34" i="2"/>
  <c r="GA25" i="3" s="1"/>
  <c r="FU34" i="2"/>
  <c r="FZ25" i="3" s="1"/>
  <c r="FT34" i="2"/>
  <c r="FY25" i="3" s="1"/>
  <c r="GS33" i="2"/>
  <c r="GX22" i="3" s="1"/>
  <c r="GR33" i="2"/>
  <c r="GW22" i="3" s="1"/>
  <c r="GQ33" i="2"/>
  <c r="GV23" i="3" s="1"/>
  <c r="GP33" i="2"/>
  <c r="GO33" i="2"/>
  <c r="GT24" i="3" s="1"/>
  <c r="GN33" i="2"/>
  <c r="GS23" i="3" s="1"/>
  <c r="GM33" i="2"/>
  <c r="GL33" i="2"/>
  <c r="GQ22" i="3" s="1"/>
  <c r="GK33" i="2"/>
  <c r="GP22" i="3" s="1"/>
  <c r="GJ33" i="2"/>
  <c r="GO22" i="3" s="1"/>
  <c r="GI33" i="2"/>
  <c r="GN23" i="3" s="1"/>
  <c r="GH33" i="2"/>
  <c r="GG33" i="2"/>
  <c r="GL24" i="3" s="1"/>
  <c r="GF33" i="2"/>
  <c r="GK23" i="3" s="1"/>
  <c r="GE33" i="2"/>
  <c r="GD33" i="2"/>
  <c r="GI22" i="3" s="1"/>
  <c r="GC33" i="2"/>
  <c r="GH22" i="3" s="1"/>
  <c r="GB33" i="2"/>
  <c r="GG22" i="3" s="1"/>
  <c r="GA33" i="2"/>
  <c r="GF23" i="3" s="1"/>
  <c r="FZ33" i="2"/>
  <c r="FY33" i="2"/>
  <c r="GD24" i="3" s="1"/>
  <c r="FX33" i="2"/>
  <c r="GC23" i="3" s="1"/>
  <c r="FW33" i="2"/>
  <c r="FV33" i="2"/>
  <c r="GA22" i="3" s="1"/>
  <c r="FU33" i="2"/>
  <c r="FZ22" i="3" s="1"/>
  <c r="FT33" i="2"/>
  <c r="FY22" i="3" s="1"/>
  <c r="GS32" i="2"/>
  <c r="GX14" i="3" s="1"/>
  <c r="GR32" i="2"/>
  <c r="GW15" i="3" s="1"/>
  <c r="GQ32" i="2"/>
  <c r="GV14" i="3" s="1"/>
  <c r="GP32" i="2"/>
  <c r="GU14" i="3" s="1"/>
  <c r="GO32" i="2"/>
  <c r="GT14" i="3" s="1"/>
  <c r="GN32" i="2"/>
  <c r="GM32" i="2"/>
  <c r="GL32" i="2"/>
  <c r="GQ14" i="3" s="1"/>
  <c r="GK32" i="2"/>
  <c r="GP14" i="3" s="1"/>
  <c r="GJ32" i="2"/>
  <c r="GO14" i="3" s="1"/>
  <c r="GI32" i="2"/>
  <c r="GN14" i="3" s="1"/>
  <c r="GH32" i="2"/>
  <c r="GM14" i="3" s="1"/>
  <c r="GG32" i="2"/>
  <c r="GL14" i="3" s="1"/>
  <c r="GF32" i="2"/>
  <c r="GE32" i="2"/>
  <c r="GD32" i="2"/>
  <c r="GI14" i="3" s="1"/>
  <c r="GC32" i="2"/>
  <c r="GH14" i="3" s="1"/>
  <c r="GB32" i="2"/>
  <c r="GG14" i="3" s="1"/>
  <c r="GA32" i="2"/>
  <c r="GF14" i="3" s="1"/>
  <c r="FZ32" i="2"/>
  <c r="GE14" i="3" s="1"/>
  <c r="FY32" i="2"/>
  <c r="GD14" i="3" s="1"/>
  <c r="FX32" i="2"/>
  <c r="FW32" i="2"/>
  <c r="FV32" i="2"/>
  <c r="GA14" i="3" s="1"/>
  <c r="FU32" i="2"/>
  <c r="FZ14" i="3" s="1"/>
  <c r="FT32" i="2"/>
  <c r="FY14" i="3" s="1"/>
  <c r="GS31" i="2"/>
  <c r="GR31" i="2"/>
  <c r="GQ31" i="2"/>
  <c r="GV13" i="3" s="1"/>
  <c r="GP31" i="2"/>
  <c r="GU13" i="3" s="1"/>
  <c r="GO31" i="2"/>
  <c r="GT12" i="3" s="1"/>
  <c r="GN31" i="2"/>
  <c r="GM31" i="2"/>
  <c r="GL31" i="2"/>
  <c r="GQ9" i="3" s="1"/>
  <c r="GK31" i="2"/>
  <c r="GJ31" i="2"/>
  <c r="GI31" i="2"/>
  <c r="GH31" i="2"/>
  <c r="GG31" i="2"/>
  <c r="GF31" i="2"/>
  <c r="GK10" i="3" s="1"/>
  <c r="GE31" i="2"/>
  <c r="GJ10" i="3" s="1"/>
  <c r="GD31" i="2"/>
  <c r="GI9" i="3" s="1"/>
  <c r="GC31" i="2"/>
  <c r="GB31" i="2"/>
  <c r="GA31" i="2"/>
  <c r="GF13" i="3" s="1"/>
  <c r="FZ31" i="2"/>
  <c r="GE13" i="3" s="1"/>
  <c r="FY31" i="2"/>
  <c r="FX31" i="2"/>
  <c r="GC10" i="3" s="1"/>
  <c r="FW31" i="2"/>
  <c r="FV31" i="2"/>
  <c r="GA9" i="3" s="1"/>
  <c r="FU31" i="2"/>
  <c r="FT31" i="2"/>
  <c r="GS30" i="2"/>
  <c r="GX5" i="3" s="1"/>
  <c r="GR30" i="2"/>
  <c r="GW6" i="3" s="1"/>
  <c r="GQ30" i="2"/>
  <c r="GV6" i="3" s="1"/>
  <c r="GP30" i="2"/>
  <c r="GU6" i="3" s="1"/>
  <c r="GO30" i="2"/>
  <c r="GT6" i="3" s="1"/>
  <c r="GN30" i="2"/>
  <c r="GS4" i="3" s="1"/>
  <c r="GM30" i="2"/>
  <c r="GR8" i="3" s="1"/>
  <c r="GL30" i="2"/>
  <c r="GQ5" i="3" s="1"/>
  <c r="GK30" i="2"/>
  <c r="GP5" i="3" s="1"/>
  <c r="GJ30" i="2"/>
  <c r="GO6" i="3" s="1"/>
  <c r="GI30" i="2"/>
  <c r="GN6" i="3" s="1"/>
  <c r="GH30" i="2"/>
  <c r="GM6" i="3" s="1"/>
  <c r="GG30" i="2"/>
  <c r="GL6" i="3" s="1"/>
  <c r="GF30" i="2"/>
  <c r="GK4" i="3" s="1"/>
  <c r="GE30" i="2"/>
  <c r="GJ8" i="3" s="1"/>
  <c r="GD30" i="2"/>
  <c r="GI5" i="3" s="1"/>
  <c r="GC30" i="2"/>
  <c r="GH5" i="3" s="1"/>
  <c r="GB30" i="2"/>
  <c r="GG6" i="3" s="1"/>
  <c r="GA30" i="2"/>
  <c r="GF6" i="3" s="1"/>
  <c r="FZ30" i="2"/>
  <c r="GE6" i="3" s="1"/>
  <c r="FY30" i="2"/>
  <c r="GD6" i="3" s="1"/>
  <c r="FX30" i="2"/>
  <c r="GC4" i="3" s="1"/>
  <c r="FW30" i="2"/>
  <c r="GB8" i="3" s="1"/>
  <c r="FV30" i="2"/>
  <c r="GA5" i="3" s="1"/>
  <c r="FU30" i="2"/>
  <c r="FZ5" i="3" s="1"/>
  <c r="FT30" i="2"/>
  <c r="FY6" i="3" s="1"/>
  <c r="FS51" i="2"/>
  <c r="FS50" i="2"/>
  <c r="FS49" i="2"/>
  <c r="FS47" i="2"/>
  <c r="FX44" i="3" s="1"/>
  <c r="FS46" i="2"/>
  <c r="FX43" i="3" s="1"/>
  <c r="FS45" i="2"/>
  <c r="FX41" i="3" s="1"/>
  <c r="FS43" i="2"/>
  <c r="FX40" i="3" s="1"/>
  <c r="FS42" i="2"/>
  <c r="FX39" i="3" s="1"/>
  <c r="FS41" i="2"/>
  <c r="FX37" i="3" s="1"/>
  <c r="FS40" i="2"/>
  <c r="FX36" i="3" s="1"/>
  <c r="FS38" i="2"/>
  <c r="FX34" i="3" s="1"/>
  <c r="FS37" i="2"/>
  <c r="FX33" i="3" s="1"/>
  <c r="FS36" i="2"/>
  <c r="FS35" i="2"/>
  <c r="FX26" i="3" s="1"/>
  <c r="FS34" i="2"/>
  <c r="FX25" i="3" s="1"/>
  <c r="FS33" i="2"/>
  <c r="FX23" i="3" s="1"/>
  <c r="FS32" i="2"/>
  <c r="FS31" i="2"/>
  <c r="FS30" i="2"/>
  <c r="FX6" i="3" s="1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FQ47" i="2"/>
  <c r="FV44" i="3" s="1"/>
  <c r="FP47" i="2"/>
  <c r="FU44" i="3" s="1"/>
  <c r="FO47" i="2"/>
  <c r="FT44" i="3" s="1"/>
  <c r="FN47" i="2"/>
  <c r="FS44" i="3" s="1"/>
  <c r="FM47" i="2"/>
  <c r="FR44" i="3" s="1"/>
  <c r="FL47" i="2"/>
  <c r="FQ44" i="3" s="1"/>
  <c r="FK47" i="2"/>
  <c r="FP44" i="3" s="1"/>
  <c r="FJ47" i="2"/>
  <c r="FO44" i="3" s="1"/>
  <c r="FI47" i="2"/>
  <c r="FN44" i="3" s="1"/>
  <c r="FH47" i="2"/>
  <c r="FM44" i="3" s="1"/>
  <c r="FG47" i="2"/>
  <c r="FL44" i="3" s="1"/>
  <c r="FF47" i="2"/>
  <c r="FK44" i="3" s="1"/>
  <c r="FE47" i="2"/>
  <c r="FJ44" i="3" s="1"/>
  <c r="FD47" i="2"/>
  <c r="FI44" i="3" s="1"/>
  <c r="FC47" i="2"/>
  <c r="FH44" i="3" s="1"/>
  <c r="FB47" i="2"/>
  <c r="FG44" i="3" s="1"/>
  <c r="FA47" i="2"/>
  <c r="FF44" i="3" s="1"/>
  <c r="EZ47" i="2"/>
  <c r="FE44" i="3" s="1"/>
  <c r="EY47" i="2"/>
  <c r="FD44" i="3" s="1"/>
  <c r="EX47" i="2"/>
  <c r="FC44" i="3" s="1"/>
  <c r="EW47" i="2"/>
  <c r="FB44" i="3" s="1"/>
  <c r="EV47" i="2"/>
  <c r="FA44" i="3" s="1"/>
  <c r="EU47" i="2"/>
  <c r="EZ44" i="3" s="1"/>
  <c r="ET47" i="2"/>
  <c r="EY44" i="3" s="1"/>
  <c r="ES47" i="2"/>
  <c r="EX44" i="3" s="1"/>
  <c r="ER47" i="2"/>
  <c r="EW44" i="3" s="1"/>
  <c r="FQ46" i="2"/>
  <c r="FV43" i="3" s="1"/>
  <c r="FP46" i="2"/>
  <c r="FU43" i="3" s="1"/>
  <c r="FO46" i="2"/>
  <c r="FT43" i="3" s="1"/>
  <c r="FN46" i="2"/>
  <c r="FS43" i="3" s="1"/>
  <c r="FM46" i="2"/>
  <c r="FR43" i="3" s="1"/>
  <c r="FL46" i="2"/>
  <c r="FQ43" i="3" s="1"/>
  <c r="FK46" i="2"/>
  <c r="FP43" i="3" s="1"/>
  <c r="FJ46" i="2"/>
  <c r="FO43" i="3" s="1"/>
  <c r="FI46" i="2"/>
  <c r="FN43" i="3" s="1"/>
  <c r="FH46" i="2"/>
  <c r="FM43" i="3" s="1"/>
  <c r="FG46" i="2"/>
  <c r="FL43" i="3" s="1"/>
  <c r="FF46" i="2"/>
  <c r="FK43" i="3" s="1"/>
  <c r="FE46" i="2"/>
  <c r="FJ43" i="3" s="1"/>
  <c r="FD46" i="2"/>
  <c r="FI43" i="3" s="1"/>
  <c r="FC46" i="2"/>
  <c r="FH43" i="3" s="1"/>
  <c r="FB46" i="2"/>
  <c r="FG43" i="3" s="1"/>
  <c r="FA46" i="2"/>
  <c r="FF43" i="3" s="1"/>
  <c r="EZ46" i="2"/>
  <c r="FE43" i="3" s="1"/>
  <c r="EY46" i="2"/>
  <c r="FD43" i="3" s="1"/>
  <c r="EX46" i="2"/>
  <c r="FC43" i="3" s="1"/>
  <c r="EW46" i="2"/>
  <c r="FB43" i="3" s="1"/>
  <c r="EV46" i="2"/>
  <c r="FA43" i="3" s="1"/>
  <c r="EU46" i="2"/>
  <c r="EZ43" i="3" s="1"/>
  <c r="ET46" i="2"/>
  <c r="EY43" i="3" s="1"/>
  <c r="ES46" i="2"/>
  <c r="EX43" i="3" s="1"/>
  <c r="ER46" i="2"/>
  <c r="EW43" i="3" s="1"/>
  <c r="FQ45" i="2"/>
  <c r="FP45" i="2"/>
  <c r="FO45" i="2"/>
  <c r="FN45" i="2"/>
  <c r="FS41" i="3" s="1"/>
  <c r="FM45" i="2"/>
  <c r="FL45" i="2"/>
  <c r="FQ42" i="3" s="1"/>
  <c r="FK45" i="2"/>
  <c r="FP41" i="3" s="1"/>
  <c r="FJ45" i="2"/>
  <c r="FO42" i="3" s="1"/>
  <c r="FI45" i="2"/>
  <c r="FH45" i="2"/>
  <c r="FG45" i="2"/>
  <c r="FF45" i="2"/>
  <c r="FK41" i="3" s="1"/>
  <c r="FE45" i="2"/>
  <c r="FD45" i="2"/>
  <c r="FI42" i="3" s="1"/>
  <c r="FC45" i="2"/>
  <c r="FH41" i="3" s="1"/>
  <c r="FB45" i="2"/>
  <c r="FG42" i="3" s="1"/>
  <c r="FA45" i="2"/>
  <c r="EZ45" i="2"/>
  <c r="EY45" i="2"/>
  <c r="EX45" i="2"/>
  <c r="FC41" i="3" s="1"/>
  <c r="EW45" i="2"/>
  <c r="EV45" i="2"/>
  <c r="FA42" i="3" s="1"/>
  <c r="EU45" i="2"/>
  <c r="EZ41" i="3" s="1"/>
  <c r="ET45" i="2"/>
  <c r="EY42" i="3" s="1"/>
  <c r="ES45" i="2"/>
  <c r="ER45" i="2"/>
  <c r="FQ43" i="2"/>
  <c r="FV40" i="3" s="1"/>
  <c r="FP43" i="2"/>
  <c r="FU40" i="3" s="1"/>
  <c r="FO43" i="2"/>
  <c r="FT40" i="3" s="1"/>
  <c r="FN43" i="2"/>
  <c r="FS40" i="3" s="1"/>
  <c r="FM43" i="2"/>
  <c r="FR40" i="3" s="1"/>
  <c r="FL43" i="2"/>
  <c r="FQ40" i="3" s="1"/>
  <c r="FK43" i="2"/>
  <c r="FP40" i="3" s="1"/>
  <c r="FJ43" i="2"/>
  <c r="FO40" i="3" s="1"/>
  <c r="FI43" i="2"/>
  <c r="FN40" i="3" s="1"/>
  <c r="FH43" i="2"/>
  <c r="FM40" i="3" s="1"/>
  <c r="FG43" i="2"/>
  <c r="FL40" i="3" s="1"/>
  <c r="FF43" i="2"/>
  <c r="FK40" i="3" s="1"/>
  <c r="FE43" i="2"/>
  <c r="FJ40" i="3" s="1"/>
  <c r="FD43" i="2"/>
  <c r="FI40" i="3" s="1"/>
  <c r="FC43" i="2"/>
  <c r="FH40" i="3" s="1"/>
  <c r="FB43" i="2"/>
  <c r="FG40" i="3" s="1"/>
  <c r="FA43" i="2"/>
  <c r="FF40" i="3" s="1"/>
  <c r="EZ43" i="2"/>
  <c r="FE40" i="3" s="1"/>
  <c r="EY43" i="2"/>
  <c r="FD40" i="3" s="1"/>
  <c r="EX43" i="2"/>
  <c r="FC40" i="3" s="1"/>
  <c r="EW43" i="2"/>
  <c r="FB40" i="3" s="1"/>
  <c r="EV43" i="2"/>
  <c r="FA40" i="3" s="1"/>
  <c r="EU43" i="2"/>
  <c r="EZ40" i="3" s="1"/>
  <c r="ET43" i="2"/>
  <c r="EY40" i="3" s="1"/>
  <c r="ES43" i="2"/>
  <c r="EX40" i="3" s="1"/>
  <c r="ER43" i="2"/>
  <c r="EW40" i="3" s="1"/>
  <c r="FQ42" i="2"/>
  <c r="FV39" i="3" s="1"/>
  <c r="FP42" i="2"/>
  <c r="FU39" i="3" s="1"/>
  <c r="FO42" i="2"/>
  <c r="FT39" i="3" s="1"/>
  <c r="FN42" i="2"/>
  <c r="FS39" i="3" s="1"/>
  <c r="FM42" i="2"/>
  <c r="FR39" i="3" s="1"/>
  <c r="FL42" i="2"/>
  <c r="FQ39" i="3" s="1"/>
  <c r="FK42" i="2"/>
  <c r="FP39" i="3" s="1"/>
  <c r="FJ42" i="2"/>
  <c r="FO39" i="3" s="1"/>
  <c r="FI42" i="2"/>
  <c r="FN39" i="3" s="1"/>
  <c r="FH42" i="2"/>
  <c r="FM39" i="3" s="1"/>
  <c r="FG42" i="2"/>
  <c r="FL39" i="3" s="1"/>
  <c r="FF42" i="2"/>
  <c r="FK39" i="3" s="1"/>
  <c r="FE42" i="2"/>
  <c r="FJ39" i="3" s="1"/>
  <c r="FD42" i="2"/>
  <c r="FI39" i="3" s="1"/>
  <c r="FC42" i="2"/>
  <c r="FH39" i="3" s="1"/>
  <c r="FB42" i="2"/>
  <c r="FG39" i="3" s="1"/>
  <c r="FA42" i="2"/>
  <c r="FF39" i="3" s="1"/>
  <c r="EZ42" i="2"/>
  <c r="FE39" i="3" s="1"/>
  <c r="EY42" i="2"/>
  <c r="FD39" i="3" s="1"/>
  <c r="EX42" i="2"/>
  <c r="FC39" i="3" s="1"/>
  <c r="EW42" i="2"/>
  <c r="FB39" i="3" s="1"/>
  <c r="EV42" i="2"/>
  <c r="FA39" i="3" s="1"/>
  <c r="EU42" i="2"/>
  <c r="EZ39" i="3" s="1"/>
  <c r="ET42" i="2"/>
  <c r="EY39" i="3" s="1"/>
  <c r="ES42" i="2"/>
  <c r="EX39" i="3" s="1"/>
  <c r="ER42" i="2"/>
  <c r="EW39" i="3" s="1"/>
  <c r="FQ41" i="2"/>
  <c r="FV38" i="3" s="1"/>
  <c r="FP41" i="2"/>
  <c r="FU37" i="3" s="1"/>
  <c r="FO41" i="2"/>
  <c r="FT37" i="3" s="1"/>
  <c r="FN41" i="2"/>
  <c r="FS37" i="3" s="1"/>
  <c r="FM41" i="2"/>
  <c r="FR37" i="3" s="1"/>
  <c r="FL41" i="2"/>
  <c r="FQ37" i="3" s="1"/>
  <c r="FK41" i="2"/>
  <c r="FP37" i="3" s="1"/>
  <c r="FJ41" i="2"/>
  <c r="FO37" i="3" s="1"/>
  <c r="FI41" i="2"/>
  <c r="FN38" i="3" s="1"/>
  <c r="FH41" i="2"/>
  <c r="FM37" i="3" s="1"/>
  <c r="FG41" i="2"/>
  <c r="FL37" i="3" s="1"/>
  <c r="FF41" i="2"/>
  <c r="FK37" i="3" s="1"/>
  <c r="FE41" i="2"/>
  <c r="FJ37" i="3" s="1"/>
  <c r="FD41" i="2"/>
  <c r="FI37" i="3" s="1"/>
  <c r="FC41" i="2"/>
  <c r="FH37" i="3" s="1"/>
  <c r="FB41" i="2"/>
  <c r="FG37" i="3" s="1"/>
  <c r="FA41" i="2"/>
  <c r="FF38" i="3" s="1"/>
  <c r="EZ41" i="2"/>
  <c r="FE37" i="3" s="1"/>
  <c r="EY41" i="2"/>
  <c r="FD37" i="3" s="1"/>
  <c r="EX41" i="2"/>
  <c r="FC37" i="3" s="1"/>
  <c r="EW41" i="2"/>
  <c r="FB37" i="3" s="1"/>
  <c r="EV41" i="2"/>
  <c r="FA37" i="3" s="1"/>
  <c r="EU41" i="2"/>
  <c r="EZ37" i="3" s="1"/>
  <c r="ET41" i="2"/>
  <c r="EY37" i="3" s="1"/>
  <c r="ES41" i="2"/>
  <c r="EX38" i="3" s="1"/>
  <c r="ER41" i="2"/>
  <c r="EW37" i="3" s="1"/>
  <c r="FQ40" i="2"/>
  <c r="FV36" i="3" s="1"/>
  <c r="FP40" i="2"/>
  <c r="FU36" i="3" s="1"/>
  <c r="FO40" i="2"/>
  <c r="FT36" i="3" s="1"/>
  <c r="FN40" i="2"/>
  <c r="FS36" i="3" s="1"/>
  <c r="FM40" i="2"/>
  <c r="FR36" i="3" s="1"/>
  <c r="FL40" i="2"/>
  <c r="FQ36" i="3" s="1"/>
  <c r="FK40" i="2"/>
  <c r="FP36" i="3" s="1"/>
  <c r="FJ40" i="2"/>
  <c r="FO36" i="3" s="1"/>
  <c r="FI40" i="2"/>
  <c r="FN36" i="3" s="1"/>
  <c r="FH40" i="2"/>
  <c r="FM36" i="3" s="1"/>
  <c r="FG40" i="2"/>
  <c r="FL36" i="3" s="1"/>
  <c r="FF40" i="2"/>
  <c r="FK36" i="3" s="1"/>
  <c r="FE40" i="2"/>
  <c r="FJ36" i="3" s="1"/>
  <c r="FD40" i="2"/>
  <c r="FI36" i="3" s="1"/>
  <c r="FC40" i="2"/>
  <c r="FH36" i="3" s="1"/>
  <c r="FB40" i="2"/>
  <c r="FG36" i="3" s="1"/>
  <c r="FA40" i="2"/>
  <c r="FF36" i="3" s="1"/>
  <c r="EZ40" i="2"/>
  <c r="FE36" i="3" s="1"/>
  <c r="EY40" i="2"/>
  <c r="FD36" i="3" s="1"/>
  <c r="EX40" i="2"/>
  <c r="FC36" i="3" s="1"/>
  <c r="EW40" i="2"/>
  <c r="FB36" i="3" s="1"/>
  <c r="EV40" i="2"/>
  <c r="FA36" i="3" s="1"/>
  <c r="EU40" i="2"/>
  <c r="EZ36" i="3" s="1"/>
  <c r="ET40" i="2"/>
  <c r="EY36" i="3" s="1"/>
  <c r="ES40" i="2"/>
  <c r="EX36" i="3" s="1"/>
  <c r="ER40" i="2"/>
  <c r="EW36" i="3" s="1"/>
  <c r="FQ38" i="2"/>
  <c r="FV34" i="3" s="1"/>
  <c r="FP38" i="2"/>
  <c r="FU34" i="3" s="1"/>
  <c r="FO38" i="2"/>
  <c r="FT34" i="3" s="1"/>
  <c r="FN38" i="2"/>
  <c r="FS35" i="3" s="1"/>
  <c r="FM38" i="2"/>
  <c r="FR34" i="3" s="1"/>
  <c r="FL38" i="2"/>
  <c r="FQ34" i="3" s="1"/>
  <c r="FK38" i="2"/>
  <c r="FP34" i="3" s="1"/>
  <c r="FJ38" i="2"/>
  <c r="FO34" i="3" s="1"/>
  <c r="FI38" i="2"/>
  <c r="FN34" i="3" s="1"/>
  <c r="FH38" i="2"/>
  <c r="FM34" i="3" s="1"/>
  <c r="FG38" i="2"/>
  <c r="FL34" i="3" s="1"/>
  <c r="FF38" i="2"/>
  <c r="FK35" i="3" s="1"/>
  <c r="FE38" i="2"/>
  <c r="FJ34" i="3" s="1"/>
  <c r="FD38" i="2"/>
  <c r="FI34" i="3" s="1"/>
  <c r="FC38" i="2"/>
  <c r="FH34" i="3" s="1"/>
  <c r="FB38" i="2"/>
  <c r="FG34" i="3" s="1"/>
  <c r="FA38" i="2"/>
  <c r="FF34" i="3" s="1"/>
  <c r="EZ38" i="2"/>
  <c r="FE34" i="3" s="1"/>
  <c r="EY38" i="2"/>
  <c r="FD34" i="3" s="1"/>
  <c r="EX38" i="2"/>
  <c r="FC35" i="3" s="1"/>
  <c r="EW38" i="2"/>
  <c r="FB34" i="3" s="1"/>
  <c r="EV38" i="2"/>
  <c r="FA34" i="3" s="1"/>
  <c r="EU38" i="2"/>
  <c r="EZ34" i="3" s="1"/>
  <c r="ET38" i="2"/>
  <c r="EY34" i="3" s="1"/>
  <c r="ES38" i="2"/>
  <c r="EX34" i="3" s="1"/>
  <c r="ER38" i="2"/>
  <c r="EW34" i="3" s="1"/>
  <c r="FQ37" i="2"/>
  <c r="FV33" i="3" s="1"/>
  <c r="FP37" i="2"/>
  <c r="FU33" i="3" s="1"/>
  <c r="FO37" i="2"/>
  <c r="FT33" i="3" s="1"/>
  <c r="FN37" i="2"/>
  <c r="FS33" i="3" s="1"/>
  <c r="FM37" i="2"/>
  <c r="FR33" i="3" s="1"/>
  <c r="FL37" i="2"/>
  <c r="FQ33" i="3" s="1"/>
  <c r="FK37" i="2"/>
  <c r="FP33" i="3" s="1"/>
  <c r="FJ37" i="2"/>
  <c r="FO33" i="3" s="1"/>
  <c r="FI37" i="2"/>
  <c r="FN33" i="3" s="1"/>
  <c r="FH37" i="2"/>
  <c r="FM33" i="3" s="1"/>
  <c r="FG37" i="2"/>
  <c r="FL33" i="3" s="1"/>
  <c r="FF37" i="2"/>
  <c r="FK33" i="3" s="1"/>
  <c r="FE37" i="2"/>
  <c r="FJ33" i="3" s="1"/>
  <c r="FD37" i="2"/>
  <c r="FI33" i="3" s="1"/>
  <c r="FC37" i="2"/>
  <c r="FH33" i="3" s="1"/>
  <c r="FB37" i="2"/>
  <c r="FG33" i="3" s="1"/>
  <c r="FA37" i="2"/>
  <c r="FF33" i="3" s="1"/>
  <c r="EZ37" i="2"/>
  <c r="FE33" i="3" s="1"/>
  <c r="EY37" i="2"/>
  <c r="FD33" i="3" s="1"/>
  <c r="EX37" i="2"/>
  <c r="FC33" i="3" s="1"/>
  <c r="EW37" i="2"/>
  <c r="FB33" i="3" s="1"/>
  <c r="EV37" i="2"/>
  <c r="FA33" i="3" s="1"/>
  <c r="EU37" i="2"/>
  <c r="EZ33" i="3" s="1"/>
  <c r="ET37" i="2"/>
  <c r="EY33" i="3" s="1"/>
  <c r="ES37" i="2"/>
  <c r="EX33" i="3" s="1"/>
  <c r="ER37" i="2"/>
  <c r="EW33" i="3" s="1"/>
  <c r="FQ36" i="2"/>
  <c r="FV28" i="3" s="1"/>
  <c r="FP36" i="2"/>
  <c r="FU28" i="3" s="1"/>
  <c r="FO36" i="2"/>
  <c r="FT28" i="3" s="1"/>
  <c r="FN36" i="2"/>
  <c r="FS28" i="3" s="1"/>
  <c r="FM36" i="2"/>
  <c r="FL36" i="2"/>
  <c r="FQ28" i="3" s="1"/>
  <c r="FK36" i="2"/>
  <c r="FP28" i="3" s="1"/>
  <c r="FJ36" i="2"/>
  <c r="FO31" i="3" s="1"/>
  <c r="FI36" i="2"/>
  <c r="FN30" i="3" s="1"/>
  <c r="FH36" i="2"/>
  <c r="FM28" i="3" s="1"/>
  <c r="FG36" i="2"/>
  <c r="FL28" i="3" s="1"/>
  <c r="FF36" i="2"/>
  <c r="FK28" i="3" s="1"/>
  <c r="FE36" i="2"/>
  <c r="FD36" i="2"/>
  <c r="FI28" i="3" s="1"/>
  <c r="FC36" i="2"/>
  <c r="FH28" i="3" s="1"/>
  <c r="FB36" i="2"/>
  <c r="FG28" i="3" s="1"/>
  <c r="FA36" i="2"/>
  <c r="FF28" i="3" s="1"/>
  <c r="EZ36" i="2"/>
  <c r="FE28" i="3" s="1"/>
  <c r="EY36" i="2"/>
  <c r="FD28" i="3" s="1"/>
  <c r="EX36" i="2"/>
  <c r="FC28" i="3" s="1"/>
  <c r="EW36" i="2"/>
  <c r="EV36" i="2"/>
  <c r="FA28" i="3" s="1"/>
  <c r="EU36" i="2"/>
  <c r="EZ28" i="3" s="1"/>
  <c r="ET36" i="2"/>
  <c r="EY28" i="3" s="1"/>
  <c r="ES36" i="2"/>
  <c r="EX28" i="3" s="1"/>
  <c r="ER36" i="2"/>
  <c r="EW28" i="3" s="1"/>
  <c r="FQ35" i="2"/>
  <c r="FV26" i="3" s="1"/>
  <c r="FV54" i="3" s="1"/>
  <c r="FP35" i="2"/>
  <c r="FU26" i="3" s="1"/>
  <c r="FU54" i="3" s="1"/>
  <c r="FO35" i="2"/>
  <c r="FT26" i="3" s="1"/>
  <c r="FT54" i="3" s="1"/>
  <c r="FN35" i="2"/>
  <c r="FS26" i="3" s="1"/>
  <c r="FS54" i="3" s="1"/>
  <c r="FM35" i="2"/>
  <c r="FR26" i="3" s="1"/>
  <c r="FR54" i="3" s="1"/>
  <c r="FL35" i="2"/>
  <c r="FQ26" i="3" s="1"/>
  <c r="FQ54" i="3" s="1"/>
  <c r="FK35" i="2"/>
  <c r="FP26" i="3" s="1"/>
  <c r="FP54" i="3" s="1"/>
  <c r="FJ35" i="2"/>
  <c r="FO26" i="3" s="1"/>
  <c r="FO54" i="3" s="1"/>
  <c r="FI35" i="2"/>
  <c r="FN26" i="3" s="1"/>
  <c r="FN54" i="3" s="1"/>
  <c r="FH35" i="2"/>
  <c r="FM26" i="3" s="1"/>
  <c r="FM54" i="3" s="1"/>
  <c r="FG35" i="2"/>
  <c r="FL26" i="3" s="1"/>
  <c r="FL54" i="3" s="1"/>
  <c r="FF35" i="2"/>
  <c r="FK26" i="3" s="1"/>
  <c r="FK54" i="3" s="1"/>
  <c r="FE35" i="2"/>
  <c r="FJ26" i="3" s="1"/>
  <c r="FJ54" i="3" s="1"/>
  <c r="FD35" i="2"/>
  <c r="FI26" i="3" s="1"/>
  <c r="FI54" i="3" s="1"/>
  <c r="FC35" i="2"/>
  <c r="FH26" i="3" s="1"/>
  <c r="FH54" i="3" s="1"/>
  <c r="FB35" i="2"/>
  <c r="FG26" i="3" s="1"/>
  <c r="FG54" i="3" s="1"/>
  <c r="FA35" i="2"/>
  <c r="FF26" i="3" s="1"/>
  <c r="FF54" i="3" s="1"/>
  <c r="EZ35" i="2"/>
  <c r="FE26" i="3" s="1"/>
  <c r="FE54" i="3" s="1"/>
  <c r="EY35" i="2"/>
  <c r="FD26" i="3" s="1"/>
  <c r="FD54" i="3" s="1"/>
  <c r="EX35" i="2"/>
  <c r="FC26" i="3" s="1"/>
  <c r="FC54" i="3" s="1"/>
  <c r="EW35" i="2"/>
  <c r="FB26" i="3" s="1"/>
  <c r="FB54" i="3" s="1"/>
  <c r="EV35" i="2"/>
  <c r="FA26" i="3" s="1"/>
  <c r="FA54" i="3" s="1"/>
  <c r="EU35" i="2"/>
  <c r="EZ26" i="3" s="1"/>
  <c r="EZ54" i="3" s="1"/>
  <c r="ET35" i="2"/>
  <c r="EY26" i="3" s="1"/>
  <c r="EY54" i="3" s="1"/>
  <c r="ES35" i="2"/>
  <c r="EX26" i="3" s="1"/>
  <c r="EX54" i="3" s="1"/>
  <c r="ER35" i="2"/>
  <c r="EW26" i="3" s="1"/>
  <c r="EW54" i="3" s="1"/>
  <c r="FQ34" i="2"/>
  <c r="FV25" i="3" s="1"/>
  <c r="FP34" i="2"/>
  <c r="FU25" i="3" s="1"/>
  <c r="FO34" i="2"/>
  <c r="FT25" i="3" s="1"/>
  <c r="FN34" i="2"/>
  <c r="FS25" i="3" s="1"/>
  <c r="FM34" i="2"/>
  <c r="FR25" i="3" s="1"/>
  <c r="FL34" i="2"/>
  <c r="FQ25" i="3" s="1"/>
  <c r="FK34" i="2"/>
  <c r="FP25" i="3" s="1"/>
  <c r="FJ34" i="2"/>
  <c r="FO25" i="3" s="1"/>
  <c r="FI34" i="2"/>
  <c r="FN25" i="3" s="1"/>
  <c r="FH34" i="2"/>
  <c r="FM25" i="3" s="1"/>
  <c r="FG34" i="2"/>
  <c r="FL25" i="3" s="1"/>
  <c r="FF34" i="2"/>
  <c r="FK25" i="3" s="1"/>
  <c r="FE34" i="2"/>
  <c r="FJ25" i="3" s="1"/>
  <c r="FD34" i="2"/>
  <c r="FI25" i="3" s="1"/>
  <c r="FC34" i="2"/>
  <c r="FH25" i="3" s="1"/>
  <c r="FB34" i="2"/>
  <c r="FG25" i="3" s="1"/>
  <c r="FA34" i="2"/>
  <c r="FF25" i="3" s="1"/>
  <c r="EZ34" i="2"/>
  <c r="FE25" i="3" s="1"/>
  <c r="EY34" i="2"/>
  <c r="FD25" i="3" s="1"/>
  <c r="EX34" i="2"/>
  <c r="FC25" i="3" s="1"/>
  <c r="EW34" i="2"/>
  <c r="FB25" i="3" s="1"/>
  <c r="EV34" i="2"/>
  <c r="FA25" i="3" s="1"/>
  <c r="EU34" i="2"/>
  <c r="EZ25" i="3" s="1"/>
  <c r="ET34" i="2"/>
  <c r="EY25" i="3" s="1"/>
  <c r="ES34" i="2"/>
  <c r="EX25" i="3" s="1"/>
  <c r="ER34" i="2"/>
  <c r="EW25" i="3" s="1"/>
  <c r="FQ33" i="2"/>
  <c r="FV24" i="3" s="1"/>
  <c r="FP33" i="2"/>
  <c r="FU23" i="3" s="1"/>
  <c r="FO33" i="2"/>
  <c r="FN33" i="2"/>
  <c r="FS22" i="3" s="1"/>
  <c r="FM33" i="2"/>
  <c r="FR22" i="3" s="1"/>
  <c r="FL33" i="2"/>
  <c r="FK33" i="2"/>
  <c r="FP23" i="3" s="1"/>
  <c r="FJ33" i="2"/>
  <c r="FO22" i="3" s="1"/>
  <c r="FI33" i="2"/>
  <c r="FN24" i="3" s="1"/>
  <c r="FH33" i="2"/>
  <c r="FM23" i="3" s="1"/>
  <c r="FG33" i="2"/>
  <c r="FF33" i="2"/>
  <c r="FK22" i="3" s="1"/>
  <c r="FE33" i="2"/>
  <c r="FJ22" i="3" s="1"/>
  <c r="FD33" i="2"/>
  <c r="FC33" i="2"/>
  <c r="FH23" i="3" s="1"/>
  <c r="FB33" i="2"/>
  <c r="FG22" i="3" s="1"/>
  <c r="FA33" i="2"/>
  <c r="FF24" i="3" s="1"/>
  <c r="EZ33" i="2"/>
  <c r="FE23" i="3" s="1"/>
  <c r="EY33" i="2"/>
  <c r="EX33" i="2"/>
  <c r="FC22" i="3" s="1"/>
  <c r="EW33" i="2"/>
  <c r="FB22" i="3" s="1"/>
  <c r="EV33" i="2"/>
  <c r="EU33" i="2"/>
  <c r="EZ23" i="3" s="1"/>
  <c r="ET33" i="2"/>
  <c r="EY22" i="3" s="1"/>
  <c r="ES33" i="2"/>
  <c r="EX24" i="3" s="1"/>
  <c r="ER33" i="2"/>
  <c r="EW23" i="3" s="1"/>
  <c r="FQ32" i="2"/>
  <c r="FV15" i="3" s="1"/>
  <c r="FP32" i="2"/>
  <c r="FU15" i="3" s="1"/>
  <c r="FO32" i="2"/>
  <c r="FT15" i="3" s="1"/>
  <c r="FN32" i="2"/>
  <c r="FM32" i="2"/>
  <c r="FL32" i="2"/>
  <c r="FK32" i="2"/>
  <c r="FP14" i="3" s="1"/>
  <c r="FJ32" i="2"/>
  <c r="FO14" i="3" s="1"/>
  <c r="FI32" i="2"/>
  <c r="FN14" i="3" s="1"/>
  <c r="FH32" i="2"/>
  <c r="FG32" i="2"/>
  <c r="FF32" i="2"/>
  <c r="FE32" i="2"/>
  <c r="FD32" i="2"/>
  <c r="FC32" i="2"/>
  <c r="FH14" i="3" s="1"/>
  <c r="FB32" i="2"/>
  <c r="FG14" i="3" s="1"/>
  <c r="FA32" i="2"/>
  <c r="FF15" i="3" s="1"/>
  <c r="EZ32" i="2"/>
  <c r="EY32" i="2"/>
  <c r="EX32" i="2"/>
  <c r="EW32" i="2"/>
  <c r="EV32" i="2"/>
  <c r="EU32" i="2"/>
  <c r="EZ15" i="3" s="1"/>
  <c r="ET32" i="2"/>
  <c r="EY14" i="3" s="1"/>
  <c r="ES32" i="2"/>
  <c r="EX15" i="3" s="1"/>
  <c r="ER32" i="2"/>
  <c r="EW15" i="3" s="1"/>
  <c r="FQ31" i="2"/>
  <c r="FV9" i="3" s="1"/>
  <c r="FP31" i="2"/>
  <c r="FU10" i="3" s="1"/>
  <c r="FO31" i="2"/>
  <c r="FT10" i="3" s="1"/>
  <c r="FN31" i="2"/>
  <c r="FS9" i="3" s="1"/>
  <c r="FM31" i="2"/>
  <c r="FR9" i="3" s="1"/>
  <c r="FL31" i="2"/>
  <c r="FK31" i="2"/>
  <c r="FJ31" i="2"/>
  <c r="FO12" i="3" s="1"/>
  <c r="FI31" i="2"/>
  <c r="FN9" i="3" s="1"/>
  <c r="FH31" i="2"/>
  <c r="FM10" i="3" s="1"/>
  <c r="FG31" i="2"/>
  <c r="FL10" i="3" s="1"/>
  <c r="FF31" i="2"/>
  <c r="FK9" i="3" s="1"/>
  <c r="FE31" i="2"/>
  <c r="FJ9" i="3" s="1"/>
  <c r="FD31" i="2"/>
  <c r="FC31" i="2"/>
  <c r="FH9" i="3" s="1"/>
  <c r="FB31" i="2"/>
  <c r="FA31" i="2"/>
  <c r="FF12" i="3" s="1"/>
  <c r="EZ31" i="2"/>
  <c r="FE11" i="3" s="1"/>
  <c r="EY31" i="2"/>
  <c r="FD9" i="3" s="1"/>
  <c r="EX31" i="2"/>
  <c r="FC9" i="3" s="1"/>
  <c r="EW31" i="2"/>
  <c r="FB9" i="3" s="1"/>
  <c r="EV31" i="2"/>
  <c r="EU31" i="2"/>
  <c r="ET31" i="2"/>
  <c r="ES31" i="2"/>
  <c r="EX12" i="3" s="1"/>
  <c r="ER31" i="2"/>
  <c r="EW9" i="3" s="1"/>
  <c r="FQ30" i="2"/>
  <c r="FV6" i="3" s="1"/>
  <c r="FP30" i="2"/>
  <c r="FU4" i="3" s="1"/>
  <c r="FO30" i="2"/>
  <c r="FT4" i="3" s="1"/>
  <c r="FN30" i="2"/>
  <c r="FS8" i="3" s="1"/>
  <c r="FM30" i="2"/>
  <c r="FR3" i="3" s="1"/>
  <c r="FL30" i="2"/>
  <c r="FQ6" i="3" s="1"/>
  <c r="FK30" i="2"/>
  <c r="FP6" i="3" s="1"/>
  <c r="FJ30" i="2"/>
  <c r="FO6" i="3" s="1"/>
  <c r="FI30" i="2"/>
  <c r="FN6" i="3" s="1"/>
  <c r="FH30" i="2"/>
  <c r="FM4" i="3" s="1"/>
  <c r="FG30" i="2"/>
  <c r="FL4" i="3" s="1"/>
  <c r="FF30" i="2"/>
  <c r="FK8" i="3" s="1"/>
  <c r="FE30" i="2"/>
  <c r="FJ3" i="3" s="1"/>
  <c r="FD30" i="2"/>
  <c r="FI6" i="3" s="1"/>
  <c r="FC30" i="2"/>
  <c r="FH6" i="3" s="1"/>
  <c r="FB30" i="2"/>
  <c r="FG6" i="3" s="1"/>
  <c r="FA30" i="2"/>
  <c r="FF6" i="3" s="1"/>
  <c r="EZ30" i="2"/>
  <c r="FE4" i="3" s="1"/>
  <c r="EY30" i="2"/>
  <c r="FD4" i="3" s="1"/>
  <c r="EX30" i="2"/>
  <c r="FC8" i="3" s="1"/>
  <c r="EW30" i="2"/>
  <c r="FB3" i="3" s="1"/>
  <c r="EV30" i="2"/>
  <c r="FA6" i="3" s="1"/>
  <c r="EU30" i="2"/>
  <c r="EZ6" i="3" s="1"/>
  <c r="ET30" i="2"/>
  <c r="EY6" i="3" s="1"/>
  <c r="ES30" i="2"/>
  <c r="EX6" i="3" s="1"/>
  <c r="ER30" i="2"/>
  <c r="EW4" i="3" s="1"/>
  <c r="EQ51" i="2"/>
  <c r="EQ50" i="2"/>
  <c r="EQ49" i="2"/>
  <c r="EQ47" i="2"/>
  <c r="EV44" i="3" s="1"/>
  <c r="EQ46" i="2"/>
  <c r="EV43" i="3" s="1"/>
  <c r="EQ45" i="2"/>
  <c r="EQ43" i="2"/>
  <c r="EV40" i="3" s="1"/>
  <c r="EQ42" i="2"/>
  <c r="EV39" i="3" s="1"/>
  <c r="EQ41" i="2"/>
  <c r="EV37" i="3" s="1"/>
  <c r="EQ40" i="2"/>
  <c r="EV36" i="3" s="1"/>
  <c r="EQ38" i="2"/>
  <c r="EV34" i="3" s="1"/>
  <c r="EQ37" i="2"/>
  <c r="EV33" i="3" s="1"/>
  <c r="EQ36" i="2"/>
  <c r="EV28" i="3" s="1"/>
  <c r="EQ35" i="2"/>
  <c r="EV26" i="3" s="1"/>
  <c r="EQ34" i="2"/>
  <c r="EV25" i="3" s="1"/>
  <c r="EQ33" i="2"/>
  <c r="EV22" i="3" s="1"/>
  <c r="EQ32" i="2"/>
  <c r="EV14" i="3" s="1"/>
  <c r="EQ31" i="2"/>
  <c r="EQ30" i="2"/>
  <c r="EV4" i="3" s="1"/>
  <c r="DO51" i="2"/>
  <c r="DO50" i="2"/>
  <c r="DO49" i="2"/>
  <c r="DO47" i="2"/>
  <c r="DT44" i="3" s="1"/>
  <c r="DO46" i="2"/>
  <c r="DT43" i="3" s="1"/>
  <c r="DO45" i="2"/>
  <c r="DO43" i="2"/>
  <c r="DT40" i="3" s="1"/>
  <c r="DO42" i="2"/>
  <c r="DT39" i="3" s="1"/>
  <c r="DO41" i="2"/>
  <c r="DT37" i="3" s="1"/>
  <c r="DO40" i="2"/>
  <c r="DT36" i="3" s="1"/>
  <c r="DO38" i="2"/>
  <c r="DT34" i="3" s="1"/>
  <c r="DO37" i="2"/>
  <c r="DT33" i="3" s="1"/>
  <c r="DO36" i="2"/>
  <c r="DT27" i="3" s="1"/>
  <c r="DO35" i="2"/>
  <c r="DT26" i="3" s="1"/>
  <c r="DO34" i="2"/>
  <c r="DT25" i="3" s="1"/>
  <c r="DO33" i="2"/>
  <c r="DO32" i="2"/>
  <c r="DT14" i="3" s="1"/>
  <c r="DO31" i="2"/>
  <c r="DT9" i="3" s="1"/>
  <c r="DO30" i="2"/>
  <c r="DT4" i="3" s="1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DM47" i="2"/>
  <c r="DR44" i="3" s="1"/>
  <c r="DL47" i="2"/>
  <c r="DQ44" i="3" s="1"/>
  <c r="DK47" i="2"/>
  <c r="DP44" i="3" s="1"/>
  <c r="DJ47" i="2"/>
  <c r="DO44" i="3" s="1"/>
  <c r="DI47" i="2"/>
  <c r="DN44" i="3" s="1"/>
  <c r="DH47" i="2"/>
  <c r="DM44" i="3" s="1"/>
  <c r="DG47" i="2"/>
  <c r="DL44" i="3" s="1"/>
  <c r="DF47" i="2"/>
  <c r="DK44" i="3" s="1"/>
  <c r="DE47" i="2"/>
  <c r="DJ44" i="3" s="1"/>
  <c r="DD47" i="2"/>
  <c r="DI44" i="3" s="1"/>
  <c r="DC47" i="2"/>
  <c r="DH44" i="3" s="1"/>
  <c r="DB47" i="2"/>
  <c r="DG44" i="3" s="1"/>
  <c r="DA47" i="2"/>
  <c r="DF44" i="3" s="1"/>
  <c r="CZ47" i="2"/>
  <c r="DE44" i="3" s="1"/>
  <c r="CY47" i="2"/>
  <c r="DD44" i="3" s="1"/>
  <c r="CX47" i="2"/>
  <c r="DC44" i="3" s="1"/>
  <c r="CW47" i="2"/>
  <c r="DB44" i="3" s="1"/>
  <c r="CV47" i="2"/>
  <c r="DA44" i="3" s="1"/>
  <c r="CU47" i="2"/>
  <c r="CZ44" i="3" s="1"/>
  <c r="CT47" i="2"/>
  <c r="CY44" i="3" s="1"/>
  <c r="CS47" i="2"/>
  <c r="CX44" i="3" s="1"/>
  <c r="CR47" i="2"/>
  <c r="CW44" i="3" s="1"/>
  <c r="CQ47" i="2"/>
  <c r="CV44" i="3" s="1"/>
  <c r="CP47" i="2"/>
  <c r="CU44" i="3" s="1"/>
  <c r="CO47" i="2"/>
  <c r="CT44" i="3" s="1"/>
  <c r="CN47" i="2"/>
  <c r="CS44" i="3" s="1"/>
  <c r="DM46" i="2"/>
  <c r="DR43" i="3" s="1"/>
  <c r="DL46" i="2"/>
  <c r="DQ43" i="3" s="1"/>
  <c r="DK46" i="2"/>
  <c r="DP43" i="3" s="1"/>
  <c r="DJ46" i="2"/>
  <c r="DO43" i="3" s="1"/>
  <c r="DI46" i="2"/>
  <c r="DN43" i="3" s="1"/>
  <c r="DH46" i="2"/>
  <c r="DM43" i="3" s="1"/>
  <c r="DG46" i="2"/>
  <c r="DL43" i="3" s="1"/>
  <c r="DF46" i="2"/>
  <c r="DK43" i="3" s="1"/>
  <c r="DE46" i="2"/>
  <c r="DJ43" i="3" s="1"/>
  <c r="DD46" i="2"/>
  <c r="DI43" i="3" s="1"/>
  <c r="DC46" i="2"/>
  <c r="DH43" i="3" s="1"/>
  <c r="DB46" i="2"/>
  <c r="DG43" i="3" s="1"/>
  <c r="DA46" i="2"/>
  <c r="DF43" i="3" s="1"/>
  <c r="CZ46" i="2"/>
  <c r="DE43" i="3" s="1"/>
  <c r="CY46" i="2"/>
  <c r="DD43" i="3" s="1"/>
  <c r="CX46" i="2"/>
  <c r="DC43" i="3" s="1"/>
  <c r="CW46" i="2"/>
  <c r="DB43" i="3" s="1"/>
  <c r="CV46" i="2"/>
  <c r="DA43" i="3" s="1"/>
  <c r="CU46" i="2"/>
  <c r="CZ43" i="3" s="1"/>
  <c r="CT46" i="2"/>
  <c r="CY43" i="3" s="1"/>
  <c r="CS46" i="2"/>
  <c r="CX43" i="3" s="1"/>
  <c r="CR46" i="2"/>
  <c r="CW43" i="3" s="1"/>
  <c r="CQ46" i="2"/>
  <c r="CV43" i="3" s="1"/>
  <c r="CP46" i="2"/>
  <c r="CU43" i="3" s="1"/>
  <c r="CO46" i="2"/>
  <c r="CT43" i="3" s="1"/>
  <c r="CN46" i="2"/>
  <c r="CS43" i="3" s="1"/>
  <c r="DM45" i="2"/>
  <c r="DL45" i="2"/>
  <c r="DK45" i="2"/>
  <c r="DJ45" i="2"/>
  <c r="DO41" i="3" s="1"/>
  <c r="DI45" i="2"/>
  <c r="DN41" i="3" s="1"/>
  <c r="DH45" i="2"/>
  <c r="DM42" i="3" s="1"/>
  <c r="DG45" i="2"/>
  <c r="DF45" i="2"/>
  <c r="DK42" i="3" s="1"/>
  <c r="DE45" i="2"/>
  <c r="DD45" i="2"/>
  <c r="DC45" i="2"/>
  <c r="DB45" i="2"/>
  <c r="DG41" i="3" s="1"/>
  <c r="DA45" i="2"/>
  <c r="DF42" i="3" s="1"/>
  <c r="CZ45" i="2"/>
  <c r="DE42" i="3" s="1"/>
  <c r="CY45" i="2"/>
  <c r="CX45" i="2"/>
  <c r="DC42" i="3" s="1"/>
  <c r="CW45" i="2"/>
  <c r="CV45" i="2"/>
  <c r="CU45" i="2"/>
  <c r="CT45" i="2"/>
  <c r="CY41" i="3" s="1"/>
  <c r="CS45" i="2"/>
  <c r="CX41" i="3" s="1"/>
  <c r="CR45" i="2"/>
  <c r="CW42" i="3" s="1"/>
  <c r="CQ45" i="2"/>
  <c r="CP45" i="2"/>
  <c r="CU42" i="3" s="1"/>
  <c r="CO45" i="2"/>
  <c r="CN45" i="2"/>
  <c r="DM43" i="2"/>
  <c r="DR40" i="3" s="1"/>
  <c r="DL43" i="2"/>
  <c r="DQ40" i="3" s="1"/>
  <c r="DK43" i="2"/>
  <c r="DP40" i="3" s="1"/>
  <c r="DJ43" i="2"/>
  <c r="DO40" i="3" s="1"/>
  <c r="DI43" i="2"/>
  <c r="DN40" i="3" s="1"/>
  <c r="DH43" i="2"/>
  <c r="DM40" i="3" s="1"/>
  <c r="DG43" i="2"/>
  <c r="DL40" i="3" s="1"/>
  <c r="DF43" i="2"/>
  <c r="DK40" i="3" s="1"/>
  <c r="DE43" i="2"/>
  <c r="DJ40" i="3" s="1"/>
  <c r="DD43" i="2"/>
  <c r="DI40" i="3" s="1"/>
  <c r="DC43" i="2"/>
  <c r="DH40" i="3" s="1"/>
  <c r="DB43" i="2"/>
  <c r="DG40" i="3" s="1"/>
  <c r="DA43" i="2"/>
  <c r="DF40" i="3" s="1"/>
  <c r="CZ43" i="2"/>
  <c r="DE40" i="3" s="1"/>
  <c r="CY43" i="2"/>
  <c r="DD40" i="3" s="1"/>
  <c r="CX43" i="2"/>
  <c r="DC40" i="3" s="1"/>
  <c r="CW43" i="2"/>
  <c r="DB40" i="3" s="1"/>
  <c r="CV43" i="2"/>
  <c r="DA40" i="3" s="1"/>
  <c r="CU43" i="2"/>
  <c r="CZ40" i="3" s="1"/>
  <c r="CT43" i="2"/>
  <c r="CY40" i="3" s="1"/>
  <c r="CS43" i="2"/>
  <c r="CX40" i="3" s="1"/>
  <c r="CR43" i="2"/>
  <c r="CW40" i="3" s="1"/>
  <c r="CQ43" i="2"/>
  <c r="CV40" i="3" s="1"/>
  <c r="CP43" i="2"/>
  <c r="CU40" i="3" s="1"/>
  <c r="CO43" i="2"/>
  <c r="CT40" i="3" s="1"/>
  <c r="CN43" i="2"/>
  <c r="CS40" i="3" s="1"/>
  <c r="DM42" i="2"/>
  <c r="DR39" i="3" s="1"/>
  <c r="DL42" i="2"/>
  <c r="DQ39" i="3" s="1"/>
  <c r="DK42" i="2"/>
  <c r="DP39" i="3" s="1"/>
  <c r="DJ42" i="2"/>
  <c r="DO39" i="3" s="1"/>
  <c r="DI42" i="2"/>
  <c r="DN39" i="3" s="1"/>
  <c r="DH42" i="2"/>
  <c r="DM39" i="3" s="1"/>
  <c r="DG42" i="2"/>
  <c r="DL39" i="3" s="1"/>
  <c r="DF42" i="2"/>
  <c r="DK39" i="3" s="1"/>
  <c r="DE42" i="2"/>
  <c r="DJ39" i="3" s="1"/>
  <c r="DD42" i="2"/>
  <c r="DI39" i="3" s="1"/>
  <c r="DC42" i="2"/>
  <c r="DH39" i="3" s="1"/>
  <c r="DB42" i="2"/>
  <c r="DG39" i="3" s="1"/>
  <c r="DA42" i="2"/>
  <c r="DF39" i="3" s="1"/>
  <c r="CZ42" i="2"/>
  <c r="DE39" i="3" s="1"/>
  <c r="CY42" i="2"/>
  <c r="DD39" i="3" s="1"/>
  <c r="CX42" i="2"/>
  <c r="DC39" i="3" s="1"/>
  <c r="CW42" i="2"/>
  <c r="DB39" i="3" s="1"/>
  <c r="CV42" i="2"/>
  <c r="DA39" i="3" s="1"/>
  <c r="CU42" i="2"/>
  <c r="CZ39" i="3" s="1"/>
  <c r="CT42" i="2"/>
  <c r="CY39" i="3" s="1"/>
  <c r="CS42" i="2"/>
  <c r="CX39" i="3" s="1"/>
  <c r="CR42" i="2"/>
  <c r="CW39" i="3" s="1"/>
  <c r="CQ42" i="2"/>
  <c r="CV39" i="3" s="1"/>
  <c r="CP42" i="2"/>
  <c r="CU39" i="3" s="1"/>
  <c r="CO42" i="2"/>
  <c r="CT39" i="3" s="1"/>
  <c r="CN42" i="2"/>
  <c r="CS39" i="3" s="1"/>
  <c r="DM41" i="2"/>
  <c r="DR38" i="3" s="1"/>
  <c r="DL41" i="2"/>
  <c r="DQ37" i="3" s="1"/>
  <c r="DK41" i="2"/>
  <c r="DP37" i="3" s="1"/>
  <c r="DJ41" i="2"/>
  <c r="DO37" i="3" s="1"/>
  <c r="DI41" i="2"/>
  <c r="DN37" i="3" s="1"/>
  <c r="DH41" i="2"/>
  <c r="DM37" i="3" s="1"/>
  <c r="DG41" i="2"/>
  <c r="DL37" i="3" s="1"/>
  <c r="DF41" i="2"/>
  <c r="DK37" i="3" s="1"/>
  <c r="DE41" i="2"/>
  <c r="DJ38" i="3" s="1"/>
  <c r="DD41" i="2"/>
  <c r="DI37" i="3" s="1"/>
  <c r="DC41" i="2"/>
  <c r="DH37" i="3" s="1"/>
  <c r="DB41" i="2"/>
  <c r="DG37" i="3" s="1"/>
  <c r="DA41" i="2"/>
  <c r="DF37" i="3" s="1"/>
  <c r="CZ41" i="2"/>
  <c r="DE37" i="3" s="1"/>
  <c r="CY41" i="2"/>
  <c r="DD37" i="3" s="1"/>
  <c r="CX41" i="2"/>
  <c r="DC37" i="3" s="1"/>
  <c r="CW41" i="2"/>
  <c r="DB38" i="3" s="1"/>
  <c r="CV41" i="2"/>
  <c r="DA37" i="3" s="1"/>
  <c r="CU41" i="2"/>
  <c r="CZ37" i="3" s="1"/>
  <c r="CT41" i="2"/>
  <c r="CY37" i="3" s="1"/>
  <c r="CS41" i="2"/>
  <c r="CX37" i="3" s="1"/>
  <c r="CR41" i="2"/>
  <c r="CW37" i="3" s="1"/>
  <c r="CQ41" i="2"/>
  <c r="CV37" i="3" s="1"/>
  <c r="CP41" i="2"/>
  <c r="CU37" i="3" s="1"/>
  <c r="CO41" i="2"/>
  <c r="CT38" i="3" s="1"/>
  <c r="CN41" i="2"/>
  <c r="CS37" i="3" s="1"/>
  <c r="DM40" i="2"/>
  <c r="DR36" i="3" s="1"/>
  <c r="DL40" i="2"/>
  <c r="DQ36" i="3" s="1"/>
  <c r="DK40" i="2"/>
  <c r="DP36" i="3" s="1"/>
  <c r="DJ40" i="2"/>
  <c r="DO36" i="3" s="1"/>
  <c r="DI40" i="2"/>
  <c r="DN36" i="3" s="1"/>
  <c r="DH40" i="2"/>
  <c r="DM36" i="3" s="1"/>
  <c r="DG40" i="2"/>
  <c r="DL36" i="3" s="1"/>
  <c r="DF40" i="2"/>
  <c r="DK36" i="3" s="1"/>
  <c r="DE40" i="2"/>
  <c r="DJ36" i="3" s="1"/>
  <c r="DD40" i="2"/>
  <c r="DI36" i="3" s="1"/>
  <c r="DC40" i="2"/>
  <c r="DH36" i="3" s="1"/>
  <c r="DB40" i="2"/>
  <c r="DG36" i="3" s="1"/>
  <c r="DA40" i="2"/>
  <c r="DF36" i="3" s="1"/>
  <c r="CZ40" i="2"/>
  <c r="DE36" i="3" s="1"/>
  <c r="CY40" i="2"/>
  <c r="DD36" i="3" s="1"/>
  <c r="CX40" i="2"/>
  <c r="DC36" i="3" s="1"/>
  <c r="CW40" i="2"/>
  <c r="DB36" i="3" s="1"/>
  <c r="CV40" i="2"/>
  <c r="DA36" i="3" s="1"/>
  <c r="CU40" i="2"/>
  <c r="CZ36" i="3" s="1"/>
  <c r="CT40" i="2"/>
  <c r="CY36" i="3" s="1"/>
  <c r="CS40" i="2"/>
  <c r="CX36" i="3" s="1"/>
  <c r="CR40" i="2"/>
  <c r="CW36" i="3" s="1"/>
  <c r="CQ40" i="2"/>
  <c r="CV36" i="3" s="1"/>
  <c r="CP40" i="2"/>
  <c r="CU36" i="3" s="1"/>
  <c r="CO40" i="2"/>
  <c r="CT36" i="3" s="1"/>
  <c r="CN40" i="2"/>
  <c r="CS36" i="3" s="1"/>
  <c r="DM38" i="2"/>
  <c r="DR34" i="3" s="1"/>
  <c r="DL38" i="2"/>
  <c r="DQ34" i="3" s="1"/>
  <c r="DK38" i="2"/>
  <c r="DP34" i="3" s="1"/>
  <c r="DJ38" i="2"/>
  <c r="DO35" i="3" s="1"/>
  <c r="DI38" i="2"/>
  <c r="DN34" i="3" s="1"/>
  <c r="DH38" i="2"/>
  <c r="DM34" i="3" s="1"/>
  <c r="DG38" i="2"/>
  <c r="DL34" i="3" s="1"/>
  <c r="DF38" i="2"/>
  <c r="DK34" i="3" s="1"/>
  <c r="DE38" i="2"/>
  <c r="DJ34" i="3" s="1"/>
  <c r="DD38" i="2"/>
  <c r="DI34" i="3" s="1"/>
  <c r="DC38" i="2"/>
  <c r="DH34" i="3" s="1"/>
  <c r="DB38" i="2"/>
  <c r="DG35" i="3" s="1"/>
  <c r="DA38" i="2"/>
  <c r="DF34" i="3" s="1"/>
  <c r="CZ38" i="2"/>
  <c r="DE34" i="3" s="1"/>
  <c r="CY38" i="2"/>
  <c r="DD34" i="3" s="1"/>
  <c r="CX38" i="2"/>
  <c r="DC34" i="3" s="1"/>
  <c r="CW38" i="2"/>
  <c r="DB34" i="3" s="1"/>
  <c r="CV38" i="2"/>
  <c r="DA34" i="3" s="1"/>
  <c r="CU38" i="2"/>
  <c r="CZ34" i="3" s="1"/>
  <c r="CT38" i="2"/>
  <c r="CY35" i="3" s="1"/>
  <c r="CS38" i="2"/>
  <c r="CX34" i="3" s="1"/>
  <c r="CR38" i="2"/>
  <c r="CW34" i="3" s="1"/>
  <c r="CQ38" i="2"/>
  <c r="CV34" i="3" s="1"/>
  <c r="CP38" i="2"/>
  <c r="CU34" i="3" s="1"/>
  <c r="CO38" i="2"/>
  <c r="CT34" i="3" s="1"/>
  <c r="CN38" i="2"/>
  <c r="CS34" i="3" s="1"/>
  <c r="DM37" i="2"/>
  <c r="DR33" i="3" s="1"/>
  <c r="DL37" i="2"/>
  <c r="DQ33" i="3" s="1"/>
  <c r="DK37" i="2"/>
  <c r="DP33" i="3" s="1"/>
  <c r="DJ37" i="2"/>
  <c r="DO33" i="3" s="1"/>
  <c r="DI37" i="2"/>
  <c r="DN33" i="3" s="1"/>
  <c r="DH37" i="2"/>
  <c r="DM33" i="3" s="1"/>
  <c r="DG37" i="2"/>
  <c r="DL33" i="3" s="1"/>
  <c r="DF37" i="2"/>
  <c r="DK33" i="3" s="1"/>
  <c r="DE37" i="2"/>
  <c r="DJ33" i="3" s="1"/>
  <c r="DD37" i="2"/>
  <c r="DI33" i="3" s="1"/>
  <c r="DC37" i="2"/>
  <c r="DH33" i="3" s="1"/>
  <c r="DB37" i="2"/>
  <c r="DG33" i="3" s="1"/>
  <c r="DA37" i="2"/>
  <c r="DF33" i="3" s="1"/>
  <c r="CZ37" i="2"/>
  <c r="DE33" i="3" s="1"/>
  <c r="CY37" i="2"/>
  <c r="DD33" i="3" s="1"/>
  <c r="CX37" i="2"/>
  <c r="DC33" i="3" s="1"/>
  <c r="CW37" i="2"/>
  <c r="DB33" i="3" s="1"/>
  <c r="CV37" i="2"/>
  <c r="DA33" i="3" s="1"/>
  <c r="CU37" i="2"/>
  <c r="CZ33" i="3" s="1"/>
  <c r="CT37" i="2"/>
  <c r="CY33" i="3" s="1"/>
  <c r="CS37" i="2"/>
  <c r="CX33" i="3" s="1"/>
  <c r="CR37" i="2"/>
  <c r="CW33" i="3" s="1"/>
  <c r="CQ37" i="2"/>
  <c r="CV33" i="3" s="1"/>
  <c r="CP37" i="2"/>
  <c r="CU33" i="3" s="1"/>
  <c r="CO37" i="2"/>
  <c r="CT33" i="3" s="1"/>
  <c r="CN37" i="2"/>
  <c r="CS33" i="3" s="1"/>
  <c r="DM36" i="2"/>
  <c r="DL36" i="2"/>
  <c r="DQ27" i="3" s="1"/>
  <c r="DK36" i="2"/>
  <c r="DP27" i="3" s="1"/>
  <c r="DJ36" i="2"/>
  <c r="DO27" i="3" s="1"/>
  <c r="DI36" i="2"/>
  <c r="DN27" i="3" s="1"/>
  <c r="DH36" i="2"/>
  <c r="DG36" i="2"/>
  <c r="DF36" i="2"/>
  <c r="DE36" i="2"/>
  <c r="DD36" i="2"/>
  <c r="DI27" i="3" s="1"/>
  <c r="DC36" i="2"/>
  <c r="DH27" i="3" s="1"/>
  <c r="DB36" i="2"/>
  <c r="DG27" i="3" s="1"/>
  <c r="DA36" i="2"/>
  <c r="DF27" i="3" s="1"/>
  <c r="CZ36" i="2"/>
  <c r="CY36" i="2"/>
  <c r="CX36" i="2"/>
  <c r="CW36" i="2"/>
  <c r="CV36" i="2"/>
  <c r="DA27" i="3" s="1"/>
  <c r="CU36" i="2"/>
  <c r="CZ27" i="3" s="1"/>
  <c r="CT36" i="2"/>
  <c r="CY27" i="3" s="1"/>
  <c r="CS36" i="2"/>
  <c r="CX27" i="3" s="1"/>
  <c r="CR36" i="2"/>
  <c r="CQ36" i="2"/>
  <c r="CP36" i="2"/>
  <c r="CO36" i="2"/>
  <c r="CN36" i="2"/>
  <c r="CS27" i="3" s="1"/>
  <c r="DM35" i="2"/>
  <c r="DR26" i="3" s="1"/>
  <c r="DR54" i="3" s="1"/>
  <c r="DL35" i="2"/>
  <c r="DQ26" i="3" s="1"/>
  <c r="DQ54" i="3" s="1"/>
  <c r="DK35" i="2"/>
  <c r="DP26" i="3" s="1"/>
  <c r="DP54" i="3" s="1"/>
  <c r="DJ35" i="2"/>
  <c r="DO26" i="3" s="1"/>
  <c r="DO54" i="3" s="1"/>
  <c r="DI35" i="2"/>
  <c r="DN26" i="3" s="1"/>
  <c r="DN54" i="3" s="1"/>
  <c r="DH35" i="2"/>
  <c r="DM26" i="3" s="1"/>
  <c r="DM54" i="3" s="1"/>
  <c r="DG35" i="2"/>
  <c r="DL26" i="3" s="1"/>
  <c r="DL54" i="3" s="1"/>
  <c r="DF35" i="2"/>
  <c r="DK26" i="3" s="1"/>
  <c r="DK54" i="3" s="1"/>
  <c r="DE35" i="2"/>
  <c r="DJ26" i="3" s="1"/>
  <c r="DJ54" i="3" s="1"/>
  <c r="DD35" i="2"/>
  <c r="DI26" i="3" s="1"/>
  <c r="DI54" i="3" s="1"/>
  <c r="DC35" i="2"/>
  <c r="DH26" i="3" s="1"/>
  <c r="DH54" i="3" s="1"/>
  <c r="DB35" i="2"/>
  <c r="DG26" i="3" s="1"/>
  <c r="DG54" i="3" s="1"/>
  <c r="DA35" i="2"/>
  <c r="DF26" i="3" s="1"/>
  <c r="DF54" i="3" s="1"/>
  <c r="CZ35" i="2"/>
  <c r="DE26" i="3" s="1"/>
  <c r="DE54" i="3" s="1"/>
  <c r="CY35" i="2"/>
  <c r="DD26" i="3" s="1"/>
  <c r="DD54" i="3" s="1"/>
  <c r="CX35" i="2"/>
  <c r="DC26" i="3" s="1"/>
  <c r="DC54" i="3" s="1"/>
  <c r="CW35" i="2"/>
  <c r="DB26" i="3" s="1"/>
  <c r="DB54" i="3" s="1"/>
  <c r="CV35" i="2"/>
  <c r="DA26" i="3" s="1"/>
  <c r="DA54" i="3" s="1"/>
  <c r="CU35" i="2"/>
  <c r="CZ26" i="3" s="1"/>
  <c r="CZ54" i="3" s="1"/>
  <c r="CT35" i="2"/>
  <c r="CY26" i="3" s="1"/>
  <c r="CY54" i="3" s="1"/>
  <c r="CS35" i="2"/>
  <c r="CX26" i="3" s="1"/>
  <c r="CX54" i="3" s="1"/>
  <c r="CR35" i="2"/>
  <c r="CW26" i="3" s="1"/>
  <c r="CW54" i="3" s="1"/>
  <c r="CQ35" i="2"/>
  <c r="CV26" i="3" s="1"/>
  <c r="CV54" i="3" s="1"/>
  <c r="CP35" i="2"/>
  <c r="CU26" i="3" s="1"/>
  <c r="CU54" i="3" s="1"/>
  <c r="CO35" i="2"/>
  <c r="CT26" i="3" s="1"/>
  <c r="CT54" i="3" s="1"/>
  <c r="CN35" i="2"/>
  <c r="CS26" i="3" s="1"/>
  <c r="CS54" i="3" s="1"/>
  <c r="DM34" i="2"/>
  <c r="DR25" i="3" s="1"/>
  <c r="DL34" i="2"/>
  <c r="DQ25" i="3" s="1"/>
  <c r="DK34" i="2"/>
  <c r="DP25" i="3" s="1"/>
  <c r="DJ34" i="2"/>
  <c r="DO25" i="3" s="1"/>
  <c r="DI34" i="2"/>
  <c r="DN25" i="3" s="1"/>
  <c r="DH34" i="2"/>
  <c r="DM25" i="3" s="1"/>
  <c r="DG34" i="2"/>
  <c r="DL25" i="3" s="1"/>
  <c r="DF34" i="2"/>
  <c r="DK25" i="3" s="1"/>
  <c r="DE34" i="2"/>
  <c r="DJ25" i="3" s="1"/>
  <c r="DD34" i="2"/>
  <c r="DI25" i="3" s="1"/>
  <c r="DC34" i="2"/>
  <c r="DH25" i="3" s="1"/>
  <c r="DB34" i="2"/>
  <c r="DG25" i="3" s="1"/>
  <c r="DA34" i="2"/>
  <c r="DF25" i="3" s="1"/>
  <c r="CZ34" i="2"/>
  <c r="DE25" i="3" s="1"/>
  <c r="CY34" i="2"/>
  <c r="DD25" i="3" s="1"/>
  <c r="CX34" i="2"/>
  <c r="DC25" i="3" s="1"/>
  <c r="CW34" i="2"/>
  <c r="DB25" i="3" s="1"/>
  <c r="CV34" i="2"/>
  <c r="DA25" i="3" s="1"/>
  <c r="CU34" i="2"/>
  <c r="CZ25" i="3" s="1"/>
  <c r="CT34" i="2"/>
  <c r="CY25" i="3" s="1"/>
  <c r="CS34" i="2"/>
  <c r="CX25" i="3" s="1"/>
  <c r="CR34" i="2"/>
  <c r="CW25" i="3" s="1"/>
  <c r="CQ34" i="2"/>
  <c r="CV25" i="3" s="1"/>
  <c r="CP34" i="2"/>
  <c r="CU25" i="3" s="1"/>
  <c r="CO34" i="2"/>
  <c r="CT25" i="3" s="1"/>
  <c r="CN34" i="2"/>
  <c r="CS25" i="3" s="1"/>
  <c r="DM33" i="2"/>
  <c r="DR24" i="3" s="1"/>
  <c r="DL33" i="2"/>
  <c r="DK33" i="2"/>
  <c r="DP22" i="3" s="1"/>
  <c r="DJ33" i="2"/>
  <c r="DO22" i="3" s="1"/>
  <c r="DI33" i="2"/>
  <c r="DN22" i="3" s="1"/>
  <c r="DH33" i="2"/>
  <c r="DM22" i="3" s="1"/>
  <c r="DG33" i="2"/>
  <c r="DF33" i="2"/>
  <c r="DK22" i="3" s="1"/>
  <c r="DE33" i="2"/>
  <c r="DJ24" i="3" s="1"/>
  <c r="DD33" i="2"/>
  <c r="DC33" i="2"/>
  <c r="DH22" i="3" s="1"/>
  <c r="DB33" i="2"/>
  <c r="DG22" i="3" s="1"/>
  <c r="DA33" i="2"/>
  <c r="DF22" i="3" s="1"/>
  <c r="CZ33" i="2"/>
  <c r="DE22" i="3" s="1"/>
  <c r="CY33" i="2"/>
  <c r="CX33" i="2"/>
  <c r="DC22" i="3" s="1"/>
  <c r="CW33" i="2"/>
  <c r="DB24" i="3" s="1"/>
  <c r="CV33" i="2"/>
  <c r="CU33" i="2"/>
  <c r="CZ22" i="3" s="1"/>
  <c r="CT33" i="2"/>
  <c r="CY22" i="3" s="1"/>
  <c r="CS33" i="2"/>
  <c r="CX22" i="3" s="1"/>
  <c r="CR33" i="2"/>
  <c r="CW22" i="3" s="1"/>
  <c r="CQ33" i="2"/>
  <c r="CP33" i="2"/>
  <c r="CU22" i="3" s="1"/>
  <c r="CO33" i="2"/>
  <c r="CT24" i="3" s="1"/>
  <c r="CN33" i="2"/>
  <c r="DM32" i="2"/>
  <c r="DR14" i="3" s="1"/>
  <c r="DL32" i="2"/>
  <c r="DK32" i="2"/>
  <c r="DP14" i="3" s="1"/>
  <c r="DJ32" i="2"/>
  <c r="DO14" i="3" s="1"/>
  <c r="DI32" i="2"/>
  <c r="DN14" i="3" s="1"/>
  <c r="DH32" i="2"/>
  <c r="DM14" i="3" s="1"/>
  <c r="DG32" i="2"/>
  <c r="DL14" i="3" s="1"/>
  <c r="DF32" i="2"/>
  <c r="DK14" i="3" s="1"/>
  <c r="DE32" i="2"/>
  <c r="DJ14" i="3" s="1"/>
  <c r="DD32" i="2"/>
  <c r="DC32" i="2"/>
  <c r="DH14" i="3" s="1"/>
  <c r="DB32" i="2"/>
  <c r="DG14" i="3" s="1"/>
  <c r="DA32" i="2"/>
  <c r="DF14" i="3" s="1"/>
  <c r="CZ32" i="2"/>
  <c r="DE14" i="3" s="1"/>
  <c r="CY32" i="2"/>
  <c r="DD14" i="3" s="1"/>
  <c r="CX32" i="2"/>
  <c r="DC14" i="3" s="1"/>
  <c r="CW32" i="2"/>
  <c r="DB14" i="3" s="1"/>
  <c r="CV32" i="2"/>
  <c r="CU32" i="2"/>
  <c r="CZ14" i="3" s="1"/>
  <c r="CT32" i="2"/>
  <c r="CY14" i="3" s="1"/>
  <c r="CS32" i="2"/>
  <c r="CX14" i="3" s="1"/>
  <c r="CR32" i="2"/>
  <c r="CW14" i="3" s="1"/>
  <c r="CQ32" i="2"/>
  <c r="CV14" i="3" s="1"/>
  <c r="CP32" i="2"/>
  <c r="CU14" i="3" s="1"/>
  <c r="CO32" i="2"/>
  <c r="CT15" i="3" s="1"/>
  <c r="CN32" i="2"/>
  <c r="DM31" i="2"/>
  <c r="DR13" i="3" s="1"/>
  <c r="DL31" i="2"/>
  <c r="DK31" i="2"/>
  <c r="DJ31" i="2"/>
  <c r="DO9" i="3" s="1"/>
  <c r="DI31" i="2"/>
  <c r="DN9" i="3" s="1"/>
  <c r="DH31" i="2"/>
  <c r="DM10" i="3" s="1"/>
  <c r="DG31" i="2"/>
  <c r="DL10" i="3" s="1"/>
  <c r="DF31" i="2"/>
  <c r="DE31" i="2"/>
  <c r="DJ13" i="3" s="1"/>
  <c r="DD31" i="2"/>
  <c r="DC31" i="2"/>
  <c r="DH9" i="3" s="1"/>
  <c r="DB31" i="2"/>
  <c r="DG9" i="3" s="1"/>
  <c r="DA31" i="2"/>
  <c r="DF9" i="3" s="1"/>
  <c r="CZ31" i="2"/>
  <c r="CY31" i="2"/>
  <c r="DD13" i="3" s="1"/>
  <c r="CX31" i="2"/>
  <c r="DC11" i="3" s="1"/>
  <c r="CW31" i="2"/>
  <c r="DB13" i="3" s="1"/>
  <c r="CV31" i="2"/>
  <c r="DA11" i="3" s="1"/>
  <c r="CU31" i="2"/>
  <c r="CT31" i="2"/>
  <c r="CY9" i="3" s="1"/>
  <c r="CS31" i="2"/>
  <c r="CX9" i="3" s="1"/>
  <c r="CR31" i="2"/>
  <c r="CQ31" i="2"/>
  <c r="CV13" i="3" s="1"/>
  <c r="CP31" i="2"/>
  <c r="CU11" i="3" s="1"/>
  <c r="CO31" i="2"/>
  <c r="CT13" i="3" s="1"/>
  <c r="CN31" i="2"/>
  <c r="DM30" i="2"/>
  <c r="DR8" i="3" s="1"/>
  <c r="DL30" i="2"/>
  <c r="DQ6" i="3" s="1"/>
  <c r="DK30" i="2"/>
  <c r="DP6" i="3" s="1"/>
  <c r="DJ30" i="2"/>
  <c r="DO6" i="3" s="1"/>
  <c r="DI30" i="2"/>
  <c r="DN6" i="3" s="1"/>
  <c r="DH30" i="2"/>
  <c r="DM6" i="3" s="1"/>
  <c r="DG30" i="2"/>
  <c r="DL4" i="3" s="1"/>
  <c r="DF30" i="2"/>
  <c r="DK8" i="3" s="1"/>
  <c r="DE30" i="2"/>
  <c r="DJ8" i="3" s="1"/>
  <c r="DD30" i="2"/>
  <c r="DI6" i="3" s="1"/>
  <c r="DC30" i="2"/>
  <c r="DH6" i="3" s="1"/>
  <c r="DB30" i="2"/>
  <c r="DG6" i="3" s="1"/>
  <c r="DA30" i="2"/>
  <c r="DF6" i="3" s="1"/>
  <c r="CZ30" i="2"/>
  <c r="DE6" i="3" s="1"/>
  <c r="CY30" i="2"/>
  <c r="DD4" i="3" s="1"/>
  <c r="CX30" i="2"/>
  <c r="DC8" i="3" s="1"/>
  <c r="CW30" i="2"/>
  <c r="DB8" i="3" s="1"/>
  <c r="CV30" i="2"/>
  <c r="DA6" i="3" s="1"/>
  <c r="CU30" i="2"/>
  <c r="CZ6" i="3" s="1"/>
  <c r="CT30" i="2"/>
  <c r="CY6" i="3" s="1"/>
  <c r="CS30" i="2"/>
  <c r="CX6" i="3" s="1"/>
  <c r="CR30" i="2"/>
  <c r="CW6" i="3" s="1"/>
  <c r="CQ30" i="2"/>
  <c r="CV4" i="3" s="1"/>
  <c r="CP30" i="2"/>
  <c r="CU8" i="3" s="1"/>
  <c r="CO30" i="2"/>
  <c r="CT8" i="3" s="1"/>
  <c r="CN30" i="2"/>
  <c r="CS6" i="3" s="1"/>
  <c r="CM51" i="2"/>
  <c r="CM50" i="2"/>
  <c r="CM49" i="2"/>
  <c r="CM47" i="2"/>
  <c r="CR44" i="3" s="1"/>
  <c r="CM46" i="2"/>
  <c r="CR43" i="3" s="1"/>
  <c r="CM45" i="2"/>
  <c r="CM43" i="2"/>
  <c r="CR40" i="3" s="1"/>
  <c r="CM42" i="2"/>
  <c r="CR39" i="3" s="1"/>
  <c r="CM41" i="2"/>
  <c r="CR37" i="3" s="1"/>
  <c r="CM40" i="2"/>
  <c r="CR36" i="3" s="1"/>
  <c r="CM38" i="2"/>
  <c r="CR34" i="3" s="1"/>
  <c r="CM37" i="2"/>
  <c r="CR33" i="3" s="1"/>
  <c r="CM36" i="2"/>
  <c r="CR27" i="3" s="1"/>
  <c r="CM35" i="2"/>
  <c r="CR26" i="3" s="1"/>
  <c r="CM34" i="2"/>
  <c r="CR25" i="3" s="1"/>
  <c r="CM33" i="2"/>
  <c r="CR22" i="3" s="1"/>
  <c r="CM32" i="2"/>
  <c r="CM31" i="2"/>
  <c r="CR9" i="3" s="1"/>
  <c r="CM30" i="2"/>
  <c r="CR6" i="3" s="1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CK47" i="2"/>
  <c r="CP44" i="3" s="1"/>
  <c r="CJ47" i="2"/>
  <c r="CO44" i="3" s="1"/>
  <c r="CI47" i="2"/>
  <c r="CN44" i="3" s="1"/>
  <c r="CH47" i="2"/>
  <c r="CM44" i="3" s="1"/>
  <c r="CG47" i="2"/>
  <c r="CL44" i="3" s="1"/>
  <c r="CF47" i="2"/>
  <c r="CK44" i="3" s="1"/>
  <c r="CE47" i="2"/>
  <c r="CJ44" i="3" s="1"/>
  <c r="CD47" i="2"/>
  <c r="CI44" i="3" s="1"/>
  <c r="CC47" i="2"/>
  <c r="CH44" i="3" s="1"/>
  <c r="CB47" i="2"/>
  <c r="CG44" i="3" s="1"/>
  <c r="CA47" i="2"/>
  <c r="CF44" i="3" s="1"/>
  <c r="BZ47" i="2"/>
  <c r="CE44" i="3" s="1"/>
  <c r="BY47" i="2"/>
  <c r="CD44" i="3" s="1"/>
  <c r="BX47" i="2"/>
  <c r="CC44" i="3" s="1"/>
  <c r="BW47" i="2"/>
  <c r="CB44" i="3" s="1"/>
  <c r="BV47" i="2"/>
  <c r="CA44" i="3" s="1"/>
  <c r="BU47" i="2"/>
  <c r="BZ44" i="3" s="1"/>
  <c r="BT47" i="2"/>
  <c r="BY44" i="3" s="1"/>
  <c r="BS47" i="2"/>
  <c r="BX44" i="3" s="1"/>
  <c r="BR47" i="2"/>
  <c r="BW44" i="3" s="1"/>
  <c r="BQ47" i="2"/>
  <c r="BV44" i="3" s="1"/>
  <c r="BP47" i="2"/>
  <c r="BU44" i="3" s="1"/>
  <c r="BO47" i="2"/>
  <c r="BT44" i="3" s="1"/>
  <c r="BN47" i="2"/>
  <c r="BS44" i="3" s="1"/>
  <c r="BM47" i="2"/>
  <c r="BR44" i="3" s="1"/>
  <c r="BL47" i="2"/>
  <c r="BQ44" i="3" s="1"/>
  <c r="CK46" i="2"/>
  <c r="CP43" i="3" s="1"/>
  <c r="CJ46" i="2"/>
  <c r="CO43" i="3" s="1"/>
  <c r="CI46" i="2"/>
  <c r="CN43" i="3" s="1"/>
  <c r="CH46" i="2"/>
  <c r="CM43" i="3" s="1"/>
  <c r="CG46" i="2"/>
  <c r="CL43" i="3" s="1"/>
  <c r="CF46" i="2"/>
  <c r="CK43" i="3" s="1"/>
  <c r="CE46" i="2"/>
  <c r="CJ43" i="3" s="1"/>
  <c r="CD46" i="2"/>
  <c r="CI43" i="3" s="1"/>
  <c r="CC46" i="2"/>
  <c r="CH43" i="3" s="1"/>
  <c r="CB46" i="2"/>
  <c r="CG43" i="3" s="1"/>
  <c r="CA46" i="2"/>
  <c r="CF43" i="3" s="1"/>
  <c r="BZ46" i="2"/>
  <c r="CE43" i="3" s="1"/>
  <c r="BY46" i="2"/>
  <c r="CD43" i="3" s="1"/>
  <c r="BX46" i="2"/>
  <c r="CC43" i="3" s="1"/>
  <c r="BW46" i="2"/>
  <c r="CB43" i="3" s="1"/>
  <c r="BV46" i="2"/>
  <c r="CA43" i="3" s="1"/>
  <c r="BU46" i="2"/>
  <c r="BZ43" i="3" s="1"/>
  <c r="BT46" i="2"/>
  <c r="BY43" i="3" s="1"/>
  <c r="BS46" i="2"/>
  <c r="BX43" i="3" s="1"/>
  <c r="BR46" i="2"/>
  <c r="BW43" i="3" s="1"/>
  <c r="BQ46" i="2"/>
  <c r="BV43" i="3" s="1"/>
  <c r="BP46" i="2"/>
  <c r="BU43" i="3" s="1"/>
  <c r="BO46" i="2"/>
  <c r="BT43" i="3" s="1"/>
  <c r="BN46" i="2"/>
  <c r="BS43" i="3" s="1"/>
  <c r="BM46" i="2"/>
  <c r="BR43" i="3" s="1"/>
  <c r="BL46" i="2"/>
  <c r="BQ43" i="3" s="1"/>
  <c r="CK45" i="2"/>
  <c r="CP41" i="3" s="1"/>
  <c r="CJ45" i="2"/>
  <c r="CO42" i="3" s="1"/>
  <c r="CI45" i="2"/>
  <c r="CN41" i="3" s="1"/>
  <c r="CH45" i="2"/>
  <c r="CM42" i="3" s="1"/>
  <c r="CG45" i="2"/>
  <c r="CF45" i="2"/>
  <c r="CE45" i="2"/>
  <c r="CD45" i="2"/>
  <c r="CC45" i="2"/>
  <c r="CH42" i="3" s="1"/>
  <c r="CB45" i="2"/>
  <c r="CG42" i="3" s="1"/>
  <c r="CA45" i="2"/>
  <c r="CF41" i="3" s="1"/>
  <c r="BZ45" i="2"/>
  <c r="CE42" i="3" s="1"/>
  <c r="BY45" i="2"/>
  <c r="BX45" i="2"/>
  <c r="BW45" i="2"/>
  <c r="BV45" i="2"/>
  <c r="BU45" i="2"/>
  <c r="BZ41" i="3" s="1"/>
  <c r="BT45" i="2"/>
  <c r="BY42" i="3" s="1"/>
  <c r="BS45" i="2"/>
  <c r="BX41" i="3" s="1"/>
  <c r="BR45" i="2"/>
  <c r="BW42" i="3" s="1"/>
  <c r="BQ45" i="2"/>
  <c r="BV42" i="3" s="1"/>
  <c r="BP45" i="2"/>
  <c r="BO45" i="2"/>
  <c r="BT42" i="3" s="1"/>
  <c r="BN45" i="2"/>
  <c r="BM45" i="2"/>
  <c r="BR41" i="3" s="1"/>
  <c r="BL45" i="2"/>
  <c r="BQ42" i="3" s="1"/>
  <c r="CK43" i="2"/>
  <c r="CP40" i="3" s="1"/>
  <c r="CJ43" i="2"/>
  <c r="CO40" i="3" s="1"/>
  <c r="CI43" i="2"/>
  <c r="CN40" i="3" s="1"/>
  <c r="CH43" i="2"/>
  <c r="CM40" i="3" s="1"/>
  <c r="CG43" i="2"/>
  <c r="CL40" i="3" s="1"/>
  <c r="CF43" i="2"/>
  <c r="CK40" i="3" s="1"/>
  <c r="CE43" i="2"/>
  <c r="CJ40" i="3" s="1"/>
  <c r="CD43" i="2"/>
  <c r="CI40" i="3" s="1"/>
  <c r="CC43" i="2"/>
  <c r="CH40" i="3" s="1"/>
  <c r="CB43" i="2"/>
  <c r="CG40" i="3" s="1"/>
  <c r="CA43" i="2"/>
  <c r="CF40" i="3" s="1"/>
  <c r="BZ43" i="2"/>
  <c r="CE40" i="3" s="1"/>
  <c r="BY43" i="2"/>
  <c r="CD40" i="3" s="1"/>
  <c r="BX43" i="2"/>
  <c r="CC40" i="3" s="1"/>
  <c r="BW43" i="2"/>
  <c r="CB40" i="3" s="1"/>
  <c r="BV43" i="2"/>
  <c r="CA40" i="3" s="1"/>
  <c r="BU43" i="2"/>
  <c r="BZ40" i="3" s="1"/>
  <c r="BT43" i="2"/>
  <c r="BY40" i="3" s="1"/>
  <c r="BS43" i="2"/>
  <c r="BX40" i="3" s="1"/>
  <c r="BR43" i="2"/>
  <c r="BW40" i="3" s="1"/>
  <c r="BQ43" i="2"/>
  <c r="BV40" i="3" s="1"/>
  <c r="BP43" i="2"/>
  <c r="BU40" i="3" s="1"/>
  <c r="BO43" i="2"/>
  <c r="BT40" i="3" s="1"/>
  <c r="BN43" i="2"/>
  <c r="BS40" i="3" s="1"/>
  <c r="BM43" i="2"/>
  <c r="BR40" i="3" s="1"/>
  <c r="BL43" i="2"/>
  <c r="BQ40" i="3" s="1"/>
  <c r="CK42" i="2"/>
  <c r="CP39" i="3" s="1"/>
  <c r="CJ42" i="2"/>
  <c r="CO39" i="3" s="1"/>
  <c r="CI42" i="2"/>
  <c r="CN39" i="3" s="1"/>
  <c r="CH42" i="2"/>
  <c r="CM39" i="3" s="1"/>
  <c r="CG42" i="2"/>
  <c r="CL39" i="3" s="1"/>
  <c r="CF42" i="2"/>
  <c r="CK39" i="3" s="1"/>
  <c r="CE42" i="2"/>
  <c r="CJ39" i="3" s="1"/>
  <c r="CD42" i="2"/>
  <c r="CI39" i="3" s="1"/>
  <c r="CC42" i="2"/>
  <c r="CH39" i="3" s="1"/>
  <c r="CB42" i="2"/>
  <c r="CG39" i="3" s="1"/>
  <c r="CA42" i="2"/>
  <c r="CF39" i="3" s="1"/>
  <c r="BZ42" i="2"/>
  <c r="CE39" i="3" s="1"/>
  <c r="BY42" i="2"/>
  <c r="CD39" i="3" s="1"/>
  <c r="BX42" i="2"/>
  <c r="CC39" i="3" s="1"/>
  <c r="BW42" i="2"/>
  <c r="CB39" i="3" s="1"/>
  <c r="BV42" i="2"/>
  <c r="CA39" i="3" s="1"/>
  <c r="BU42" i="2"/>
  <c r="BZ39" i="3" s="1"/>
  <c r="BT42" i="2"/>
  <c r="BY39" i="3" s="1"/>
  <c r="BS42" i="2"/>
  <c r="BX39" i="3" s="1"/>
  <c r="BR42" i="2"/>
  <c r="BW39" i="3" s="1"/>
  <c r="BQ42" i="2"/>
  <c r="BV39" i="3" s="1"/>
  <c r="BP42" i="2"/>
  <c r="BU39" i="3" s="1"/>
  <c r="BO42" i="2"/>
  <c r="BT39" i="3" s="1"/>
  <c r="BN42" i="2"/>
  <c r="BS39" i="3" s="1"/>
  <c r="BM42" i="2"/>
  <c r="BR39" i="3" s="1"/>
  <c r="BL42" i="2"/>
  <c r="BQ39" i="3" s="1"/>
  <c r="CK41" i="2"/>
  <c r="CP37" i="3" s="1"/>
  <c r="CJ41" i="2"/>
  <c r="CO37" i="3" s="1"/>
  <c r="CI41" i="2"/>
  <c r="CN37" i="3" s="1"/>
  <c r="CH41" i="2"/>
  <c r="CM37" i="3" s="1"/>
  <c r="CG41" i="2"/>
  <c r="CL38" i="3" s="1"/>
  <c r="CF41" i="2"/>
  <c r="CK37" i="3" s="1"/>
  <c r="CE41" i="2"/>
  <c r="CJ37" i="3" s="1"/>
  <c r="CD41" i="2"/>
  <c r="CI37" i="3" s="1"/>
  <c r="CC41" i="2"/>
  <c r="CH37" i="3" s="1"/>
  <c r="CB41" i="2"/>
  <c r="CG37" i="3" s="1"/>
  <c r="CA41" i="2"/>
  <c r="CF37" i="3" s="1"/>
  <c r="BZ41" i="2"/>
  <c r="CE37" i="3" s="1"/>
  <c r="BY41" i="2"/>
  <c r="CD38" i="3" s="1"/>
  <c r="BX41" i="2"/>
  <c r="CC37" i="3" s="1"/>
  <c r="BW41" i="2"/>
  <c r="CB37" i="3" s="1"/>
  <c r="BV41" i="2"/>
  <c r="CA37" i="3" s="1"/>
  <c r="BU41" i="2"/>
  <c r="BZ37" i="3" s="1"/>
  <c r="BT41" i="2"/>
  <c r="BY37" i="3" s="1"/>
  <c r="BS41" i="2"/>
  <c r="BX37" i="3" s="1"/>
  <c r="BR41" i="2"/>
  <c r="BW37" i="3" s="1"/>
  <c r="BQ41" i="2"/>
  <c r="BV38" i="3" s="1"/>
  <c r="BP41" i="2"/>
  <c r="BU37" i="3" s="1"/>
  <c r="BO41" i="2"/>
  <c r="BT37" i="3" s="1"/>
  <c r="BN41" i="2"/>
  <c r="BS37" i="3" s="1"/>
  <c r="BM41" i="2"/>
  <c r="BR37" i="3" s="1"/>
  <c r="BL41" i="2"/>
  <c r="BQ37" i="3" s="1"/>
  <c r="CK40" i="2"/>
  <c r="CP36" i="3" s="1"/>
  <c r="CJ40" i="2"/>
  <c r="CO36" i="3" s="1"/>
  <c r="CI40" i="2"/>
  <c r="CN36" i="3" s="1"/>
  <c r="CH40" i="2"/>
  <c r="CM36" i="3" s="1"/>
  <c r="CG40" i="2"/>
  <c r="CL36" i="3" s="1"/>
  <c r="CF40" i="2"/>
  <c r="CK36" i="3" s="1"/>
  <c r="CE40" i="2"/>
  <c r="CJ36" i="3" s="1"/>
  <c r="CD40" i="2"/>
  <c r="CI36" i="3" s="1"/>
  <c r="CC40" i="2"/>
  <c r="CH36" i="3" s="1"/>
  <c r="CB40" i="2"/>
  <c r="CG36" i="3" s="1"/>
  <c r="CA40" i="2"/>
  <c r="CF36" i="3" s="1"/>
  <c r="BZ40" i="2"/>
  <c r="CE36" i="3" s="1"/>
  <c r="BY40" i="2"/>
  <c r="CD36" i="3" s="1"/>
  <c r="BX40" i="2"/>
  <c r="CC36" i="3" s="1"/>
  <c r="BW40" i="2"/>
  <c r="CB36" i="3" s="1"/>
  <c r="BV40" i="2"/>
  <c r="CA36" i="3" s="1"/>
  <c r="BU40" i="2"/>
  <c r="BZ36" i="3" s="1"/>
  <c r="BT40" i="2"/>
  <c r="BY36" i="3" s="1"/>
  <c r="BS40" i="2"/>
  <c r="BX36" i="3" s="1"/>
  <c r="BR40" i="2"/>
  <c r="BW36" i="3" s="1"/>
  <c r="BQ40" i="2"/>
  <c r="BV36" i="3" s="1"/>
  <c r="BP40" i="2"/>
  <c r="BU36" i="3" s="1"/>
  <c r="BO40" i="2"/>
  <c r="BT36" i="3" s="1"/>
  <c r="BN40" i="2"/>
  <c r="BS36" i="3" s="1"/>
  <c r="BM40" i="2"/>
  <c r="BR36" i="3" s="1"/>
  <c r="BL40" i="2"/>
  <c r="BQ36" i="3" s="1"/>
  <c r="CK38" i="2"/>
  <c r="CP34" i="3" s="1"/>
  <c r="CJ38" i="2"/>
  <c r="CO34" i="3" s="1"/>
  <c r="CI38" i="2"/>
  <c r="CN34" i="3" s="1"/>
  <c r="CH38" i="2"/>
  <c r="CM34" i="3" s="1"/>
  <c r="CG38" i="2"/>
  <c r="CL34" i="3" s="1"/>
  <c r="CF38" i="2"/>
  <c r="CK34" i="3" s="1"/>
  <c r="CE38" i="2"/>
  <c r="CJ34" i="3" s="1"/>
  <c r="CD38" i="2"/>
  <c r="CI35" i="3" s="1"/>
  <c r="CC38" i="2"/>
  <c r="CH34" i="3" s="1"/>
  <c r="CB38" i="2"/>
  <c r="CG34" i="3" s="1"/>
  <c r="CA38" i="2"/>
  <c r="CF34" i="3" s="1"/>
  <c r="BZ38" i="2"/>
  <c r="CE34" i="3" s="1"/>
  <c r="BY38" i="2"/>
  <c r="CD34" i="3" s="1"/>
  <c r="BX38" i="2"/>
  <c r="CC34" i="3" s="1"/>
  <c r="BW38" i="2"/>
  <c r="CB34" i="3" s="1"/>
  <c r="BV38" i="2"/>
  <c r="CA35" i="3" s="1"/>
  <c r="BU38" i="2"/>
  <c r="BZ34" i="3" s="1"/>
  <c r="BT38" i="2"/>
  <c r="BY34" i="3" s="1"/>
  <c r="BS38" i="2"/>
  <c r="BX34" i="3" s="1"/>
  <c r="BR38" i="2"/>
  <c r="BW34" i="3" s="1"/>
  <c r="BQ38" i="2"/>
  <c r="BV34" i="3" s="1"/>
  <c r="BP38" i="2"/>
  <c r="BU34" i="3" s="1"/>
  <c r="BO38" i="2"/>
  <c r="BT34" i="3" s="1"/>
  <c r="BN38" i="2"/>
  <c r="BS35" i="3" s="1"/>
  <c r="BM38" i="2"/>
  <c r="BR34" i="3" s="1"/>
  <c r="BL38" i="2"/>
  <c r="BQ34" i="3" s="1"/>
  <c r="CK37" i="2"/>
  <c r="CP33" i="3" s="1"/>
  <c r="CJ37" i="2"/>
  <c r="CO33" i="3" s="1"/>
  <c r="CI37" i="2"/>
  <c r="CN33" i="3" s="1"/>
  <c r="CH37" i="2"/>
  <c r="CM33" i="3" s="1"/>
  <c r="CG37" i="2"/>
  <c r="CL33" i="3" s="1"/>
  <c r="CF37" i="2"/>
  <c r="CK33" i="3" s="1"/>
  <c r="CE37" i="2"/>
  <c r="CJ33" i="3" s="1"/>
  <c r="CD37" i="2"/>
  <c r="CI33" i="3" s="1"/>
  <c r="CC37" i="2"/>
  <c r="CH33" i="3" s="1"/>
  <c r="CB37" i="2"/>
  <c r="CG33" i="3" s="1"/>
  <c r="CA37" i="2"/>
  <c r="CF33" i="3" s="1"/>
  <c r="BZ37" i="2"/>
  <c r="CE33" i="3" s="1"/>
  <c r="BY37" i="2"/>
  <c r="CD33" i="3" s="1"/>
  <c r="BX37" i="2"/>
  <c r="CC33" i="3" s="1"/>
  <c r="BW37" i="2"/>
  <c r="CB33" i="3" s="1"/>
  <c r="BV37" i="2"/>
  <c r="CA33" i="3" s="1"/>
  <c r="BU37" i="2"/>
  <c r="BZ33" i="3" s="1"/>
  <c r="BT37" i="2"/>
  <c r="BY33" i="3" s="1"/>
  <c r="BS37" i="2"/>
  <c r="BX33" i="3" s="1"/>
  <c r="BR37" i="2"/>
  <c r="BW33" i="3" s="1"/>
  <c r="BQ37" i="2"/>
  <c r="BV33" i="3" s="1"/>
  <c r="BP37" i="2"/>
  <c r="BU33" i="3" s="1"/>
  <c r="BO37" i="2"/>
  <c r="BT33" i="3" s="1"/>
  <c r="BN37" i="2"/>
  <c r="BS33" i="3" s="1"/>
  <c r="BM37" i="2"/>
  <c r="BR33" i="3" s="1"/>
  <c r="BL37" i="2"/>
  <c r="BQ33" i="3" s="1"/>
  <c r="CK36" i="2"/>
  <c r="CP29" i="3" s="1"/>
  <c r="CJ36" i="2"/>
  <c r="CO29" i="3" s="1"/>
  <c r="CI36" i="2"/>
  <c r="CN29" i="3" s="1"/>
  <c r="CH36" i="2"/>
  <c r="CM29" i="3" s="1"/>
  <c r="CG36" i="2"/>
  <c r="CL29" i="3" s="1"/>
  <c r="CF36" i="2"/>
  <c r="CK29" i="3" s="1"/>
  <c r="CE36" i="2"/>
  <c r="CJ29" i="3" s="1"/>
  <c r="CD36" i="2"/>
  <c r="CC36" i="2"/>
  <c r="CH29" i="3" s="1"/>
  <c r="CB36" i="2"/>
  <c r="CG29" i="3" s="1"/>
  <c r="CA36" i="2"/>
  <c r="CF29" i="3" s="1"/>
  <c r="BZ36" i="2"/>
  <c r="CE29" i="3" s="1"/>
  <c r="BY36" i="2"/>
  <c r="CD29" i="3" s="1"/>
  <c r="BX36" i="2"/>
  <c r="CC29" i="3" s="1"/>
  <c r="BW36" i="2"/>
  <c r="CB29" i="3" s="1"/>
  <c r="BV36" i="2"/>
  <c r="BU36" i="2"/>
  <c r="BZ29" i="3" s="1"/>
  <c r="BT36" i="2"/>
  <c r="BY29" i="3" s="1"/>
  <c r="BS36" i="2"/>
  <c r="BX29" i="3" s="1"/>
  <c r="BR36" i="2"/>
  <c r="BW29" i="3" s="1"/>
  <c r="BQ36" i="2"/>
  <c r="BV29" i="3" s="1"/>
  <c r="BP36" i="2"/>
  <c r="BU29" i="3" s="1"/>
  <c r="BO36" i="2"/>
  <c r="BT29" i="3" s="1"/>
  <c r="BN36" i="2"/>
  <c r="BM36" i="2"/>
  <c r="BR29" i="3" s="1"/>
  <c r="BL36" i="2"/>
  <c r="BQ29" i="3" s="1"/>
  <c r="CK35" i="2"/>
  <c r="CP26" i="3" s="1"/>
  <c r="CP54" i="3" s="1"/>
  <c r="CJ35" i="2"/>
  <c r="CO26" i="3" s="1"/>
  <c r="CO54" i="3" s="1"/>
  <c r="CI35" i="2"/>
  <c r="CN26" i="3" s="1"/>
  <c r="CN54" i="3" s="1"/>
  <c r="CH35" i="2"/>
  <c r="CM26" i="3" s="1"/>
  <c r="CM54" i="3" s="1"/>
  <c r="CG35" i="2"/>
  <c r="CL26" i="3" s="1"/>
  <c r="CL54" i="3" s="1"/>
  <c r="CF35" i="2"/>
  <c r="CK26" i="3" s="1"/>
  <c r="CK54" i="3" s="1"/>
  <c r="CE35" i="2"/>
  <c r="CJ26" i="3" s="1"/>
  <c r="CJ54" i="3" s="1"/>
  <c r="CD35" i="2"/>
  <c r="CI26" i="3" s="1"/>
  <c r="CI54" i="3" s="1"/>
  <c r="CC35" i="2"/>
  <c r="CH26" i="3" s="1"/>
  <c r="CH54" i="3" s="1"/>
  <c r="CB35" i="2"/>
  <c r="CG26" i="3" s="1"/>
  <c r="CG54" i="3" s="1"/>
  <c r="CA35" i="2"/>
  <c r="CF26" i="3" s="1"/>
  <c r="CF54" i="3" s="1"/>
  <c r="BZ35" i="2"/>
  <c r="CE26" i="3" s="1"/>
  <c r="CE54" i="3" s="1"/>
  <c r="BY35" i="2"/>
  <c r="CD26" i="3" s="1"/>
  <c r="CD54" i="3" s="1"/>
  <c r="BX35" i="2"/>
  <c r="CC26" i="3" s="1"/>
  <c r="CC54" i="3" s="1"/>
  <c r="BW35" i="2"/>
  <c r="CB26" i="3" s="1"/>
  <c r="CB54" i="3" s="1"/>
  <c r="BV35" i="2"/>
  <c r="CA26" i="3" s="1"/>
  <c r="CA54" i="3" s="1"/>
  <c r="BU35" i="2"/>
  <c r="BZ26" i="3" s="1"/>
  <c r="BZ54" i="3" s="1"/>
  <c r="BT35" i="2"/>
  <c r="BY26" i="3" s="1"/>
  <c r="BY54" i="3" s="1"/>
  <c r="BS35" i="2"/>
  <c r="BX26" i="3" s="1"/>
  <c r="BX54" i="3" s="1"/>
  <c r="BR35" i="2"/>
  <c r="BW26" i="3" s="1"/>
  <c r="BW54" i="3" s="1"/>
  <c r="BQ35" i="2"/>
  <c r="BV26" i="3" s="1"/>
  <c r="BV54" i="3" s="1"/>
  <c r="BP35" i="2"/>
  <c r="BU26" i="3" s="1"/>
  <c r="BU54" i="3" s="1"/>
  <c r="BO35" i="2"/>
  <c r="BT26" i="3" s="1"/>
  <c r="BT54" i="3" s="1"/>
  <c r="BN35" i="2"/>
  <c r="BS26" i="3" s="1"/>
  <c r="BS54" i="3" s="1"/>
  <c r="BM35" i="2"/>
  <c r="BR26" i="3" s="1"/>
  <c r="BR54" i="3" s="1"/>
  <c r="BL35" i="2"/>
  <c r="BQ26" i="3" s="1"/>
  <c r="BQ54" i="3" s="1"/>
  <c r="CK34" i="2"/>
  <c r="CP25" i="3" s="1"/>
  <c r="CJ34" i="2"/>
  <c r="CO25" i="3" s="1"/>
  <c r="CI34" i="2"/>
  <c r="CN25" i="3" s="1"/>
  <c r="CH34" i="2"/>
  <c r="CM25" i="3" s="1"/>
  <c r="CG34" i="2"/>
  <c r="CL25" i="3" s="1"/>
  <c r="CF34" i="2"/>
  <c r="CK25" i="3" s="1"/>
  <c r="CE34" i="2"/>
  <c r="CJ25" i="3" s="1"/>
  <c r="CD34" i="2"/>
  <c r="CI25" i="3" s="1"/>
  <c r="CC34" i="2"/>
  <c r="CH25" i="3" s="1"/>
  <c r="CB34" i="2"/>
  <c r="CG25" i="3" s="1"/>
  <c r="CA34" i="2"/>
  <c r="CF25" i="3" s="1"/>
  <c r="BZ34" i="2"/>
  <c r="CE25" i="3" s="1"/>
  <c r="BY34" i="2"/>
  <c r="CD25" i="3" s="1"/>
  <c r="BX34" i="2"/>
  <c r="CC25" i="3" s="1"/>
  <c r="BW34" i="2"/>
  <c r="CB25" i="3" s="1"/>
  <c r="BV34" i="2"/>
  <c r="CA25" i="3" s="1"/>
  <c r="BU34" i="2"/>
  <c r="BZ25" i="3" s="1"/>
  <c r="BT34" i="2"/>
  <c r="BY25" i="3" s="1"/>
  <c r="BS34" i="2"/>
  <c r="BX25" i="3" s="1"/>
  <c r="BR34" i="2"/>
  <c r="BW25" i="3" s="1"/>
  <c r="BQ34" i="2"/>
  <c r="BV25" i="3" s="1"/>
  <c r="BP34" i="2"/>
  <c r="BU25" i="3" s="1"/>
  <c r="BO34" i="2"/>
  <c r="BT25" i="3" s="1"/>
  <c r="BN34" i="2"/>
  <c r="BS25" i="3" s="1"/>
  <c r="BM34" i="2"/>
  <c r="BR25" i="3" s="1"/>
  <c r="BL34" i="2"/>
  <c r="BQ25" i="3" s="1"/>
  <c r="CK33" i="2"/>
  <c r="CJ33" i="2"/>
  <c r="CO22" i="3" s="1"/>
  <c r="CI33" i="2"/>
  <c r="CN23" i="3" s="1"/>
  <c r="CH33" i="2"/>
  <c r="CM22" i="3" s="1"/>
  <c r="CG33" i="2"/>
  <c r="CL24" i="3" s="1"/>
  <c r="CF33" i="2"/>
  <c r="CE33" i="2"/>
  <c r="CJ22" i="3" s="1"/>
  <c r="CD33" i="2"/>
  <c r="CI22" i="3" s="1"/>
  <c r="CC33" i="2"/>
  <c r="CB33" i="2"/>
  <c r="CG22" i="3" s="1"/>
  <c r="CA33" i="2"/>
  <c r="CF23" i="3" s="1"/>
  <c r="BZ33" i="2"/>
  <c r="CE22" i="3" s="1"/>
  <c r="BY33" i="2"/>
  <c r="CD24" i="3" s="1"/>
  <c r="BX33" i="2"/>
  <c r="BW33" i="2"/>
  <c r="CB22" i="3" s="1"/>
  <c r="BV33" i="2"/>
  <c r="CA22" i="3" s="1"/>
  <c r="BU33" i="2"/>
  <c r="BT33" i="2"/>
  <c r="BY22" i="3" s="1"/>
  <c r="BS33" i="2"/>
  <c r="BX23" i="3" s="1"/>
  <c r="BR33" i="2"/>
  <c r="BW22" i="3" s="1"/>
  <c r="BQ33" i="2"/>
  <c r="BV24" i="3" s="1"/>
  <c r="BP33" i="2"/>
  <c r="BO33" i="2"/>
  <c r="BT22" i="3" s="1"/>
  <c r="BN33" i="2"/>
  <c r="BS22" i="3" s="1"/>
  <c r="BM33" i="2"/>
  <c r="BL33" i="2"/>
  <c r="BQ22" i="3" s="1"/>
  <c r="CK32" i="2"/>
  <c r="CJ32" i="2"/>
  <c r="CO15" i="3" s="1"/>
  <c r="CI32" i="2"/>
  <c r="CN15" i="3" s="1"/>
  <c r="CH32" i="2"/>
  <c r="CM14" i="3" s="1"/>
  <c r="CG32" i="2"/>
  <c r="CL15" i="3" s="1"/>
  <c r="CF32" i="2"/>
  <c r="CK15" i="3" s="1"/>
  <c r="CE32" i="2"/>
  <c r="CD32" i="2"/>
  <c r="CC32" i="2"/>
  <c r="CB32" i="2"/>
  <c r="CG15" i="3" s="1"/>
  <c r="CA32" i="2"/>
  <c r="CF15" i="3" s="1"/>
  <c r="BZ32" i="2"/>
  <c r="CE14" i="3" s="1"/>
  <c r="BY32" i="2"/>
  <c r="CD15" i="3" s="1"/>
  <c r="BX32" i="2"/>
  <c r="CC15" i="3" s="1"/>
  <c r="BW32" i="2"/>
  <c r="CB15" i="3" s="1"/>
  <c r="BV32" i="2"/>
  <c r="BU32" i="2"/>
  <c r="BT32" i="2"/>
  <c r="BY14" i="3" s="1"/>
  <c r="BS32" i="2"/>
  <c r="BX14" i="3" s="1"/>
  <c r="BR32" i="2"/>
  <c r="BW14" i="3" s="1"/>
  <c r="BQ32" i="2"/>
  <c r="BV14" i="3" s="1"/>
  <c r="BP32" i="2"/>
  <c r="BO32" i="2"/>
  <c r="BN32" i="2"/>
  <c r="BM32" i="2"/>
  <c r="BL32" i="2"/>
  <c r="BQ14" i="3" s="1"/>
  <c r="CK31" i="2"/>
  <c r="CP9" i="3" s="1"/>
  <c r="CJ31" i="2"/>
  <c r="CI31" i="2"/>
  <c r="CH31" i="2"/>
  <c r="CM11" i="3" s="1"/>
  <c r="CG31" i="2"/>
  <c r="CL13" i="3" s="1"/>
  <c r="CF31" i="2"/>
  <c r="CK11" i="3" s="1"/>
  <c r="CE31" i="2"/>
  <c r="CJ9" i="3" s="1"/>
  <c r="CD31" i="2"/>
  <c r="CI10" i="3" s="1"/>
  <c r="CC31" i="2"/>
  <c r="CH9" i="3" s="1"/>
  <c r="CB31" i="2"/>
  <c r="CA31" i="2"/>
  <c r="BZ31" i="2"/>
  <c r="CE11" i="3" s="1"/>
  <c r="BY31" i="2"/>
  <c r="CD13" i="3" s="1"/>
  <c r="BX31" i="2"/>
  <c r="CC9" i="3" s="1"/>
  <c r="BW31" i="2"/>
  <c r="CB9" i="3" s="1"/>
  <c r="BV31" i="2"/>
  <c r="CA10" i="3" s="1"/>
  <c r="BU31" i="2"/>
  <c r="BZ9" i="3" s="1"/>
  <c r="BT31" i="2"/>
  <c r="BS31" i="2"/>
  <c r="BR31" i="2"/>
  <c r="BW11" i="3" s="1"/>
  <c r="BQ31" i="2"/>
  <c r="BV13" i="3" s="1"/>
  <c r="BP31" i="2"/>
  <c r="BU9" i="3" s="1"/>
  <c r="BO31" i="2"/>
  <c r="BT9" i="3" s="1"/>
  <c r="BN31" i="2"/>
  <c r="BS10" i="3" s="1"/>
  <c r="BM31" i="2"/>
  <c r="BR9" i="3" s="1"/>
  <c r="BL31" i="2"/>
  <c r="CK30" i="2"/>
  <c r="CP6" i="3" s="1"/>
  <c r="CJ30" i="2"/>
  <c r="CO8" i="3" s="1"/>
  <c r="CI30" i="2"/>
  <c r="CN3" i="3" s="1"/>
  <c r="CH30" i="2"/>
  <c r="CM5" i="3" s="1"/>
  <c r="CG30" i="2"/>
  <c r="CL5" i="3" s="1"/>
  <c r="CF30" i="2"/>
  <c r="CK5" i="3" s="1"/>
  <c r="CE30" i="2"/>
  <c r="CJ7" i="3" s="1"/>
  <c r="CD30" i="2"/>
  <c r="CI4" i="3" s="1"/>
  <c r="CC30" i="2"/>
  <c r="CH6" i="3" s="1"/>
  <c r="CB30" i="2"/>
  <c r="CG8" i="3" s="1"/>
  <c r="CA30" i="2"/>
  <c r="CF3" i="3" s="1"/>
  <c r="BZ30" i="2"/>
  <c r="CE5" i="3" s="1"/>
  <c r="BY30" i="2"/>
  <c r="CD5" i="3" s="1"/>
  <c r="BX30" i="2"/>
  <c r="CC5" i="3" s="1"/>
  <c r="BW30" i="2"/>
  <c r="CB7" i="3" s="1"/>
  <c r="BV30" i="2"/>
  <c r="CA4" i="3" s="1"/>
  <c r="BU30" i="2"/>
  <c r="BZ6" i="3" s="1"/>
  <c r="BT30" i="2"/>
  <c r="BY8" i="3" s="1"/>
  <c r="BS30" i="2"/>
  <c r="BX3" i="3" s="1"/>
  <c r="BR30" i="2"/>
  <c r="BW5" i="3" s="1"/>
  <c r="BQ30" i="2"/>
  <c r="BV5" i="3" s="1"/>
  <c r="BP30" i="2"/>
  <c r="BU5" i="3" s="1"/>
  <c r="BO30" i="2"/>
  <c r="BT7" i="3" s="1"/>
  <c r="BN30" i="2"/>
  <c r="BS4" i="3" s="1"/>
  <c r="BM30" i="2"/>
  <c r="BR6" i="3" s="1"/>
  <c r="BL30" i="2"/>
  <c r="BQ8" i="3" s="1"/>
  <c r="BK51" i="2"/>
  <c r="BK50" i="2"/>
  <c r="BK49" i="2"/>
  <c r="BK47" i="2"/>
  <c r="BP44" i="3" s="1"/>
  <c r="BK46" i="2"/>
  <c r="BP43" i="3" s="1"/>
  <c r="BK45" i="2"/>
  <c r="BP42" i="3" s="1"/>
  <c r="BK43" i="2"/>
  <c r="BP40" i="3" s="1"/>
  <c r="BK42" i="2"/>
  <c r="BP39" i="3" s="1"/>
  <c r="BK41" i="2"/>
  <c r="BP37" i="3" s="1"/>
  <c r="BK40" i="2"/>
  <c r="BP36" i="3" s="1"/>
  <c r="BK38" i="2"/>
  <c r="BP34" i="3" s="1"/>
  <c r="BK37" i="2"/>
  <c r="BP33" i="3" s="1"/>
  <c r="BK36" i="2"/>
  <c r="BP29" i="3" s="1"/>
  <c r="BK35" i="2"/>
  <c r="BP26" i="3" s="1"/>
  <c r="BK34" i="2"/>
  <c r="BP25" i="3" s="1"/>
  <c r="BK33" i="2"/>
  <c r="BP23" i="3" s="1"/>
  <c r="BK32" i="2"/>
  <c r="BP15" i="3" s="1"/>
  <c r="BK31" i="2"/>
  <c r="BP13" i="3" s="1"/>
  <c r="BK30" i="2"/>
  <c r="BP3" i="3" s="1"/>
  <c r="AI51" i="2"/>
  <c r="AI50" i="2"/>
  <c r="AI49" i="2"/>
  <c r="AI47" i="2"/>
  <c r="AN44" i="3" s="1"/>
  <c r="AI46" i="2"/>
  <c r="AN43" i="3" s="1"/>
  <c r="AI45" i="2"/>
  <c r="AN42" i="3" s="1"/>
  <c r="AI43" i="2"/>
  <c r="AN40" i="3" s="1"/>
  <c r="AJ40" i="2"/>
  <c r="AO36" i="3" s="1"/>
  <c r="AK40" i="2"/>
  <c r="AP36" i="3" s="1"/>
  <c r="AL40" i="2"/>
  <c r="AQ36" i="3" s="1"/>
  <c r="AM40" i="2"/>
  <c r="AR36" i="3" s="1"/>
  <c r="AN40" i="2"/>
  <c r="AS36" i="3" s="1"/>
  <c r="AO40" i="2"/>
  <c r="AT36" i="3" s="1"/>
  <c r="AP40" i="2"/>
  <c r="AU36" i="3" s="1"/>
  <c r="AQ40" i="2"/>
  <c r="AV36" i="3" s="1"/>
  <c r="AR40" i="2"/>
  <c r="AW36" i="3" s="1"/>
  <c r="AS40" i="2"/>
  <c r="AX36" i="3" s="1"/>
  <c r="AT40" i="2"/>
  <c r="AY36" i="3" s="1"/>
  <c r="AU40" i="2"/>
  <c r="AZ36" i="3" s="1"/>
  <c r="AV40" i="2"/>
  <c r="BA36" i="3" s="1"/>
  <c r="AW40" i="2"/>
  <c r="BB36" i="3" s="1"/>
  <c r="AX40" i="2"/>
  <c r="BC36" i="3" s="1"/>
  <c r="AY40" i="2"/>
  <c r="BD36" i="3" s="1"/>
  <c r="AZ40" i="2"/>
  <c r="BE36" i="3" s="1"/>
  <c r="BA40" i="2"/>
  <c r="BF36" i="3" s="1"/>
  <c r="BB40" i="2"/>
  <c r="BG36" i="3" s="1"/>
  <c r="BC40" i="2"/>
  <c r="BH36" i="3" s="1"/>
  <c r="BD40" i="2"/>
  <c r="BI36" i="3" s="1"/>
  <c r="BE40" i="2"/>
  <c r="BJ36" i="3" s="1"/>
  <c r="BF40" i="2"/>
  <c r="BK36" i="3" s="1"/>
  <c r="BG40" i="2"/>
  <c r="BL36" i="3" s="1"/>
  <c r="BH40" i="2"/>
  <c r="BM36" i="3" s="1"/>
  <c r="BI40" i="2"/>
  <c r="BN36" i="3" s="1"/>
  <c r="AJ41" i="2"/>
  <c r="AO37" i="3" s="1"/>
  <c r="AK41" i="2"/>
  <c r="AP38" i="3" s="1"/>
  <c r="AL41" i="2"/>
  <c r="AQ37" i="3" s="1"/>
  <c r="AM41" i="2"/>
  <c r="AR37" i="3" s="1"/>
  <c r="AN41" i="2"/>
  <c r="AS37" i="3" s="1"/>
  <c r="AO41" i="2"/>
  <c r="AT37" i="3" s="1"/>
  <c r="AP41" i="2"/>
  <c r="AU37" i="3" s="1"/>
  <c r="AQ41" i="2"/>
  <c r="AV37" i="3" s="1"/>
  <c r="AR41" i="2"/>
  <c r="AW37" i="3" s="1"/>
  <c r="AS41" i="2"/>
  <c r="AX38" i="3" s="1"/>
  <c r="AT41" i="2"/>
  <c r="AY37" i="3" s="1"/>
  <c r="AU41" i="2"/>
  <c r="AZ37" i="3" s="1"/>
  <c r="AV41" i="2"/>
  <c r="BA37" i="3" s="1"/>
  <c r="AW41" i="2"/>
  <c r="BB37" i="3" s="1"/>
  <c r="AX41" i="2"/>
  <c r="BC37" i="3" s="1"/>
  <c r="AY41" i="2"/>
  <c r="BD37" i="3" s="1"/>
  <c r="AZ41" i="2"/>
  <c r="BE37" i="3" s="1"/>
  <c r="BA41" i="2"/>
  <c r="BF38" i="3" s="1"/>
  <c r="BB41" i="2"/>
  <c r="BG37" i="3" s="1"/>
  <c r="BC41" i="2"/>
  <c r="BH37" i="3" s="1"/>
  <c r="BD41" i="2"/>
  <c r="BI37" i="3" s="1"/>
  <c r="BE41" i="2"/>
  <c r="BJ37" i="3" s="1"/>
  <c r="BF41" i="2"/>
  <c r="BK37" i="3" s="1"/>
  <c r="BG41" i="2"/>
  <c r="BL37" i="3" s="1"/>
  <c r="BH41" i="2"/>
  <c r="BM37" i="3" s="1"/>
  <c r="BI41" i="2"/>
  <c r="BN38" i="3" s="1"/>
  <c r="AJ42" i="2"/>
  <c r="AO39" i="3" s="1"/>
  <c r="AK42" i="2"/>
  <c r="AP39" i="3" s="1"/>
  <c r="AL42" i="2"/>
  <c r="AQ39" i="3" s="1"/>
  <c r="AM42" i="2"/>
  <c r="AR39" i="3" s="1"/>
  <c r="AN42" i="2"/>
  <c r="AS39" i="3" s="1"/>
  <c r="AO42" i="2"/>
  <c r="AT39" i="3" s="1"/>
  <c r="AP42" i="2"/>
  <c r="AU39" i="3" s="1"/>
  <c r="AQ42" i="2"/>
  <c r="AV39" i="3" s="1"/>
  <c r="AR42" i="2"/>
  <c r="AW39" i="3" s="1"/>
  <c r="AS42" i="2"/>
  <c r="AX39" i="3" s="1"/>
  <c r="AT42" i="2"/>
  <c r="AY39" i="3" s="1"/>
  <c r="AU42" i="2"/>
  <c r="AZ39" i="3" s="1"/>
  <c r="AV42" i="2"/>
  <c r="BA39" i="3" s="1"/>
  <c r="AW42" i="2"/>
  <c r="BB39" i="3" s="1"/>
  <c r="AX42" i="2"/>
  <c r="BC39" i="3" s="1"/>
  <c r="AY42" i="2"/>
  <c r="BD39" i="3" s="1"/>
  <c r="AZ42" i="2"/>
  <c r="BE39" i="3" s="1"/>
  <c r="BA42" i="2"/>
  <c r="BF39" i="3" s="1"/>
  <c r="BB42" i="2"/>
  <c r="BG39" i="3" s="1"/>
  <c r="BC42" i="2"/>
  <c r="BH39" i="3" s="1"/>
  <c r="BD42" i="2"/>
  <c r="BI39" i="3" s="1"/>
  <c r="BE42" i="2"/>
  <c r="BJ39" i="3" s="1"/>
  <c r="BF42" i="2"/>
  <c r="BK39" i="3" s="1"/>
  <c r="BG42" i="2"/>
  <c r="BL39" i="3" s="1"/>
  <c r="BH42" i="2"/>
  <c r="BM39" i="3" s="1"/>
  <c r="BI42" i="2"/>
  <c r="BN39" i="3" s="1"/>
  <c r="AJ43" i="2"/>
  <c r="AO40" i="3" s="1"/>
  <c r="AK43" i="2"/>
  <c r="AP40" i="3" s="1"/>
  <c r="AL43" i="2"/>
  <c r="AQ40" i="3" s="1"/>
  <c r="AM43" i="2"/>
  <c r="AR40" i="3" s="1"/>
  <c r="AN43" i="2"/>
  <c r="AS40" i="3" s="1"/>
  <c r="AO43" i="2"/>
  <c r="AT40" i="3" s="1"/>
  <c r="AP43" i="2"/>
  <c r="AU40" i="3" s="1"/>
  <c r="AQ43" i="2"/>
  <c r="AV40" i="3" s="1"/>
  <c r="AR43" i="2"/>
  <c r="AW40" i="3" s="1"/>
  <c r="AS43" i="2"/>
  <c r="AX40" i="3" s="1"/>
  <c r="AT43" i="2"/>
  <c r="AY40" i="3" s="1"/>
  <c r="AU43" i="2"/>
  <c r="AZ40" i="3" s="1"/>
  <c r="AV43" i="2"/>
  <c r="BA40" i="3" s="1"/>
  <c r="AW43" i="2"/>
  <c r="BB40" i="3" s="1"/>
  <c r="AX43" i="2"/>
  <c r="BC40" i="3" s="1"/>
  <c r="AY43" i="2"/>
  <c r="BD40" i="3" s="1"/>
  <c r="AZ43" i="2"/>
  <c r="BE40" i="3" s="1"/>
  <c r="BA43" i="2"/>
  <c r="BF40" i="3" s="1"/>
  <c r="BB43" i="2"/>
  <c r="BG40" i="3" s="1"/>
  <c r="BC43" i="2"/>
  <c r="BH40" i="3" s="1"/>
  <c r="BD43" i="2"/>
  <c r="BI40" i="3" s="1"/>
  <c r="BE43" i="2"/>
  <c r="BJ40" i="3" s="1"/>
  <c r="BF43" i="2"/>
  <c r="BK40" i="3" s="1"/>
  <c r="BG43" i="2"/>
  <c r="BL40" i="3" s="1"/>
  <c r="BH43" i="2"/>
  <c r="BM40" i="3" s="1"/>
  <c r="BI43" i="2"/>
  <c r="BN40" i="3" s="1"/>
  <c r="AI42" i="2"/>
  <c r="AN39" i="3" s="1"/>
  <c r="AI41" i="2"/>
  <c r="AN37" i="3" s="1"/>
  <c r="AI40" i="2"/>
  <c r="AN36" i="3" s="1"/>
  <c r="BI38" i="2"/>
  <c r="BN34" i="3" s="1"/>
  <c r="BH38" i="2"/>
  <c r="BM34" i="3" s="1"/>
  <c r="BG38" i="2"/>
  <c r="BL34" i="3" s="1"/>
  <c r="BF38" i="2"/>
  <c r="BK35" i="3" s="1"/>
  <c r="BE38" i="2"/>
  <c r="BJ34" i="3" s="1"/>
  <c r="BD38" i="2"/>
  <c r="BI34" i="3" s="1"/>
  <c r="BC38" i="2"/>
  <c r="BH34" i="3" s="1"/>
  <c r="BB38" i="2"/>
  <c r="BG34" i="3" s="1"/>
  <c r="BA38" i="2"/>
  <c r="BF34" i="3" s="1"/>
  <c r="AZ38" i="2"/>
  <c r="BE34" i="3" s="1"/>
  <c r="AY38" i="2"/>
  <c r="BD34" i="3" s="1"/>
  <c r="AX38" i="2"/>
  <c r="BC35" i="3" s="1"/>
  <c r="AW38" i="2"/>
  <c r="BB34" i="3" s="1"/>
  <c r="AV38" i="2"/>
  <c r="BA34" i="3" s="1"/>
  <c r="AU38" i="2"/>
  <c r="AZ34" i="3" s="1"/>
  <c r="AT38" i="2"/>
  <c r="AY34" i="3" s="1"/>
  <c r="AS38" i="2"/>
  <c r="AX34" i="3" s="1"/>
  <c r="AR38" i="2"/>
  <c r="AW34" i="3" s="1"/>
  <c r="AQ38" i="2"/>
  <c r="AV34" i="3" s="1"/>
  <c r="AP38" i="2"/>
  <c r="AU35" i="3" s="1"/>
  <c r="AO38" i="2"/>
  <c r="AT34" i="3" s="1"/>
  <c r="AN38" i="2"/>
  <c r="AS34" i="3" s="1"/>
  <c r="AM38" i="2"/>
  <c r="AR34" i="3" s="1"/>
  <c r="AL38" i="2"/>
  <c r="AQ34" i="3" s="1"/>
  <c r="AK38" i="2"/>
  <c r="AP34" i="3" s="1"/>
  <c r="AJ38" i="2"/>
  <c r="AO34" i="3" s="1"/>
  <c r="AI38" i="2"/>
  <c r="AN34" i="3" s="1"/>
  <c r="BI37" i="2"/>
  <c r="BN33" i="3" s="1"/>
  <c r="BH37" i="2"/>
  <c r="BM33" i="3" s="1"/>
  <c r="BG37" i="2"/>
  <c r="BL33" i="3" s="1"/>
  <c r="BF37" i="2"/>
  <c r="BK33" i="3" s="1"/>
  <c r="BE37" i="2"/>
  <c r="BJ33" i="3" s="1"/>
  <c r="BD37" i="2"/>
  <c r="BI33" i="3" s="1"/>
  <c r="BC37" i="2"/>
  <c r="BH33" i="3" s="1"/>
  <c r="BB37" i="2"/>
  <c r="BG33" i="3" s="1"/>
  <c r="BA37" i="2"/>
  <c r="BF33" i="3" s="1"/>
  <c r="AZ37" i="2"/>
  <c r="BE33" i="3" s="1"/>
  <c r="AY37" i="2"/>
  <c r="BD33" i="3" s="1"/>
  <c r="AX37" i="2"/>
  <c r="BC33" i="3" s="1"/>
  <c r="AW37" i="2"/>
  <c r="BB33" i="3" s="1"/>
  <c r="AV37" i="2"/>
  <c r="BA33" i="3" s="1"/>
  <c r="AU37" i="2"/>
  <c r="AZ33" i="3" s="1"/>
  <c r="AT37" i="2"/>
  <c r="AY33" i="3" s="1"/>
  <c r="AS37" i="2"/>
  <c r="AX33" i="3" s="1"/>
  <c r="AR37" i="2"/>
  <c r="AW33" i="3" s="1"/>
  <c r="AQ37" i="2"/>
  <c r="AV33" i="3" s="1"/>
  <c r="AP37" i="2"/>
  <c r="AU33" i="3" s="1"/>
  <c r="AO37" i="2"/>
  <c r="AT33" i="3" s="1"/>
  <c r="AN37" i="2"/>
  <c r="AS33" i="3" s="1"/>
  <c r="AM37" i="2"/>
  <c r="AR33" i="3" s="1"/>
  <c r="AL37" i="2"/>
  <c r="AQ33" i="3" s="1"/>
  <c r="AK37" i="2"/>
  <c r="AP33" i="3" s="1"/>
  <c r="AJ37" i="2"/>
  <c r="AO33" i="3" s="1"/>
  <c r="AI37" i="2"/>
  <c r="AN33" i="3" s="1"/>
  <c r="BI36" i="2"/>
  <c r="BN27" i="3" s="1"/>
  <c r="BH36" i="2"/>
  <c r="BM27" i="3" s="1"/>
  <c r="BG36" i="2"/>
  <c r="BL27" i="3" s="1"/>
  <c r="BF36" i="2"/>
  <c r="BK27" i="3" s="1"/>
  <c r="BE36" i="2"/>
  <c r="BJ27" i="3" s="1"/>
  <c r="BD36" i="2"/>
  <c r="BC36" i="2"/>
  <c r="BB36" i="2"/>
  <c r="BG31" i="3" s="1"/>
  <c r="BA36" i="2"/>
  <c r="BF27" i="3" s="1"/>
  <c r="AZ36" i="2"/>
  <c r="BE27" i="3" s="1"/>
  <c r="AY36" i="2"/>
  <c r="BD27" i="3" s="1"/>
  <c r="AX36" i="2"/>
  <c r="BC27" i="3" s="1"/>
  <c r="AW36" i="2"/>
  <c r="BB27" i="3" s="1"/>
  <c r="AV36" i="2"/>
  <c r="AU36" i="2"/>
  <c r="AT36" i="2"/>
  <c r="AY27" i="3" s="1"/>
  <c r="AS36" i="2"/>
  <c r="AX27" i="3" s="1"/>
  <c r="AR36" i="2"/>
  <c r="AW27" i="3" s="1"/>
  <c r="AQ36" i="2"/>
  <c r="AV27" i="3" s="1"/>
  <c r="AP36" i="2"/>
  <c r="AU27" i="3" s="1"/>
  <c r="AO36" i="2"/>
  <c r="AT27" i="3" s="1"/>
  <c r="AN36" i="2"/>
  <c r="AM36" i="2"/>
  <c r="AL36" i="2"/>
  <c r="AQ27" i="3" s="1"/>
  <c r="AK36" i="2"/>
  <c r="AP27" i="3" s="1"/>
  <c r="AJ36" i="2"/>
  <c r="AO27" i="3" s="1"/>
  <c r="AI36" i="2"/>
  <c r="AN27" i="3" s="1"/>
  <c r="BI35" i="2"/>
  <c r="BN26" i="3" s="1"/>
  <c r="BN54" i="3" s="1"/>
  <c r="BH35" i="2"/>
  <c r="BM26" i="3" s="1"/>
  <c r="BM54" i="3" s="1"/>
  <c r="BG35" i="2"/>
  <c r="BL26" i="3" s="1"/>
  <c r="BL54" i="3" s="1"/>
  <c r="BF35" i="2"/>
  <c r="BK26" i="3" s="1"/>
  <c r="BK54" i="3" s="1"/>
  <c r="BE35" i="2"/>
  <c r="BJ26" i="3" s="1"/>
  <c r="BJ54" i="3" s="1"/>
  <c r="BD35" i="2"/>
  <c r="BI26" i="3" s="1"/>
  <c r="BI54" i="3" s="1"/>
  <c r="BC35" i="2"/>
  <c r="BH26" i="3" s="1"/>
  <c r="BH54" i="3" s="1"/>
  <c r="BB35" i="2"/>
  <c r="BG26" i="3" s="1"/>
  <c r="BG54" i="3" s="1"/>
  <c r="BA35" i="2"/>
  <c r="BF26" i="3" s="1"/>
  <c r="BF54" i="3" s="1"/>
  <c r="AZ35" i="2"/>
  <c r="BE26" i="3" s="1"/>
  <c r="BE54" i="3" s="1"/>
  <c r="AY35" i="2"/>
  <c r="BD26" i="3" s="1"/>
  <c r="BD54" i="3" s="1"/>
  <c r="AX35" i="2"/>
  <c r="BC26" i="3" s="1"/>
  <c r="BC54" i="3" s="1"/>
  <c r="AW35" i="2"/>
  <c r="BB26" i="3" s="1"/>
  <c r="BB54" i="3" s="1"/>
  <c r="AV35" i="2"/>
  <c r="BA26" i="3" s="1"/>
  <c r="BA54" i="3" s="1"/>
  <c r="AU35" i="2"/>
  <c r="AZ26" i="3" s="1"/>
  <c r="AZ54" i="3" s="1"/>
  <c r="AT35" i="2"/>
  <c r="AY26" i="3" s="1"/>
  <c r="AY54" i="3" s="1"/>
  <c r="AS35" i="2"/>
  <c r="AX26" i="3" s="1"/>
  <c r="AX54" i="3" s="1"/>
  <c r="AR35" i="2"/>
  <c r="AW26" i="3" s="1"/>
  <c r="AW54" i="3" s="1"/>
  <c r="AQ35" i="2"/>
  <c r="AV26" i="3" s="1"/>
  <c r="AV54" i="3" s="1"/>
  <c r="AP35" i="2"/>
  <c r="AU26" i="3" s="1"/>
  <c r="AU54" i="3" s="1"/>
  <c r="AO35" i="2"/>
  <c r="AT26" i="3" s="1"/>
  <c r="AT54" i="3" s="1"/>
  <c r="AN35" i="2"/>
  <c r="AS26" i="3" s="1"/>
  <c r="AS54" i="3" s="1"/>
  <c r="AM35" i="2"/>
  <c r="AR26" i="3" s="1"/>
  <c r="AR54" i="3" s="1"/>
  <c r="AL35" i="2"/>
  <c r="AQ26" i="3" s="1"/>
  <c r="AQ54" i="3" s="1"/>
  <c r="AK35" i="2"/>
  <c r="AP26" i="3" s="1"/>
  <c r="AP54" i="3" s="1"/>
  <c r="AJ35" i="2"/>
  <c r="AO26" i="3" s="1"/>
  <c r="AO54" i="3" s="1"/>
  <c r="AI35" i="2"/>
  <c r="AN26" i="3" s="1"/>
  <c r="BI34" i="2"/>
  <c r="BN25" i="3" s="1"/>
  <c r="BH34" i="2"/>
  <c r="BM25" i="3" s="1"/>
  <c r="BG34" i="2"/>
  <c r="BL25" i="3" s="1"/>
  <c r="BF34" i="2"/>
  <c r="BK25" i="3" s="1"/>
  <c r="BE34" i="2"/>
  <c r="BJ25" i="3" s="1"/>
  <c r="BD34" i="2"/>
  <c r="BI25" i="3" s="1"/>
  <c r="BC34" i="2"/>
  <c r="BH25" i="3" s="1"/>
  <c r="BB34" i="2"/>
  <c r="BG25" i="3" s="1"/>
  <c r="BA34" i="2"/>
  <c r="BF25" i="3" s="1"/>
  <c r="AZ34" i="2"/>
  <c r="BE25" i="3" s="1"/>
  <c r="AY34" i="2"/>
  <c r="BD25" i="3" s="1"/>
  <c r="AX34" i="2"/>
  <c r="BC25" i="3" s="1"/>
  <c r="AW34" i="2"/>
  <c r="BB25" i="3" s="1"/>
  <c r="AV34" i="2"/>
  <c r="BA25" i="3" s="1"/>
  <c r="AU34" i="2"/>
  <c r="AZ25" i="3" s="1"/>
  <c r="AT34" i="2"/>
  <c r="AY25" i="3" s="1"/>
  <c r="AS34" i="2"/>
  <c r="AX25" i="3" s="1"/>
  <c r="AR34" i="2"/>
  <c r="AW25" i="3" s="1"/>
  <c r="AQ34" i="2"/>
  <c r="AV25" i="3" s="1"/>
  <c r="AP34" i="2"/>
  <c r="AU25" i="3" s="1"/>
  <c r="AO34" i="2"/>
  <c r="AT25" i="3" s="1"/>
  <c r="AN34" i="2"/>
  <c r="AS25" i="3" s="1"/>
  <c r="AM34" i="2"/>
  <c r="AR25" i="3" s="1"/>
  <c r="AL34" i="2"/>
  <c r="AQ25" i="3" s="1"/>
  <c r="AK34" i="2"/>
  <c r="AP25" i="3" s="1"/>
  <c r="AJ34" i="2"/>
  <c r="AO25" i="3" s="1"/>
  <c r="AI34" i="2"/>
  <c r="AN25" i="3" s="1"/>
  <c r="BI33" i="2"/>
  <c r="BN24" i="3" s="1"/>
  <c r="BH33" i="2"/>
  <c r="BG33" i="2"/>
  <c r="BL22" i="3" s="1"/>
  <c r="BF33" i="2"/>
  <c r="BK22" i="3" s="1"/>
  <c r="BE33" i="2"/>
  <c r="BD33" i="2"/>
  <c r="BI22" i="3" s="1"/>
  <c r="BC33" i="2"/>
  <c r="BH23" i="3" s="1"/>
  <c r="BB33" i="2"/>
  <c r="BG22" i="3" s="1"/>
  <c r="BA33" i="2"/>
  <c r="BF24" i="3" s="1"/>
  <c r="AZ33" i="2"/>
  <c r="AY33" i="2"/>
  <c r="BD22" i="3" s="1"/>
  <c r="AX33" i="2"/>
  <c r="BC22" i="3" s="1"/>
  <c r="AW33" i="2"/>
  <c r="AV33" i="2"/>
  <c r="BA22" i="3" s="1"/>
  <c r="AU33" i="2"/>
  <c r="AZ23" i="3" s="1"/>
  <c r="AT33" i="2"/>
  <c r="AY22" i="3" s="1"/>
  <c r="AS33" i="2"/>
  <c r="AX24" i="3" s="1"/>
  <c r="AR33" i="2"/>
  <c r="AQ33" i="2"/>
  <c r="AV22" i="3" s="1"/>
  <c r="AP33" i="2"/>
  <c r="AU22" i="3" s="1"/>
  <c r="AO33" i="2"/>
  <c r="AN33" i="2"/>
  <c r="AS22" i="3" s="1"/>
  <c r="AM33" i="2"/>
  <c r="AR23" i="3" s="1"/>
  <c r="AL33" i="2"/>
  <c r="AQ22" i="3" s="1"/>
  <c r="AK33" i="2"/>
  <c r="AP24" i="3" s="1"/>
  <c r="AJ33" i="2"/>
  <c r="AI33" i="2"/>
  <c r="AN22" i="3" s="1"/>
  <c r="BI32" i="2"/>
  <c r="BN14" i="3" s="1"/>
  <c r="BH32" i="2"/>
  <c r="BM15" i="3" s="1"/>
  <c r="BG32" i="2"/>
  <c r="BF32" i="2"/>
  <c r="BE32" i="2"/>
  <c r="BJ14" i="3" s="1"/>
  <c r="BD32" i="2"/>
  <c r="BI14" i="3" s="1"/>
  <c r="BC32" i="2"/>
  <c r="BH14" i="3" s="1"/>
  <c r="BB32" i="2"/>
  <c r="BG14" i="3" s="1"/>
  <c r="BA32" i="2"/>
  <c r="BF15" i="3" s="1"/>
  <c r="AZ32" i="2"/>
  <c r="AY32" i="2"/>
  <c r="AX32" i="2"/>
  <c r="AW32" i="2"/>
  <c r="BB15" i="3" s="1"/>
  <c r="AV32" i="2"/>
  <c r="BA15" i="3" s="1"/>
  <c r="AU32" i="2"/>
  <c r="AZ15" i="3" s="1"/>
  <c r="AT32" i="2"/>
  <c r="AY14" i="3" s="1"/>
  <c r="AS32" i="2"/>
  <c r="AX15" i="3" s="1"/>
  <c r="AR32" i="2"/>
  <c r="AW15" i="3" s="1"/>
  <c r="AQ32" i="2"/>
  <c r="AV15" i="3" s="1"/>
  <c r="AP32" i="2"/>
  <c r="AO32" i="2"/>
  <c r="AT14" i="3" s="1"/>
  <c r="AN32" i="2"/>
  <c r="AS14" i="3" s="1"/>
  <c r="AM32" i="2"/>
  <c r="AR14" i="3" s="1"/>
  <c r="AL32" i="2"/>
  <c r="AQ14" i="3" s="1"/>
  <c r="AK32" i="2"/>
  <c r="AP14" i="3" s="1"/>
  <c r="AJ32" i="2"/>
  <c r="AI32" i="2"/>
  <c r="BI31" i="2"/>
  <c r="BN13" i="3" s="1"/>
  <c r="BH31" i="2"/>
  <c r="BM10" i="3" s="1"/>
  <c r="BG31" i="2"/>
  <c r="BL10" i="3" s="1"/>
  <c r="BF31" i="2"/>
  <c r="BK10" i="3" s="1"/>
  <c r="BE31" i="2"/>
  <c r="BD31" i="2"/>
  <c r="BI10" i="3" s="1"/>
  <c r="BC31" i="2"/>
  <c r="BH10" i="3" s="1"/>
  <c r="BB31" i="2"/>
  <c r="BG11" i="3" s="1"/>
  <c r="BA31" i="2"/>
  <c r="BF13" i="3" s="1"/>
  <c r="AZ31" i="2"/>
  <c r="BE11" i="3" s="1"/>
  <c r="AY31" i="2"/>
  <c r="BD10" i="3" s="1"/>
  <c r="AX31" i="2"/>
  <c r="BC10" i="3" s="1"/>
  <c r="AW31" i="2"/>
  <c r="AV31" i="2"/>
  <c r="BA10" i="3" s="1"/>
  <c r="AU31" i="2"/>
  <c r="AZ13" i="3" s="1"/>
  <c r="AT31" i="2"/>
  <c r="AY11" i="3" s="1"/>
  <c r="AS31" i="2"/>
  <c r="AX13" i="3" s="1"/>
  <c r="AR31" i="2"/>
  <c r="AW10" i="3" s="1"/>
  <c r="AQ31" i="2"/>
  <c r="AV10" i="3" s="1"/>
  <c r="AP31" i="2"/>
  <c r="AU10" i="3" s="1"/>
  <c r="AO31" i="2"/>
  <c r="AN31" i="2"/>
  <c r="AS10" i="3" s="1"/>
  <c r="AM31" i="2"/>
  <c r="AR10" i="3" s="1"/>
  <c r="AL31" i="2"/>
  <c r="AQ11" i="3" s="1"/>
  <c r="AK31" i="2"/>
  <c r="AP13" i="3" s="1"/>
  <c r="AJ31" i="2"/>
  <c r="AO10" i="3" s="1"/>
  <c r="AI31" i="2"/>
  <c r="AN10" i="3" s="1"/>
  <c r="BI30" i="2"/>
  <c r="BN3" i="3" s="1"/>
  <c r="BH30" i="2"/>
  <c r="BM3" i="3" s="1"/>
  <c r="BG30" i="2"/>
  <c r="BL7" i="3" s="1"/>
  <c r="BF30" i="2"/>
  <c r="BK7" i="3" s="1"/>
  <c r="BE30" i="2"/>
  <c r="BJ6" i="3" s="1"/>
  <c r="BD30" i="2"/>
  <c r="BI8" i="3" s="1"/>
  <c r="BC30" i="2"/>
  <c r="BH5" i="3" s="1"/>
  <c r="BB30" i="2"/>
  <c r="BG3" i="3" s="1"/>
  <c r="BA30" i="2"/>
  <c r="BF3" i="3" s="1"/>
  <c r="AZ30" i="2"/>
  <c r="BE3" i="3" s="1"/>
  <c r="AY30" i="2"/>
  <c r="BD7" i="3" s="1"/>
  <c r="AX30" i="2"/>
  <c r="BC7" i="3" s="1"/>
  <c r="AW30" i="2"/>
  <c r="BB6" i="3" s="1"/>
  <c r="AV30" i="2"/>
  <c r="BA8" i="3" s="1"/>
  <c r="AU30" i="2"/>
  <c r="AZ5" i="3" s="1"/>
  <c r="AT30" i="2"/>
  <c r="AY3" i="3" s="1"/>
  <c r="AS30" i="2"/>
  <c r="AX3" i="3" s="1"/>
  <c r="AR30" i="2"/>
  <c r="AW3" i="3" s="1"/>
  <c r="AQ30" i="2"/>
  <c r="AV7" i="3" s="1"/>
  <c r="AP30" i="2"/>
  <c r="AU7" i="3" s="1"/>
  <c r="AO30" i="2"/>
  <c r="AT6" i="3" s="1"/>
  <c r="AN30" i="2"/>
  <c r="AS8" i="3" s="1"/>
  <c r="AM30" i="2"/>
  <c r="AR5" i="3" s="1"/>
  <c r="AL30" i="2"/>
  <c r="AQ3" i="3" s="1"/>
  <c r="AK30" i="2"/>
  <c r="AP3" i="3" s="1"/>
  <c r="AJ30" i="2"/>
  <c r="AO3" i="3" s="1"/>
  <c r="AI30" i="2"/>
  <c r="AN7" i="3" s="1"/>
  <c r="AG38" i="2"/>
  <c r="AL34" i="3" s="1"/>
  <c r="AF38" i="2"/>
  <c r="AK34" i="3" s="1"/>
  <c r="AE38" i="2"/>
  <c r="AJ34" i="3" s="1"/>
  <c r="AD38" i="2"/>
  <c r="AI34" i="3" s="1"/>
  <c r="AC38" i="2"/>
  <c r="AH34" i="3" s="1"/>
  <c r="AB38" i="2"/>
  <c r="AG34" i="3" s="1"/>
  <c r="AA38" i="2"/>
  <c r="AF34" i="3" s="1"/>
  <c r="Z38" i="2"/>
  <c r="AE35" i="3" s="1"/>
  <c r="Y38" i="2"/>
  <c r="AD34" i="3" s="1"/>
  <c r="X38" i="2"/>
  <c r="AC34" i="3" s="1"/>
  <c r="W38" i="2"/>
  <c r="AB34" i="3" s="1"/>
  <c r="V38" i="2"/>
  <c r="AA34" i="3" s="1"/>
  <c r="U38" i="2"/>
  <c r="Z34" i="3" s="1"/>
  <c r="T38" i="2"/>
  <c r="Y34" i="3" s="1"/>
  <c r="S38" i="2"/>
  <c r="X34" i="3" s="1"/>
  <c r="R38" i="2"/>
  <c r="W35" i="3" s="1"/>
  <c r="Q38" i="2"/>
  <c r="V34" i="3" s="1"/>
  <c r="P38" i="2"/>
  <c r="U34" i="3" s="1"/>
  <c r="O38" i="2"/>
  <c r="T34" i="3" s="1"/>
  <c r="N38" i="2"/>
  <c r="S34" i="3" s="1"/>
  <c r="M38" i="2"/>
  <c r="R34" i="3" s="1"/>
  <c r="L38" i="2"/>
  <c r="Q34" i="3" s="1"/>
  <c r="K38" i="2"/>
  <c r="P34" i="3" s="1"/>
  <c r="J38" i="2"/>
  <c r="O35" i="3" s="1"/>
  <c r="I38" i="2"/>
  <c r="N34" i="3" s="1"/>
  <c r="H38" i="2"/>
  <c r="M34" i="3" s="1"/>
  <c r="AG37" i="2"/>
  <c r="AL33" i="3" s="1"/>
  <c r="AF37" i="2"/>
  <c r="AK33" i="3" s="1"/>
  <c r="AE37" i="2"/>
  <c r="AJ33" i="3" s="1"/>
  <c r="AD37" i="2"/>
  <c r="AI33" i="3" s="1"/>
  <c r="AC37" i="2"/>
  <c r="AH33" i="3" s="1"/>
  <c r="AB37" i="2"/>
  <c r="AG33" i="3" s="1"/>
  <c r="AA37" i="2"/>
  <c r="AF33" i="3" s="1"/>
  <c r="Z37" i="2"/>
  <c r="AE33" i="3" s="1"/>
  <c r="Y37" i="2"/>
  <c r="AD33" i="3" s="1"/>
  <c r="X37" i="2"/>
  <c r="AC33" i="3" s="1"/>
  <c r="W37" i="2"/>
  <c r="AB33" i="3" s="1"/>
  <c r="V37" i="2"/>
  <c r="AA33" i="3" s="1"/>
  <c r="U37" i="2"/>
  <c r="Z33" i="3" s="1"/>
  <c r="T37" i="2"/>
  <c r="Y33" i="3" s="1"/>
  <c r="S37" i="2"/>
  <c r="X33" i="3" s="1"/>
  <c r="R37" i="2"/>
  <c r="W33" i="3" s="1"/>
  <c r="Q37" i="2"/>
  <c r="V33" i="3" s="1"/>
  <c r="P37" i="2"/>
  <c r="U33" i="3" s="1"/>
  <c r="O37" i="2"/>
  <c r="T33" i="3" s="1"/>
  <c r="N37" i="2"/>
  <c r="S33" i="3" s="1"/>
  <c r="M37" i="2"/>
  <c r="R33" i="3" s="1"/>
  <c r="L37" i="2"/>
  <c r="Q33" i="3" s="1"/>
  <c r="K37" i="2"/>
  <c r="P33" i="3" s="1"/>
  <c r="J37" i="2"/>
  <c r="O33" i="3" s="1"/>
  <c r="I37" i="2"/>
  <c r="N33" i="3" s="1"/>
  <c r="H37" i="2"/>
  <c r="M33" i="3" s="1"/>
  <c r="AG36" i="2"/>
  <c r="AL27" i="3" s="1"/>
  <c r="AF36" i="2"/>
  <c r="AE36" i="2"/>
  <c r="AJ32" i="3" s="1"/>
  <c r="AD36" i="2"/>
  <c r="AI31" i="3" s="1"/>
  <c r="AC36" i="2"/>
  <c r="AB36" i="2"/>
  <c r="AA36" i="2"/>
  <c r="AF27" i="3" s="1"/>
  <c r="Z36" i="2"/>
  <c r="AE27" i="3" s="1"/>
  <c r="Y36" i="2"/>
  <c r="AD27" i="3" s="1"/>
  <c r="X36" i="2"/>
  <c r="W36" i="2"/>
  <c r="V36" i="2"/>
  <c r="AA31" i="3" s="1"/>
  <c r="U36" i="2"/>
  <c r="T36" i="2"/>
  <c r="S36" i="2"/>
  <c r="X27" i="3" s="1"/>
  <c r="R36" i="2"/>
  <c r="W27" i="3" s="1"/>
  <c r="Q36" i="2"/>
  <c r="V27" i="3" s="1"/>
  <c r="P36" i="2"/>
  <c r="O36" i="2"/>
  <c r="N36" i="2"/>
  <c r="M36" i="2"/>
  <c r="L36" i="2"/>
  <c r="K36" i="2"/>
  <c r="P27" i="3" s="1"/>
  <c r="J36" i="2"/>
  <c r="O27" i="3" s="1"/>
  <c r="I36" i="2"/>
  <c r="N27" i="3" s="1"/>
  <c r="H36" i="2"/>
  <c r="AG35" i="2"/>
  <c r="AL26" i="3" s="1"/>
  <c r="AL54" i="3" s="1"/>
  <c r="AF35" i="2"/>
  <c r="AK26" i="3" s="1"/>
  <c r="AK54" i="3" s="1"/>
  <c r="AE35" i="2"/>
  <c r="AJ26" i="3" s="1"/>
  <c r="AJ54" i="3" s="1"/>
  <c r="AD35" i="2"/>
  <c r="AI26" i="3" s="1"/>
  <c r="AI54" i="3" s="1"/>
  <c r="AC35" i="2"/>
  <c r="AH26" i="3" s="1"/>
  <c r="AH54" i="3" s="1"/>
  <c r="AB35" i="2"/>
  <c r="AG26" i="3" s="1"/>
  <c r="AG54" i="3" s="1"/>
  <c r="AA35" i="2"/>
  <c r="AF26" i="3" s="1"/>
  <c r="AF54" i="3" s="1"/>
  <c r="Z35" i="2"/>
  <c r="AE26" i="3" s="1"/>
  <c r="AE54" i="3" s="1"/>
  <c r="Y35" i="2"/>
  <c r="AD26" i="3" s="1"/>
  <c r="AD54" i="3" s="1"/>
  <c r="X35" i="2"/>
  <c r="AC26" i="3" s="1"/>
  <c r="AC54" i="3" s="1"/>
  <c r="W35" i="2"/>
  <c r="AB26" i="3" s="1"/>
  <c r="AB54" i="3" s="1"/>
  <c r="V35" i="2"/>
  <c r="AA26" i="3" s="1"/>
  <c r="AA54" i="3" s="1"/>
  <c r="U35" i="2"/>
  <c r="Z26" i="3" s="1"/>
  <c r="Z54" i="3" s="1"/>
  <c r="T35" i="2"/>
  <c r="Y26" i="3" s="1"/>
  <c r="Y54" i="3" s="1"/>
  <c r="S35" i="2"/>
  <c r="X26" i="3" s="1"/>
  <c r="X54" i="3" s="1"/>
  <c r="R35" i="2"/>
  <c r="W26" i="3" s="1"/>
  <c r="W54" i="3" s="1"/>
  <c r="Q35" i="2"/>
  <c r="V26" i="3" s="1"/>
  <c r="V54" i="3" s="1"/>
  <c r="P35" i="2"/>
  <c r="U26" i="3" s="1"/>
  <c r="U54" i="3" s="1"/>
  <c r="O35" i="2"/>
  <c r="T26" i="3" s="1"/>
  <c r="T54" i="3" s="1"/>
  <c r="N35" i="2"/>
  <c r="S26" i="3" s="1"/>
  <c r="S54" i="3" s="1"/>
  <c r="M35" i="2"/>
  <c r="R26" i="3" s="1"/>
  <c r="R54" i="3" s="1"/>
  <c r="L35" i="2"/>
  <c r="Q26" i="3" s="1"/>
  <c r="Q54" i="3" s="1"/>
  <c r="K35" i="2"/>
  <c r="P26" i="3" s="1"/>
  <c r="P54" i="3" s="1"/>
  <c r="J35" i="2"/>
  <c r="O26" i="3" s="1"/>
  <c r="O54" i="3" s="1"/>
  <c r="I35" i="2"/>
  <c r="N26" i="3" s="1"/>
  <c r="N54" i="3" s="1"/>
  <c r="H35" i="2"/>
  <c r="M26" i="3" s="1"/>
  <c r="M54" i="3" s="1"/>
  <c r="AG34" i="2"/>
  <c r="AL25" i="3" s="1"/>
  <c r="AF34" i="2"/>
  <c r="AK25" i="3" s="1"/>
  <c r="AE34" i="2"/>
  <c r="AJ25" i="3" s="1"/>
  <c r="AD34" i="2"/>
  <c r="AI25" i="3" s="1"/>
  <c r="AC34" i="2"/>
  <c r="AH25" i="3" s="1"/>
  <c r="AB34" i="2"/>
  <c r="AG25" i="3" s="1"/>
  <c r="AA34" i="2"/>
  <c r="AF25" i="3" s="1"/>
  <c r="Z34" i="2"/>
  <c r="AE25" i="3" s="1"/>
  <c r="Y34" i="2"/>
  <c r="AD25" i="3" s="1"/>
  <c r="X34" i="2"/>
  <c r="AC25" i="3" s="1"/>
  <c r="W34" i="2"/>
  <c r="AB25" i="3" s="1"/>
  <c r="V34" i="2"/>
  <c r="AA25" i="3" s="1"/>
  <c r="U34" i="2"/>
  <c r="Z25" i="3" s="1"/>
  <c r="T34" i="2"/>
  <c r="Y25" i="3" s="1"/>
  <c r="S34" i="2"/>
  <c r="X25" i="3" s="1"/>
  <c r="R34" i="2"/>
  <c r="W25" i="3" s="1"/>
  <c r="Q34" i="2"/>
  <c r="V25" i="3" s="1"/>
  <c r="P34" i="2"/>
  <c r="U25" i="3" s="1"/>
  <c r="O34" i="2"/>
  <c r="T25" i="3" s="1"/>
  <c r="N34" i="2"/>
  <c r="S25" i="3" s="1"/>
  <c r="M34" i="2"/>
  <c r="R25" i="3" s="1"/>
  <c r="L34" i="2"/>
  <c r="Q25" i="3" s="1"/>
  <c r="K34" i="2"/>
  <c r="P25" i="3" s="1"/>
  <c r="J34" i="2"/>
  <c r="O25" i="3" s="1"/>
  <c r="I34" i="2"/>
  <c r="N25" i="3" s="1"/>
  <c r="H34" i="2"/>
  <c r="M25" i="3" s="1"/>
  <c r="AG33" i="2"/>
  <c r="AL22" i="3" s="1"/>
  <c r="AF33" i="2"/>
  <c r="AK22" i="3" s="1"/>
  <c r="AE33" i="2"/>
  <c r="AJ23" i="3" s="1"/>
  <c r="AD33" i="2"/>
  <c r="AC33" i="2"/>
  <c r="AH24" i="3" s="1"/>
  <c r="AB33" i="2"/>
  <c r="AG23" i="3" s="1"/>
  <c r="AA33" i="2"/>
  <c r="Z33" i="2"/>
  <c r="AE22" i="3" s="1"/>
  <c r="Y33" i="2"/>
  <c r="AD22" i="3" s="1"/>
  <c r="X33" i="2"/>
  <c r="AC22" i="3" s="1"/>
  <c r="W33" i="2"/>
  <c r="AB23" i="3" s="1"/>
  <c r="V33" i="2"/>
  <c r="U33" i="2"/>
  <c r="Z24" i="3" s="1"/>
  <c r="T33" i="2"/>
  <c r="Y23" i="3" s="1"/>
  <c r="S33" i="2"/>
  <c r="R33" i="2"/>
  <c r="W22" i="3" s="1"/>
  <c r="Q33" i="2"/>
  <c r="V22" i="3" s="1"/>
  <c r="P33" i="2"/>
  <c r="U22" i="3" s="1"/>
  <c r="O33" i="2"/>
  <c r="T23" i="3" s="1"/>
  <c r="N33" i="2"/>
  <c r="M33" i="2"/>
  <c r="R24" i="3" s="1"/>
  <c r="L33" i="2"/>
  <c r="Q23" i="3" s="1"/>
  <c r="K33" i="2"/>
  <c r="J33" i="2"/>
  <c r="O22" i="3" s="1"/>
  <c r="I33" i="2"/>
  <c r="N22" i="3" s="1"/>
  <c r="H33" i="2"/>
  <c r="M22" i="3" s="1"/>
  <c r="AG32" i="2"/>
  <c r="AL14" i="3" s="1"/>
  <c r="AF32" i="2"/>
  <c r="AK14" i="3" s="1"/>
  <c r="AE32" i="2"/>
  <c r="AJ14" i="3" s="1"/>
  <c r="AD32" i="2"/>
  <c r="AI14" i="3" s="1"/>
  <c r="AC32" i="2"/>
  <c r="AH14" i="3" s="1"/>
  <c r="AB32" i="2"/>
  <c r="AA32" i="2"/>
  <c r="Z32" i="2"/>
  <c r="AE14" i="3" s="1"/>
  <c r="Y32" i="2"/>
  <c r="AD14" i="3" s="1"/>
  <c r="X32" i="2"/>
  <c r="AC14" i="3" s="1"/>
  <c r="W32" i="2"/>
  <c r="AB14" i="3" s="1"/>
  <c r="V32" i="2"/>
  <c r="AA14" i="3" s="1"/>
  <c r="U32" i="2"/>
  <c r="Z14" i="3" s="1"/>
  <c r="T32" i="2"/>
  <c r="S32" i="2"/>
  <c r="R32" i="2"/>
  <c r="W14" i="3" s="1"/>
  <c r="Q32" i="2"/>
  <c r="V15" i="3" s="1"/>
  <c r="P32" i="2"/>
  <c r="U15" i="3" s="1"/>
  <c r="O32" i="2"/>
  <c r="T15" i="3" s="1"/>
  <c r="N32" i="2"/>
  <c r="S14" i="3" s="1"/>
  <c r="M32" i="2"/>
  <c r="R15" i="3" s="1"/>
  <c r="L32" i="2"/>
  <c r="Q15" i="3" s="1"/>
  <c r="K32" i="2"/>
  <c r="J32" i="2"/>
  <c r="O14" i="3" s="1"/>
  <c r="I32" i="2"/>
  <c r="N14" i="3" s="1"/>
  <c r="H32" i="2"/>
  <c r="M14" i="3" s="1"/>
  <c r="AG31" i="2"/>
  <c r="AF31" i="2"/>
  <c r="AK10" i="3" s="1"/>
  <c r="AE31" i="2"/>
  <c r="AJ10" i="3" s="1"/>
  <c r="AD31" i="2"/>
  <c r="AI11" i="3" s="1"/>
  <c r="AC31" i="2"/>
  <c r="AH13" i="3" s="1"/>
  <c r="AB31" i="2"/>
  <c r="AG10" i="3" s="1"/>
  <c r="AA31" i="2"/>
  <c r="AF10" i="3" s="1"/>
  <c r="Z31" i="2"/>
  <c r="AE9" i="3" s="1"/>
  <c r="Y31" i="2"/>
  <c r="X31" i="2"/>
  <c r="AC10" i="3" s="1"/>
  <c r="W31" i="2"/>
  <c r="AB10" i="3" s="1"/>
  <c r="V31" i="2"/>
  <c r="AA11" i="3" s="1"/>
  <c r="U31" i="2"/>
  <c r="Z13" i="3" s="1"/>
  <c r="T31" i="2"/>
  <c r="Y10" i="3" s="1"/>
  <c r="S31" i="2"/>
  <c r="X10" i="3" s="1"/>
  <c r="R31" i="2"/>
  <c r="W10" i="3" s="1"/>
  <c r="Q31" i="2"/>
  <c r="P31" i="2"/>
  <c r="U10" i="3" s="1"/>
  <c r="O31" i="2"/>
  <c r="T10" i="3" s="1"/>
  <c r="N31" i="2"/>
  <c r="S11" i="3" s="1"/>
  <c r="M31" i="2"/>
  <c r="R13" i="3" s="1"/>
  <c r="L31" i="2"/>
  <c r="Q10" i="3" s="1"/>
  <c r="K31" i="2"/>
  <c r="P10" i="3" s="1"/>
  <c r="J31" i="2"/>
  <c r="O10" i="3" s="1"/>
  <c r="I31" i="2"/>
  <c r="H31" i="2"/>
  <c r="M10" i="3" s="1"/>
  <c r="AG47" i="2"/>
  <c r="AL44" i="3" s="1"/>
  <c r="AF47" i="2"/>
  <c r="AK44" i="3" s="1"/>
  <c r="AE47" i="2"/>
  <c r="AJ44" i="3" s="1"/>
  <c r="AD47" i="2"/>
  <c r="AI44" i="3" s="1"/>
  <c r="AC47" i="2"/>
  <c r="AH44" i="3" s="1"/>
  <c r="AB47" i="2"/>
  <c r="AG44" i="3" s="1"/>
  <c r="AA47" i="2"/>
  <c r="AF44" i="3" s="1"/>
  <c r="Z47" i="2"/>
  <c r="AE44" i="3" s="1"/>
  <c r="Y47" i="2"/>
  <c r="AD44" i="3" s="1"/>
  <c r="X47" i="2"/>
  <c r="AC44" i="3" s="1"/>
  <c r="W47" i="2"/>
  <c r="AB44" i="3" s="1"/>
  <c r="V47" i="2"/>
  <c r="AA44" i="3" s="1"/>
  <c r="U47" i="2"/>
  <c r="Z44" i="3" s="1"/>
  <c r="T47" i="2"/>
  <c r="Y44" i="3" s="1"/>
  <c r="S47" i="2"/>
  <c r="X44" i="3" s="1"/>
  <c r="R47" i="2"/>
  <c r="W44" i="3" s="1"/>
  <c r="Q47" i="2"/>
  <c r="V44" i="3" s="1"/>
  <c r="P47" i="2"/>
  <c r="U44" i="3" s="1"/>
  <c r="O47" i="2"/>
  <c r="T44" i="3" s="1"/>
  <c r="N47" i="2"/>
  <c r="S44" i="3" s="1"/>
  <c r="M47" i="2"/>
  <c r="R44" i="3" s="1"/>
  <c r="L47" i="2"/>
  <c r="Q44" i="3" s="1"/>
  <c r="K47" i="2"/>
  <c r="P44" i="3" s="1"/>
  <c r="J47" i="2"/>
  <c r="O44" i="3" s="1"/>
  <c r="I47" i="2"/>
  <c r="N44" i="3" s="1"/>
  <c r="H47" i="2"/>
  <c r="M44" i="3" s="1"/>
  <c r="G47" i="2"/>
  <c r="L44" i="3" s="1"/>
  <c r="G42" i="2"/>
  <c r="L39" i="3" s="1"/>
  <c r="G40" i="2"/>
  <c r="L36" i="3" s="1"/>
  <c r="G38" i="2"/>
  <c r="L34" i="3" s="1"/>
  <c r="G37" i="2"/>
  <c r="L33" i="3" s="1"/>
  <c r="G36" i="2"/>
  <c r="L32" i="3" s="1"/>
  <c r="G35" i="2"/>
  <c r="L26" i="3" s="1"/>
  <c r="G34" i="2"/>
  <c r="L25" i="3" s="1"/>
  <c r="G33" i="2"/>
  <c r="L22" i="3" s="1"/>
  <c r="G32" i="2"/>
  <c r="L20" i="3" s="1"/>
  <c r="G31" i="2"/>
  <c r="L11" i="3" s="1"/>
  <c r="AG30" i="2"/>
  <c r="AL6" i="3" s="1"/>
  <c r="AF30" i="2"/>
  <c r="AK6" i="3" s="1"/>
  <c r="AE30" i="2"/>
  <c r="AJ4" i="3" s="1"/>
  <c r="AD30" i="2"/>
  <c r="AI8" i="3" s="1"/>
  <c r="AC30" i="2"/>
  <c r="AH3" i="3" s="1"/>
  <c r="AB30" i="2"/>
  <c r="AG3" i="3" s="1"/>
  <c r="AA30" i="2"/>
  <c r="AF3" i="3" s="1"/>
  <c r="Z30" i="2"/>
  <c r="AE7" i="3" s="1"/>
  <c r="Y30" i="2"/>
  <c r="AD7" i="3" s="1"/>
  <c r="X30" i="2"/>
  <c r="AC6" i="3" s="1"/>
  <c r="W30" i="2"/>
  <c r="AB4" i="3" s="1"/>
  <c r="V30" i="2"/>
  <c r="AA8" i="3" s="1"/>
  <c r="U30" i="2"/>
  <c r="Z3" i="3" s="1"/>
  <c r="T30" i="2"/>
  <c r="Y3" i="3" s="1"/>
  <c r="S30" i="2"/>
  <c r="X3" i="3" s="1"/>
  <c r="R30" i="2"/>
  <c r="W7" i="3" s="1"/>
  <c r="Q30" i="2"/>
  <c r="V7" i="3" s="1"/>
  <c r="P30" i="2"/>
  <c r="U6" i="3" s="1"/>
  <c r="O30" i="2"/>
  <c r="T4" i="3" s="1"/>
  <c r="N30" i="2"/>
  <c r="S8" i="3" s="1"/>
  <c r="M30" i="2"/>
  <c r="R3" i="3" s="1"/>
  <c r="L30" i="2"/>
  <c r="Q3" i="3" s="1"/>
  <c r="K30" i="2"/>
  <c r="P3" i="3" s="1"/>
  <c r="J30" i="2"/>
  <c r="O7" i="3" s="1"/>
  <c r="I30" i="2"/>
  <c r="N7" i="3" s="1"/>
  <c r="H30" i="2"/>
  <c r="M6" i="3" s="1"/>
  <c r="G30" i="2"/>
  <c r="G43" i="2"/>
  <c r="L40" i="3" s="1"/>
  <c r="C128" i="22" l="1"/>
  <c r="F160" i="22"/>
  <c r="H64" i="22"/>
  <c r="G96" i="22"/>
  <c r="D160" i="22"/>
  <c r="G192" i="22"/>
  <c r="I96" i="22"/>
  <c r="E192" i="22"/>
  <c r="H160" i="22"/>
  <c r="I64" i="22"/>
  <c r="F64" i="22"/>
  <c r="B160" i="22"/>
  <c r="B64" i="22"/>
  <c r="E96" i="22"/>
  <c r="F192" i="22"/>
  <c r="B96" i="22"/>
  <c r="D64" i="22"/>
  <c r="E128" i="22"/>
  <c r="B192" i="22"/>
  <c r="H96" i="22"/>
  <c r="H192" i="22"/>
  <c r="I128" i="22"/>
  <c r="J160" i="22"/>
  <c r="J64" i="22"/>
  <c r="B256" i="22"/>
  <c r="B224" i="22"/>
  <c r="C160" i="22"/>
  <c r="D192" i="22"/>
  <c r="D96" i="22"/>
  <c r="I160" i="22"/>
  <c r="L190" i="22"/>
  <c r="Y222" i="21"/>
  <c r="L153" i="22"/>
  <c r="Y185" i="21"/>
  <c r="L116" i="22"/>
  <c r="Y148" i="21"/>
  <c r="Y111" i="21"/>
  <c r="L79" i="22"/>
  <c r="L42" i="22"/>
  <c r="Y74" i="21"/>
  <c r="L5" i="22"/>
  <c r="Y37" i="21"/>
  <c r="L187" i="22"/>
  <c r="Y219" i="21"/>
  <c r="Y62" i="21"/>
  <c r="L30" i="22"/>
  <c r="L183" i="22"/>
  <c r="Y215" i="21"/>
  <c r="L230" i="22"/>
  <c r="L198" i="22"/>
  <c r="Y230" i="21"/>
  <c r="L156" i="22"/>
  <c r="Y188" i="21"/>
  <c r="L119" i="22"/>
  <c r="Y151" i="21"/>
  <c r="Y114" i="21"/>
  <c r="L82" i="22"/>
  <c r="L45" i="22"/>
  <c r="Y77" i="21"/>
  <c r="Y40" i="21"/>
  <c r="L8" i="22"/>
  <c r="L252" i="22"/>
  <c r="L220" i="22"/>
  <c r="Y252" i="21"/>
  <c r="L80" i="22"/>
  <c r="Y112" i="21"/>
  <c r="L241" i="22"/>
  <c r="L209" i="22"/>
  <c r="Y241" i="21"/>
  <c r="L172" i="22"/>
  <c r="Y204" i="21"/>
  <c r="L135" i="22"/>
  <c r="Y167" i="21"/>
  <c r="Y125" i="21"/>
  <c r="L93" i="22"/>
  <c r="Y88" i="21"/>
  <c r="L56" i="22"/>
  <c r="Y51" i="21"/>
  <c r="L19" i="22"/>
  <c r="L84" i="22"/>
  <c r="Y116" i="21"/>
  <c r="L92" i="22"/>
  <c r="Y124" i="21"/>
  <c r="Y64" i="23"/>
  <c r="L32" i="24"/>
  <c r="I256" i="22"/>
  <c r="I224" i="22"/>
  <c r="K256" i="22"/>
  <c r="K224" i="22"/>
  <c r="X256" i="21"/>
  <c r="G128" i="22"/>
  <c r="L255" i="22"/>
  <c r="L223" i="22"/>
  <c r="Y255" i="21"/>
  <c r="L186" i="22"/>
  <c r="Y218" i="21"/>
  <c r="L149" i="22"/>
  <c r="Y181" i="21"/>
  <c r="L112" i="22"/>
  <c r="Y144" i="21"/>
  <c r="L75" i="22"/>
  <c r="Y107" i="21"/>
  <c r="Y70" i="21"/>
  <c r="L38" i="22"/>
  <c r="L154" i="22"/>
  <c r="Y186" i="21"/>
  <c r="L158" i="22"/>
  <c r="Y190" i="21"/>
  <c r="L189" i="22"/>
  <c r="Y221" i="21"/>
  <c r="L152" i="22"/>
  <c r="Y184" i="21"/>
  <c r="L115" i="22"/>
  <c r="Y147" i="21"/>
  <c r="L78" i="22"/>
  <c r="Y110" i="21"/>
  <c r="L41" i="22"/>
  <c r="Y73" i="21"/>
  <c r="L191" i="22"/>
  <c r="Y223" i="21"/>
  <c r="Y91" i="21"/>
  <c r="L59" i="22"/>
  <c r="L205" i="22"/>
  <c r="L237" i="22"/>
  <c r="Y237" i="21"/>
  <c r="L168" i="22"/>
  <c r="Y200" i="21"/>
  <c r="L126" i="22"/>
  <c r="Y158" i="21"/>
  <c r="Y121" i="21"/>
  <c r="L89" i="22"/>
  <c r="L52" i="22"/>
  <c r="Y84" i="21"/>
  <c r="Y47" i="21"/>
  <c r="L15" i="22"/>
  <c r="Y42" i="21"/>
  <c r="L10" i="22"/>
  <c r="L63" i="22"/>
  <c r="Y95" i="21"/>
  <c r="Y128" i="23"/>
  <c r="L96" i="24"/>
  <c r="C224" i="22"/>
  <c r="C256" i="22"/>
  <c r="L219" i="22"/>
  <c r="L251" i="22"/>
  <c r="Y251" i="21"/>
  <c r="L182" i="22"/>
  <c r="Y214" i="21"/>
  <c r="L145" i="22"/>
  <c r="Y177" i="21"/>
  <c r="L108" i="22"/>
  <c r="Y140" i="21"/>
  <c r="Y103" i="21"/>
  <c r="L71" i="22"/>
  <c r="L29" i="22"/>
  <c r="Y61" i="21"/>
  <c r="L146" i="22"/>
  <c r="Y178" i="21"/>
  <c r="Y38" i="21"/>
  <c r="L6" i="22"/>
  <c r="L142" i="22"/>
  <c r="Y174" i="21"/>
  <c r="L254" i="22"/>
  <c r="L222" i="22"/>
  <c r="Y254" i="21"/>
  <c r="L185" i="22"/>
  <c r="Y217" i="21"/>
  <c r="L148" i="22"/>
  <c r="Y180" i="21"/>
  <c r="L111" i="22"/>
  <c r="Y143" i="21"/>
  <c r="Y106" i="21"/>
  <c r="L74" i="22"/>
  <c r="Y69" i="21"/>
  <c r="L37" i="22"/>
  <c r="L236" i="22"/>
  <c r="L204" i="22"/>
  <c r="Y236" i="21"/>
  <c r="Y75" i="21"/>
  <c r="L43" i="22"/>
  <c r="L233" i="22"/>
  <c r="L201" i="22"/>
  <c r="Y233" i="21"/>
  <c r="L159" i="22"/>
  <c r="Y191" i="21"/>
  <c r="L122" i="22"/>
  <c r="Y154" i="21"/>
  <c r="Y117" i="21"/>
  <c r="L85" i="22"/>
  <c r="Y80" i="21"/>
  <c r="L48" i="22"/>
  <c r="Y43" i="21"/>
  <c r="L11" i="22"/>
  <c r="L55" i="22"/>
  <c r="Y87" i="21"/>
  <c r="D128" i="22"/>
  <c r="E160" i="22"/>
  <c r="H256" i="22"/>
  <c r="H224" i="22"/>
  <c r="E64" i="22"/>
  <c r="H128" i="22"/>
  <c r="I192" i="22"/>
  <c r="D256" i="22"/>
  <c r="D224" i="22"/>
  <c r="X96" i="21"/>
  <c r="K64" i="22"/>
  <c r="L247" i="22"/>
  <c r="L215" i="22"/>
  <c r="Y247" i="21"/>
  <c r="L178" i="22"/>
  <c r="Y210" i="21"/>
  <c r="L141" i="22"/>
  <c r="Y173" i="21"/>
  <c r="L104" i="22"/>
  <c r="Y136" i="21"/>
  <c r="Y94" i="21"/>
  <c r="L62" i="22"/>
  <c r="L25" i="22"/>
  <c r="Y57" i="21"/>
  <c r="Y137" i="21"/>
  <c r="L105" i="22"/>
  <c r="L134" i="22"/>
  <c r="Y166" i="21"/>
  <c r="L218" i="22"/>
  <c r="L250" i="22"/>
  <c r="Y250" i="21"/>
  <c r="L181" i="22"/>
  <c r="Y213" i="21"/>
  <c r="L144" i="22"/>
  <c r="Y176" i="21"/>
  <c r="L107" i="22"/>
  <c r="Y139" i="21"/>
  <c r="L70" i="22"/>
  <c r="Y102" i="21"/>
  <c r="Y60" i="21"/>
  <c r="L28" i="22"/>
  <c r="L175" i="22"/>
  <c r="Y207" i="21"/>
  <c r="Y50" i="21"/>
  <c r="L18" i="22"/>
  <c r="L197" i="22"/>
  <c r="L229" i="22"/>
  <c r="Y229" i="21"/>
  <c r="L155" i="22"/>
  <c r="Y187" i="21"/>
  <c r="Y150" i="21"/>
  <c r="L118" i="22"/>
  <c r="Y113" i="21"/>
  <c r="L81" i="22"/>
  <c r="L44" i="22"/>
  <c r="Y76" i="21"/>
  <c r="Y39" i="21"/>
  <c r="L7" i="22"/>
  <c r="L244" i="22"/>
  <c r="L212" i="22"/>
  <c r="Y244" i="21"/>
  <c r="L47" i="22"/>
  <c r="Y79" i="21"/>
  <c r="Y160" i="23"/>
  <c r="L128" i="24"/>
  <c r="K128" i="22"/>
  <c r="X160" i="21"/>
  <c r="X64" i="21"/>
  <c r="K32" i="22"/>
  <c r="F96" i="22"/>
  <c r="J192" i="22"/>
  <c r="C64" i="22"/>
  <c r="L211" i="22"/>
  <c r="L243" i="22"/>
  <c r="Y243" i="21"/>
  <c r="L174" i="22"/>
  <c r="Y206" i="21"/>
  <c r="L137" i="22"/>
  <c r="Y169" i="21"/>
  <c r="Y127" i="21"/>
  <c r="L95" i="22"/>
  <c r="L58" i="22"/>
  <c r="Y90" i="21"/>
  <c r="L21" i="22"/>
  <c r="Y53" i="21"/>
  <c r="L88" i="22"/>
  <c r="Y120" i="21"/>
  <c r="L72" i="22"/>
  <c r="Y104" i="21"/>
  <c r="L246" i="22"/>
  <c r="L214" i="22"/>
  <c r="Y246" i="21"/>
  <c r="L177" i="22"/>
  <c r="Y209" i="21"/>
  <c r="L140" i="22"/>
  <c r="Y172" i="21"/>
  <c r="L103" i="22"/>
  <c r="Y135" i="21"/>
  <c r="L61" i="22"/>
  <c r="Y93" i="21"/>
  <c r="Y56" i="21"/>
  <c r="L24" i="22"/>
  <c r="L138" i="22"/>
  <c r="Y170" i="21"/>
  <c r="L188" i="22"/>
  <c r="Y220" i="21"/>
  <c r="L151" i="22"/>
  <c r="Y183" i="21"/>
  <c r="L114" i="22"/>
  <c r="Y146" i="21"/>
  <c r="Y109" i="21"/>
  <c r="L77" i="22"/>
  <c r="Y72" i="21"/>
  <c r="L40" i="22"/>
  <c r="L200" i="22"/>
  <c r="L232" i="22"/>
  <c r="Y232" i="21"/>
  <c r="L179" i="22"/>
  <c r="Y211" i="21"/>
  <c r="Y54" i="21"/>
  <c r="L22" i="22"/>
  <c r="Y96" i="23"/>
  <c r="L64" i="24"/>
  <c r="G256" i="22"/>
  <c r="G224" i="22"/>
  <c r="E224" i="22"/>
  <c r="E256" i="22"/>
  <c r="L239" i="22"/>
  <c r="L207" i="22"/>
  <c r="Y239" i="21"/>
  <c r="L170" i="22"/>
  <c r="Y202" i="21"/>
  <c r="L133" i="22"/>
  <c r="Y165" i="21"/>
  <c r="L91" i="22"/>
  <c r="Y123" i="21"/>
  <c r="Y86" i="21"/>
  <c r="L54" i="22"/>
  <c r="L17" i="22"/>
  <c r="Y49" i="21"/>
  <c r="L76" i="22"/>
  <c r="Y108" i="21"/>
  <c r="Y58" i="21"/>
  <c r="L26" i="22"/>
  <c r="L210" i="22"/>
  <c r="L242" i="22"/>
  <c r="Y242" i="21"/>
  <c r="L173" i="22"/>
  <c r="Y205" i="21"/>
  <c r="L136" i="22"/>
  <c r="Y168" i="21"/>
  <c r="L94" i="22"/>
  <c r="Y126" i="21"/>
  <c r="L57" i="22"/>
  <c r="Y89" i="21"/>
  <c r="Y52" i="21"/>
  <c r="L20" i="22"/>
  <c r="L121" i="22"/>
  <c r="Y153" i="21"/>
  <c r="L221" i="22"/>
  <c r="L253" i="22"/>
  <c r="Y253" i="21"/>
  <c r="L184" i="22"/>
  <c r="Y216" i="21"/>
  <c r="L147" i="22"/>
  <c r="Y179" i="21"/>
  <c r="Y142" i="21"/>
  <c r="L110" i="22"/>
  <c r="Y105" i="21"/>
  <c r="L73" i="22"/>
  <c r="Y63" i="21"/>
  <c r="L31" i="22"/>
  <c r="L171" i="22"/>
  <c r="Y203" i="21"/>
  <c r="L167" i="22"/>
  <c r="Y199" i="21"/>
  <c r="J128" i="22"/>
  <c r="K96" i="22"/>
  <c r="X128" i="21"/>
  <c r="K192" i="22"/>
  <c r="X224" i="21"/>
  <c r="L203" i="22"/>
  <c r="L235" i="22"/>
  <c r="Y235" i="21"/>
  <c r="L166" i="22"/>
  <c r="Y198" i="21"/>
  <c r="L124" i="22"/>
  <c r="Y156" i="21"/>
  <c r="Y119" i="21"/>
  <c r="L87" i="22"/>
  <c r="L50" i="22"/>
  <c r="Y82" i="21"/>
  <c r="L13" i="22"/>
  <c r="Y45" i="21"/>
  <c r="Y83" i="21"/>
  <c r="L51" i="22"/>
  <c r="L238" i="22"/>
  <c r="L206" i="22"/>
  <c r="Y238" i="21"/>
  <c r="L169" i="22"/>
  <c r="Y201" i="21"/>
  <c r="L127" i="22"/>
  <c r="Y159" i="21"/>
  <c r="Y122" i="21"/>
  <c r="L90" i="22"/>
  <c r="L53" i="22"/>
  <c r="Y85" i="21"/>
  <c r="Y48" i="21"/>
  <c r="L16" i="22"/>
  <c r="Y145" i="21"/>
  <c r="L113" i="22"/>
  <c r="L249" i="22"/>
  <c r="L217" i="22"/>
  <c r="Y249" i="21"/>
  <c r="L180" i="22"/>
  <c r="Y212" i="21"/>
  <c r="L143" i="22"/>
  <c r="Y175" i="21"/>
  <c r="L106" i="22"/>
  <c r="Y138" i="21"/>
  <c r="L69" i="22"/>
  <c r="Y101" i="21"/>
  <c r="Y59" i="21"/>
  <c r="L27" i="22"/>
  <c r="L125" i="22"/>
  <c r="Y157" i="21"/>
  <c r="L150" i="22"/>
  <c r="Y182" i="21"/>
  <c r="Y46" i="21"/>
  <c r="L14" i="22"/>
  <c r="Y192" i="23"/>
  <c r="L160" i="24"/>
  <c r="Y256" i="23"/>
  <c r="L256" i="24"/>
  <c r="L224" i="24"/>
  <c r="Y224" i="23"/>
  <c r="L192" i="24"/>
  <c r="J256" i="22"/>
  <c r="J224" i="22"/>
  <c r="G64" i="22"/>
  <c r="B128" i="22"/>
  <c r="K160" i="22"/>
  <c r="X192" i="21"/>
  <c r="F256" i="22"/>
  <c r="F224" i="22"/>
  <c r="C96" i="22"/>
  <c r="F128" i="22"/>
  <c r="C192" i="22"/>
  <c r="L231" i="22"/>
  <c r="L199" i="22"/>
  <c r="Y231" i="21"/>
  <c r="L157" i="22"/>
  <c r="Y189" i="21"/>
  <c r="L120" i="22"/>
  <c r="Y152" i="21"/>
  <c r="L83" i="22"/>
  <c r="Y115" i="21"/>
  <c r="Y78" i="21"/>
  <c r="L46" i="22"/>
  <c r="L9" i="22"/>
  <c r="Y41" i="21"/>
  <c r="L216" i="22"/>
  <c r="L248" i="22"/>
  <c r="Y248" i="21"/>
  <c r="L39" i="22"/>
  <c r="Y71" i="21"/>
  <c r="L208" i="22"/>
  <c r="L240" i="22"/>
  <c r="Y240" i="21"/>
  <c r="L202" i="22"/>
  <c r="L234" i="22"/>
  <c r="Y234" i="21"/>
  <c r="L165" i="22"/>
  <c r="Y197" i="21"/>
  <c r="L123" i="22"/>
  <c r="Y155" i="21"/>
  <c r="L86" i="22"/>
  <c r="Y118" i="21"/>
  <c r="L49" i="22"/>
  <c r="Y81" i="21"/>
  <c r="Y44" i="21"/>
  <c r="L12" i="22"/>
  <c r="Y133" i="21"/>
  <c r="L101" i="22"/>
  <c r="L213" i="22"/>
  <c r="L245" i="22"/>
  <c r="Y245" i="21"/>
  <c r="L176" i="22"/>
  <c r="Y208" i="21"/>
  <c r="L139" i="22"/>
  <c r="Y171" i="21"/>
  <c r="Y134" i="21"/>
  <c r="L102" i="22"/>
  <c r="L60" i="22"/>
  <c r="Y92" i="21"/>
  <c r="Y55" i="21"/>
  <c r="L23" i="22"/>
  <c r="Y141" i="21"/>
  <c r="L109" i="22"/>
  <c r="Y149" i="21"/>
  <c r="L117" i="22"/>
  <c r="L128" i="21"/>
  <c r="L224" i="21"/>
  <c r="L160" i="21"/>
  <c r="L64" i="21"/>
  <c r="L256" i="21"/>
  <c r="L32" i="21"/>
  <c r="Y32" i="21" s="1"/>
  <c r="L192" i="21"/>
  <c r="L96" i="21"/>
  <c r="F32" i="22"/>
  <c r="G32" i="22"/>
  <c r="C32" i="22"/>
  <c r="I32" i="22"/>
  <c r="D32" i="22"/>
  <c r="B32" i="22"/>
  <c r="H32" i="22"/>
  <c r="HO45" i="3"/>
  <c r="FQ41" i="3"/>
  <c r="L6" i="3"/>
  <c r="L3" i="3"/>
  <c r="J32" i="22"/>
  <c r="E32" i="22"/>
  <c r="DY60" i="3"/>
  <c r="EG60" i="3"/>
  <c r="EO60" i="3"/>
  <c r="DY56" i="3"/>
  <c r="EG56" i="3"/>
  <c r="EO56" i="3"/>
  <c r="DZ56" i="3"/>
  <c r="EH56" i="3"/>
  <c r="EP56" i="3"/>
  <c r="DU57" i="3"/>
  <c r="EC57" i="3"/>
  <c r="EK57" i="3"/>
  <c r="ES57" i="3"/>
  <c r="BO44" i="3"/>
  <c r="CQ25" i="3"/>
  <c r="AK26" i="25" s="1"/>
  <c r="CQ40" i="3"/>
  <c r="DX56" i="3"/>
  <c r="EF56" i="3"/>
  <c r="EN56" i="3"/>
  <c r="EB60" i="3"/>
  <c r="EJ60" i="3"/>
  <c r="ER60" i="3"/>
  <c r="IA43" i="3"/>
  <c r="BO36" i="3"/>
  <c r="BO25" i="3"/>
  <c r="AL26" i="25" s="1"/>
  <c r="AM25" i="3"/>
  <c r="AM26" i="25" s="1"/>
  <c r="AM44" i="3"/>
  <c r="BO39" i="3"/>
  <c r="FW39" i="3"/>
  <c r="L54" i="3"/>
  <c r="AM26" i="3"/>
  <c r="AM27" i="25" s="1"/>
  <c r="BO40" i="3"/>
  <c r="DW58" i="3"/>
  <c r="EE58" i="3"/>
  <c r="EM58" i="3"/>
  <c r="DS36" i="3"/>
  <c r="DV51" i="3"/>
  <c r="ED51" i="3"/>
  <c r="EL51" i="3"/>
  <c r="ET51" i="3"/>
  <c r="EA57" i="3"/>
  <c r="EI57" i="3"/>
  <c r="EQ57" i="3"/>
  <c r="AM33" i="3"/>
  <c r="AM34" i="25" s="1"/>
  <c r="EB57" i="3"/>
  <c r="EJ57" i="3"/>
  <c r="ER57" i="3"/>
  <c r="IA33" i="3"/>
  <c r="AF34" i="25" s="1"/>
  <c r="IA44" i="3"/>
  <c r="IA36" i="3"/>
  <c r="HE41" i="3"/>
  <c r="HK41" i="3"/>
  <c r="IA39" i="3"/>
  <c r="IA25" i="3"/>
  <c r="AF26" i="25" s="1"/>
  <c r="IA40" i="3"/>
  <c r="GZ54" i="3"/>
  <c r="IA26" i="3"/>
  <c r="AF27" i="25" s="1"/>
  <c r="HG42" i="3"/>
  <c r="GY36" i="3"/>
  <c r="GC7" i="3"/>
  <c r="GY39" i="3"/>
  <c r="FX42" i="3"/>
  <c r="GY25" i="3"/>
  <c r="AG26" i="25" s="1"/>
  <c r="GY40" i="3"/>
  <c r="GN42" i="3"/>
  <c r="FX54" i="3"/>
  <c r="GY26" i="3"/>
  <c r="AG27" i="25" s="1"/>
  <c r="GQ42" i="3"/>
  <c r="GY43" i="3"/>
  <c r="GP41" i="3"/>
  <c r="GY33" i="3"/>
  <c r="AG34" i="25" s="1"/>
  <c r="GY44" i="3"/>
  <c r="FW25" i="3"/>
  <c r="AH26" i="25" s="1"/>
  <c r="FW40" i="3"/>
  <c r="EV54" i="3"/>
  <c r="FW26" i="3"/>
  <c r="AH27" i="25" s="1"/>
  <c r="FW43" i="3"/>
  <c r="FW33" i="3"/>
  <c r="AH34" i="25" s="1"/>
  <c r="FW44" i="3"/>
  <c r="FS42" i="3"/>
  <c r="FW36" i="3"/>
  <c r="EZ42" i="3"/>
  <c r="FC42" i="3"/>
  <c r="DZ60" i="3"/>
  <c r="EH60" i="3"/>
  <c r="EP60" i="3"/>
  <c r="EA56" i="3"/>
  <c r="EI56" i="3"/>
  <c r="EQ56" i="3"/>
  <c r="DY58" i="3"/>
  <c r="EG58" i="3"/>
  <c r="EO58" i="3"/>
  <c r="EA51" i="3"/>
  <c r="EI51" i="3"/>
  <c r="EQ51" i="3"/>
  <c r="DE23" i="3"/>
  <c r="DS39" i="3"/>
  <c r="DE41" i="3"/>
  <c r="DO42" i="3"/>
  <c r="CR54" i="3"/>
  <c r="DS26" i="3"/>
  <c r="AJ27" i="25" s="1"/>
  <c r="DK41" i="3"/>
  <c r="DS25" i="3"/>
  <c r="AJ26" i="25" s="1"/>
  <c r="DS43" i="3"/>
  <c r="DD6" i="3"/>
  <c r="DS33" i="3"/>
  <c r="AJ34" i="25" s="1"/>
  <c r="DS44" i="3"/>
  <c r="DS40" i="3"/>
  <c r="BP54" i="3"/>
  <c r="CQ26" i="3"/>
  <c r="AK27" i="25" s="1"/>
  <c r="CQ43" i="3"/>
  <c r="CQ33" i="3"/>
  <c r="AK34" i="25" s="1"/>
  <c r="CQ44" i="3"/>
  <c r="CQ36" i="3"/>
  <c r="BW41" i="3"/>
  <c r="CM41" i="3"/>
  <c r="CQ39" i="3"/>
  <c r="CP42" i="3"/>
  <c r="BO33" i="3"/>
  <c r="AL34" i="25" s="1"/>
  <c r="AN54" i="3"/>
  <c r="BO26" i="3"/>
  <c r="AL27" i="25" s="1"/>
  <c r="EU44" i="3"/>
  <c r="EU43" i="3"/>
  <c r="EU40" i="3"/>
  <c r="EU39" i="3"/>
  <c r="EU37" i="3"/>
  <c r="EU36" i="3"/>
  <c r="DW51" i="3"/>
  <c r="EE51" i="3"/>
  <c r="EM51" i="3"/>
  <c r="EB56" i="3"/>
  <c r="EC56" i="3"/>
  <c r="EK56" i="3"/>
  <c r="ES56" i="3"/>
  <c r="EU34" i="3"/>
  <c r="AI35" i="25" s="1"/>
  <c r="DV56" i="3"/>
  <c r="ED56" i="3"/>
  <c r="EL56" i="3"/>
  <c r="ET56" i="3"/>
  <c r="ER56" i="3"/>
  <c r="EJ56" i="3"/>
  <c r="EU33" i="3"/>
  <c r="AI34" i="25" s="1"/>
  <c r="EU27" i="3"/>
  <c r="AI28" i="25" s="1"/>
  <c r="DV55" i="3"/>
  <c r="ED55" i="3"/>
  <c r="EL55" i="3"/>
  <c r="ET55" i="3"/>
  <c r="DT54" i="3"/>
  <c r="EU26" i="3"/>
  <c r="AI27" i="25" s="1"/>
  <c r="EU25" i="3"/>
  <c r="AI26" i="25" s="1"/>
  <c r="EU14" i="3"/>
  <c r="AI15" i="25" s="1"/>
  <c r="DY53" i="3"/>
  <c r="EG53" i="3"/>
  <c r="EO53" i="3"/>
  <c r="EU9" i="3"/>
  <c r="AI10" i="25" s="1"/>
  <c r="DW56" i="3"/>
  <c r="EE56" i="3"/>
  <c r="EM56" i="3"/>
  <c r="DX60" i="3"/>
  <c r="EF60" i="3"/>
  <c r="EN60" i="3"/>
  <c r="DU56" i="3"/>
  <c r="EU4" i="3"/>
  <c r="AI5" i="25" s="1"/>
  <c r="DU59" i="3"/>
  <c r="EC59" i="3"/>
  <c r="EK59" i="3"/>
  <c r="ES59" i="3"/>
  <c r="DZ59" i="3"/>
  <c r="EH59" i="3"/>
  <c r="EP59" i="3"/>
  <c r="EI59" i="3"/>
  <c r="EQ59" i="3"/>
  <c r="HH45" i="3"/>
  <c r="EA59" i="3"/>
  <c r="L37" i="3"/>
  <c r="DD66" i="3" s="1"/>
  <c r="AP37" i="3"/>
  <c r="AX37" i="3"/>
  <c r="BF37" i="3"/>
  <c r="BN37" i="3"/>
  <c r="BV37" i="3"/>
  <c r="CD37" i="3"/>
  <c r="CL37" i="3"/>
  <c r="CT37" i="3"/>
  <c r="DB37" i="3"/>
  <c r="DJ37" i="3"/>
  <c r="DR37" i="3"/>
  <c r="EX37" i="3"/>
  <c r="FF37" i="3"/>
  <c r="FN37" i="3"/>
  <c r="FV37" i="3"/>
  <c r="GD37" i="3"/>
  <c r="GL37" i="3"/>
  <c r="GT37" i="3"/>
  <c r="HB37" i="3"/>
  <c r="HJ37" i="3"/>
  <c r="HR37" i="3"/>
  <c r="HZ37" i="3"/>
  <c r="AQ38" i="3"/>
  <c r="AY38" i="3"/>
  <c r="BG38" i="3"/>
  <c r="BW38" i="3"/>
  <c r="CE38" i="3"/>
  <c r="CM38" i="3"/>
  <c r="CU38" i="3"/>
  <c r="DC38" i="3"/>
  <c r="DK38" i="3"/>
  <c r="EY38" i="3"/>
  <c r="FG38" i="3"/>
  <c r="FO38" i="3"/>
  <c r="GE38" i="3"/>
  <c r="GM38" i="3"/>
  <c r="GU38" i="3"/>
  <c r="HC38" i="3"/>
  <c r="HK38" i="3"/>
  <c r="HS38" i="3"/>
  <c r="AR38" i="3"/>
  <c r="AZ38" i="3"/>
  <c r="BH38" i="3"/>
  <c r="BP38" i="3"/>
  <c r="BX38" i="3"/>
  <c r="CF38" i="3"/>
  <c r="CN38" i="3"/>
  <c r="CV38" i="3"/>
  <c r="DD38" i="3"/>
  <c r="DL38" i="3"/>
  <c r="DT38" i="3"/>
  <c r="EU38" i="3" s="1"/>
  <c r="EZ38" i="3"/>
  <c r="FH38" i="3"/>
  <c r="FP38" i="3"/>
  <c r="FX38" i="3"/>
  <c r="GF38" i="3"/>
  <c r="GN38" i="3"/>
  <c r="GV38" i="3"/>
  <c r="HD38" i="3"/>
  <c r="HL38" i="3"/>
  <c r="HT38" i="3"/>
  <c r="AS38" i="3"/>
  <c r="BA38" i="3"/>
  <c r="BI38" i="3"/>
  <c r="BQ38" i="3"/>
  <c r="BY38" i="3"/>
  <c r="CG38" i="3"/>
  <c r="CO38" i="3"/>
  <c r="CW38" i="3"/>
  <c r="DE38" i="3"/>
  <c r="DM38" i="3"/>
  <c r="FA38" i="3"/>
  <c r="FI38" i="3"/>
  <c r="FQ38" i="3"/>
  <c r="FY38" i="3"/>
  <c r="GG38" i="3"/>
  <c r="GO38" i="3"/>
  <c r="GW38" i="3"/>
  <c r="HE38" i="3"/>
  <c r="HM38" i="3"/>
  <c r="HU38" i="3"/>
  <c r="AT38" i="3"/>
  <c r="BB38" i="3"/>
  <c r="BJ38" i="3"/>
  <c r="BR38" i="3"/>
  <c r="BZ38" i="3"/>
  <c r="CH38" i="3"/>
  <c r="CP38" i="3"/>
  <c r="CX38" i="3"/>
  <c r="DF38" i="3"/>
  <c r="DN38" i="3"/>
  <c r="FB38" i="3"/>
  <c r="FJ38" i="3"/>
  <c r="FR38" i="3"/>
  <c r="FZ38" i="3"/>
  <c r="GH38" i="3"/>
  <c r="GP38" i="3"/>
  <c r="GX38" i="3"/>
  <c r="HF38" i="3"/>
  <c r="HN38" i="3"/>
  <c r="HV38" i="3"/>
  <c r="AU38" i="3"/>
  <c r="BC38" i="3"/>
  <c r="BK38" i="3"/>
  <c r="BS38" i="3"/>
  <c r="CA38" i="3"/>
  <c r="CI38" i="3"/>
  <c r="CY38" i="3"/>
  <c r="DG38" i="3"/>
  <c r="DO38" i="3"/>
  <c r="FC38" i="3"/>
  <c r="FK38" i="3"/>
  <c r="FS38" i="3"/>
  <c r="GA38" i="3"/>
  <c r="GI38" i="3"/>
  <c r="GQ38" i="3"/>
  <c r="HG38" i="3"/>
  <c r="HO38" i="3"/>
  <c r="HW38" i="3"/>
  <c r="GV66" i="3"/>
  <c r="AN38" i="3"/>
  <c r="AV38" i="3"/>
  <c r="BD38" i="3"/>
  <c r="BL38" i="3"/>
  <c r="BT38" i="3"/>
  <c r="CB38" i="3"/>
  <c r="CJ38" i="3"/>
  <c r="CR38" i="3"/>
  <c r="CZ38" i="3"/>
  <c r="DH38" i="3"/>
  <c r="DP38" i="3"/>
  <c r="EV38" i="3"/>
  <c r="FD38" i="3"/>
  <c r="FL38" i="3"/>
  <c r="FT38" i="3"/>
  <c r="GB38" i="3"/>
  <c r="GJ38" i="3"/>
  <c r="GR38" i="3"/>
  <c r="GZ38" i="3"/>
  <c r="HH38" i="3"/>
  <c r="HP38" i="3"/>
  <c r="HX38" i="3"/>
  <c r="AO38" i="3"/>
  <c r="AW38" i="3"/>
  <c r="BE38" i="3"/>
  <c r="BM38" i="3"/>
  <c r="BU38" i="3"/>
  <c r="CC38" i="3"/>
  <c r="CK38" i="3"/>
  <c r="CS38" i="3"/>
  <c r="DA38" i="3"/>
  <c r="DI38" i="3"/>
  <c r="DQ38" i="3"/>
  <c r="EW38" i="3"/>
  <c r="FE38" i="3"/>
  <c r="FM38" i="3"/>
  <c r="FU38" i="3"/>
  <c r="GC38" i="3"/>
  <c r="GK38" i="3"/>
  <c r="GS38" i="3"/>
  <c r="HA38" i="3"/>
  <c r="HI38" i="3"/>
  <c r="HQ38" i="3"/>
  <c r="HY38" i="3"/>
  <c r="HP45" i="3"/>
  <c r="HA46" i="3"/>
  <c r="AN45" i="3"/>
  <c r="BR45" i="3"/>
  <c r="BZ45" i="3"/>
  <c r="CH45" i="3"/>
  <c r="CP45" i="3"/>
  <c r="CS45" i="3"/>
  <c r="DA45" i="3"/>
  <c r="DI46" i="3"/>
  <c r="DQ46" i="3"/>
  <c r="GB45" i="3"/>
  <c r="GJ45" i="3"/>
  <c r="GR45" i="3"/>
  <c r="HC48" i="3"/>
  <c r="CA45" i="3"/>
  <c r="CT45" i="3"/>
  <c r="GS46" i="3"/>
  <c r="BP45" i="3"/>
  <c r="CV45" i="3"/>
  <c r="FL45" i="3"/>
  <c r="BV47" i="3"/>
  <c r="CD47" i="3"/>
  <c r="CW45" i="3"/>
  <c r="EW46" i="3"/>
  <c r="BW48" i="3"/>
  <c r="CX45" i="3"/>
  <c r="HX45" i="3"/>
  <c r="BX45" i="3"/>
  <c r="CF45" i="3"/>
  <c r="CN45" i="3"/>
  <c r="CY45" i="3"/>
  <c r="HI46" i="3"/>
  <c r="BQ45" i="3"/>
  <c r="BY45" i="3"/>
  <c r="CG45" i="3"/>
  <c r="CO45" i="3"/>
  <c r="CZ45" i="3"/>
  <c r="DH45" i="3"/>
  <c r="DP45" i="3"/>
  <c r="HZ47" i="3"/>
  <c r="FN5" i="3"/>
  <c r="EX8" i="3"/>
  <c r="BZ8" i="3"/>
  <c r="CO3" i="3"/>
  <c r="EX5" i="3"/>
  <c r="BE7" i="3"/>
  <c r="DD5" i="3"/>
  <c r="HC6" i="3"/>
  <c r="GS7" i="3"/>
  <c r="FN8" i="3"/>
  <c r="AC4" i="3"/>
  <c r="GT4" i="3"/>
  <c r="DL5" i="3"/>
  <c r="HS6" i="3"/>
  <c r="CX7" i="3"/>
  <c r="DD8" i="3"/>
  <c r="AA3" i="3"/>
  <c r="HD5" i="3"/>
  <c r="HU6" i="3"/>
  <c r="HK7" i="3"/>
  <c r="DL8" i="3"/>
  <c r="EZ4" i="3"/>
  <c r="HC4" i="3"/>
  <c r="HM7" i="3"/>
  <c r="HD8" i="3"/>
  <c r="EV6" i="3"/>
  <c r="HM8" i="3"/>
  <c r="BY3" i="3"/>
  <c r="FL6" i="3"/>
  <c r="AO7" i="3"/>
  <c r="L7" i="3"/>
  <c r="FZ3" i="3"/>
  <c r="CW4" i="3"/>
  <c r="GX6" i="3"/>
  <c r="AI3" i="3"/>
  <c r="CG3" i="3"/>
  <c r="GH3" i="3"/>
  <c r="AK4" i="3"/>
  <c r="CY4" i="3"/>
  <c r="T5" i="3"/>
  <c r="BP5" i="3"/>
  <c r="DF5" i="3"/>
  <c r="FF5" i="3"/>
  <c r="HC5" i="3"/>
  <c r="AU6" i="3"/>
  <c r="CV6" i="3"/>
  <c r="FD6" i="3"/>
  <c r="HT6" i="3"/>
  <c r="AW7" i="3"/>
  <c r="CV7" i="3"/>
  <c r="GK7" i="3"/>
  <c r="HL7" i="3"/>
  <c r="T8" i="3"/>
  <c r="BR8" i="3"/>
  <c r="DF8" i="3"/>
  <c r="FF8" i="3"/>
  <c r="HC8" i="3"/>
  <c r="HN8" i="3"/>
  <c r="DE4" i="3"/>
  <c r="BC6" i="3"/>
  <c r="AR3" i="3"/>
  <c r="EW3" i="3"/>
  <c r="GX3" i="3"/>
  <c r="AT4" i="3"/>
  <c r="DG4" i="3"/>
  <c r="FH4" i="3"/>
  <c r="HG4" i="3"/>
  <c r="AJ5" i="3"/>
  <c r="CF5" i="3"/>
  <c r="DN5" i="3"/>
  <c r="FV5" i="3"/>
  <c r="HK5" i="3"/>
  <c r="HK51" i="3" s="1"/>
  <c r="BK6" i="3"/>
  <c r="DL6" i="3"/>
  <c r="FT6" i="3"/>
  <c r="HD6" i="3"/>
  <c r="BM7" i="3"/>
  <c r="DD7" i="3"/>
  <c r="EX7" i="3"/>
  <c r="HN7" i="3"/>
  <c r="AJ8" i="3"/>
  <c r="CH8" i="3"/>
  <c r="DN8" i="3"/>
  <c r="FV8" i="3"/>
  <c r="HE8" i="3"/>
  <c r="HS8" i="3"/>
  <c r="AB5" i="3"/>
  <c r="AZ3" i="3"/>
  <c r="CV3" i="3"/>
  <c r="FE3" i="3"/>
  <c r="BB4" i="3"/>
  <c r="DM4" i="3"/>
  <c r="FP4" i="3"/>
  <c r="HK4" i="3"/>
  <c r="CN5" i="3"/>
  <c r="HL5" i="3"/>
  <c r="HE6" i="3"/>
  <c r="P7" i="3"/>
  <c r="DF7" i="3"/>
  <c r="FF7" i="3"/>
  <c r="HC7" i="3"/>
  <c r="HS7" i="3"/>
  <c r="HS60" i="3" s="1"/>
  <c r="CP8" i="3"/>
  <c r="HF8" i="3"/>
  <c r="HT8" i="3"/>
  <c r="GP3" i="3"/>
  <c r="GP51" i="3" s="1"/>
  <c r="BH3" i="3"/>
  <c r="DD3" i="3"/>
  <c r="FM3" i="3"/>
  <c r="BJ4" i="3"/>
  <c r="DO4" i="3"/>
  <c r="HO4" i="3"/>
  <c r="AS5" i="3"/>
  <c r="GB5" i="3"/>
  <c r="HS5" i="3"/>
  <c r="BS6" i="3"/>
  <c r="FZ6" i="3"/>
  <c r="HK6" i="3"/>
  <c r="X7" i="3"/>
  <c r="BU7" i="3"/>
  <c r="DL7" i="3"/>
  <c r="FN7" i="3"/>
  <c r="HD7" i="3"/>
  <c r="HT7" i="3"/>
  <c r="AT8" i="3"/>
  <c r="GC8" i="3"/>
  <c r="HG8" i="3"/>
  <c r="HU8" i="3"/>
  <c r="AB8" i="3"/>
  <c r="HO8" i="3"/>
  <c r="DL3" i="3"/>
  <c r="FU3" i="3"/>
  <c r="M4" i="3"/>
  <c r="GD4" i="3"/>
  <c r="HS4" i="3"/>
  <c r="BA5" i="3"/>
  <c r="CV5" i="3"/>
  <c r="GJ5" i="3"/>
  <c r="HT5" i="3"/>
  <c r="CA6" i="3"/>
  <c r="GH6" i="3"/>
  <c r="HL6" i="3"/>
  <c r="AF7" i="3"/>
  <c r="CC7" i="3"/>
  <c r="DN7" i="3"/>
  <c r="FV7" i="3"/>
  <c r="HE7" i="3"/>
  <c r="HU7" i="3"/>
  <c r="BB8" i="3"/>
  <c r="CV8" i="3"/>
  <c r="GK8" i="3"/>
  <c r="HK8" i="3"/>
  <c r="HV8" i="3"/>
  <c r="BX5" i="3"/>
  <c r="S3" i="3"/>
  <c r="BQ3" i="3"/>
  <c r="U4" i="3"/>
  <c r="GL4" i="3"/>
  <c r="HW4" i="3"/>
  <c r="BI5" i="3"/>
  <c r="CX5" i="3"/>
  <c r="GR5" i="3"/>
  <c r="CI6" i="3"/>
  <c r="GP6" i="3"/>
  <c r="HM6" i="3"/>
  <c r="CK7" i="3"/>
  <c r="HF7" i="3"/>
  <c r="HV7" i="3"/>
  <c r="BJ8" i="3"/>
  <c r="CX8" i="3"/>
  <c r="GS8" i="3"/>
  <c r="HL8" i="3"/>
  <c r="HW8" i="3"/>
  <c r="Q31" i="3"/>
  <c r="Q32" i="3"/>
  <c r="Q30" i="3"/>
  <c r="Y31" i="3"/>
  <c r="Y32" i="3"/>
  <c r="Y30" i="3"/>
  <c r="AG31" i="3"/>
  <c r="AG32" i="3"/>
  <c r="AG30" i="3"/>
  <c r="AR30" i="3"/>
  <c r="AR31" i="3"/>
  <c r="AZ30" i="3"/>
  <c r="AZ31" i="3"/>
  <c r="BH30" i="3"/>
  <c r="BH31" i="3"/>
  <c r="BS30" i="3"/>
  <c r="BS31" i="3"/>
  <c r="BS32" i="3"/>
  <c r="CA30" i="3"/>
  <c r="CA31" i="3"/>
  <c r="CA32" i="3"/>
  <c r="CI30" i="3"/>
  <c r="CI31" i="3"/>
  <c r="CI32" i="3"/>
  <c r="CT32" i="3"/>
  <c r="CT31" i="3"/>
  <c r="DB32" i="3"/>
  <c r="DB31" i="3"/>
  <c r="DJ32" i="3"/>
  <c r="DJ29" i="3"/>
  <c r="DJ31" i="3"/>
  <c r="DR32" i="3"/>
  <c r="DR29" i="3"/>
  <c r="DR31" i="3"/>
  <c r="FB29" i="3"/>
  <c r="FB30" i="3"/>
  <c r="FB31" i="3"/>
  <c r="FB32" i="3"/>
  <c r="FJ29" i="3"/>
  <c r="FJ30" i="3"/>
  <c r="FJ31" i="3"/>
  <c r="FJ32" i="3"/>
  <c r="FR29" i="3"/>
  <c r="FR30" i="3"/>
  <c r="FR31" i="3"/>
  <c r="FR32" i="3"/>
  <c r="GC31" i="3"/>
  <c r="GC32" i="3"/>
  <c r="GC30" i="3"/>
  <c r="GK31" i="3"/>
  <c r="GK32" i="3"/>
  <c r="GK30" i="3"/>
  <c r="GS31" i="3"/>
  <c r="GS32" i="3"/>
  <c r="GS30" i="3"/>
  <c r="HD29" i="3"/>
  <c r="HD30" i="3"/>
  <c r="HD31" i="3"/>
  <c r="HD32" i="3"/>
  <c r="HL29" i="3"/>
  <c r="HL30" i="3"/>
  <c r="HL31" i="3"/>
  <c r="HL32" i="3"/>
  <c r="HT29" i="3"/>
  <c r="HT30" i="3"/>
  <c r="HT31" i="3"/>
  <c r="HT32" i="3"/>
  <c r="BR27" i="3"/>
  <c r="BZ27" i="3"/>
  <c r="CH27" i="3"/>
  <c r="CP27" i="3"/>
  <c r="FB27" i="3"/>
  <c r="FJ27" i="3"/>
  <c r="FR27" i="3"/>
  <c r="O28" i="3"/>
  <c r="W28" i="3"/>
  <c r="AE28" i="3"/>
  <c r="AU28" i="3"/>
  <c r="BC28" i="3"/>
  <c r="BK28" i="3"/>
  <c r="BS28" i="3"/>
  <c r="CA28" i="3"/>
  <c r="CI28" i="3"/>
  <c r="CY28" i="3"/>
  <c r="DG28" i="3"/>
  <c r="DO28" i="3"/>
  <c r="GA28" i="3"/>
  <c r="GI28" i="3"/>
  <c r="GQ28" i="3"/>
  <c r="HG28" i="3"/>
  <c r="HO28" i="3"/>
  <c r="HW28" i="3"/>
  <c r="P29" i="3"/>
  <c r="X29" i="3"/>
  <c r="AF29" i="3"/>
  <c r="AN29" i="3"/>
  <c r="AV29" i="3"/>
  <c r="BD29" i="3"/>
  <c r="BL29" i="3"/>
  <c r="CR29" i="3"/>
  <c r="CZ29" i="3"/>
  <c r="DI29" i="3"/>
  <c r="FM29" i="3"/>
  <c r="HI29" i="3"/>
  <c r="AP30" i="3"/>
  <c r="CE31" i="3"/>
  <c r="CF32" i="3"/>
  <c r="R32" i="3"/>
  <c r="R31" i="3"/>
  <c r="Z32" i="3"/>
  <c r="Z31" i="3"/>
  <c r="AH32" i="3"/>
  <c r="AH31" i="3"/>
  <c r="AS30" i="3"/>
  <c r="AS31" i="3"/>
  <c r="AS32" i="3"/>
  <c r="BA30" i="3"/>
  <c r="BA31" i="3"/>
  <c r="BA32" i="3"/>
  <c r="BI30" i="3"/>
  <c r="BI31" i="3"/>
  <c r="BI32" i="3"/>
  <c r="BT30" i="3"/>
  <c r="BT31" i="3"/>
  <c r="BT32" i="3"/>
  <c r="CB30" i="3"/>
  <c r="CB31" i="3"/>
  <c r="CB32" i="3"/>
  <c r="CJ30" i="3"/>
  <c r="CJ31" i="3"/>
  <c r="CJ32" i="3"/>
  <c r="CU30" i="3"/>
  <c r="CU32" i="3"/>
  <c r="DC30" i="3"/>
  <c r="DC32" i="3"/>
  <c r="DK29" i="3"/>
  <c r="DK30" i="3"/>
  <c r="DK32" i="3"/>
  <c r="FC29" i="3"/>
  <c r="FC30" i="3"/>
  <c r="FC31" i="3"/>
  <c r="FC32" i="3"/>
  <c r="FK29" i="3"/>
  <c r="FK30" i="3"/>
  <c r="FK31" i="3"/>
  <c r="FK32" i="3"/>
  <c r="FS29" i="3"/>
  <c r="FS30" i="3"/>
  <c r="FS31" i="3"/>
  <c r="FS32" i="3"/>
  <c r="GD32" i="3"/>
  <c r="GD29" i="3"/>
  <c r="GD31" i="3"/>
  <c r="GL32" i="3"/>
  <c r="GL29" i="3"/>
  <c r="GL31" i="3"/>
  <c r="GT32" i="3"/>
  <c r="GT29" i="3"/>
  <c r="GT31" i="3"/>
  <c r="HE29" i="3"/>
  <c r="HE30" i="3"/>
  <c r="HE31" i="3"/>
  <c r="HE32" i="3"/>
  <c r="HM29" i="3"/>
  <c r="HM30" i="3"/>
  <c r="HM31" i="3"/>
  <c r="HM32" i="3"/>
  <c r="HU29" i="3"/>
  <c r="HU30" i="3"/>
  <c r="HU31" i="3"/>
  <c r="HU32" i="3"/>
  <c r="BS27" i="3"/>
  <c r="CA27" i="3"/>
  <c r="CI27" i="3"/>
  <c r="FC27" i="3"/>
  <c r="FK27" i="3"/>
  <c r="FS27" i="3"/>
  <c r="P28" i="3"/>
  <c r="X28" i="3"/>
  <c r="AF28" i="3"/>
  <c r="AN28" i="3"/>
  <c r="AV28" i="3"/>
  <c r="BD28" i="3"/>
  <c r="BL28" i="3"/>
  <c r="BT28" i="3"/>
  <c r="CB28" i="3"/>
  <c r="CJ28" i="3"/>
  <c r="CR28" i="3"/>
  <c r="CZ28" i="3"/>
  <c r="DH28" i="3"/>
  <c r="DP28" i="3"/>
  <c r="GB28" i="3"/>
  <c r="GJ28" i="3"/>
  <c r="GR28" i="3"/>
  <c r="GZ28" i="3"/>
  <c r="HH28" i="3"/>
  <c r="HP28" i="3"/>
  <c r="HX28" i="3"/>
  <c r="Q29" i="3"/>
  <c r="Y29" i="3"/>
  <c r="AG29" i="3"/>
  <c r="AO29" i="3"/>
  <c r="AW29" i="3"/>
  <c r="BE29" i="3"/>
  <c r="BM29" i="3"/>
  <c r="CS29" i="3"/>
  <c r="DA29" i="3"/>
  <c r="DQ29" i="3"/>
  <c r="FU29" i="3"/>
  <c r="HQ29" i="3"/>
  <c r="AX30" i="3"/>
  <c r="CT30" i="3"/>
  <c r="EX30" i="3"/>
  <c r="CM31" i="3"/>
  <c r="S30" i="3"/>
  <c r="S32" i="3"/>
  <c r="AA30" i="3"/>
  <c r="AA32" i="3"/>
  <c r="AI30" i="3"/>
  <c r="AI32" i="3"/>
  <c r="AT30" i="3"/>
  <c r="AT31" i="3"/>
  <c r="AT32" i="3"/>
  <c r="BB30" i="3"/>
  <c r="BB31" i="3"/>
  <c r="BB32" i="3"/>
  <c r="BJ30" i="3"/>
  <c r="BJ31" i="3"/>
  <c r="BJ32" i="3"/>
  <c r="BU31" i="3"/>
  <c r="BU32" i="3"/>
  <c r="BU30" i="3"/>
  <c r="CC31" i="3"/>
  <c r="CC32" i="3"/>
  <c r="CC30" i="3"/>
  <c r="CK31" i="3"/>
  <c r="CK32" i="3"/>
  <c r="CK30" i="3"/>
  <c r="CV30" i="3"/>
  <c r="CV31" i="3"/>
  <c r="CV32" i="3"/>
  <c r="DD30" i="3"/>
  <c r="DD31" i="3"/>
  <c r="DD32" i="3"/>
  <c r="DL29" i="3"/>
  <c r="DL30" i="3"/>
  <c r="DL31" i="3"/>
  <c r="DL32" i="3"/>
  <c r="EV30" i="3"/>
  <c r="EV31" i="3"/>
  <c r="EV32" i="3"/>
  <c r="EV29" i="3"/>
  <c r="FD30" i="3"/>
  <c r="FD31" i="3"/>
  <c r="FD32" i="3"/>
  <c r="FD29" i="3"/>
  <c r="FL30" i="3"/>
  <c r="FL31" i="3"/>
  <c r="FL32" i="3"/>
  <c r="FL29" i="3"/>
  <c r="FT30" i="3"/>
  <c r="FT31" i="3"/>
  <c r="FT32" i="3"/>
  <c r="FT29" i="3"/>
  <c r="GE29" i="3"/>
  <c r="GE30" i="3"/>
  <c r="GE32" i="3"/>
  <c r="GM29" i="3"/>
  <c r="GM30" i="3"/>
  <c r="GM32" i="3"/>
  <c r="GU29" i="3"/>
  <c r="GU30" i="3"/>
  <c r="GU32" i="3"/>
  <c r="HF29" i="3"/>
  <c r="HF30" i="3"/>
  <c r="HF31" i="3"/>
  <c r="HF32" i="3"/>
  <c r="HN29" i="3"/>
  <c r="HN30" i="3"/>
  <c r="HN31" i="3"/>
  <c r="HN32" i="3"/>
  <c r="HV29" i="3"/>
  <c r="HV30" i="3"/>
  <c r="HV31" i="3"/>
  <c r="HV32" i="3"/>
  <c r="L27" i="3"/>
  <c r="BT27" i="3"/>
  <c r="CB27" i="3"/>
  <c r="CJ27" i="3"/>
  <c r="EV27" i="3"/>
  <c r="FD27" i="3"/>
  <c r="FL27" i="3"/>
  <c r="FT27" i="3"/>
  <c r="Q28" i="3"/>
  <c r="Y28" i="3"/>
  <c r="AG28" i="3"/>
  <c r="AO28" i="3"/>
  <c r="AW28" i="3"/>
  <c r="BE28" i="3"/>
  <c r="BM28" i="3"/>
  <c r="BU28" i="3"/>
  <c r="CC28" i="3"/>
  <c r="CK28" i="3"/>
  <c r="CS28" i="3"/>
  <c r="DA28" i="3"/>
  <c r="DI28" i="3"/>
  <c r="DQ28" i="3"/>
  <c r="GC28" i="3"/>
  <c r="GK28" i="3"/>
  <c r="GS28" i="3"/>
  <c r="HA28" i="3"/>
  <c r="HI28" i="3"/>
  <c r="HQ28" i="3"/>
  <c r="HY28" i="3"/>
  <c r="R29" i="3"/>
  <c r="Z29" i="3"/>
  <c r="AH29" i="3"/>
  <c r="AP29" i="3"/>
  <c r="AX29" i="3"/>
  <c r="BF29" i="3"/>
  <c r="BN29" i="3"/>
  <c r="CT29" i="3"/>
  <c r="DB29" i="3"/>
  <c r="HY29" i="3"/>
  <c r="BF30" i="3"/>
  <c r="DB30" i="3"/>
  <c r="FF30" i="3"/>
  <c r="HB30" i="3"/>
  <c r="EY31" i="3"/>
  <c r="HC31" i="3"/>
  <c r="AR32" i="3"/>
  <c r="T30" i="3"/>
  <c r="T31" i="3"/>
  <c r="AB30" i="3"/>
  <c r="AB31" i="3"/>
  <c r="AJ30" i="3"/>
  <c r="AJ31" i="3"/>
  <c r="AU30" i="3"/>
  <c r="AU31" i="3"/>
  <c r="AU32" i="3"/>
  <c r="BC30" i="3"/>
  <c r="BC31" i="3"/>
  <c r="BC32" i="3"/>
  <c r="BK30" i="3"/>
  <c r="BK31" i="3"/>
  <c r="BK32" i="3"/>
  <c r="BV32" i="3"/>
  <c r="BV31" i="3"/>
  <c r="CD32" i="3"/>
  <c r="CD31" i="3"/>
  <c r="CL32" i="3"/>
  <c r="CL31" i="3"/>
  <c r="CW30" i="3"/>
  <c r="CW31" i="3"/>
  <c r="CW32" i="3"/>
  <c r="DE30" i="3"/>
  <c r="DE31" i="3"/>
  <c r="DE32" i="3"/>
  <c r="DM29" i="3"/>
  <c r="DM30" i="3"/>
  <c r="DM31" i="3"/>
  <c r="DM32" i="3"/>
  <c r="EW31" i="3"/>
  <c r="EW32" i="3"/>
  <c r="EW30" i="3"/>
  <c r="FE31" i="3"/>
  <c r="FE32" i="3"/>
  <c r="FE30" i="3"/>
  <c r="FM31" i="3"/>
  <c r="FM32" i="3"/>
  <c r="FM30" i="3"/>
  <c r="FU31" i="3"/>
  <c r="FU32" i="3"/>
  <c r="FU30" i="3"/>
  <c r="FX29" i="3"/>
  <c r="FX30" i="3"/>
  <c r="FX31" i="3"/>
  <c r="FX32" i="3"/>
  <c r="GF29" i="3"/>
  <c r="GF30" i="3"/>
  <c r="GF31" i="3"/>
  <c r="GF32" i="3"/>
  <c r="GN29" i="3"/>
  <c r="GN30" i="3"/>
  <c r="GN31" i="3"/>
  <c r="GN32" i="3"/>
  <c r="GV29" i="3"/>
  <c r="GV30" i="3"/>
  <c r="GV31" i="3"/>
  <c r="GV32" i="3"/>
  <c r="HG29" i="3"/>
  <c r="HG30" i="3"/>
  <c r="HG31" i="3"/>
  <c r="HG32" i="3"/>
  <c r="HO29" i="3"/>
  <c r="HO30" i="3"/>
  <c r="HO31" i="3"/>
  <c r="HO32" i="3"/>
  <c r="HW29" i="3"/>
  <c r="HW30" i="3"/>
  <c r="HW31" i="3"/>
  <c r="HW32" i="3"/>
  <c r="L28" i="3"/>
  <c r="Q27" i="3"/>
  <c r="Y27" i="3"/>
  <c r="AG27" i="3"/>
  <c r="BU27" i="3"/>
  <c r="CC27" i="3"/>
  <c r="CK27" i="3"/>
  <c r="EW27" i="3"/>
  <c r="FE27" i="3"/>
  <c r="FM27" i="3"/>
  <c r="FU27" i="3"/>
  <c r="GC27" i="3"/>
  <c r="GK27" i="3"/>
  <c r="GS27" i="3"/>
  <c r="R28" i="3"/>
  <c r="Z28" i="3"/>
  <c r="AH28" i="3"/>
  <c r="AP28" i="3"/>
  <c r="AX28" i="3"/>
  <c r="BF28" i="3"/>
  <c r="BN28" i="3"/>
  <c r="BV28" i="3"/>
  <c r="CD28" i="3"/>
  <c r="CL28" i="3"/>
  <c r="CT28" i="3"/>
  <c r="DB28" i="3"/>
  <c r="DJ28" i="3"/>
  <c r="DR28" i="3"/>
  <c r="FN28" i="3"/>
  <c r="GD28" i="3"/>
  <c r="GL28" i="3"/>
  <c r="GT28" i="3"/>
  <c r="HB28" i="3"/>
  <c r="HJ28" i="3"/>
  <c r="HR28" i="3"/>
  <c r="HZ28" i="3"/>
  <c r="S29" i="3"/>
  <c r="AA29" i="3"/>
  <c r="AI29" i="3"/>
  <c r="AQ29" i="3"/>
  <c r="AY29" i="3"/>
  <c r="BG29" i="3"/>
  <c r="CU29" i="3"/>
  <c r="DC29" i="3"/>
  <c r="GC29" i="3"/>
  <c r="BN30" i="3"/>
  <c r="DJ30" i="3"/>
  <c r="HJ30" i="3"/>
  <c r="AQ31" i="3"/>
  <c r="CU31" i="3"/>
  <c r="FG31" i="3"/>
  <c r="HK31" i="3"/>
  <c r="AZ32" i="3"/>
  <c r="M30" i="3"/>
  <c r="M31" i="3"/>
  <c r="M32" i="3"/>
  <c r="U30" i="3"/>
  <c r="U31" i="3"/>
  <c r="U32" i="3"/>
  <c r="AC30" i="3"/>
  <c r="AC31" i="3"/>
  <c r="AC32" i="3"/>
  <c r="AK30" i="3"/>
  <c r="AK31" i="3"/>
  <c r="AK32" i="3"/>
  <c r="AN30" i="3"/>
  <c r="AN31" i="3"/>
  <c r="AN32" i="3"/>
  <c r="AV30" i="3"/>
  <c r="AV31" i="3"/>
  <c r="AV32" i="3"/>
  <c r="BD30" i="3"/>
  <c r="BD31" i="3"/>
  <c r="BD32" i="3"/>
  <c r="BL30" i="3"/>
  <c r="BL31" i="3"/>
  <c r="BL32" i="3"/>
  <c r="BW30" i="3"/>
  <c r="BW32" i="3"/>
  <c r="CE30" i="3"/>
  <c r="CE32" i="3"/>
  <c r="CM30" i="3"/>
  <c r="CM32" i="3"/>
  <c r="CX30" i="3"/>
  <c r="CX31" i="3"/>
  <c r="CX32" i="3"/>
  <c r="DF30" i="3"/>
  <c r="DF31" i="3"/>
  <c r="DF32" i="3"/>
  <c r="DN29" i="3"/>
  <c r="DN30" i="3"/>
  <c r="DN31" i="3"/>
  <c r="DN32" i="3"/>
  <c r="EX32" i="3"/>
  <c r="EX29" i="3"/>
  <c r="EX31" i="3"/>
  <c r="FF32" i="3"/>
  <c r="FF29" i="3"/>
  <c r="FF31" i="3"/>
  <c r="FN32" i="3"/>
  <c r="FN29" i="3"/>
  <c r="FN31" i="3"/>
  <c r="FV32" i="3"/>
  <c r="FV29" i="3"/>
  <c r="FV31" i="3"/>
  <c r="FY29" i="3"/>
  <c r="FY30" i="3"/>
  <c r="FY31" i="3"/>
  <c r="FY32" i="3"/>
  <c r="GG29" i="3"/>
  <c r="GG30" i="3"/>
  <c r="GG31" i="3"/>
  <c r="GG32" i="3"/>
  <c r="GO29" i="3"/>
  <c r="GO30" i="3"/>
  <c r="GO31" i="3"/>
  <c r="GO32" i="3"/>
  <c r="GW29" i="3"/>
  <c r="GW30" i="3"/>
  <c r="GW31" i="3"/>
  <c r="GW32" i="3"/>
  <c r="GZ30" i="3"/>
  <c r="GZ31" i="3"/>
  <c r="GZ32" i="3"/>
  <c r="GZ29" i="3"/>
  <c r="HH30" i="3"/>
  <c r="HH31" i="3"/>
  <c r="HH32" i="3"/>
  <c r="HH29" i="3"/>
  <c r="HP30" i="3"/>
  <c r="HP31" i="3"/>
  <c r="HP32" i="3"/>
  <c r="HP29" i="3"/>
  <c r="HX30" i="3"/>
  <c r="HX31" i="3"/>
  <c r="HX32" i="3"/>
  <c r="HX29" i="3"/>
  <c r="L29" i="3"/>
  <c r="R27" i="3"/>
  <c r="Z27" i="3"/>
  <c r="AH27" i="3"/>
  <c r="BV27" i="3"/>
  <c r="CD27" i="3"/>
  <c r="CL27" i="3"/>
  <c r="CT27" i="3"/>
  <c r="DB27" i="3"/>
  <c r="DJ27" i="3"/>
  <c r="DR27" i="3"/>
  <c r="EX27" i="3"/>
  <c r="FF27" i="3"/>
  <c r="FN27" i="3"/>
  <c r="FV27" i="3"/>
  <c r="GD27" i="3"/>
  <c r="GL27" i="3"/>
  <c r="GT27" i="3"/>
  <c r="HR27" i="3"/>
  <c r="HZ27" i="3"/>
  <c r="S28" i="3"/>
  <c r="AA28" i="3"/>
  <c r="AI28" i="3"/>
  <c r="AQ28" i="3"/>
  <c r="AY28" i="3"/>
  <c r="BG28" i="3"/>
  <c r="BW28" i="3"/>
  <c r="CE28" i="3"/>
  <c r="CM28" i="3"/>
  <c r="CU28" i="3"/>
  <c r="DC28" i="3"/>
  <c r="DK28" i="3"/>
  <c r="FO28" i="3"/>
  <c r="GE28" i="3"/>
  <c r="GM28" i="3"/>
  <c r="GU28" i="3"/>
  <c r="HC28" i="3"/>
  <c r="HK28" i="3"/>
  <c r="HS28" i="3"/>
  <c r="T29" i="3"/>
  <c r="AB29" i="3"/>
  <c r="AJ29" i="3"/>
  <c r="AR29" i="3"/>
  <c r="AZ29" i="3"/>
  <c r="BH29" i="3"/>
  <c r="CV29" i="3"/>
  <c r="DD29" i="3"/>
  <c r="GK29" i="3"/>
  <c r="R30" i="3"/>
  <c r="DR30" i="3"/>
  <c r="FV30" i="3"/>
  <c r="AY31" i="3"/>
  <c r="DC31" i="3"/>
  <c r="HS31" i="3"/>
  <c r="BH32" i="3"/>
  <c r="N30" i="3"/>
  <c r="N31" i="3"/>
  <c r="N32" i="3"/>
  <c r="V30" i="3"/>
  <c r="V31" i="3"/>
  <c r="V32" i="3"/>
  <c r="AD30" i="3"/>
  <c r="AD31" i="3"/>
  <c r="AD32" i="3"/>
  <c r="AL30" i="3"/>
  <c r="AL31" i="3"/>
  <c r="AL32" i="3"/>
  <c r="AO31" i="3"/>
  <c r="AO32" i="3"/>
  <c r="AO30" i="3"/>
  <c r="AW31" i="3"/>
  <c r="AW32" i="3"/>
  <c r="AW30" i="3"/>
  <c r="BE31" i="3"/>
  <c r="BE32" i="3"/>
  <c r="BE30" i="3"/>
  <c r="BM31" i="3"/>
  <c r="BM32" i="3"/>
  <c r="BM30" i="3"/>
  <c r="BP30" i="3"/>
  <c r="BP31" i="3"/>
  <c r="BX30" i="3"/>
  <c r="BX31" i="3"/>
  <c r="CF30" i="3"/>
  <c r="CF31" i="3"/>
  <c r="CN30" i="3"/>
  <c r="CN31" i="3"/>
  <c r="CN32" i="3"/>
  <c r="CY30" i="3"/>
  <c r="CY31" i="3"/>
  <c r="CY32" i="3"/>
  <c r="DG30" i="3"/>
  <c r="DG31" i="3"/>
  <c r="DG32" i="3"/>
  <c r="DO29" i="3"/>
  <c r="DO30" i="3"/>
  <c r="DO31" i="3"/>
  <c r="DO32" i="3"/>
  <c r="EY29" i="3"/>
  <c r="EY30" i="3"/>
  <c r="EY32" i="3"/>
  <c r="FG29" i="3"/>
  <c r="FG30" i="3"/>
  <c r="FG32" i="3"/>
  <c r="FO29" i="3"/>
  <c r="FO30" i="3"/>
  <c r="FO32" i="3"/>
  <c r="FZ29" i="3"/>
  <c r="FZ30" i="3"/>
  <c r="FZ31" i="3"/>
  <c r="FZ32" i="3"/>
  <c r="GH29" i="3"/>
  <c r="GH30" i="3"/>
  <c r="GH31" i="3"/>
  <c r="GH32" i="3"/>
  <c r="GP29" i="3"/>
  <c r="GP30" i="3"/>
  <c r="GP31" i="3"/>
  <c r="GP32" i="3"/>
  <c r="GX29" i="3"/>
  <c r="GX30" i="3"/>
  <c r="GX31" i="3"/>
  <c r="GX32" i="3"/>
  <c r="HA31" i="3"/>
  <c r="HA32" i="3"/>
  <c r="HA30" i="3"/>
  <c r="HI31" i="3"/>
  <c r="HI32" i="3"/>
  <c r="HI30" i="3"/>
  <c r="HQ31" i="3"/>
  <c r="HQ32" i="3"/>
  <c r="HQ30" i="3"/>
  <c r="HY31" i="3"/>
  <c r="HY32" i="3"/>
  <c r="HY30" i="3"/>
  <c r="L30" i="3"/>
  <c r="S27" i="3"/>
  <c r="AA27" i="3"/>
  <c r="AI27" i="3"/>
  <c r="BG27" i="3"/>
  <c r="BW27" i="3"/>
  <c r="CE27" i="3"/>
  <c r="CM27" i="3"/>
  <c r="CU27" i="3"/>
  <c r="DC27" i="3"/>
  <c r="DK27" i="3"/>
  <c r="EY27" i="3"/>
  <c r="FG27" i="3"/>
  <c r="FO27" i="3"/>
  <c r="GE27" i="3"/>
  <c r="GM27" i="3"/>
  <c r="GU27" i="3"/>
  <c r="T28" i="3"/>
  <c r="AB28" i="3"/>
  <c r="AJ28" i="3"/>
  <c r="AR28" i="3"/>
  <c r="AZ28" i="3"/>
  <c r="BH28" i="3"/>
  <c r="BP28" i="3"/>
  <c r="BX28" i="3"/>
  <c r="CF28" i="3"/>
  <c r="CN28" i="3"/>
  <c r="CV28" i="3"/>
  <c r="DD28" i="3"/>
  <c r="DL28" i="3"/>
  <c r="DT28" i="3"/>
  <c r="EU28" i="3" s="1"/>
  <c r="AI29" i="25" s="1"/>
  <c r="FX28" i="3"/>
  <c r="GF28" i="3"/>
  <c r="GN28" i="3"/>
  <c r="GV28" i="3"/>
  <c r="HD28" i="3"/>
  <c r="HL28" i="3"/>
  <c r="HT28" i="3"/>
  <c r="M29" i="3"/>
  <c r="U29" i="3"/>
  <c r="AC29" i="3"/>
  <c r="AK29" i="3"/>
  <c r="AS29" i="3"/>
  <c r="BA29" i="3"/>
  <c r="BI29" i="3"/>
  <c r="CW29" i="3"/>
  <c r="DE29" i="3"/>
  <c r="GS29" i="3"/>
  <c r="Z30" i="3"/>
  <c r="BV30" i="3"/>
  <c r="DK31" i="3"/>
  <c r="O30" i="3"/>
  <c r="O31" i="3"/>
  <c r="O32" i="3"/>
  <c r="W30" i="3"/>
  <c r="W31" i="3"/>
  <c r="W32" i="3"/>
  <c r="AE30" i="3"/>
  <c r="AE31" i="3"/>
  <c r="AE32" i="3"/>
  <c r="AP32" i="3"/>
  <c r="AP31" i="3"/>
  <c r="AX32" i="3"/>
  <c r="AX31" i="3"/>
  <c r="BF32" i="3"/>
  <c r="BF31" i="3"/>
  <c r="BN32" i="3"/>
  <c r="BN31" i="3"/>
  <c r="BQ30" i="3"/>
  <c r="BQ31" i="3"/>
  <c r="BQ32" i="3"/>
  <c r="BY30" i="3"/>
  <c r="BY31" i="3"/>
  <c r="BY32" i="3"/>
  <c r="CG30" i="3"/>
  <c r="CG31" i="3"/>
  <c r="CG32" i="3"/>
  <c r="CO30" i="3"/>
  <c r="CO31" i="3"/>
  <c r="CO32" i="3"/>
  <c r="CR30" i="3"/>
  <c r="CR31" i="3"/>
  <c r="CR32" i="3"/>
  <c r="CZ30" i="3"/>
  <c r="CZ31" i="3"/>
  <c r="CZ32" i="3"/>
  <c r="DH30" i="3"/>
  <c r="DH31" i="3"/>
  <c r="DH32" i="3"/>
  <c r="DH29" i="3"/>
  <c r="DP30" i="3"/>
  <c r="DP31" i="3"/>
  <c r="DP32" i="3"/>
  <c r="DP29" i="3"/>
  <c r="EZ29" i="3"/>
  <c r="EZ30" i="3"/>
  <c r="EZ31" i="3"/>
  <c r="EZ32" i="3"/>
  <c r="FH29" i="3"/>
  <c r="FH30" i="3"/>
  <c r="FH31" i="3"/>
  <c r="FH32" i="3"/>
  <c r="FP29" i="3"/>
  <c r="FP30" i="3"/>
  <c r="FP31" i="3"/>
  <c r="FP32" i="3"/>
  <c r="GA29" i="3"/>
  <c r="GA30" i="3"/>
  <c r="GA31" i="3"/>
  <c r="GA32" i="3"/>
  <c r="GI29" i="3"/>
  <c r="GI30" i="3"/>
  <c r="GI31" i="3"/>
  <c r="GI32" i="3"/>
  <c r="GQ29" i="3"/>
  <c r="GQ30" i="3"/>
  <c r="GQ31" i="3"/>
  <c r="GQ32" i="3"/>
  <c r="HB32" i="3"/>
  <c r="HB29" i="3"/>
  <c r="HB31" i="3"/>
  <c r="HJ32" i="3"/>
  <c r="HJ29" i="3"/>
  <c r="HJ31" i="3"/>
  <c r="HR32" i="3"/>
  <c r="HR29" i="3"/>
  <c r="HR31" i="3"/>
  <c r="HZ32" i="3"/>
  <c r="HZ29" i="3"/>
  <c r="HZ31" i="3"/>
  <c r="L31" i="3"/>
  <c r="T27" i="3"/>
  <c r="AB27" i="3"/>
  <c r="AJ27" i="3"/>
  <c r="AR27" i="3"/>
  <c r="AZ27" i="3"/>
  <c r="BH27" i="3"/>
  <c r="BP27" i="3"/>
  <c r="BX27" i="3"/>
  <c r="CF27" i="3"/>
  <c r="CN27" i="3"/>
  <c r="CV27" i="3"/>
  <c r="DD27" i="3"/>
  <c r="DL27" i="3"/>
  <c r="EZ27" i="3"/>
  <c r="FH27" i="3"/>
  <c r="FP27" i="3"/>
  <c r="FX27" i="3"/>
  <c r="GF27" i="3"/>
  <c r="GN27" i="3"/>
  <c r="GV27" i="3"/>
  <c r="HD27" i="3"/>
  <c r="HL27" i="3"/>
  <c r="HT27" i="3"/>
  <c r="M28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FY28" i="3"/>
  <c r="GG28" i="3"/>
  <c r="GO28" i="3"/>
  <c r="GW28" i="3"/>
  <c r="HE28" i="3"/>
  <c r="HM28" i="3"/>
  <c r="HU28" i="3"/>
  <c r="N29" i="3"/>
  <c r="V29" i="3"/>
  <c r="AD29" i="3"/>
  <c r="AL29" i="3"/>
  <c r="AT29" i="3"/>
  <c r="BB29" i="3"/>
  <c r="BJ29" i="3"/>
  <c r="CX29" i="3"/>
  <c r="DF29" i="3"/>
  <c r="EW29" i="3"/>
  <c r="AH30" i="3"/>
  <c r="CD30" i="3"/>
  <c r="GD30" i="3"/>
  <c r="GE31" i="3"/>
  <c r="T32" i="3"/>
  <c r="BP32" i="3"/>
  <c r="P30" i="3"/>
  <c r="P31" i="3"/>
  <c r="P32" i="3"/>
  <c r="X30" i="3"/>
  <c r="X31" i="3"/>
  <c r="X32" i="3"/>
  <c r="AF30" i="3"/>
  <c r="AF31" i="3"/>
  <c r="AF32" i="3"/>
  <c r="AQ30" i="3"/>
  <c r="AQ32" i="3"/>
  <c r="AY30" i="3"/>
  <c r="AY32" i="3"/>
  <c r="BG30" i="3"/>
  <c r="BG32" i="3"/>
  <c r="BR30" i="3"/>
  <c r="BR31" i="3"/>
  <c r="BR32" i="3"/>
  <c r="BZ30" i="3"/>
  <c r="BZ31" i="3"/>
  <c r="BZ32" i="3"/>
  <c r="CH30" i="3"/>
  <c r="CH31" i="3"/>
  <c r="CH32" i="3"/>
  <c r="CP30" i="3"/>
  <c r="CP31" i="3"/>
  <c r="CP32" i="3"/>
  <c r="CS31" i="3"/>
  <c r="CS32" i="3"/>
  <c r="CS30" i="3"/>
  <c r="DA31" i="3"/>
  <c r="DA32" i="3"/>
  <c r="DA30" i="3"/>
  <c r="DI31" i="3"/>
  <c r="DI32" i="3"/>
  <c r="DI30" i="3"/>
  <c r="DQ31" i="3"/>
  <c r="DQ32" i="3"/>
  <c r="DQ30" i="3"/>
  <c r="DT29" i="3"/>
  <c r="EU29" i="3" s="1"/>
  <c r="AI30" i="25" s="1"/>
  <c r="DT30" i="3"/>
  <c r="EU30" i="3" s="1"/>
  <c r="AI31" i="25" s="1"/>
  <c r="DT31" i="3"/>
  <c r="EU31" i="3" s="1"/>
  <c r="AI32" i="25" s="1"/>
  <c r="DT32" i="3"/>
  <c r="EU32" i="3" s="1"/>
  <c r="AI33" i="25" s="1"/>
  <c r="FA29" i="3"/>
  <c r="FA30" i="3"/>
  <c r="FA31" i="3"/>
  <c r="FA32" i="3"/>
  <c r="FI29" i="3"/>
  <c r="FI30" i="3"/>
  <c r="FI31" i="3"/>
  <c r="FI32" i="3"/>
  <c r="FQ29" i="3"/>
  <c r="FQ30" i="3"/>
  <c r="FQ31" i="3"/>
  <c r="FQ32" i="3"/>
  <c r="GB30" i="3"/>
  <c r="GB31" i="3"/>
  <c r="GB32" i="3"/>
  <c r="GB29" i="3"/>
  <c r="GJ30" i="3"/>
  <c r="GJ31" i="3"/>
  <c r="GJ32" i="3"/>
  <c r="GJ29" i="3"/>
  <c r="GR30" i="3"/>
  <c r="GR31" i="3"/>
  <c r="GR32" i="3"/>
  <c r="GR29" i="3"/>
  <c r="HC29" i="3"/>
  <c r="HC30" i="3"/>
  <c r="HC32" i="3"/>
  <c r="HK29" i="3"/>
  <c r="HK30" i="3"/>
  <c r="HK32" i="3"/>
  <c r="HS29" i="3"/>
  <c r="HS30" i="3"/>
  <c r="HS32" i="3"/>
  <c r="M27" i="3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FA27" i="3"/>
  <c r="FI27" i="3"/>
  <c r="FQ27" i="3"/>
  <c r="FY27" i="3"/>
  <c r="GG27" i="3"/>
  <c r="GO27" i="3"/>
  <c r="GW27" i="3"/>
  <c r="HE27" i="3"/>
  <c r="HM27" i="3"/>
  <c r="HU27" i="3"/>
  <c r="N28" i="3"/>
  <c r="V28" i="3"/>
  <c r="AD28" i="3"/>
  <c r="AL28" i="3"/>
  <c r="AT28" i="3"/>
  <c r="BB28" i="3"/>
  <c r="BJ28" i="3"/>
  <c r="BR28" i="3"/>
  <c r="BZ28" i="3"/>
  <c r="CH28" i="3"/>
  <c r="CP28" i="3"/>
  <c r="CX28" i="3"/>
  <c r="DF28" i="3"/>
  <c r="DN28" i="3"/>
  <c r="FB28" i="3"/>
  <c r="FJ28" i="3"/>
  <c r="FR28" i="3"/>
  <c r="FZ28" i="3"/>
  <c r="GH28" i="3"/>
  <c r="GP28" i="3"/>
  <c r="GX28" i="3"/>
  <c r="HF28" i="3"/>
  <c r="HN28" i="3"/>
  <c r="HV28" i="3"/>
  <c r="O29" i="3"/>
  <c r="W29" i="3"/>
  <c r="AE29" i="3"/>
  <c r="AU29" i="3"/>
  <c r="BC29" i="3"/>
  <c r="BK29" i="3"/>
  <c r="BS29" i="3"/>
  <c r="CA29" i="3"/>
  <c r="CI29" i="3"/>
  <c r="CY29" i="3"/>
  <c r="DG29" i="3"/>
  <c r="FE29" i="3"/>
  <c r="HA29" i="3"/>
  <c r="CL30" i="3"/>
  <c r="GL30" i="3"/>
  <c r="S31" i="3"/>
  <c r="BW31" i="3"/>
  <c r="GM31" i="3"/>
  <c r="AB32" i="3"/>
  <c r="BX32" i="3"/>
  <c r="AO21" i="3"/>
  <c r="AO19" i="3"/>
  <c r="AO20" i="3"/>
  <c r="AO16" i="3"/>
  <c r="AO17" i="3"/>
  <c r="AO18" i="3"/>
  <c r="P20" i="3"/>
  <c r="P21" i="3"/>
  <c r="P19" i="3"/>
  <c r="P16" i="3"/>
  <c r="P17" i="3"/>
  <c r="P18" i="3"/>
  <c r="X20" i="3"/>
  <c r="X21" i="3"/>
  <c r="X19" i="3"/>
  <c r="X16" i="3"/>
  <c r="X17" i="3"/>
  <c r="X18" i="3"/>
  <c r="AF20" i="3"/>
  <c r="AF21" i="3"/>
  <c r="AF19" i="3"/>
  <c r="AF16" i="3"/>
  <c r="AF17" i="3"/>
  <c r="AF18" i="3"/>
  <c r="AU19" i="3"/>
  <c r="AU20" i="3"/>
  <c r="AU21" i="3"/>
  <c r="AU58" i="3" s="1"/>
  <c r="AU15" i="3"/>
  <c r="AU16" i="3"/>
  <c r="AU17" i="3"/>
  <c r="AU18" i="3"/>
  <c r="BC19" i="3"/>
  <c r="BC20" i="3"/>
  <c r="BC21" i="3"/>
  <c r="BC15" i="3"/>
  <c r="BC16" i="3"/>
  <c r="BC17" i="3"/>
  <c r="BC18" i="3"/>
  <c r="BK19" i="3"/>
  <c r="BK20" i="3"/>
  <c r="BK21" i="3"/>
  <c r="BK15" i="3"/>
  <c r="BK16" i="3"/>
  <c r="BK17" i="3"/>
  <c r="BK18" i="3"/>
  <c r="BR19" i="3"/>
  <c r="BR20" i="3"/>
  <c r="BR21" i="3"/>
  <c r="BR58" i="3" s="1"/>
  <c r="BR16" i="3"/>
  <c r="BR17" i="3"/>
  <c r="BR18" i="3"/>
  <c r="BZ19" i="3"/>
  <c r="BZ20" i="3"/>
  <c r="BZ21" i="3"/>
  <c r="BZ16" i="3"/>
  <c r="BZ17" i="3"/>
  <c r="BZ18" i="3"/>
  <c r="CH19" i="3"/>
  <c r="CH20" i="3"/>
  <c r="CH21" i="3"/>
  <c r="CH58" i="3" s="1"/>
  <c r="CH16" i="3"/>
  <c r="CH17" i="3"/>
  <c r="CH18" i="3"/>
  <c r="CP19" i="3"/>
  <c r="CP20" i="3"/>
  <c r="CP21" i="3"/>
  <c r="CP16" i="3"/>
  <c r="CP17" i="3"/>
  <c r="CP18" i="3"/>
  <c r="CS21" i="3"/>
  <c r="CS19" i="3"/>
  <c r="CS20" i="3"/>
  <c r="CS16" i="3"/>
  <c r="CS17" i="3"/>
  <c r="CS18" i="3"/>
  <c r="DA21" i="3"/>
  <c r="DA19" i="3"/>
  <c r="DA20" i="3"/>
  <c r="DA16" i="3"/>
  <c r="DA17" i="3"/>
  <c r="DA18" i="3"/>
  <c r="DI21" i="3"/>
  <c r="DI19" i="3"/>
  <c r="DI20" i="3"/>
  <c r="DI16" i="3"/>
  <c r="DI17" i="3"/>
  <c r="DI18" i="3"/>
  <c r="DQ21" i="3"/>
  <c r="DQ19" i="3"/>
  <c r="DQ20" i="3"/>
  <c r="DQ16" i="3"/>
  <c r="DQ18" i="3"/>
  <c r="DQ17" i="3"/>
  <c r="FA18" i="3"/>
  <c r="FA19" i="3"/>
  <c r="FA20" i="3"/>
  <c r="FA21" i="3"/>
  <c r="FA16" i="3"/>
  <c r="FA17" i="3"/>
  <c r="FI18" i="3"/>
  <c r="FI19" i="3"/>
  <c r="FI20" i="3"/>
  <c r="FI21" i="3"/>
  <c r="FI16" i="3"/>
  <c r="FI17" i="3"/>
  <c r="FQ18" i="3"/>
  <c r="FQ19" i="3"/>
  <c r="FQ20" i="3"/>
  <c r="FQ21" i="3"/>
  <c r="FQ16" i="3"/>
  <c r="FQ17" i="3"/>
  <c r="FX18" i="3"/>
  <c r="FX19" i="3"/>
  <c r="FX20" i="3"/>
  <c r="FX21" i="3"/>
  <c r="FX17" i="3"/>
  <c r="FX16" i="3"/>
  <c r="GB20" i="3"/>
  <c r="GB21" i="3"/>
  <c r="GB18" i="3"/>
  <c r="GB19" i="3"/>
  <c r="GB16" i="3"/>
  <c r="GB17" i="3"/>
  <c r="GJ20" i="3"/>
  <c r="GJ21" i="3"/>
  <c r="GJ18" i="3"/>
  <c r="GJ19" i="3"/>
  <c r="GJ16" i="3"/>
  <c r="GJ17" i="3"/>
  <c r="GR20" i="3"/>
  <c r="GR21" i="3"/>
  <c r="GR18" i="3"/>
  <c r="GR19" i="3"/>
  <c r="GR16" i="3"/>
  <c r="GR17" i="3"/>
  <c r="HC18" i="3"/>
  <c r="HC19" i="3"/>
  <c r="HC20" i="3"/>
  <c r="HC21" i="3"/>
  <c r="HC16" i="3"/>
  <c r="HC17" i="3"/>
  <c r="HC15" i="3"/>
  <c r="HK18" i="3"/>
  <c r="HK19" i="3"/>
  <c r="HK20" i="3"/>
  <c r="HK21" i="3"/>
  <c r="HK16" i="3"/>
  <c r="HK17" i="3"/>
  <c r="HK15" i="3"/>
  <c r="HS18" i="3"/>
  <c r="HS19" i="3"/>
  <c r="HS20" i="3"/>
  <c r="HS21" i="3"/>
  <c r="HS16" i="3"/>
  <c r="HS17" i="3"/>
  <c r="HS15" i="3"/>
  <c r="L21" i="3"/>
  <c r="L58" i="3" s="1"/>
  <c r="R14" i="3"/>
  <c r="AX14" i="3"/>
  <c r="BF14" i="3"/>
  <c r="CD14" i="3"/>
  <c r="CL14" i="3"/>
  <c r="CT14" i="3"/>
  <c r="EX14" i="3"/>
  <c r="FF14" i="3"/>
  <c r="FV14" i="3"/>
  <c r="HK14" i="3"/>
  <c r="AB15" i="3"/>
  <c r="AL15" i="3"/>
  <c r="BZ15" i="3"/>
  <c r="DE15" i="3"/>
  <c r="DP15" i="3"/>
  <c r="EV15" i="3"/>
  <c r="FQ15" i="3"/>
  <c r="FZ15" i="3"/>
  <c r="GN15" i="3"/>
  <c r="Z19" i="3"/>
  <c r="Z20" i="3"/>
  <c r="Z21" i="3"/>
  <c r="Z16" i="3"/>
  <c r="Z17" i="3"/>
  <c r="Z18" i="3"/>
  <c r="Q21" i="3"/>
  <c r="Q19" i="3"/>
  <c r="Q20" i="3"/>
  <c r="Q16" i="3"/>
  <c r="Q17" i="3"/>
  <c r="Q18" i="3"/>
  <c r="Y21" i="3"/>
  <c r="Y19" i="3"/>
  <c r="Y20" i="3"/>
  <c r="Y16" i="3"/>
  <c r="Y17" i="3"/>
  <c r="Y18" i="3"/>
  <c r="AG21" i="3"/>
  <c r="AG19" i="3"/>
  <c r="AG20" i="3"/>
  <c r="AG16" i="3"/>
  <c r="AG17" i="3"/>
  <c r="AG18" i="3"/>
  <c r="AN20" i="3"/>
  <c r="AN21" i="3"/>
  <c r="AN19" i="3"/>
  <c r="AN16" i="3"/>
  <c r="AN17" i="3"/>
  <c r="AN18" i="3"/>
  <c r="AV20" i="3"/>
  <c r="AV21" i="3"/>
  <c r="AV19" i="3"/>
  <c r="AV16" i="3"/>
  <c r="AV17" i="3"/>
  <c r="AV18" i="3"/>
  <c r="BD20" i="3"/>
  <c r="BD21" i="3"/>
  <c r="BD19" i="3"/>
  <c r="BD16" i="3"/>
  <c r="BD17" i="3"/>
  <c r="BD18" i="3"/>
  <c r="BL20" i="3"/>
  <c r="BL21" i="3"/>
  <c r="BL19" i="3"/>
  <c r="BL16" i="3"/>
  <c r="BL17" i="3"/>
  <c r="BL18" i="3"/>
  <c r="BS19" i="3"/>
  <c r="BS20" i="3"/>
  <c r="BS21" i="3"/>
  <c r="BS15" i="3"/>
  <c r="BS16" i="3"/>
  <c r="BS17" i="3"/>
  <c r="BS18" i="3"/>
  <c r="CA19" i="3"/>
  <c r="CA20" i="3"/>
  <c r="CA21" i="3"/>
  <c r="CA15" i="3"/>
  <c r="CA16" i="3"/>
  <c r="CA17" i="3"/>
  <c r="CA18" i="3"/>
  <c r="CI19" i="3"/>
  <c r="CI20" i="3"/>
  <c r="CI21" i="3"/>
  <c r="CI15" i="3"/>
  <c r="CI16" i="3"/>
  <c r="CI17" i="3"/>
  <c r="CI18" i="3"/>
  <c r="CT19" i="3"/>
  <c r="CT20" i="3"/>
  <c r="CT21" i="3"/>
  <c r="CT58" i="3" s="1"/>
  <c r="CT16" i="3"/>
  <c r="CT17" i="3"/>
  <c r="CT18" i="3"/>
  <c r="DB18" i="3"/>
  <c r="DB19" i="3"/>
  <c r="DB20" i="3"/>
  <c r="DB21" i="3"/>
  <c r="DB58" i="3" s="1"/>
  <c r="DB16" i="3"/>
  <c r="DB17" i="3"/>
  <c r="DJ18" i="3"/>
  <c r="DJ19" i="3"/>
  <c r="DJ20" i="3"/>
  <c r="DJ21" i="3"/>
  <c r="DJ58" i="3" s="1"/>
  <c r="DJ16" i="3"/>
  <c r="DJ17" i="3"/>
  <c r="DR18" i="3"/>
  <c r="DR19" i="3"/>
  <c r="DR20" i="3"/>
  <c r="DR21" i="3"/>
  <c r="DR58" i="3" s="1"/>
  <c r="DR16" i="3"/>
  <c r="DR17" i="3"/>
  <c r="FB18" i="3"/>
  <c r="FB19" i="3"/>
  <c r="FB20" i="3"/>
  <c r="FB21" i="3"/>
  <c r="FB16" i="3"/>
  <c r="FB17" i="3"/>
  <c r="FJ18" i="3"/>
  <c r="FJ19" i="3"/>
  <c r="FJ20" i="3"/>
  <c r="FJ21" i="3"/>
  <c r="FJ58" i="3" s="1"/>
  <c r="FJ16" i="3"/>
  <c r="FJ17" i="3"/>
  <c r="FR18" i="3"/>
  <c r="FR19" i="3"/>
  <c r="FR20" i="3"/>
  <c r="FR21" i="3"/>
  <c r="FR16" i="3"/>
  <c r="FR17" i="3"/>
  <c r="GC21" i="3"/>
  <c r="GC18" i="3"/>
  <c r="GC19" i="3"/>
  <c r="GC20" i="3"/>
  <c r="GC16" i="3"/>
  <c r="GC17" i="3"/>
  <c r="GK21" i="3"/>
  <c r="GK18" i="3"/>
  <c r="GK19" i="3"/>
  <c r="GK20" i="3"/>
  <c r="GK16" i="3"/>
  <c r="GK17" i="3"/>
  <c r="GS21" i="3"/>
  <c r="GS18" i="3"/>
  <c r="GS19" i="3"/>
  <c r="GS20" i="3"/>
  <c r="GS15" i="3"/>
  <c r="GS16" i="3"/>
  <c r="GS17" i="3"/>
  <c r="GZ20" i="3"/>
  <c r="GZ21" i="3"/>
  <c r="GZ18" i="3"/>
  <c r="GZ19" i="3"/>
  <c r="GZ15" i="3"/>
  <c r="GZ16" i="3"/>
  <c r="GZ17" i="3"/>
  <c r="HD18" i="3"/>
  <c r="HD19" i="3"/>
  <c r="HD20" i="3"/>
  <c r="HD21" i="3"/>
  <c r="HD17" i="3"/>
  <c r="HD15" i="3"/>
  <c r="HD16" i="3"/>
  <c r="HL18" i="3"/>
  <c r="HL19" i="3"/>
  <c r="HL20" i="3"/>
  <c r="HL21" i="3"/>
  <c r="HL17" i="3"/>
  <c r="HL15" i="3"/>
  <c r="HL16" i="3"/>
  <c r="HT18" i="3"/>
  <c r="HT19" i="3"/>
  <c r="HT20" i="3"/>
  <c r="HT21" i="3"/>
  <c r="HT58" i="3" s="1"/>
  <c r="HT17" i="3"/>
  <c r="HT15" i="3"/>
  <c r="HT16" i="3"/>
  <c r="L14" i="3"/>
  <c r="HC14" i="3"/>
  <c r="HL14" i="3"/>
  <c r="AC15" i="3"/>
  <c r="BH15" i="3"/>
  <c r="BQ15" i="3"/>
  <c r="CV15" i="3"/>
  <c r="DF15" i="3"/>
  <c r="DQ15" i="3"/>
  <c r="FH15" i="3"/>
  <c r="FR15" i="3"/>
  <c r="GB15" i="3"/>
  <c r="GO15" i="3"/>
  <c r="AH19" i="3"/>
  <c r="AH20" i="3"/>
  <c r="AH21" i="3"/>
  <c r="AH16" i="3"/>
  <c r="AH17" i="3"/>
  <c r="AH18" i="3"/>
  <c r="AW21" i="3"/>
  <c r="AW19" i="3"/>
  <c r="AW20" i="3"/>
  <c r="AW16" i="3"/>
  <c r="AW17" i="3"/>
  <c r="AW18" i="3"/>
  <c r="BP19" i="3"/>
  <c r="BP20" i="3"/>
  <c r="BP21" i="3"/>
  <c r="BP17" i="3"/>
  <c r="BP18" i="3"/>
  <c r="BP16" i="3"/>
  <c r="BT20" i="3"/>
  <c r="BT21" i="3"/>
  <c r="BT58" i="3" s="1"/>
  <c r="BT19" i="3"/>
  <c r="BT16" i="3"/>
  <c r="BT17" i="3"/>
  <c r="BT18" i="3"/>
  <c r="CB20" i="3"/>
  <c r="CB21" i="3"/>
  <c r="CB19" i="3"/>
  <c r="CB16" i="3"/>
  <c r="CB17" i="3"/>
  <c r="CB18" i="3"/>
  <c r="CJ20" i="3"/>
  <c r="CJ21" i="3"/>
  <c r="CJ19" i="3"/>
  <c r="CJ16" i="3"/>
  <c r="CJ17" i="3"/>
  <c r="CJ18" i="3"/>
  <c r="CU19" i="3"/>
  <c r="CU20" i="3"/>
  <c r="CU21" i="3"/>
  <c r="CU58" i="3" s="1"/>
  <c r="CU16" i="3"/>
  <c r="CU17" i="3"/>
  <c r="CU18" i="3"/>
  <c r="CU15" i="3"/>
  <c r="DC18" i="3"/>
  <c r="DC19" i="3"/>
  <c r="DC20" i="3"/>
  <c r="DC21" i="3"/>
  <c r="DC16" i="3"/>
  <c r="DC17" i="3"/>
  <c r="DC15" i="3"/>
  <c r="DK18" i="3"/>
  <c r="DK19" i="3"/>
  <c r="DK20" i="3"/>
  <c r="DK21" i="3"/>
  <c r="DK16" i="3"/>
  <c r="DK17" i="3"/>
  <c r="DK15" i="3"/>
  <c r="FC19" i="3"/>
  <c r="FC20" i="3"/>
  <c r="FC21" i="3"/>
  <c r="FC18" i="3"/>
  <c r="FC15" i="3"/>
  <c r="FC16" i="3"/>
  <c r="FC17" i="3"/>
  <c r="FK19" i="3"/>
  <c r="FK20" i="3"/>
  <c r="FK21" i="3"/>
  <c r="FK18" i="3"/>
  <c r="FK15" i="3"/>
  <c r="FK16" i="3"/>
  <c r="FK17" i="3"/>
  <c r="FS19" i="3"/>
  <c r="FS20" i="3"/>
  <c r="FS21" i="3"/>
  <c r="FS18" i="3"/>
  <c r="FS15" i="3"/>
  <c r="FS16" i="3"/>
  <c r="FS17" i="3"/>
  <c r="GD18" i="3"/>
  <c r="GD19" i="3"/>
  <c r="GD20" i="3"/>
  <c r="GD21" i="3"/>
  <c r="GD58" i="3" s="1"/>
  <c r="GD16" i="3"/>
  <c r="GD17" i="3"/>
  <c r="GL18" i="3"/>
  <c r="GL19" i="3"/>
  <c r="GL20" i="3"/>
  <c r="GL21" i="3"/>
  <c r="GL15" i="3"/>
  <c r="GL16" i="3"/>
  <c r="GL17" i="3"/>
  <c r="GT18" i="3"/>
  <c r="GT19" i="3"/>
  <c r="GT20" i="3"/>
  <c r="GT21" i="3"/>
  <c r="GT15" i="3"/>
  <c r="GT16" i="3"/>
  <c r="GT17" i="3"/>
  <c r="HE18" i="3"/>
  <c r="HE19" i="3"/>
  <c r="HE20" i="3"/>
  <c r="HE21" i="3"/>
  <c r="HE15" i="3"/>
  <c r="HE16" i="3"/>
  <c r="HE17" i="3"/>
  <c r="HM18" i="3"/>
  <c r="HM19" i="3"/>
  <c r="HM20" i="3"/>
  <c r="HM21" i="3"/>
  <c r="HM15" i="3"/>
  <c r="HM16" i="3"/>
  <c r="HM17" i="3"/>
  <c r="HU18" i="3"/>
  <c r="HU19" i="3"/>
  <c r="HU20" i="3"/>
  <c r="HU21" i="3"/>
  <c r="HU15" i="3"/>
  <c r="HU16" i="3"/>
  <c r="HU17" i="3"/>
  <c r="L15" i="3"/>
  <c r="T14" i="3"/>
  <c r="AZ14" i="3"/>
  <c r="BP14" i="3"/>
  <c r="CF14" i="3"/>
  <c r="CN14" i="3"/>
  <c r="EZ14" i="3"/>
  <c r="FX14" i="3"/>
  <c r="HD14" i="3"/>
  <c r="HM14" i="3"/>
  <c r="AD15" i="3"/>
  <c r="AN15" i="3"/>
  <c r="BI15" i="3"/>
  <c r="BR15" i="3"/>
  <c r="CW15" i="3"/>
  <c r="DH15" i="3"/>
  <c r="DR15" i="3"/>
  <c r="FI15" i="3"/>
  <c r="GC15" i="3"/>
  <c r="GR15" i="3"/>
  <c r="S19" i="3"/>
  <c r="S20" i="3"/>
  <c r="S21" i="3"/>
  <c r="S16" i="3"/>
  <c r="S17" i="3"/>
  <c r="S18" i="3"/>
  <c r="S15" i="3"/>
  <c r="AA19" i="3"/>
  <c r="AA20" i="3"/>
  <c r="AA21" i="3"/>
  <c r="AA16" i="3"/>
  <c r="AA17" i="3"/>
  <c r="AA18" i="3"/>
  <c r="AA15" i="3"/>
  <c r="AI19" i="3"/>
  <c r="AI20" i="3"/>
  <c r="AI21" i="3"/>
  <c r="AI16" i="3"/>
  <c r="AI17" i="3"/>
  <c r="AI18" i="3"/>
  <c r="AI15" i="3"/>
  <c r="AP19" i="3"/>
  <c r="AP20" i="3"/>
  <c r="AP21" i="3"/>
  <c r="AP58" i="3" s="1"/>
  <c r="AP16" i="3"/>
  <c r="AP17" i="3"/>
  <c r="AP18" i="3"/>
  <c r="AX19" i="3"/>
  <c r="AX20" i="3"/>
  <c r="AX21" i="3"/>
  <c r="AX58" i="3" s="1"/>
  <c r="AX16" i="3"/>
  <c r="AX17" i="3"/>
  <c r="AX18" i="3"/>
  <c r="BF19" i="3"/>
  <c r="BF20" i="3"/>
  <c r="BF21" i="3"/>
  <c r="BF16" i="3"/>
  <c r="BF17" i="3"/>
  <c r="BF18" i="3"/>
  <c r="BN19" i="3"/>
  <c r="BN20" i="3"/>
  <c r="BN21" i="3"/>
  <c r="BN58" i="3" s="1"/>
  <c r="BN16" i="3"/>
  <c r="BN17" i="3"/>
  <c r="BN18" i="3"/>
  <c r="BU21" i="3"/>
  <c r="BU19" i="3"/>
  <c r="BU20" i="3"/>
  <c r="BU16" i="3"/>
  <c r="BU17" i="3"/>
  <c r="BU18" i="3"/>
  <c r="CC21" i="3"/>
  <c r="CC19" i="3"/>
  <c r="CC20" i="3"/>
  <c r="CC16" i="3"/>
  <c r="CC17" i="3"/>
  <c r="CC18" i="3"/>
  <c r="CK21" i="3"/>
  <c r="CK58" i="3" s="1"/>
  <c r="CK19" i="3"/>
  <c r="CK20" i="3"/>
  <c r="CK16" i="3"/>
  <c r="CK17" i="3"/>
  <c r="CK18" i="3"/>
  <c r="CR20" i="3"/>
  <c r="CR21" i="3"/>
  <c r="CR19" i="3"/>
  <c r="CR16" i="3"/>
  <c r="CR17" i="3"/>
  <c r="CR18" i="3"/>
  <c r="CV19" i="3"/>
  <c r="CV20" i="3"/>
  <c r="CV21" i="3"/>
  <c r="CV17" i="3"/>
  <c r="CV18" i="3"/>
  <c r="CV16" i="3"/>
  <c r="DD18" i="3"/>
  <c r="DD19" i="3"/>
  <c r="DD20" i="3"/>
  <c r="DD21" i="3"/>
  <c r="DD17" i="3"/>
  <c r="DD16" i="3"/>
  <c r="DL18" i="3"/>
  <c r="DL19" i="3"/>
  <c r="DL20" i="3"/>
  <c r="DL21" i="3"/>
  <c r="DL17" i="3"/>
  <c r="DL16" i="3"/>
  <c r="FD20" i="3"/>
  <c r="FD21" i="3"/>
  <c r="FD58" i="3" s="1"/>
  <c r="FD18" i="3"/>
  <c r="FD19" i="3"/>
  <c r="FD16" i="3"/>
  <c r="FD17" i="3"/>
  <c r="FL20" i="3"/>
  <c r="FL21" i="3"/>
  <c r="FL18" i="3"/>
  <c r="FL19" i="3"/>
  <c r="FL16" i="3"/>
  <c r="FL17" i="3"/>
  <c r="FT20" i="3"/>
  <c r="FT21" i="3"/>
  <c r="FT18" i="3"/>
  <c r="FT19" i="3"/>
  <c r="FT16" i="3"/>
  <c r="FT17" i="3"/>
  <c r="GE18" i="3"/>
  <c r="GE19" i="3"/>
  <c r="GE20" i="3"/>
  <c r="GE21" i="3"/>
  <c r="GE16" i="3"/>
  <c r="GE17" i="3"/>
  <c r="GE15" i="3"/>
  <c r="GM18" i="3"/>
  <c r="GM19" i="3"/>
  <c r="GM20" i="3"/>
  <c r="GM21" i="3"/>
  <c r="GM16" i="3"/>
  <c r="GM17" i="3"/>
  <c r="GM15" i="3"/>
  <c r="GU18" i="3"/>
  <c r="GU19" i="3"/>
  <c r="GU20" i="3"/>
  <c r="GU21" i="3"/>
  <c r="GU58" i="3" s="1"/>
  <c r="GU16" i="3"/>
  <c r="GU17" i="3"/>
  <c r="GU15" i="3"/>
  <c r="HF18" i="3"/>
  <c r="HF19" i="3"/>
  <c r="HF20" i="3"/>
  <c r="HF21" i="3"/>
  <c r="HF58" i="3" s="1"/>
  <c r="HF15" i="3"/>
  <c r="HF16" i="3"/>
  <c r="HF17" i="3"/>
  <c r="HN18" i="3"/>
  <c r="HN19" i="3"/>
  <c r="HN20" i="3"/>
  <c r="HN21" i="3"/>
  <c r="HN14" i="3"/>
  <c r="HN15" i="3"/>
  <c r="HN16" i="3"/>
  <c r="HN17" i="3"/>
  <c r="HV18" i="3"/>
  <c r="HV19" i="3"/>
  <c r="HV20" i="3"/>
  <c r="HV21" i="3"/>
  <c r="HV58" i="3" s="1"/>
  <c r="HV14" i="3"/>
  <c r="HV15" i="3"/>
  <c r="HV16" i="3"/>
  <c r="HV17" i="3"/>
  <c r="L16" i="3"/>
  <c r="U14" i="3"/>
  <c r="BA14" i="3"/>
  <c r="CG14" i="3"/>
  <c r="CO14" i="3"/>
  <c r="FA14" i="3"/>
  <c r="FI14" i="3"/>
  <c r="FQ14" i="3"/>
  <c r="GW14" i="3"/>
  <c r="HE14" i="3"/>
  <c r="AF15" i="3"/>
  <c r="AO15" i="3"/>
  <c r="BJ15" i="3"/>
  <c r="BT15" i="3"/>
  <c r="CX15" i="3"/>
  <c r="DI15" i="3"/>
  <c r="FJ15" i="3"/>
  <c r="GD15" i="3"/>
  <c r="T19" i="3"/>
  <c r="T20" i="3"/>
  <c r="T21" i="3"/>
  <c r="T17" i="3"/>
  <c r="T18" i="3"/>
  <c r="T16" i="3"/>
  <c r="AB19" i="3"/>
  <c r="AB20" i="3"/>
  <c r="AB21" i="3"/>
  <c r="AB17" i="3"/>
  <c r="AB18" i="3"/>
  <c r="AB16" i="3"/>
  <c r="AJ19" i="3"/>
  <c r="AJ20" i="3"/>
  <c r="AJ21" i="3"/>
  <c r="AJ17" i="3"/>
  <c r="AJ18" i="3"/>
  <c r="AJ16" i="3"/>
  <c r="AQ19" i="3"/>
  <c r="AQ20" i="3"/>
  <c r="AQ21" i="3"/>
  <c r="AQ16" i="3"/>
  <c r="AQ17" i="3"/>
  <c r="AQ18" i="3"/>
  <c r="AQ15" i="3"/>
  <c r="AY19" i="3"/>
  <c r="AY20" i="3"/>
  <c r="AY21" i="3"/>
  <c r="AY16" i="3"/>
  <c r="AY17" i="3"/>
  <c r="AY18" i="3"/>
  <c r="AY15" i="3"/>
  <c r="BG19" i="3"/>
  <c r="BG20" i="3"/>
  <c r="BG21" i="3"/>
  <c r="BG16" i="3"/>
  <c r="BG17" i="3"/>
  <c r="BG18" i="3"/>
  <c r="BG15" i="3"/>
  <c r="BV19" i="3"/>
  <c r="BV20" i="3"/>
  <c r="BV21" i="3"/>
  <c r="BV58" i="3" s="1"/>
  <c r="BV16" i="3"/>
  <c r="BV17" i="3"/>
  <c r="BV18" i="3"/>
  <c r="CD19" i="3"/>
  <c r="CD20" i="3"/>
  <c r="CD21" i="3"/>
  <c r="CD58" i="3" s="1"/>
  <c r="CD16" i="3"/>
  <c r="CD17" i="3"/>
  <c r="CD18" i="3"/>
  <c r="CL19" i="3"/>
  <c r="CL20" i="3"/>
  <c r="CL21" i="3"/>
  <c r="CL58" i="3" s="1"/>
  <c r="CL16" i="3"/>
  <c r="CL17" i="3"/>
  <c r="CL18" i="3"/>
  <c r="CW18" i="3"/>
  <c r="CW19" i="3"/>
  <c r="CW20" i="3"/>
  <c r="CW21" i="3"/>
  <c r="CW58" i="3" s="1"/>
  <c r="CW16" i="3"/>
  <c r="CW17" i="3"/>
  <c r="DE18" i="3"/>
  <c r="DE19" i="3"/>
  <c r="DE20" i="3"/>
  <c r="DE21" i="3"/>
  <c r="DE16" i="3"/>
  <c r="DE17" i="3"/>
  <c r="DM18" i="3"/>
  <c r="DM19" i="3"/>
  <c r="DM20" i="3"/>
  <c r="DM21" i="3"/>
  <c r="DM16" i="3"/>
  <c r="DM17" i="3"/>
  <c r="DT18" i="3"/>
  <c r="EU18" i="3" s="1"/>
  <c r="AI19" i="25" s="1"/>
  <c r="DT19" i="3"/>
  <c r="EU19" i="3" s="1"/>
  <c r="AI20" i="25" s="1"/>
  <c r="DT20" i="3"/>
  <c r="EU20" i="3" s="1"/>
  <c r="AI21" i="25" s="1"/>
  <c r="DT21" i="3"/>
  <c r="EU21" i="3" s="1"/>
  <c r="AI22" i="25" s="1"/>
  <c r="DT17" i="3"/>
  <c r="EU17" i="3" s="1"/>
  <c r="AI18" i="25" s="1"/>
  <c r="DT16" i="3"/>
  <c r="EU16" i="3" s="1"/>
  <c r="AI17" i="25" s="1"/>
  <c r="EW21" i="3"/>
  <c r="EW58" i="3" s="1"/>
  <c r="EW18" i="3"/>
  <c r="EW19" i="3"/>
  <c r="EW20" i="3"/>
  <c r="EW16" i="3"/>
  <c r="EW17" i="3"/>
  <c r="FE21" i="3"/>
  <c r="FE18" i="3"/>
  <c r="FE19" i="3"/>
  <c r="FE20" i="3"/>
  <c r="FE16" i="3"/>
  <c r="FE17" i="3"/>
  <c r="FM21" i="3"/>
  <c r="FM18" i="3"/>
  <c r="FM19" i="3"/>
  <c r="FM20" i="3"/>
  <c r="FM16" i="3"/>
  <c r="FM17" i="3"/>
  <c r="FU21" i="3"/>
  <c r="FU18" i="3"/>
  <c r="FU19" i="3"/>
  <c r="FU20" i="3"/>
  <c r="FU16" i="3"/>
  <c r="FU17" i="3"/>
  <c r="GF18" i="3"/>
  <c r="GF19" i="3"/>
  <c r="GF20" i="3"/>
  <c r="GF21" i="3"/>
  <c r="GF17" i="3"/>
  <c r="GF16" i="3"/>
  <c r="GN18" i="3"/>
  <c r="GN19" i="3"/>
  <c r="GN20" i="3"/>
  <c r="GN21" i="3"/>
  <c r="GN17" i="3"/>
  <c r="GN16" i="3"/>
  <c r="GV18" i="3"/>
  <c r="GV19" i="3"/>
  <c r="GV20" i="3"/>
  <c r="GV21" i="3"/>
  <c r="GV17" i="3"/>
  <c r="GV15" i="3"/>
  <c r="GV16" i="3"/>
  <c r="HG19" i="3"/>
  <c r="HG20" i="3"/>
  <c r="HG21" i="3"/>
  <c r="HG18" i="3"/>
  <c r="HG15" i="3"/>
  <c r="HG16" i="3"/>
  <c r="HG17" i="3"/>
  <c r="HO19" i="3"/>
  <c r="HO20" i="3"/>
  <c r="HO21" i="3"/>
  <c r="HO58" i="3" s="1"/>
  <c r="HO18" i="3"/>
  <c r="HO15" i="3"/>
  <c r="HO16" i="3"/>
  <c r="HO17" i="3"/>
  <c r="HW19" i="3"/>
  <c r="HW20" i="3"/>
  <c r="HW21" i="3"/>
  <c r="HW18" i="3"/>
  <c r="HW15" i="3"/>
  <c r="HW16" i="3"/>
  <c r="HW17" i="3"/>
  <c r="L17" i="3"/>
  <c r="V14" i="3"/>
  <c r="BB14" i="3"/>
  <c r="BR14" i="3"/>
  <c r="BZ14" i="3"/>
  <c r="CH14" i="3"/>
  <c r="CP14" i="3"/>
  <c r="FB14" i="3"/>
  <c r="FJ14" i="3"/>
  <c r="FR14" i="3"/>
  <c r="HF14" i="3"/>
  <c r="AG15" i="3"/>
  <c r="AP15" i="3"/>
  <c r="BL15" i="3"/>
  <c r="BU15" i="3"/>
  <c r="CP15" i="3"/>
  <c r="CZ15" i="3"/>
  <c r="DJ15" i="3"/>
  <c r="DT15" i="3"/>
  <c r="EU15" i="3" s="1"/>
  <c r="AI16" i="25" s="1"/>
  <c r="FA15" i="3"/>
  <c r="FL15" i="3"/>
  <c r="GF15" i="3"/>
  <c r="R19" i="3"/>
  <c r="R20" i="3"/>
  <c r="R21" i="3"/>
  <c r="R16" i="3"/>
  <c r="R17" i="3"/>
  <c r="R18" i="3"/>
  <c r="M19" i="3"/>
  <c r="M20" i="3"/>
  <c r="M21" i="3"/>
  <c r="M18" i="3"/>
  <c r="M16" i="3"/>
  <c r="M17" i="3"/>
  <c r="U19" i="3"/>
  <c r="U20" i="3"/>
  <c r="U21" i="3"/>
  <c r="U18" i="3"/>
  <c r="U16" i="3"/>
  <c r="U17" i="3"/>
  <c r="AC19" i="3"/>
  <c r="AC20" i="3"/>
  <c r="AC21" i="3"/>
  <c r="AC18" i="3"/>
  <c r="AC16" i="3"/>
  <c r="AC17" i="3"/>
  <c r="AK19" i="3"/>
  <c r="AK20" i="3"/>
  <c r="AK21" i="3"/>
  <c r="AK18" i="3"/>
  <c r="AK16" i="3"/>
  <c r="AK17" i="3"/>
  <c r="AR19" i="3"/>
  <c r="AR20" i="3"/>
  <c r="AR21" i="3"/>
  <c r="AR17" i="3"/>
  <c r="AR18" i="3"/>
  <c r="AR16" i="3"/>
  <c r="AZ19" i="3"/>
  <c r="AZ20" i="3"/>
  <c r="AZ21" i="3"/>
  <c r="AZ17" i="3"/>
  <c r="AZ18" i="3"/>
  <c r="AZ16" i="3"/>
  <c r="BH19" i="3"/>
  <c r="BH20" i="3"/>
  <c r="BH21" i="3"/>
  <c r="BH17" i="3"/>
  <c r="BH18" i="3"/>
  <c r="BH16" i="3"/>
  <c r="BW19" i="3"/>
  <c r="BW20" i="3"/>
  <c r="BW21" i="3"/>
  <c r="BW58" i="3" s="1"/>
  <c r="BW16" i="3"/>
  <c r="BW17" i="3"/>
  <c r="BW18" i="3"/>
  <c r="BW15" i="3"/>
  <c r="CE19" i="3"/>
  <c r="CE20" i="3"/>
  <c r="CE21" i="3"/>
  <c r="CE16" i="3"/>
  <c r="CE17" i="3"/>
  <c r="CE18" i="3"/>
  <c r="CE15" i="3"/>
  <c r="CM19" i="3"/>
  <c r="CM20" i="3"/>
  <c r="CM21" i="3"/>
  <c r="CM16" i="3"/>
  <c r="CM17" i="3"/>
  <c r="CM18" i="3"/>
  <c r="CM15" i="3"/>
  <c r="CX18" i="3"/>
  <c r="CX19" i="3"/>
  <c r="CX20" i="3"/>
  <c r="CX21" i="3"/>
  <c r="CX16" i="3"/>
  <c r="CX17" i="3"/>
  <c r="DF18" i="3"/>
  <c r="DF19" i="3"/>
  <c r="DF20" i="3"/>
  <c r="DF21" i="3"/>
  <c r="DF16" i="3"/>
  <c r="DF17" i="3"/>
  <c r="DN18" i="3"/>
  <c r="DN19" i="3"/>
  <c r="DN20" i="3"/>
  <c r="DN21" i="3"/>
  <c r="DN16" i="3"/>
  <c r="DN17" i="3"/>
  <c r="EX18" i="3"/>
  <c r="EX19" i="3"/>
  <c r="EX20" i="3"/>
  <c r="EX21" i="3"/>
  <c r="EX58" i="3" s="1"/>
  <c r="EX16" i="3"/>
  <c r="EX17" i="3"/>
  <c r="FF18" i="3"/>
  <c r="FF19" i="3"/>
  <c r="FF20" i="3"/>
  <c r="FF21" i="3"/>
  <c r="FF58" i="3" s="1"/>
  <c r="FF16" i="3"/>
  <c r="FF17" i="3"/>
  <c r="FN18" i="3"/>
  <c r="FN19" i="3"/>
  <c r="FN20" i="3"/>
  <c r="FN21" i="3"/>
  <c r="FN58" i="3" s="1"/>
  <c r="FN16" i="3"/>
  <c r="FN17" i="3"/>
  <c r="FV18" i="3"/>
  <c r="FV19" i="3"/>
  <c r="FV20" i="3"/>
  <c r="FV21" i="3"/>
  <c r="FV58" i="3" s="1"/>
  <c r="FV16" i="3"/>
  <c r="FV17" i="3"/>
  <c r="FY18" i="3"/>
  <c r="FY19" i="3"/>
  <c r="FY20" i="3"/>
  <c r="FY21" i="3"/>
  <c r="FY16" i="3"/>
  <c r="FY17" i="3"/>
  <c r="GG18" i="3"/>
  <c r="GG19" i="3"/>
  <c r="GG20" i="3"/>
  <c r="GG21" i="3"/>
  <c r="GG16" i="3"/>
  <c r="GG17" i="3"/>
  <c r="GO18" i="3"/>
  <c r="GO19" i="3"/>
  <c r="GO20" i="3"/>
  <c r="GO21" i="3"/>
  <c r="GO16" i="3"/>
  <c r="GO17" i="3"/>
  <c r="GW18" i="3"/>
  <c r="GW19" i="3"/>
  <c r="GW20" i="3"/>
  <c r="GW21" i="3"/>
  <c r="GW16" i="3"/>
  <c r="GW17" i="3"/>
  <c r="HH20" i="3"/>
  <c r="HH21" i="3"/>
  <c r="HH18" i="3"/>
  <c r="HH19" i="3"/>
  <c r="HH15" i="3"/>
  <c r="HH16" i="3"/>
  <c r="HH17" i="3"/>
  <c r="HP20" i="3"/>
  <c r="HP21" i="3"/>
  <c r="HP58" i="3" s="1"/>
  <c r="HP18" i="3"/>
  <c r="HP19" i="3"/>
  <c r="HP15" i="3"/>
  <c r="HP16" i="3"/>
  <c r="HP17" i="3"/>
  <c r="HX20" i="3"/>
  <c r="HX21" i="3"/>
  <c r="HX18" i="3"/>
  <c r="HX19" i="3"/>
  <c r="HX15" i="3"/>
  <c r="HX16" i="3"/>
  <c r="HX17" i="3"/>
  <c r="L18" i="3"/>
  <c r="AU14" i="3"/>
  <c r="BC14" i="3"/>
  <c r="BK14" i="3"/>
  <c r="BS14" i="3"/>
  <c r="CA14" i="3"/>
  <c r="CI14" i="3"/>
  <c r="FC14" i="3"/>
  <c r="FK14" i="3"/>
  <c r="FS14" i="3"/>
  <c r="HG14" i="3"/>
  <c r="M15" i="3"/>
  <c r="X15" i="3"/>
  <c r="AH15" i="3"/>
  <c r="AR15" i="3"/>
  <c r="BV15" i="3"/>
  <c r="DA15" i="3"/>
  <c r="DL15" i="3"/>
  <c r="FB15" i="3"/>
  <c r="FM15" i="3"/>
  <c r="GG15" i="3"/>
  <c r="BE21" i="3"/>
  <c r="BE58" i="3" s="1"/>
  <c r="BE19" i="3"/>
  <c r="BE20" i="3"/>
  <c r="BE16" i="3"/>
  <c r="BE17" i="3"/>
  <c r="BE18" i="3"/>
  <c r="N19" i="3"/>
  <c r="N20" i="3"/>
  <c r="N21" i="3"/>
  <c r="N16" i="3"/>
  <c r="N17" i="3"/>
  <c r="N18" i="3"/>
  <c r="V19" i="3"/>
  <c r="V20" i="3"/>
  <c r="V21" i="3"/>
  <c r="V16" i="3"/>
  <c r="V17" i="3"/>
  <c r="V18" i="3"/>
  <c r="AD19" i="3"/>
  <c r="AD20" i="3"/>
  <c r="AD21" i="3"/>
  <c r="AD16" i="3"/>
  <c r="AD17" i="3"/>
  <c r="AD18" i="3"/>
  <c r="AL19" i="3"/>
  <c r="AL20" i="3"/>
  <c r="AL21" i="3"/>
  <c r="AL16" i="3"/>
  <c r="AL17" i="3"/>
  <c r="AL18" i="3"/>
  <c r="AS19" i="3"/>
  <c r="AS20" i="3"/>
  <c r="AS21" i="3"/>
  <c r="AS18" i="3"/>
  <c r="AS16" i="3"/>
  <c r="AS17" i="3"/>
  <c r="BA19" i="3"/>
  <c r="BA20" i="3"/>
  <c r="BA21" i="3"/>
  <c r="BA58" i="3" s="1"/>
  <c r="BA18" i="3"/>
  <c r="BA16" i="3"/>
  <c r="BA17" i="3"/>
  <c r="BI19" i="3"/>
  <c r="BI20" i="3"/>
  <c r="BI21" i="3"/>
  <c r="BI18" i="3"/>
  <c r="BI16" i="3"/>
  <c r="BI17" i="3"/>
  <c r="BX19" i="3"/>
  <c r="BX20" i="3"/>
  <c r="BX21" i="3"/>
  <c r="BX58" i="3" s="1"/>
  <c r="BX17" i="3"/>
  <c r="BX18" i="3"/>
  <c r="BX16" i="3"/>
  <c r="CF19" i="3"/>
  <c r="CF20" i="3"/>
  <c r="CF21" i="3"/>
  <c r="CF17" i="3"/>
  <c r="CF18" i="3"/>
  <c r="CF16" i="3"/>
  <c r="CN19" i="3"/>
  <c r="CN20" i="3"/>
  <c r="CN21" i="3"/>
  <c r="CN58" i="3" s="1"/>
  <c r="CN17" i="3"/>
  <c r="CN18" i="3"/>
  <c r="CN16" i="3"/>
  <c r="CY19" i="3"/>
  <c r="CY20" i="3"/>
  <c r="CY21" i="3"/>
  <c r="CY18" i="3"/>
  <c r="CY15" i="3"/>
  <c r="CY16" i="3"/>
  <c r="CY17" i="3"/>
  <c r="DG19" i="3"/>
  <c r="DG20" i="3"/>
  <c r="DG21" i="3"/>
  <c r="DG15" i="3"/>
  <c r="DG16" i="3"/>
  <c r="DG18" i="3"/>
  <c r="DG17" i="3"/>
  <c r="DO19" i="3"/>
  <c r="DO20" i="3"/>
  <c r="DO21" i="3"/>
  <c r="DO18" i="3"/>
  <c r="DO15" i="3"/>
  <c r="DO16" i="3"/>
  <c r="DO17" i="3"/>
  <c r="EY18" i="3"/>
  <c r="EY19" i="3"/>
  <c r="EY20" i="3"/>
  <c r="EY21" i="3"/>
  <c r="EY16" i="3"/>
  <c r="EY17" i="3"/>
  <c r="EY15" i="3"/>
  <c r="FG18" i="3"/>
  <c r="FG19" i="3"/>
  <c r="FG20" i="3"/>
  <c r="FG21" i="3"/>
  <c r="FG16" i="3"/>
  <c r="FG17" i="3"/>
  <c r="FG15" i="3"/>
  <c r="FO18" i="3"/>
  <c r="FO19" i="3"/>
  <c r="FO20" i="3"/>
  <c r="FO21" i="3"/>
  <c r="FO16" i="3"/>
  <c r="FO17" i="3"/>
  <c r="FO15" i="3"/>
  <c r="FZ18" i="3"/>
  <c r="FZ19" i="3"/>
  <c r="FZ20" i="3"/>
  <c r="FZ21" i="3"/>
  <c r="FZ16" i="3"/>
  <c r="FZ17" i="3"/>
  <c r="GH18" i="3"/>
  <c r="GH19" i="3"/>
  <c r="GH20" i="3"/>
  <c r="GH21" i="3"/>
  <c r="GH15" i="3"/>
  <c r="GH16" i="3"/>
  <c r="GH17" i="3"/>
  <c r="GP18" i="3"/>
  <c r="GP19" i="3"/>
  <c r="GP20" i="3"/>
  <c r="GP21" i="3"/>
  <c r="GP15" i="3"/>
  <c r="GP16" i="3"/>
  <c r="GP17" i="3"/>
  <c r="GX18" i="3"/>
  <c r="GX19" i="3"/>
  <c r="GX20" i="3"/>
  <c r="GX21" i="3"/>
  <c r="GX15" i="3"/>
  <c r="GX16" i="3"/>
  <c r="GX17" i="3"/>
  <c r="HA21" i="3"/>
  <c r="HA18" i="3"/>
  <c r="HA19" i="3"/>
  <c r="HA20" i="3"/>
  <c r="HA15" i="3"/>
  <c r="HA16" i="3"/>
  <c r="HA17" i="3"/>
  <c r="HI21" i="3"/>
  <c r="HI58" i="3" s="1"/>
  <c r="HI18" i="3"/>
  <c r="HI19" i="3"/>
  <c r="HI20" i="3"/>
  <c r="HI15" i="3"/>
  <c r="HI16" i="3"/>
  <c r="HI17" i="3"/>
  <c r="HQ21" i="3"/>
  <c r="HQ18" i="3"/>
  <c r="HQ19" i="3"/>
  <c r="HQ20" i="3"/>
  <c r="HQ15" i="3"/>
  <c r="HQ16" i="3"/>
  <c r="HQ17" i="3"/>
  <c r="HY21" i="3"/>
  <c r="HY18" i="3"/>
  <c r="HY19" i="3"/>
  <c r="HY20" i="3"/>
  <c r="HY15" i="3"/>
  <c r="HY16" i="3"/>
  <c r="HY17" i="3"/>
  <c r="L19" i="3"/>
  <c r="P14" i="3"/>
  <c r="X14" i="3"/>
  <c r="AF14" i="3"/>
  <c r="AN14" i="3"/>
  <c r="AV14" i="3"/>
  <c r="BD14" i="3"/>
  <c r="BL14" i="3"/>
  <c r="BT14" i="3"/>
  <c r="CB14" i="3"/>
  <c r="CJ14" i="3"/>
  <c r="CR14" i="3"/>
  <c r="FD14" i="3"/>
  <c r="FL14" i="3"/>
  <c r="FT14" i="3"/>
  <c r="GB14" i="3"/>
  <c r="GJ14" i="3"/>
  <c r="GR14" i="3"/>
  <c r="GZ14" i="3"/>
  <c r="HH14" i="3"/>
  <c r="HS14" i="3"/>
  <c r="N15" i="3"/>
  <c r="Y15" i="3"/>
  <c r="AJ15" i="3"/>
  <c r="AS15" i="3"/>
  <c r="BD15" i="3"/>
  <c r="BN15" i="3"/>
  <c r="BX15" i="3"/>
  <c r="CH15" i="3"/>
  <c r="CR15" i="3"/>
  <c r="DB15" i="3"/>
  <c r="DM15" i="3"/>
  <c r="FD15" i="3"/>
  <c r="FN15" i="3"/>
  <c r="FX15" i="3"/>
  <c r="GJ15" i="3"/>
  <c r="BM21" i="3"/>
  <c r="BM19" i="3"/>
  <c r="BM20" i="3"/>
  <c r="BM16" i="3"/>
  <c r="BM17" i="3"/>
  <c r="BM18" i="3"/>
  <c r="O19" i="3"/>
  <c r="O20" i="3"/>
  <c r="O21" i="3"/>
  <c r="O15" i="3"/>
  <c r="O16" i="3"/>
  <c r="O17" i="3"/>
  <c r="O18" i="3"/>
  <c r="W19" i="3"/>
  <c r="W20" i="3"/>
  <c r="W21" i="3"/>
  <c r="W15" i="3"/>
  <c r="W16" i="3"/>
  <c r="W17" i="3"/>
  <c r="W18" i="3"/>
  <c r="AE19" i="3"/>
  <c r="AE20" i="3"/>
  <c r="AE21" i="3"/>
  <c r="AE15" i="3"/>
  <c r="AE16" i="3"/>
  <c r="AE17" i="3"/>
  <c r="AE18" i="3"/>
  <c r="AT19" i="3"/>
  <c r="AT20" i="3"/>
  <c r="AT21" i="3"/>
  <c r="AT16" i="3"/>
  <c r="AT17" i="3"/>
  <c r="AT18" i="3"/>
  <c r="BB19" i="3"/>
  <c r="BB20" i="3"/>
  <c r="BB21" i="3"/>
  <c r="BB58" i="3" s="1"/>
  <c r="BB16" i="3"/>
  <c r="BB17" i="3"/>
  <c r="BB18" i="3"/>
  <c r="BJ19" i="3"/>
  <c r="BJ20" i="3"/>
  <c r="BJ21" i="3"/>
  <c r="BJ16" i="3"/>
  <c r="BJ17" i="3"/>
  <c r="BJ18" i="3"/>
  <c r="BQ19" i="3"/>
  <c r="BQ20" i="3"/>
  <c r="BQ21" i="3"/>
  <c r="BQ18" i="3"/>
  <c r="BQ16" i="3"/>
  <c r="BQ17" i="3"/>
  <c r="BY19" i="3"/>
  <c r="BY20" i="3"/>
  <c r="BY21" i="3"/>
  <c r="BY18" i="3"/>
  <c r="BY16" i="3"/>
  <c r="BY17" i="3"/>
  <c r="CG19" i="3"/>
  <c r="CG20" i="3"/>
  <c r="CG21" i="3"/>
  <c r="CG58" i="3" s="1"/>
  <c r="CG18" i="3"/>
  <c r="CG16" i="3"/>
  <c r="CG17" i="3"/>
  <c r="CO19" i="3"/>
  <c r="CO20" i="3"/>
  <c r="CO21" i="3"/>
  <c r="CO18" i="3"/>
  <c r="CO16" i="3"/>
  <c r="CO17" i="3"/>
  <c r="CZ20" i="3"/>
  <c r="CZ21" i="3"/>
  <c r="CZ19" i="3"/>
  <c r="CZ16" i="3"/>
  <c r="CZ17" i="3"/>
  <c r="CZ18" i="3"/>
  <c r="DH20" i="3"/>
  <c r="DH21" i="3"/>
  <c r="DH18" i="3"/>
  <c r="DH19" i="3"/>
  <c r="DH16" i="3"/>
  <c r="DH17" i="3"/>
  <c r="DP20" i="3"/>
  <c r="DP21" i="3"/>
  <c r="DP18" i="3"/>
  <c r="DP19" i="3"/>
  <c r="DP16" i="3"/>
  <c r="DP17" i="3"/>
  <c r="EV20" i="3"/>
  <c r="EV21" i="3"/>
  <c r="EV18" i="3"/>
  <c r="EV19" i="3"/>
  <c r="EV16" i="3"/>
  <c r="EV17" i="3"/>
  <c r="EZ18" i="3"/>
  <c r="EZ19" i="3"/>
  <c r="EZ20" i="3"/>
  <c r="EZ21" i="3"/>
  <c r="EZ17" i="3"/>
  <c r="EZ16" i="3"/>
  <c r="FH18" i="3"/>
  <c r="FH19" i="3"/>
  <c r="FH20" i="3"/>
  <c r="FH21" i="3"/>
  <c r="FH17" i="3"/>
  <c r="FH16" i="3"/>
  <c r="FP18" i="3"/>
  <c r="FP19" i="3"/>
  <c r="FP20" i="3"/>
  <c r="FP21" i="3"/>
  <c r="FP17" i="3"/>
  <c r="FP16" i="3"/>
  <c r="GA19" i="3"/>
  <c r="GA20" i="3"/>
  <c r="GA21" i="3"/>
  <c r="GA18" i="3"/>
  <c r="GA15" i="3"/>
  <c r="GA16" i="3"/>
  <c r="GA17" i="3"/>
  <c r="GI19" i="3"/>
  <c r="GI20" i="3"/>
  <c r="GI21" i="3"/>
  <c r="GI18" i="3"/>
  <c r="GI15" i="3"/>
  <c r="GI16" i="3"/>
  <c r="GI17" i="3"/>
  <c r="GQ19" i="3"/>
  <c r="GQ20" i="3"/>
  <c r="GQ21" i="3"/>
  <c r="GQ18" i="3"/>
  <c r="GQ15" i="3"/>
  <c r="GQ16" i="3"/>
  <c r="GQ17" i="3"/>
  <c r="HB18" i="3"/>
  <c r="HB19" i="3"/>
  <c r="HB20" i="3"/>
  <c r="HB21" i="3"/>
  <c r="HB58" i="3" s="1"/>
  <c r="HB15" i="3"/>
  <c r="HB16" i="3"/>
  <c r="HB17" i="3"/>
  <c r="HJ18" i="3"/>
  <c r="HJ19" i="3"/>
  <c r="HJ20" i="3"/>
  <c r="HJ21" i="3"/>
  <c r="HJ58" i="3" s="1"/>
  <c r="HJ15" i="3"/>
  <c r="HJ16" i="3"/>
  <c r="HJ17" i="3"/>
  <c r="HJ14" i="3"/>
  <c r="HR18" i="3"/>
  <c r="HR19" i="3"/>
  <c r="HR20" i="3"/>
  <c r="HR21" i="3"/>
  <c r="HR15" i="3"/>
  <c r="HR16" i="3"/>
  <c r="HR17" i="3"/>
  <c r="HR14" i="3"/>
  <c r="HZ18" i="3"/>
  <c r="HZ19" i="3"/>
  <c r="HZ20" i="3"/>
  <c r="HZ21" i="3"/>
  <c r="HZ15" i="3"/>
  <c r="HZ16" i="3"/>
  <c r="HZ17" i="3"/>
  <c r="HZ14" i="3"/>
  <c r="Q14" i="3"/>
  <c r="Y14" i="3"/>
  <c r="AG14" i="3"/>
  <c r="AO14" i="3"/>
  <c r="AW14" i="3"/>
  <c r="BE14" i="3"/>
  <c r="BM14" i="3"/>
  <c r="BU14" i="3"/>
  <c r="CC14" i="3"/>
  <c r="CK14" i="3"/>
  <c r="CS14" i="3"/>
  <c r="DA14" i="3"/>
  <c r="DI14" i="3"/>
  <c r="DQ14" i="3"/>
  <c r="EW14" i="3"/>
  <c r="FE14" i="3"/>
  <c r="FM14" i="3"/>
  <c r="FU14" i="3"/>
  <c r="GC14" i="3"/>
  <c r="GK14" i="3"/>
  <c r="GS14" i="3"/>
  <c r="HA14" i="3"/>
  <c r="HI14" i="3"/>
  <c r="HT14" i="3"/>
  <c r="P15" i="3"/>
  <c r="Z15" i="3"/>
  <c r="AK15" i="3"/>
  <c r="AT15" i="3"/>
  <c r="BE15" i="3"/>
  <c r="BY15" i="3"/>
  <c r="CJ15" i="3"/>
  <c r="CS15" i="3"/>
  <c r="DD15" i="3"/>
  <c r="DN15" i="3"/>
  <c r="FE15" i="3"/>
  <c r="FP15" i="3"/>
  <c r="FY15" i="3"/>
  <c r="GK15" i="3"/>
  <c r="AR22" i="3"/>
  <c r="GL23" i="3"/>
  <c r="HM23" i="3"/>
  <c r="Z23" i="3"/>
  <c r="AL24" i="3"/>
  <c r="BA23" i="3"/>
  <c r="FO24" i="3"/>
  <c r="EX23" i="3"/>
  <c r="FH22" i="3"/>
  <c r="CD23" i="3"/>
  <c r="CM24" i="3"/>
  <c r="HL22" i="3"/>
  <c r="Q22" i="3"/>
  <c r="AZ22" i="3"/>
  <c r="FM22" i="3"/>
  <c r="GN22" i="3"/>
  <c r="HQ22" i="3"/>
  <c r="AC23" i="3"/>
  <c r="BF23" i="3"/>
  <c r="CG23" i="3"/>
  <c r="DJ23" i="3"/>
  <c r="FF23" i="3"/>
  <c r="GO23" i="3"/>
  <c r="HR23" i="3"/>
  <c r="FR24" i="3"/>
  <c r="T22" i="3"/>
  <c r="BH22" i="3"/>
  <c r="FP22" i="3"/>
  <c r="GS22" i="3"/>
  <c r="HT22" i="3"/>
  <c r="AH23" i="3"/>
  <c r="BI23" i="3"/>
  <c r="CL23" i="3"/>
  <c r="DM23" i="3"/>
  <c r="FN23" i="3"/>
  <c r="GT23" i="3"/>
  <c r="HU23" i="3"/>
  <c r="AQ24" i="3"/>
  <c r="CU24" i="3"/>
  <c r="Y22" i="3"/>
  <c r="FU22" i="3"/>
  <c r="GV22" i="3"/>
  <c r="HY22" i="3"/>
  <c r="AK23" i="3"/>
  <c r="BN23" i="3"/>
  <c r="CO23" i="3"/>
  <c r="DR23" i="3"/>
  <c r="FV23" i="3"/>
  <c r="GW23" i="3"/>
  <c r="HZ23" i="3"/>
  <c r="AY24" i="3"/>
  <c r="CX24" i="3"/>
  <c r="FZ24" i="3"/>
  <c r="AB22" i="3"/>
  <c r="BP22" i="3"/>
  <c r="BG24" i="3"/>
  <c r="DC24" i="3"/>
  <c r="EY24" i="3"/>
  <c r="GH24" i="3"/>
  <c r="GK22" i="3"/>
  <c r="AG22" i="3"/>
  <c r="BX22" i="3"/>
  <c r="EW22" i="3"/>
  <c r="FX22" i="3"/>
  <c r="HA22" i="3"/>
  <c r="M23" i="3"/>
  <c r="AP23" i="3"/>
  <c r="BQ23" i="3"/>
  <c r="CT23" i="3"/>
  <c r="FY23" i="3"/>
  <c r="HB23" i="3"/>
  <c r="N24" i="3"/>
  <c r="DF24" i="3"/>
  <c r="FB24" i="3"/>
  <c r="GP24" i="3"/>
  <c r="L23" i="3"/>
  <c r="AJ22" i="3"/>
  <c r="CF22" i="3"/>
  <c r="EZ22" i="3"/>
  <c r="GC22" i="3"/>
  <c r="HD22" i="3"/>
  <c r="R23" i="3"/>
  <c r="AS23" i="3"/>
  <c r="BV23" i="3"/>
  <c r="CW23" i="3"/>
  <c r="GD23" i="3"/>
  <c r="HE23" i="3"/>
  <c r="V24" i="3"/>
  <c r="BW24" i="3"/>
  <c r="DK24" i="3"/>
  <c r="FG24" i="3"/>
  <c r="GX24" i="3"/>
  <c r="CN22" i="3"/>
  <c r="FE22" i="3"/>
  <c r="GF22" i="3"/>
  <c r="HI22" i="3"/>
  <c r="U23" i="3"/>
  <c r="AX23" i="3"/>
  <c r="BY23" i="3"/>
  <c r="DB23" i="3"/>
  <c r="GG23" i="3"/>
  <c r="HJ23" i="3"/>
  <c r="AD24" i="3"/>
  <c r="CE24" i="3"/>
  <c r="DN24" i="3"/>
  <c r="FJ24" i="3"/>
  <c r="S22" i="3"/>
  <c r="S24" i="3"/>
  <c r="S23" i="3"/>
  <c r="AA22" i="3"/>
  <c r="AA23" i="3"/>
  <c r="AA24" i="3"/>
  <c r="AI22" i="3"/>
  <c r="AI23" i="3"/>
  <c r="AI24" i="3"/>
  <c r="AO23" i="3"/>
  <c r="AO24" i="3"/>
  <c r="AO22" i="3"/>
  <c r="AW23" i="3"/>
  <c r="AW24" i="3"/>
  <c r="AW22" i="3"/>
  <c r="BE23" i="3"/>
  <c r="BE24" i="3"/>
  <c r="BE22" i="3"/>
  <c r="BM23" i="3"/>
  <c r="BM24" i="3"/>
  <c r="BM22" i="3"/>
  <c r="BU23" i="3"/>
  <c r="BU24" i="3"/>
  <c r="BU22" i="3"/>
  <c r="CC23" i="3"/>
  <c r="CC24" i="3"/>
  <c r="CC22" i="3"/>
  <c r="CK23" i="3"/>
  <c r="CK24" i="3"/>
  <c r="CK22" i="3"/>
  <c r="CV22" i="3"/>
  <c r="CV23" i="3"/>
  <c r="CV24" i="3"/>
  <c r="DD22" i="3"/>
  <c r="DD23" i="3"/>
  <c r="DD24" i="3"/>
  <c r="DL22" i="3"/>
  <c r="DL23" i="3"/>
  <c r="DL24" i="3"/>
  <c r="DT22" i="3"/>
  <c r="EU22" i="3" s="1"/>
  <c r="AI23" i="25" s="1"/>
  <c r="DT23" i="3"/>
  <c r="EU23" i="3" s="1"/>
  <c r="AI24" i="25" s="1"/>
  <c r="DT24" i="3"/>
  <c r="EU24" i="3" s="1"/>
  <c r="AI25" i="25" s="1"/>
  <c r="FD22" i="3"/>
  <c r="FD23" i="3"/>
  <c r="FD24" i="3"/>
  <c r="FL22" i="3"/>
  <c r="FL23" i="3"/>
  <c r="FL24" i="3"/>
  <c r="FT22" i="3"/>
  <c r="FT23" i="3"/>
  <c r="FT24" i="3"/>
  <c r="GE22" i="3"/>
  <c r="GE24" i="3"/>
  <c r="GE23" i="3"/>
  <c r="GM22" i="3"/>
  <c r="GM23" i="3"/>
  <c r="GM24" i="3"/>
  <c r="GU22" i="3"/>
  <c r="GU24" i="3"/>
  <c r="GU23" i="3"/>
  <c r="P22" i="3"/>
  <c r="P23" i="3"/>
  <c r="P24" i="3"/>
  <c r="X22" i="3"/>
  <c r="X23" i="3"/>
  <c r="X24" i="3"/>
  <c r="AF22" i="3"/>
  <c r="AF23" i="3"/>
  <c r="AF24" i="3"/>
  <c r="AT22" i="3"/>
  <c r="AT24" i="3"/>
  <c r="AT23" i="3"/>
  <c r="BB24" i="3"/>
  <c r="BB22" i="3"/>
  <c r="BB23" i="3"/>
  <c r="BJ22" i="3"/>
  <c r="BJ24" i="3"/>
  <c r="BJ23" i="3"/>
  <c r="BR24" i="3"/>
  <c r="BR22" i="3"/>
  <c r="BR23" i="3"/>
  <c r="BZ22" i="3"/>
  <c r="BZ24" i="3"/>
  <c r="BZ23" i="3"/>
  <c r="CH24" i="3"/>
  <c r="CH22" i="3"/>
  <c r="CH23" i="3"/>
  <c r="CP24" i="3"/>
  <c r="CP22" i="3"/>
  <c r="CP23" i="3"/>
  <c r="CS23" i="3"/>
  <c r="CS24" i="3"/>
  <c r="CS22" i="3"/>
  <c r="DA23" i="3"/>
  <c r="DA24" i="3"/>
  <c r="DA22" i="3"/>
  <c r="DI23" i="3"/>
  <c r="DI24" i="3"/>
  <c r="DI22" i="3"/>
  <c r="DQ23" i="3"/>
  <c r="DQ24" i="3"/>
  <c r="DQ22" i="3"/>
  <c r="FA23" i="3"/>
  <c r="FA22" i="3"/>
  <c r="FA24" i="3"/>
  <c r="FI23" i="3"/>
  <c r="FI22" i="3"/>
  <c r="FI24" i="3"/>
  <c r="FQ23" i="3"/>
  <c r="FQ22" i="3"/>
  <c r="FQ24" i="3"/>
  <c r="GB22" i="3"/>
  <c r="GB23" i="3"/>
  <c r="GB24" i="3"/>
  <c r="GJ22" i="3"/>
  <c r="GJ23" i="3"/>
  <c r="GJ24" i="3"/>
  <c r="GR22" i="3"/>
  <c r="GR23" i="3"/>
  <c r="GR24" i="3"/>
  <c r="GZ22" i="3"/>
  <c r="GZ23" i="3"/>
  <c r="GZ24" i="3"/>
  <c r="HC22" i="3"/>
  <c r="HC23" i="3"/>
  <c r="HC24" i="3"/>
  <c r="HK22" i="3"/>
  <c r="HK23" i="3"/>
  <c r="HK24" i="3"/>
  <c r="HS22" i="3"/>
  <c r="HS24" i="3"/>
  <c r="HS23" i="3"/>
  <c r="L24" i="3"/>
  <c r="R22" i="3"/>
  <c r="Z22" i="3"/>
  <c r="AH22" i="3"/>
  <c r="AP22" i="3"/>
  <c r="AX22" i="3"/>
  <c r="BF22" i="3"/>
  <c r="BN22" i="3"/>
  <c r="BV22" i="3"/>
  <c r="CD22" i="3"/>
  <c r="CL22" i="3"/>
  <c r="CT22" i="3"/>
  <c r="DB22" i="3"/>
  <c r="DJ22" i="3"/>
  <c r="DR22" i="3"/>
  <c r="EX22" i="3"/>
  <c r="FF22" i="3"/>
  <c r="FN22" i="3"/>
  <c r="FV22" i="3"/>
  <c r="GD22" i="3"/>
  <c r="GL22" i="3"/>
  <c r="GT22" i="3"/>
  <c r="HB22" i="3"/>
  <c r="HJ22" i="3"/>
  <c r="HR22" i="3"/>
  <c r="HZ22" i="3"/>
  <c r="AQ23" i="3"/>
  <c r="AY23" i="3"/>
  <c r="BG23" i="3"/>
  <c r="BW23" i="3"/>
  <c r="CE23" i="3"/>
  <c r="CM23" i="3"/>
  <c r="CU23" i="3"/>
  <c r="DC23" i="3"/>
  <c r="DK23" i="3"/>
  <c r="EY23" i="3"/>
  <c r="FG23" i="3"/>
  <c r="FO23" i="3"/>
  <c r="T24" i="3"/>
  <c r="AB24" i="3"/>
  <c r="AJ24" i="3"/>
  <c r="AR24" i="3"/>
  <c r="AZ24" i="3"/>
  <c r="BH24" i="3"/>
  <c r="BP24" i="3"/>
  <c r="BX24" i="3"/>
  <c r="CF24" i="3"/>
  <c r="CN24" i="3"/>
  <c r="EZ24" i="3"/>
  <c r="FH24" i="3"/>
  <c r="FP24" i="3"/>
  <c r="FX24" i="3"/>
  <c r="GF24" i="3"/>
  <c r="GN24" i="3"/>
  <c r="GV24" i="3"/>
  <c r="HD24" i="3"/>
  <c r="HL24" i="3"/>
  <c r="HT24" i="3"/>
  <c r="M24" i="3"/>
  <c r="U24" i="3"/>
  <c r="AC24" i="3"/>
  <c r="AK24" i="3"/>
  <c r="AS24" i="3"/>
  <c r="BA24" i="3"/>
  <c r="BI24" i="3"/>
  <c r="BQ24" i="3"/>
  <c r="BY24" i="3"/>
  <c r="CG24" i="3"/>
  <c r="CO24" i="3"/>
  <c r="CW24" i="3"/>
  <c r="DE24" i="3"/>
  <c r="DM24" i="3"/>
  <c r="FY24" i="3"/>
  <c r="GG24" i="3"/>
  <c r="GO24" i="3"/>
  <c r="GW24" i="3"/>
  <c r="HE24" i="3"/>
  <c r="HM24" i="3"/>
  <c r="HU24" i="3"/>
  <c r="N23" i="3"/>
  <c r="V23" i="3"/>
  <c r="AD23" i="3"/>
  <c r="AL23" i="3"/>
  <c r="CX23" i="3"/>
  <c r="DF23" i="3"/>
  <c r="DN23" i="3"/>
  <c r="FB23" i="3"/>
  <c r="FJ23" i="3"/>
  <c r="FR23" i="3"/>
  <c r="FZ23" i="3"/>
  <c r="GH23" i="3"/>
  <c r="GP23" i="3"/>
  <c r="GX23" i="3"/>
  <c r="HF23" i="3"/>
  <c r="HN23" i="3"/>
  <c r="HV23" i="3"/>
  <c r="O24" i="3"/>
  <c r="W24" i="3"/>
  <c r="AE24" i="3"/>
  <c r="AU24" i="3"/>
  <c r="BC24" i="3"/>
  <c r="BK24" i="3"/>
  <c r="BS24" i="3"/>
  <c r="CA24" i="3"/>
  <c r="CI24" i="3"/>
  <c r="CY24" i="3"/>
  <c r="DG24" i="3"/>
  <c r="DO24" i="3"/>
  <c r="FC24" i="3"/>
  <c r="FK24" i="3"/>
  <c r="FS24" i="3"/>
  <c r="GA24" i="3"/>
  <c r="GI24" i="3"/>
  <c r="GQ24" i="3"/>
  <c r="HG24" i="3"/>
  <c r="HO24" i="3"/>
  <c r="HW24" i="3"/>
  <c r="HV24" i="3"/>
  <c r="HF22" i="3"/>
  <c r="HN22" i="3"/>
  <c r="O23" i="3"/>
  <c r="W23" i="3"/>
  <c r="AE23" i="3"/>
  <c r="AU23" i="3"/>
  <c r="BC23" i="3"/>
  <c r="BK23" i="3"/>
  <c r="BS23" i="3"/>
  <c r="CA23" i="3"/>
  <c r="CI23" i="3"/>
  <c r="CY23" i="3"/>
  <c r="DG23" i="3"/>
  <c r="DO23" i="3"/>
  <c r="FC23" i="3"/>
  <c r="FK23" i="3"/>
  <c r="FS23" i="3"/>
  <c r="GA23" i="3"/>
  <c r="GI23" i="3"/>
  <c r="GQ23" i="3"/>
  <c r="HG23" i="3"/>
  <c r="HO23" i="3"/>
  <c r="HW23" i="3"/>
  <c r="AN24" i="3"/>
  <c r="AV24" i="3"/>
  <c r="BD24" i="3"/>
  <c r="BL24" i="3"/>
  <c r="BT24" i="3"/>
  <c r="CB24" i="3"/>
  <c r="CJ24" i="3"/>
  <c r="CR24" i="3"/>
  <c r="CZ24" i="3"/>
  <c r="DH24" i="3"/>
  <c r="DP24" i="3"/>
  <c r="EV24" i="3"/>
  <c r="HH24" i="3"/>
  <c r="HP24" i="3"/>
  <c r="HX24" i="3"/>
  <c r="AN23" i="3"/>
  <c r="AV23" i="3"/>
  <c r="BD23" i="3"/>
  <c r="BL23" i="3"/>
  <c r="BT23" i="3"/>
  <c r="CB23" i="3"/>
  <c r="CJ23" i="3"/>
  <c r="CR23" i="3"/>
  <c r="CZ23" i="3"/>
  <c r="DH23" i="3"/>
  <c r="DP23" i="3"/>
  <c r="EV23" i="3"/>
  <c r="HH23" i="3"/>
  <c r="HP23" i="3"/>
  <c r="HX23" i="3"/>
  <c r="Q24" i="3"/>
  <c r="Y24" i="3"/>
  <c r="AG24" i="3"/>
  <c r="EW24" i="3"/>
  <c r="FE24" i="3"/>
  <c r="FM24" i="3"/>
  <c r="FU24" i="3"/>
  <c r="GC24" i="3"/>
  <c r="GK24" i="3"/>
  <c r="GS24" i="3"/>
  <c r="HA24" i="3"/>
  <c r="HI24" i="3"/>
  <c r="HQ24" i="3"/>
  <c r="HY24" i="3"/>
  <c r="L35" i="3"/>
  <c r="O34" i="3"/>
  <c r="W34" i="3"/>
  <c r="AE34" i="3"/>
  <c r="AU34" i="3"/>
  <c r="BC34" i="3"/>
  <c r="BK34" i="3"/>
  <c r="BS34" i="3"/>
  <c r="CA34" i="3"/>
  <c r="CI34" i="3"/>
  <c r="CY34" i="3"/>
  <c r="DG34" i="3"/>
  <c r="DO34" i="3"/>
  <c r="FC34" i="3"/>
  <c r="FK34" i="3"/>
  <c r="FS34" i="3"/>
  <c r="GA34" i="3"/>
  <c r="GI34" i="3"/>
  <c r="GQ34" i="3"/>
  <c r="HG34" i="3"/>
  <c r="HO34" i="3"/>
  <c r="HW34" i="3"/>
  <c r="P35" i="3"/>
  <c r="X35" i="3"/>
  <c r="AF35" i="3"/>
  <c r="AN35" i="3"/>
  <c r="AV35" i="3"/>
  <c r="BD35" i="3"/>
  <c r="BL35" i="3"/>
  <c r="BT35" i="3"/>
  <c r="CB35" i="3"/>
  <c r="CJ35" i="3"/>
  <c r="CR35" i="3"/>
  <c r="CZ35" i="3"/>
  <c r="DH35" i="3"/>
  <c r="DP35" i="3"/>
  <c r="EV35" i="3"/>
  <c r="FD35" i="3"/>
  <c r="FL35" i="3"/>
  <c r="FT35" i="3"/>
  <c r="GB35" i="3"/>
  <c r="GJ35" i="3"/>
  <c r="GR35" i="3"/>
  <c r="GZ35" i="3"/>
  <c r="HH35" i="3"/>
  <c r="HP35" i="3"/>
  <c r="HX35" i="3"/>
  <c r="Q35" i="3"/>
  <c r="Y35" i="3"/>
  <c r="AG35" i="3"/>
  <c r="AO35" i="3"/>
  <c r="AW35" i="3"/>
  <c r="BE35" i="3"/>
  <c r="BM35" i="3"/>
  <c r="BU35" i="3"/>
  <c r="CC35" i="3"/>
  <c r="CK35" i="3"/>
  <c r="CS35" i="3"/>
  <c r="DA35" i="3"/>
  <c r="DI35" i="3"/>
  <c r="DQ35" i="3"/>
  <c r="EW35" i="3"/>
  <c r="FE35" i="3"/>
  <c r="FE56" i="3" s="1"/>
  <c r="FM35" i="3"/>
  <c r="FU35" i="3"/>
  <c r="GC35" i="3"/>
  <c r="GK35" i="3"/>
  <c r="GS35" i="3"/>
  <c r="HA35" i="3"/>
  <c r="HI35" i="3"/>
  <c r="HQ35" i="3"/>
  <c r="HY35" i="3"/>
  <c r="R35" i="3"/>
  <c r="Z35" i="3"/>
  <c r="AH35" i="3"/>
  <c r="AP35" i="3"/>
  <c r="AX35" i="3"/>
  <c r="BF35" i="3"/>
  <c r="BN35" i="3"/>
  <c r="BV35" i="3"/>
  <c r="CD35" i="3"/>
  <c r="CL35" i="3"/>
  <c r="CT35" i="3"/>
  <c r="DB35" i="3"/>
  <c r="DJ35" i="3"/>
  <c r="DR35" i="3"/>
  <c r="EX35" i="3"/>
  <c r="FF35" i="3"/>
  <c r="FN35" i="3"/>
  <c r="FV35" i="3"/>
  <c r="GD35" i="3"/>
  <c r="GL35" i="3"/>
  <c r="GT35" i="3"/>
  <c r="HB35" i="3"/>
  <c r="HJ35" i="3"/>
  <c r="HR35" i="3"/>
  <c r="HZ35" i="3"/>
  <c r="S35" i="3"/>
  <c r="AA35" i="3"/>
  <c r="AI35" i="3"/>
  <c r="AQ35" i="3"/>
  <c r="AY35" i="3"/>
  <c r="BG35" i="3"/>
  <c r="BW35" i="3"/>
  <c r="CE35" i="3"/>
  <c r="CM35" i="3"/>
  <c r="CU35" i="3"/>
  <c r="DC35" i="3"/>
  <c r="DK35" i="3"/>
  <c r="EY35" i="3"/>
  <c r="FG35" i="3"/>
  <c r="FO35" i="3"/>
  <c r="GE35" i="3"/>
  <c r="GM35" i="3"/>
  <c r="GU35" i="3"/>
  <c r="HC35" i="3"/>
  <c r="HK35" i="3"/>
  <c r="HS35" i="3"/>
  <c r="T35" i="3"/>
  <c r="AB35" i="3"/>
  <c r="AJ35" i="3"/>
  <c r="AR35" i="3"/>
  <c r="AZ35" i="3"/>
  <c r="BH35" i="3"/>
  <c r="BP35" i="3"/>
  <c r="BX35" i="3"/>
  <c r="CF35" i="3"/>
  <c r="CN35" i="3"/>
  <c r="CV35" i="3"/>
  <c r="DD35" i="3"/>
  <c r="DL35" i="3"/>
  <c r="DT35" i="3"/>
  <c r="EU35" i="3" s="1"/>
  <c r="AI36" i="25" s="1"/>
  <c r="EZ35" i="3"/>
  <c r="FH35" i="3"/>
  <c r="FP35" i="3"/>
  <c r="FX35" i="3"/>
  <c r="GF35" i="3"/>
  <c r="GN35" i="3"/>
  <c r="GV35" i="3"/>
  <c r="HD35" i="3"/>
  <c r="HL35" i="3"/>
  <c r="HT35" i="3"/>
  <c r="M35" i="3"/>
  <c r="U35" i="3"/>
  <c r="AC35" i="3"/>
  <c r="AK35" i="3"/>
  <c r="AS35" i="3"/>
  <c r="BA35" i="3"/>
  <c r="BI35" i="3"/>
  <c r="BQ35" i="3"/>
  <c r="BY35" i="3"/>
  <c r="CG35" i="3"/>
  <c r="CO35" i="3"/>
  <c r="CW35" i="3"/>
  <c r="DE35" i="3"/>
  <c r="DM35" i="3"/>
  <c r="FA35" i="3"/>
  <c r="FI35" i="3"/>
  <c r="FQ35" i="3"/>
  <c r="FY35" i="3"/>
  <c r="GG35" i="3"/>
  <c r="GO35" i="3"/>
  <c r="GW35" i="3"/>
  <c r="HE35" i="3"/>
  <c r="HM35" i="3"/>
  <c r="HU35" i="3"/>
  <c r="N35" i="3"/>
  <c r="V35" i="3"/>
  <c r="AD35" i="3"/>
  <c r="AL35" i="3"/>
  <c r="AT35" i="3"/>
  <c r="BB35" i="3"/>
  <c r="BJ35" i="3"/>
  <c r="BR35" i="3"/>
  <c r="BZ35" i="3"/>
  <c r="CH35" i="3"/>
  <c r="CP35" i="3"/>
  <c r="CX35" i="3"/>
  <c r="DF35" i="3"/>
  <c r="DN35" i="3"/>
  <c r="FB35" i="3"/>
  <c r="FJ35" i="3"/>
  <c r="FR35" i="3"/>
  <c r="FZ35" i="3"/>
  <c r="GH35" i="3"/>
  <c r="GP35" i="3"/>
  <c r="GX35" i="3"/>
  <c r="HF35" i="3"/>
  <c r="HN35" i="3"/>
  <c r="HV35" i="3"/>
  <c r="AX11" i="3"/>
  <c r="FE10" i="3"/>
  <c r="CB10" i="3"/>
  <c r="CT12" i="3"/>
  <c r="CT57" i="3" s="1"/>
  <c r="Y11" i="3"/>
  <c r="CU13" i="3"/>
  <c r="BT10" i="3"/>
  <c r="GU12" i="3"/>
  <c r="GU57" i="3" s="1"/>
  <c r="CJ10" i="3"/>
  <c r="FV11" i="3"/>
  <c r="BS9" i="3"/>
  <c r="CC11" i="3"/>
  <c r="CA9" i="3"/>
  <c r="CR10" i="3"/>
  <c r="CI9" i="3"/>
  <c r="DB11" i="3"/>
  <c r="CO11" i="3"/>
  <c r="CO12" i="3"/>
  <c r="CO13" i="3"/>
  <c r="CZ12" i="3"/>
  <c r="CZ13" i="3"/>
  <c r="CZ11" i="3"/>
  <c r="EZ10" i="3"/>
  <c r="EZ11" i="3"/>
  <c r="EZ12" i="3"/>
  <c r="HR10" i="3"/>
  <c r="HR13" i="3"/>
  <c r="W9" i="3"/>
  <c r="N11" i="3"/>
  <c r="N12" i="3"/>
  <c r="N13" i="3"/>
  <c r="V11" i="3"/>
  <c r="V12" i="3"/>
  <c r="V13" i="3"/>
  <c r="AD11" i="3"/>
  <c r="AD12" i="3"/>
  <c r="AD13" i="3"/>
  <c r="AL11" i="3"/>
  <c r="AL12" i="3"/>
  <c r="AL13" i="3"/>
  <c r="AT11" i="3"/>
  <c r="AT12" i="3"/>
  <c r="AT13" i="3"/>
  <c r="BB11" i="3"/>
  <c r="BB12" i="3"/>
  <c r="BB13" i="3"/>
  <c r="BJ11" i="3"/>
  <c r="BJ12" i="3"/>
  <c r="BJ13" i="3"/>
  <c r="BX11" i="3"/>
  <c r="BX12" i="3"/>
  <c r="CF11" i="3"/>
  <c r="CF12" i="3"/>
  <c r="CN11" i="3"/>
  <c r="CN12" i="3"/>
  <c r="CY11" i="3"/>
  <c r="CY12" i="3"/>
  <c r="CY13" i="3"/>
  <c r="DG11" i="3"/>
  <c r="DG12" i="3"/>
  <c r="DG13" i="3"/>
  <c r="DO11" i="3"/>
  <c r="DO12" i="3"/>
  <c r="DO13" i="3"/>
  <c r="DO10" i="3"/>
  <c r="EY10" i="3"/>
  <c r="EY11" i="3"/>
  <c r="FG10" i="3"/>
  <c r="FG11" i="3"/>
  <c r="FO10" i="3"/>
  <c r="FO11" i="3"/>
  <c r="FZ10" i="3"/>
  <c r="FZ11" i="3"/>
  <c r="FZ12" i="3"/>
  <c r="FZ13" i="3"/>
  <c r="GH10" i="3"/>
  <c r="GH11" i="3"/>
  <c r="GH12" i="3"/>
  <c r="GH13" i="3"/>
  <c r="GP10" i="3"/>
  <c r="GP11" i="3"/>
  <c r="GP12" i="3"/>
  <c r="GP13" i="3"/>
  <c r="GX10" i="3"/>
  <c r="GX11" i="3"/>
  <c r="GX12" i="3"/>
  <c r="GX13" i="3"/>
  <c r="HA13" i="3"/>
  <c r="HA12" i="3"/>
  <c r="HI13" i="3"/>
  <c r="HI12" i="3"/>
  <c r="HQ13" i="3"/>
  <c r="HQ12" i="3"/>
  <c r="HY13" i="3"/>
  <c r="HY12" i="3"/>
  <c r="L12" i="3"/>
  <c r="N9" i="3"/>
  <c r="V9" i="3"/>
  <c r="AD9" i="3"/>
  <c r="AL9" i="3"/>
  <c r="AT9" i="3"/>
  <c r="BB9" i="3"/>
  <c r="BJ9" i="3"/>
  <c r="FZ9" i="3"/>
  <c r="GH9" i="3"/>
  <c r="GP9" i="3"/>
  <c r="GX9" i="3"/>
  <c r="AE10" i="3"/>
  <c r="CY10" i="3"/>
  <c r="DG10" i="3"/>
  <c r="DR10" i="3"/>
  <c r="FD10" i="3"/>
  <c r="HH10" i="3"/>
  <c r="R11" i="3"/>
  <c r="AW11" i="3"/>
  <c r="BV11" i="3"/>
  <c r="FU11" i="3"/>
  <c r="GT11" i="3"/>
  <c r="HY11" i="3"/>
  <c r="AI12" i="3"/>
  <c r="BN12" i="3"/>
  <c r="FN12" i="3"/>
  <c r="AJ13" i="3"/>
  <c r="DT13" i="3"/>
  <c r="EU13" i="3" s="1"/>
  <c r="AI14" i="25" s="1"/>
  <c r="FO13" i="3"/>
  <c r="FO57" i="3" s="1"/>
  <c r="O11" i="3"/>
  <c r="O12" i="3"/>
  <c r="O13" i="3"/>
  <c r="BK11" i="3"/>
  <c r="BK12" i="3"/>
  <c r="BK13" i="3"/>
  <c r="BY11" i="3"/>
  <c r="BY12" i="3"/>
  <c r="BY13" i="3"/>
  <c r="DP12" i="3"/>
  <c r="DP13" i="3"/>
  <c r="DP11" i="3"/>
  <c r="GQ11" i="3"/>
  <c r="GQ12" i="3"/>
  <c r="GQ13" i="3"/>
  <c r="GQ10" i="3"/>
  <c r="HJ10" i="3"/>
  <c r="HJ13" i="3"/>
  <c r="P12" i="3"/>
  <c r="P13" i="3"/>
  <c r="P11" i="3"/>
  <c r="X12" i="3"/>
  <c r="X13" i="3"/>
  <c r="X11" i="3"/>
  <c r="AF12" i="3"/>
  <c r="AF13" i="3"/>
  <c r="AF11" i="3"/>
  <c r="AN12" i="3"/>
  <c r="AN13" i="3"/>
  <c r="AN11" i="3"/>
  <c r="AV12" i="3"/>
  <c r="AV13" i="3"/>
  <c r="AV11" i="3"/>
  <c r="BD12" i="3"/>
  <c r="BD13" i="3"/>
  <c r="BD11" i="3"/>
  <c r="BL12" i="3"/>
  <c r="BL13" i="3"/>
  <c r="BL11" i="3"/>
  <c r="BR11" i="3"/>
  <c r="BR12" i="3"/>
  <c r="BR13" i="3"/>
  <c r="BZ11" i="3"/>
  <c r="BZ12" i="3"/>
  <c r="BZ13" i="3"/>
  <c r="CH11" i="3"/>
  <c r="CH12" i="3"/>
  <c r="CH13" i="3"/>
  <c r="CP11" i="3"/>
  <c r="CP12" i="3"/>
  <c r="CP13" i="3"/>
  <c r="CS13" i="3"/>
  <c r="CS12" i="3"/>
  <c r="DA13" i="3"/>
  <c r="DA12" i="3"/>
  <c r="DI13" i="3"/>
  <c r="DI12" i="3"/>
  <c r="DQ13" i="3"/>
  <c r="DQ12" i="3"/>
  <c r="EV12" i="3"/>
  <c r="EV13" i="3"/>
  <c r="EV11" i="3"/>
  <c r="FA10" i="3"/>
  <c r="FA11" i="3"/>
  <c r="FA12" i="3"/>
  <c r="FA13" i="3"/>
  <c r="FI10" i="3"/>
  <c r="FI11" i="3"/>
  <c r="FI12" i="3"/>
  <c r="FI13" i="3"/>
  <c r="FQ10" i="3"/>
  <c r="FQ11" i="3"/>
  <c r="FQ12" i="3"/>
  <c r="FQ13" i="3"/>
  <c r="GB12" i="3"/>
  <c r="GB13" i="3"/>
  <c r="GB11" i="3"/>
  <c r="GJ12" i="3"/>
  <c r="GJ13" i="3"/>
  <c r="GJ11" i="3"/>
  <c r="GR12" i="3"/>
  <c r="GR13" i="3"/>
  <c r="GR11" i="3"/>
  <c r="HC10" i="3"/>
  <c r="HC11" i="3"/>
  <c r="HK10" i="3"/>
  <c r="HK11" i="3"/>
  <c r="HS10" i="3"/>
  <c r="HS11" i="3"/>
  <c r="P9" i="3"/>
  <c r="X9" i="3"/>
  <c r="AF9" i="3"/>
  <c r="AN9" i="3"/>
  <c r="AV9" i="3"/>
  <c r="BD9" i="3"/>
  <c r="BL9" i="3"/>
  <c r="CZ9" i="3"/>
  <c r="DP9" i="3"/>
  <c r="EV9" i="3"/>
  <c r="FL9" i="3"/>
  <c r="FT9" i="3"/>
  <c r="GB9" i="3"/>
  <c r="GJ9" i="3"/>
  <c r="GR9" i="3"/>
  <c r="HP9" i="3"/>
  <c r="HX9" i="3"/>
  <c r="BE10" i="3"/>
  <c r="BU10" i="3"/>
  <c r="CC10" i="3"/>
  <c r="CK10" i="3"/>
  <c r="CS10" i="3"/>
  <c r="DA10" i="3"/>
  <c r="DI10" i="3"/>
  <c r="DT10" i="3"/>
  <c r="EU10" i="3" s="1"/>
  <c r="AI11" i="25" s="1"/>
  <c r="Z11" i="3"/>
  <c r="CD11" i="3"/>
  <c r="DI11" i="3"/>
  <c r="EW11" i="3"/>
  <c r="HA11" i="3"/>
  <c r="AP12" i="3"/>
  <c r="BV12" i="3"/>
  <c r="BV57" i="3" s="1"/>
  <c r="CU12" i="3"/>
  <c r="FV12" i="3"/>
  <c r="AQ13" i="3"/>
  <c r="BW13" i="3"/>
  <c r="Q13" i="3"/>
  <c r="Q12" i="3"/>
  <c r="Y13" i="3"/>
  <c r="Y12" i="3"/>
  <c r="AG13" i="3"/>
  <c r="AG12" i="3"/>
  <c r="AO13" i="3"/>
  <c r="AO12" i="3"/>
  <c r="AW13" i="3"/>
  <c r="AW12" i="3"/>
  <c r="BE13" i="3"/>
  <c r="BE12" i="3"/>
  <c r="BM13" i="3"/>
  <c r="BM12" i="3"/>
  <c r="BS11" i="3"/>
  <c r="BS12" i="3"/>
  <c r="BS13" i="3"/>
  <c r="CA11" i="3"/>
  <c r="CA12" i="3"/>
  <c r="CA13" i="3"/>
  <c r="CI11" i="3"/>
  <c r="CI12" i="3"/>
  <c r="CI13" i="3"/>
  <c r="FB10" i="3"/>
  <c r="FB11" i="3"/>
  <c r="FB12" i="3"/>
  <c r="FB13" i="3"/>
  <c r="FJ10" i="3"/>
  <c r="FJ11" i="3"/>
  <c r="FJ12" i="3"/>
  <c r="FJ13" i="3"/>
  <c r="FR10" i="3"/>
  <c r="FR11" i="3"/>
  <c r="FR12" i="3"/>
  <c r="FR13" i="3"/>
  <c r="FX10" i="3"/>
  <c r="FX11" i="3"/>
  <c r="FX12" i="3"/>
  <c r="GC13" i="3"/>
  <c r="GC12" i="3"/>
  <c r="GK13" i="3"/>
  <c r="GK12" i="3"/>
  <c r="GS13" i="3"/>
  <c r="GS12" i="3"/>
  <c r="HD10" i="3"/>
  <c r="HD11" i="3"/>
  <c r="HD12" i="3"/>
  <c r="HL10" i="3"/>
  <c r="HL11" i="3"/>
  <c r="HL12" i="3"/>
  <c r="HT10" i="3"/>
  <c r="HT11" i="3"/>
  <c r="HT12" i="3"/>
  <c r="HT57" i="3" s="1"/>
  <c r="Q9" i="3"/>
  <c r="Y9" i="3"/>
  <c r="AG9" i="3"/>
  <c r="AO9" i="3"/>
  <c r="AW9" i="3"/>
  <c r="BE9" i="3"/>
  <c r="BM9" i="3"/>
  <c r="CK9" i="3"/>
  <c r="CS9" i="3"/>
  <c r="DA9" i="3"/>
  <c r="DI9" i="3"/>
  <c r="DQ9" i="3"/>
  <c r="FE9" i="3"/>
  <c r="FM9" i="3"/>
  <c r="FU9" i="3"/>
  <c r="GC9" i="3"/>
  <c r="GK9" i="3"/>
  <c r="GS9" i="3"/>
  <c r="HA9" i="3"/>
  <c r="HI9" i="3"/>
  <c r="HQ9" i="3"/>
  <c r="HY9" i="3"/>
  <c r="R10" i="3"/>
  <c r="Z10" i="3"/>
  <c r="AH10" i="3"/>
  <c r="AP10" i="3"/>
  <c r="AX10" i="3"/>
  <c r="BF10" i="3"/>
  <c r="BN10" i="3"/>
  <c r="BV10" i="3"/>
  <c r="CD10" i="3"/>
  <c r="CL10" i="3"/>
  <c r="CT10" i="3"/>
  <c r="DB10" i="3"/>
  <c r="DJ10" i="3"/>
  <c r="GR10" i="3"/>
  <c r="HQ10" i="3"/>
  <c r="AG11" i="3"/>
  <c r="BF11" i="3"/>
  <c r="DJ11" i="3"/>
  <c r="EX11" i="3"/>
  <c r="GC11" i="3"/>
  <c r="HB11" i="3"/>
  <c r="HB56" i="3" s="1"/>
  <c r="R12" i="3"/>
  <c r="AQ12" i="3"/>
  <c r="BW12" i="3"/>
  <c r="DB12" i="3"/>
  <c r="DB57" i="3" s="1"/>
  <c r="HB12" i="3"/>
  <c r="S13" i="3"/>
  <c r="AR13" i="3"/>
  <c r="BX13" i="3"/>
  <c r="DC13" i="3"/>
  <c r="FX13" i="3"/>
  <c r="HC13" i="3"/>
  <c r="W11" i="3"/>
  <c r="W12" i="3"/>
  <c r="W13" i="3"/>
  <c r="AU11" i="3"/>
  <c r="AU12" i="3"/>
  <c r="AU13" i="3"/>
  <c r="BQ11" i="3"/>
  <c r="BQ12" i="3"/>
  <c r="BQ13" i="3"/>
  <c r="FP10" i="3"/>
  <c r="FP11" i="3"/>
  <c r="FP12" i="3"/>
  <c r="BK9" i="3"/>
  <c r="CZ10" i="3"/>
  <c r="FP13" i="3"/>
  <c r="BT12" i="3"/>
  <c r="BT13" i="3"/>
  <c r="BT11" i="3"/>
  <c r="CB12" i="3"/>
  <c r="CB13" i="3"/>
  <c r="CB11" i="3"/>
  <c r="CJ12" i="3"/>
  <c r="CJ13" i="3"/>
  <c r="CJ11" i="3"/>
  <c r="DK10" i="3"/>
  <c r="DK11" i="3"/>
  <c r="FC11" i="3"/>
  <c r="FC12" i="3"/>
  <c r="FC13" i="3"/>
  <c r="FC10" i="3"/>
  <c r="FK11" i="3"/>
  <c r="FK12" i="3"/>
  <c r="FK13" i="3"/>
  <c r="FK10" i="3"/>
  <c r="FS11" i="3"/>
  <c r="FS12" i="3"/>
  <c r="FS13" i="3"/>
  <c r="FS10" i="3"/>
  <c r="GD10" i="3"/>
  <c r="GD13" i="3"/>
  <c r="GL10" i="3"/>
  <c r="GL13" i="3"/>
  <c r="GT10" i="3"/>
  <c r="GT13" i="3"/>
  <c r="GT57" i="3" s="1"/>
  <c r="GZ12" i="3"/>
  <c r="GZ13" i="3"/>
  <c r="GZ11" i="3"/>
  <c r="HE10" i="3"/>
  <c r="HE11" i="3"/>
  <c r="HE12" i="3"/>
  <c r="HE13" i="3"/>
  <c r="HM10" i="3"/>
  <c r="HM11" i="3"/>
  <c r="HM12" i="3"/>
  <c r="HM13" i="3"/>
  <c r="HU10" i="3"/>
  <c r="HU11" i="3"/>
  <c r="HU12" i="3"/>
  <c r="HU13" i="3"/>
  <c r="R9" i="3"/>
  <c r="Z9" i="3"/>
  <c r="AH9" i="3"/>
  <c r="AP9" i="3"/>
  <c r="AX9" i="3"/>
  <c r="BF9" i="3"/>
  <c r="BN9" i="3"/>
  <c r="BV9" i="3"/>
  <c r="CD9" i="3"/>
  <c r="CL9" i="3"/>
  <c r="CT9" i="3"/>
  <c r="DB9" i="3"/>
  <c r="DJ9" i="3"/>
  <c r="DR9" i="3"/>
  <c r="EX9" i="3"/>
  <c r="FF9" i="3"/>
  <c r="GD9" i="3"/>
  <c r="GL9" i="3"/>
  <c r="GT9" i="3"/>
  <c r="HJ9" i="3"/>
  <c r="HR9" i="3"/>
  <c r="S10" i="3"/>
  <c r="AA10" i="3"/>
  <c r="AI10" i="3"/>
  <c r="AQ10" i="3"/>
  <c r="AY10" i="3"/>
  <c r="BG10" i="3"/>
  <c r="BW10" i="3"/>
  <c r="CE10" i="3"/>
  <c r="CM10" i="3"/>
  <c r="CU10" i="3"/>
  <c r="DC10" i="3"/>
  <c r="GS10" i="3"/>
  <c r="AH11" i="3"/>
  <c r="BM11" i="3"/>
  <c r="CL11" i="3"/>
  <c r="DQ11" i="3"/>
  <c r="GD11" i="3"/>
  <c r="HI11" i="3"/>
  <c r="S12" i="3"/>
  <c r="AX12" i="3"/>
  <c r="CD12" i="3"/>
  <c r="CD57" i="3" s="1"/>
  <c r="DC12" i="3"/>
  <c r="GD12" i="3"/>
  <c r="HC12" i="3"/>
  <c r="T13" i="3"/>
  <c r="AY13" i="3"/>
  <c r="CE13" i="3"/>
  <c r="EY13" i="3"/>
  <c r="HD13" i="3"/>
  <c r="DH12" i="3"/>
  <c r="DH13" i="3"/>
  <c r="DH11" i="3"/>
  <c r="GA11" i="3"/>
  <c r="GA12" i="3"/>
  <c r="GA13" i="3"/>
  <c r="GA10" i="3"/>
  <c r="HZ10" i="3"/>
  <c r="HZ13" i="3"/>
  <c r="L13" i="3"/>
  <c r="O9" i="3"/>
  <c r="HZ11" i="3"/>
  <c r="HZ12" i="3"/>
  <c r="HZ57" i="3" s="1"/>
  <c r="BP11" i="3"/>
  <c r="BP12" i="3"/>
  <c r="BU13" i="3"/>
  <c r="BU12" i="3"/>
  <c r="CC13" i="3"/>
  <c r="CC12" i="3"/>
  <c r="CK13" i="3"/>
  <c r="CK12" i="3"/>
  <c r="CV11" i="3"/>
  <c r="CV12" i="3"/>
  <c r="CV57" i="3" s="1"/>
  <c r="DD11" i="3"/>
  <c r="DD12" i="3"/>
  <c r="DD57" i="3" s="1"/>
  <c r="DL11" i="3"/>
  <c r="DL12" i="3"/>
  <c r="FD12" i="3"/>
  <c r="FD13" i="3"/>
  <c r="FD11" i="3"/>
  <c r="FL12" i="3"/>
  <c r="FL13" i="3"/>
  <c r="FL11" i="3"/>
  <c r="FT12" i="3"/>
  <c r="FT13" i="3"/>
  <c r="FT11" i="3"/>
  <c r="FT56" i="3" s="1"/>
  <c r="GE10" i="3"/>
  <c r="GE11" i="3"/>
  <c r="GM10" i="3"/>
  <c r="GM11" i="3"/>
  <c r="GU10" i="3"/>
  <c r="GU11" i="3"/>
  <c r="HF10" i="3"/>
  <c r="HF11" i="3"/>
  <c r="HF12" i="3"/>
  <c r="HF13" i="3"/>
  <c r="HN10" i="3"/>
  <c r="HN11" i="3"/>
  <c r="HN12" i="3"/>
  <c r="HN13" i="3"/>
  <c r="HV10" i="3"/>
  <c r="HV11" i="3"/>
  <c r="HV12" i="3"/>
  <c r="HV13" i="3"/>
  <c r="L9" i="3"/>
  <c r="S9" i="3"/>
  <c r="AA9" i="3"/>
  <c r="AI9" i="3"/>
  <c r="AQ9" i="3"/>
  <c r="AY9" i="3"/>
  <c r="BG9" i="3"/>
  <c r="BW9" i="3"/>
  <c r="CE9" i="3"/>
  <c r="CM9" i="3"/>
  <c r="CU9" i="3"/>
  <c r="DC9" i="3"/>
  <c r="DK9" i="3"/>
  <c r="EY9" i="3"/>
  <c r="FG9" i="3"/>
  <c r="FO9" i="3"/>
  <c r="GE9" i="3"/>
  <c r="GM9" i="3"/>
  <c r="GU9" i="3"/>
  <c r="HC9" i="3"/>
  <c r="HK9" i="3"/>
  <c r="HS9" i="3"/>
  <c r="AZ10" i="3"/>
  <c r="BP10" i="3"/>
  <c r="BX10" i="3"/>
  <c r="CF10" i="3"/>
  <c r="CN10" i="3"/>
  <c r="CV10" i="3"/>
  <c r="DD10" i="3"/>
  <c r="HY10" i="3"/>
  <c r="BN11" i="3"/>
  <c r="DR11" i="3"/>
  <c r="FF11" i="3"/>
  <c r="GK11" i="3"/>
  <c r="HJ11" i="3"/>
  <c r="Z12" i="3"/>
  <c r="AY12" i="3"/>
  <c r="CE12" i="3"/>
  <c r="DJ12" i="3"/>
  <c r="DJ57" i="3" s="1"/>
  <c r="EY12" i="3"/>
  <c r="GE12" i="3"/>
  <c r="GE57" i="3" s="1"/>
  <c r="HJ12" i="3"/>
  <c r="AA13" i="3"/>
  <c r="CF13" i="3"/>
  <c r="DK13" i="3"/>
  <c r="EZ13" i="3"/>
  <c r="HK13" i="3"/>
  <c r="CG11" i="3"/>
  <c r="CG12" i="3"/>
  <c r="CG13" i="3"/>
  <c r="HB10" i="3"/>
  <c r="HB13" i="3"/>
  <c r="AU9" i="3"/>
  <c r="DH10" i="3"/>
  <c r="T11" i="3"/>
  <c r="T12" i="3"/>
  <c r="AB11" i="3"/>
  <c r="AB12" i="3"/>
  <c r="AJ11" i="3"/>
  <c r="AJ12" i="3"/>
  <c r="AR11" i="3"/>
  <c r="AR12" i="3"/>
  <c r="AZ11" i="3"/>
  <c r="AZ12" i="3"/>
  <c r="BH11" i="3"/>
  <c r="BH12" i="3"/>
  <c r="CR12" i="3"/>
  <c r="CR13" i="3"/>
  <c r="CR11" i="3"/>
  <c r="CW11" i="3"/>
  <c r="CW12" i="3"/>
  <c r="CW13" i="3"/>
  <c r="DE11" i="3"/>
  <c r="DE12" i="3"/>
  <c r="DE13" i="3"/>
  <c r="DM11" i="3"/>
  <c r="DM12" i="3"/>
  <c r="DM13" i="3"/>
  <c r="EW13" i="3"/>
  <c r="EW12" i="3"/>
  <c r="FE13" i="3"/>
  <c r="FE12" i="3"/>
  <c r="FM13" i="3"/>
  <c r="FM12" i="3"/>
  <c r="FU13" i="3"/>
  <c r="FU12" i="3"/>
  <c r="GF10" i="3"/>
  <c r="GF11" i="3"/>
  <c r="GF12" i="3"/>
  <c r="GF57" i="3" s="1"/>
  <c r="GN10" i="3"/>
  <c r="GN11" i="3"/>
  <c r="GN12" i="3"/>
  <c r="GV10" i="3"/>
  <c r="GV11" i="3"/>
  <c r="GV12" i="3"/>
  <c r="GV57" i="3" s="1"/>
  <c r="HG11" i="3"/>
  <c r="HG12" i="3"/>
  <c r="HG13" i="3"/>
  <c r="HG10" i="3"/>
  <c r="HO11" i="3"/>
  <c r="HO12" i="3"/>
  <c r="HO13" i="3"/>
  <c r="HO10" i="3"/>
  <c r="HO52" i="3" s="1"/>
  <c r="HW11" i="3"/>
  <c r="HW12" i="3"/>
  <c r="HW13" i="3"/>
  <c r="HW10" i="3"/>
  <c r="L10" i="3"/>
  <c r="T9" i="3"/>
  <c r="AB9" i="3"/>
  <c r="AJ9" i="3"/>
  <c r="AR9" i="3"/>
  <c r="AZ9" i="3"/>
  <c r="BH9" i="3"/>
  <c r="BP9" i="3"/>
  <c r="BX9" i="3"/>
  <c r="CF9" i="3"/>
  <c r="CN9" i="3"/>
  <c r="CV9" i="3"/>
  <c r="DD9" i="3"/>
  <c r="DL9" i="3"/>
  <c r="EZ9" i="3"/>
  <c r="FP9" i="3"/>
  <c r="FX9" i="3"/>
  <c r="GF9" i="3"/>
  <c r="GN9" i="3"/>
  <c r="GV9" i="3"/>
  <c r="HD9" i="3"/>
  <c r="HL9" i="3"/>
  <c r="HT9" i="3"/>
  <c r="BQ10" i="3"/>
  <c r="BY10" i="3"/>
  <c r="CG10" i="3"/>
  <c r="CO10" i="3"/>
  <c r="CW10" i="3"/>
  <c r="DE10" i="3"/>
  <c r="DP10" i="3"/>
  <c r="EV10" i="3"/>
  <c r="GZ10" i="3"/>
  <c r="AO11" i="3"/>
  <c r="CS11" i="3"/>
  <c r="FM11" i="3"/>
  <c r="FM56" i="3" s="1"/>
  <c r="GL11" i="3"/>
  <c r="HQ11" i="3"/>
  <c r="AA12" i="3"/>
  <c r="BF12" i="3"/>
  <c r="CL12" i="3"/>
  <c r="CL57" i="3" s="1"/>
  <c r="DK12" i="3"/>
  <c r="GL12" i="3"/>
  <c r="HK12" i="3"/>
  <c r="AB13" i="3"/>
  <c r="BG13" i="3"/>
  <c r="CM13" i="3"/>
  <c r="DL13" i="3"/>
  <c r="FG13" i="3"/>
  <c r="GM13" i="3"/>
  <c r="HL13" i="3"/>
  <c r="AE11" i="3"/>
  <c r="AE12" i="3"/>
  <c r="AE13" i="3"/>
  <c r="BC11" i="3"/>
  <c r="BC12" i="3"/>
  <c r="BC13" i="3"/>
  <c r="FH10" i="3"/>
  <c r="FH11" i="3"/>
  <c r="FH12" i="3"/>
  <c r="GI11" i="3"/>
  <c r="GI12" i="3"/>
  <c r="GI13" i="3"/>
  <c r="GI10" i="3"/>
  <c r="BC9" i="3"/>
  <c r="M11" i="3"/>
  <c r="M12" i="3"/>
  <c r="M13" i="3"/>
  <c r="U11" i="3"/>
  <c r="U12" i="3"/>
  <c r="U13" i="3"/>
  <c r="AC11" i="3"/>
  <c r="AC12" i="3"/>
  <c r="AC13" i="3"/>
  <c r="AK11" i="3"/>
  <c r="AK12" i="3"/>
  <c r="AK13" i="3"/>
  <c r="AS11" i="3"/>
  <c r="AS12" i="3"/>
  <c r="AS13" i="3"/>
  <c r="BA11" i="3"/>
  <c r="BA12" i="3"/>
  <c r="BA13" i="3"/>
  <c r="BI11" i="3"/>
  <c r="BI12" i="3"/>
  <c r="BI13" i="3"/>
  <c r="CX11" i="3"/>
  <c r="CX12" i="3"/>
  <c r="CX13" i="3"/>
  <c r="DF11" i="3"/>
  <c r="DF12" i="3"/>
  <c r="DF13" i="3"/>
  <c r="DN10" i="3"/>
  <c r="DN11" i="3"/>
  <c r="DN12" i="3"/>
  <c r="DN13" i="3"/>
  <c r="DT11" i="3"/>
  <c r="DT12" i="3"/>
  <c r="EX10" i="3"/>
  <c r="EX13" i="3"/>
  <c r="EX57" i="3" s="1"/>
  <c r="FF10" i="3"/>
  <c r="FF13" i="3"/>
  <c r="FN10" i="3"/>
  <c r="FN13" i="3"/>
  <c r="FN57" i="3" s="1"/>
  <c r="FV10" i="3"/>
  <c r="FV13" i="3"/>
  <c r="FV57" i="3" s="1"/>
  <c r="FY10" i="3"/>
  <c r="FY11" i="3"/>
  <c r="FY12" i="3"/>
  <c r="FY13" i="3"/>
  <c r="GG10" i="3"/>
  <c r="GG11" i="3"/>
  <c r="GG12" i="3"/>
  <c r="GG13" i="3"/>
  <c r="GO10" i="3"/>
  <c r="GO11" i="3"/>
  <c r="GO12" i="3"/>
  <c r="GO13" i="3"/>
  <c r="GW10" i="3"/>
  <c r="GW11" i="3"/>
  <c r="GW12" i="3"/>
  <c r="GW13" i="3"/>
  <c r="HH12" i="3"/>
  <c r="HH13" i="3"/>
  <c r="HH11" i="3"/>
  <c r="HP12" i="3"/>
  <c r="HP13" i="3"/>
  <c r="HP11" i="3"/>
  <c r="HX12" i="3"/>
  <c r="HX13" i="3"/>
  <c r="HX11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FA9" i="3"/>
  <c r="FI9" i="3"/>
  <c r="FQ9" i="3"/>
  <c r="FY9" i="3"/>
  <c r="GG9" i="3"/>
  <c r="GO9" i="3"/>
  <c r="GW9" i="3"/>
  <c r="HE9" i="3"/>
  <c r="HM9" i="3"/>
  <c r="HU9" i="3"/>
  <c r="N10" i="3"/>
  <c r="V10" i="3"/>
  <c r="AD10" i="3"/>
  <c r="AL10" i="3"/>
  <c r="AT10" i="3"/>
  <c r="BB10" i="3"/>
  <c r="BJ10" i="3"/>
  <c r="BR10" i="3"/>
  <c r="BZ10" i="3"/>
  <c r="CH10" i="3"/>
  <c r="CP10" i="3"/>
  <c r="CX10" i="3"/>
  <c r="DF10" i="3"/>
  <c r="DQ10" i="3"/>
  <c r="EW10" i="3"/>
  <c r="GB10" i="3"/>
  <c r="HA10" i="3"/>
  <c r="Q11" i="3"/>
  <c r="AP11" i="3"/>
  <c r="BU11" i="3"/>
  <c r="CT11" i="3"/>
  <c r="FN11" i="3"/>
  <c r="GS11" i="3"/>
  <c r="HR11" i="3"/>
  <c r="HR56" i="3" s="1"/>
  <c r="AH12" i="3"/>
  <c r="BG12" i="3"/>
  <c r="CM12" i="3"/>
  <c r="DR12" i="3"/>
  <c r="DR57" i="3" s="1"/>
  <c r="FG12" i="3"/>
  <c r="GM12" i="3"/>
  <c r="HR12" i="3"/>
  <c r="AI13" i="3"/>
  <c r="BH13" i="3"/>
  <c r="CN13" i="3"/>
  <c r="FH13" i="3"/>
  <c r="GN13" i="3"/>
  <c r="HS13" i="3"/>
  <c r="HS57" i="3" s="1"/>
  <c r="CI46" i="3"/>
  <c r="CI47" i="3"/>
  <c r="CI48" i="3"/>
  <c r="DJ48" i="3"/>
  <c r="DJ45" i="3"/>
  <c r="DJ46" i="3"/>
  <c r="FB45" i="3"/>
  <c r="FB46" i="3"/>
  <c r="FB47" i="3"/>
  <c r="FB48" i="3"/>
  <c r="BT46" i="3"/>
  <c r="BT47" i="3"/>
  <c r="BT48" i="3"/>
  <c r="CB46" i="3"/>
  <c r="CB47" i="3"/>
  <c r="CB48" i="3"/>
  <c r="CJ46" i="3"/>
  <c r="CJ47" i="3"/>
  <c r="CJ48" i="3"/>
  <c r="CU46" i="3"/>
  <c r="CU47" i="3"/>
  <c r="DC45" i="3"/>
  <c r="DC46" i="3"/>
  <c r="DC47" i="3"/>
  <c r="DK45" i="3"/>
  <c r="DK46" i="3"/>
  <c r="DK47" i="3"/>
  <c r="FC45" i="3"/>
  <c r="FC46" i="3"/>
  <c r="FC47" i="3"/>
  <c r="FC48" i="3"/>
  <c r="FK45" i="3"/>
  <c r="FK46" i="3"/>
  <c r="FK47" i="3"/>
  <c r="FK48" i="3"/>
  <c r="FS45" i="3"/>
  <c r="FS46" i="3"/>
  <c r="FS47" i="3"/>
  <c r="FS48" i="3"/>
  <c r="GD48" i="3"/>
  <c r="GD45" i="3"/>
  <c r="GD46" i="3"/>
  <c r="GL48" i="3"/>
  <c r="GL45" i="3"/>
  <c r="GL46" i="3"/>
  <c r="GT48" i="3"/>
  <c r="GT45" i="3"/>
  <c r="GT46" i="3"/>
  <c r="GZ46" i="3"/>
  <c r="GZ47" i="3"/>
  <c r="GZ48" i="3"/>
  <c r="HE45" i="3"/>
  <c r="HE46" i="3"/>
  <c r="HE47" i="3"/>
  <c r="HE48" i="3"/>
  <c r="HM45" i="3"/>
  <c r="HM46" i="3"/>
  <c r="HM47" i="3"/>
  <c r="HM48" i="3"/>
  <c r="HU45" i="3"/>
  <c r="HU46" i="3"/>
  <c r="HU47" i="3"/>
  <c r="HU48" i="3"/>
  <c r="DK48" i="3"/>
  <c r="BS46" i="3"/>
  <c r="BS47" i="3"/>
  <c r="BS48" i="3"/>
  <c r="DB48" i="3"/>
  <c r="DB46" i="3"/>
  <c r="FX45" i="3"/>
  <c r="FX46" i="3"/>
  <c r="FX47" i="3"/>
  <c r="FX48" i="3"/>
  <c r="BP46" i="3"/>
  <c r="BP47" i="3"/>
  <c r="BP48" i="3"/>
  <c r="BU47" i="3"/>
  <c r="BU48" i="3"/>
  <c r="CC47" i="3"/>
  <c r="CC48" i="3"/>
  <c r="CK47" i="3"/>
  <c r="CK48" i="3"/>
  <c r="CV46" i="3"/>
  <c r="CV47" i="3"/>
  <c r="CV48" i="3"/>
  <c r="DD45" i="3"/>
  <c r="DD46" i="3"/>
  <c r="DD47" i="3"/>
  <c r="DD48" i="3"/>
  <c r="DL45" i="3"/>
  <c r="DL46" i="3"/>
  <c r="DL47" i="3"/>
  <c r="DL48" i="3"/>
  <c r="FD46" i="3"/>
  <c r="FD47" i="3"/>
  <c r="FD48" i="3"/>
  <c r="FL46" i="3"/>
  <c r="FL47" i="3"/>
  <c r="FL48" i="3"/>
  <c r="FT46" i="3"/>
  <c r="FT47" i="3"/>
  <c r="FT48" i="3"/>
  <c r="GE45" i="3"/>
  <c r="GE46" i="3"/>
  <c r="GE47" i="3"/>
  <c r="GM45" i="3"/>
  <c r="GM46" i="3"/>
  <c r="GM47" i="3"/>
  <c r="GU45" i="3"/>
  <c r="GU46" i="3"/>
  <c r="GU47" i="3"/>
  <c r="HF45" i="3"/>
  <c r="HF46" i="3"/>
  <c r="HF47" i="3"/>
  <c r="HF48" i="3"/>
  <c r="HN45" i="3"/>
  <c r="HN46" i="3"/>
  <c r="HN47" i="3"/>
  <c r="HN48" i="3"/>
  <c r="HV45" i="3"/>
  <c r="HV46" i="3"/>
  <c r="HV47" i="3"/>
  <c r="HV48" i="3"/>
  <c r="FT45" i="3"/>
  <c r="CS46" i="3"/>
  <c r="GD47" i="3"/>
  <c r="GE48" i="3"/>
  <c r="BV48" i="3"/>
  <c r="BV46" i="3"/>
  <c r="CD48" i="3"/>
  <c r="CD46" i="3"/>
  <c r="CL48" i="3"/>
  <c r="CL46" i="3"/>
  <c r="CR46" i="3"/>
  <c r="CR47" i="3"/>
  <c r="CR48" i="3"/>
  <c r="CW46" i="3"/>
  <c r="CW47" i="3"/>
  <c r="CW48" i="3"/>
  <c r="DE45" i="3"/>
  <c r="DE46" i="3"/>
  <c r="DE47" i="3"/>
  <c r="DE48" i="3"/>
  <c r="DM45" i="3"/>
  <c r="DM46" i="3"/>
  <c r="DM47" i="3"/>
  <c r="DM48" i="3"/>
  <c r="EW47" i="3"/>
  <c r="EW48" i="3"/>
  <c r="EW45" i="3"/>
  <c r="FE47" i="3"/>
  <c r="FE48" i="3"/>
  <c r="FE45" i="3"/>
  <c r="FM47" i="3"/>
  <c r="FM48" i="3"/>
  <c r="FM45" i="3"/>
  <c r="FU47" i="3"/>
  <c r="FU48" i="3"/>
  <c r="FU45" i="3"/>
  <c r="GF45" i="3"/>
  <c r="GF46" i="3"/>
  <c r="GF47" i="3"/>
  <c r="GF48" i="3"/>
  <c r="GN45" i="3"/>
  <c r="GN46" i="3"/>
  <c r="GN47" i="3"/>
  <c r="GN48" i="3"/>
  <c r="GV45" i="3"/>
  <c r="GV46" i="3"/>
  <c r="GV47" i="3"/>
  <c r="GV48" i="3"/>
  <c r="HG45" i="3"/>
  <c r="HG46" i="3"/>
  <c r="HG47" i="3"/>
  <c r="HG48" i="3"/>
  <c r="HO46" i="3"/>
  <c r="HO47" i="3"/>
  <c r="HO48" i="3"/>
  <c r="HW45" i="3"/>
  <c r="HW46" i="3"/>
  <c r="HW47" i="3"/>
  <c r="HW48" i="3"/>
  <c r="DA46" i="3"/>
  <c r="FE46" i="3"/>
  <c r="CL47" i="3"/>
  <c r="GL47" i="3"/>
  <c r="GM48" i="3"/>
  <c r="GC47" i="3"/>
  <c r="GC48" i="3"/>
  <c r="GC45" i="3"/>
  <c r="BW46" i="3"/>
  <c r="BW47" i="3"/>
  <c r="CE46" i="3"/>
  <c r="CE47" i="3"/>
  <c r="CM46" i="3"/>
  <c r="CM47" i="3"/>
  <c r="CX46" i="3"/>
  <c r="CX47" i="3"/>
  <c r="CX48" i="3"/>
  <c r="DF45" i="3"/>
  <c r="DF52" i="3" s="1"/>
  <c r="DF46" i="3"/>
  <c r="DF47" i="3"/>
  <c r="DF48" i="3"/>
  <c r="DN45" i="3"/>
  <c r="DN46" i="3"/>
  <c r="DN47" i="3"/>
  <c r="DN48" i="3"/>
  <c r="DT45" i="3"/>
  <c r="DT46" i="3"/>
  <c r="EU46" i="3" s="1"/>
  <c r="AI47" i="25" s="1"/>
  <c r="DT47" i="3"/>
  <c r="EU47" i="3" s="1"/>
  <c r="AI48" i="25" s="1"/>
  <c r="DT48" i="3"/>
  <c r="EU48" i="3" s="1"/>
  <c r="AI49" i="25" s="1"/>
  <c r="EX48" i="3"/>
  <c r="EX45" i="3"/>
  <c r="EX46" i="3"/>
  <c r="FF48" i="3"/>
  <c r="FF45" i="3"/>
  <c r="FF46" i="3"/>
  <c r="FN48" i="3"/>
  <c r="FN45" i="3"/>
  <c r="FN46" i="3"/>
  <c r="FV48" i="3"/>
  <c r="FV45" i="3"/>
  <c r="FV46" i="3"/>
  <c r="FY45" i="3"/>
  <c r="FY46" i="3"/>
  <c r="FY47" i="3"/>
  <c r="FY48" i="3"/>
  <c r="GG45" i="3"/>
  <c r="GG46" i="3"/>
  <c r="GG47" i="3"/>
  <c r="GG48" i="3"/>
  <c r="GO45" i="3"/>
  <c r="GO46" i="3"/>
  <c r="GO47" i="3"/>
  <c r="GO48" i="3"/>
  <c r="GW45" i="3"/>
  <c r="GW46" i="3"/>
  <c r="GW47" i="3"/>
  <c r="GW48" i="3"/>
  <c r="HH46" i="3"/>
  <c r="HH47" i="3"/>
  <c r="HH48" i="3"/>
  <c r="HP46" i="3"/>
  <c r="HP47" i="3"/>
  <c r="HP48" i="3"/>
  <c r="HX46" i="3"/>
  <c r="HX47" i="3"/>
  <c r="HX48" i="3"/>
  <c r="BS45" i="3"/>
  <c r="CI45" i="3"/>
  <c r="FM46" i="3"/>
  <c r="GT47" i="3"/>
  <c r="CE48" i="3"/>
  <c r="GU48" i="3"/>
  <c r="GK47" i="3"/>
  <c r="GK48" i="3"/>
  <c r="GK45" i="3"/>
  <c r="GK52" i="3" s="1"/>
  <c r="BX46" i="3"/>
  <c r="BX47" i="3"/>
  <c r="BX48" i="3"/>
  <c r="CF46" i="3"/>
  <c r="CF47" i="3"/>
  <c r="CF48" i="3"/>
  <c r="CN46" i="3"/>
  <c r="CN47" i="3"/>
  <c r="CN48" i="3"/>
  <c r="CY46" i="3"/>
  <c r="CY47" i="3"/>
  <c r="CY48" i="3"/>
  <c r="DG46" i="3"/>
  <c r="DG47" i="3"/>
  <c r="DG48" i="3"/>
  <c r="DO45" i="3"/>
  <c r="DO46" i="3"/>
  <c r="DO47" i="3"/>
  <c r="DO48" i="3"/>
  <c r="EY45" i="3"/>
  <c r="EY46" i="3"/>
  <c r="EY47" i="3"/>
  <c r="FG45" i="3"/>
  <c r="FG46" i="3"/>
  <c r="FG47" i="3"/>
  <c r="FO45" i="3"/>
  <c r="FO46" i="3"/>
  <c r="FO47" i="3"/>
  <c r="FZ45" i="3"/>
  <c r="FZ46" i="3"/>
  <c r="FZ47" i="3"/>
  <c r="FZ48" i="3"/>
  <c r="GH45" i="3"/>
  <c r="GH46" i="3"/>
  <c r="GH47" i="3"/>
  <c r="GH48" i="3"/>
  <c r="GP45" i="3"/>
  <c r="GP46" i="3"/>
  <c r="GP47" i="3"/>
  <c r="GP48" i="3"/>
  <c r="GX45" i="3"/>
  <c r="GX46" i="3"/>
  <c r="GX47" i="3"/>
  <c r="GX48" i="3"/>
  <c r="HA47" i="3"/>
  <c r="HA48" i="3"/>
  <c r="HA45" i="3"/>
  <c r="HI47" i="3"/>
  <c r="HI48" i="3"/>
  <c r="HI45" i="3"/>
  <c r="HQ47" i="3"/>
  <c r="HQ48" i="3"/>
  <c r="HQ45" i="3"/>
  <c r="HY47" i="3"/>
  <c r="HY48" i="3"/>
  <c r="HY45" i="3"/>
  <c r="BT45" i="3"/>
  <c r="CB45" i="3"/>
  <c r="CJ45" i="3"/>
  <c r="CR45" i="3"/>
  <c r="FU46" i="3"/>
  <c r="HQ46" i="3"/>
  <c r="CT47" i="3"/>
  <c r="EX47" i="3"/>
  <c r="CM48" i="3"/>
  <c r="BQ46" i="3"/>
  <c r="BQ47" i="3"/>
  <c r="BQ48" i="3"/>
  <c r="BY46" i="3"/>
  <c r="BY47" i="3"/>
  <c r="BY48" i="3"/>
  <c r="CG46" i="3"/>
  <c r="CG47" i="3"/>
  <c r="CG48" i="3"/>
  <c r="CO46" i="3"/>
  <c r="CO47" i="3"/>
  <c r="CO48" i="3"/>
  <c r="CZ46" i="3"/>
  <c r="CZ47" i="3"/>
  <c r="CZ48" i="3"/>
  <c r="DH46" i="3"/>
  <c r="DH47" i="3"/>
  <c r="DH48" i="3"/>
  <c r="DP46" i="3"/>
  <c r="DP47" i="3"/>
  <c r="DP48" i="3"/>
  <c r="EZ45" i="3"/>
  <c r="EZ46" i="3"/>
  <c r="EZ47" i="3"/>
  <c r="EZ48" i="3"/>
  <c r="FH45" i="3"/>
  <c r="FH46" i="3"/>
  <c r="FH47" i="3"/>
  <c r="FH48" i="3"/>
  <c r="FP45" i="3"/>
  <c r="FP46" i="3"/>
  <c r="FP47" i="3"/>
  <c r="FP48" i="3"/>
  <c r="GA45" i="3"/>
  <c r="GA46" i="3"/>
  <c r="GA47" i="3"/>
  <c r="GA48" i="3"/>
  <c r="GI45" i="3"/>
  <c r="GI46" i="3"/>
  <c r="GI47" i="3"/>
  <c r="GI48" i="3"/>
  <c r="GQ45" i="3"/>
  <c r="GQ46" i="3"/>
  <c r="GQ47" i="3"/>
  <c r="GQ48" i="3"/>
  <c r="HB48" i="3"/>
  <c r="HB45" i="3"/>
  <c r="HB46" i="3"/>
  <c r="HJ48" i="3"/>
  <c r="HJ45" i="3"/>
  <c r="HJ46" i="3"/>
  <c r="HR48" i="3"/>
  <c r="HR45" i="3"/>
  <c r="HR46" i="3"/>
  <c r="HZ48" i="3"/>
  <c r="HZ45" i="3"/>
  <c r="HZ46" i="3"/>
  <c r="BU45" i="3"/>
  <c r="CC45" i="3"/>
  <c r="CK45" i="3"/>
  <c r="BU46" i="3"/>
  <c r="HY46" i="3"/>
  <c r="DB47" i="3"/>
  <c r="FF47" i="3"/>
  <c r="HB47" i="3"/>
  <c r="EY48" i="3"/>
  <c r="AN46" i="3"/>
  <c r="AN47" i="3"/>
  <c r="AN48" i="3"/>
  <c r="BR46" i="3"/>
  <c r="BR47" i="3"/>
  <c r="BR48" i="3"/>
  <c r="BZ46" i="3"/>
  <c r="BZ47" i="3"/>
  <c r="BZ48" i="3"/>
  <c r="CH46" i="3"/>
  <c r="CH47" i="3"/>
  <c r="CH48" i="3"/>
  <c r="CP46" i="3"/>
  <c r="CP47" i="3"/>
  <c r="CP48" i="3"/>
  <c r="CS47" i="3"/>
  <c r="CS48" i="3"/>
  <c r="DA47" i="3"/>
  <c r="DA48" i="3"/>
  <c r="DI47" i="3"/>
  <c r="DI48" i="3"/>
  <c r="DI45" i="3"/>
  <c r="DQ47" i="3"/>
  <c r="DQ48" i="3"/>
  <c r="DQ45" i="3"/>
  <c r="EV46" i="3"/>
  <c r="EV47" i="3"/>
  <c r="EV48" i="3"/>
  <c r="FA45" i="3"/>
  <c r="FA46" i="3"/>
  <c r="FA47" i="3"/>
  <c r="FA48" i="3"/>
  <c r="FI45" i="3"/>
  <c r="FI46" i="3"/>
  <c r="FI47" i="3"/>
  <c r="FI48" i="3"/>
  <c r="FQ45" i="3"/>
  <c r="FQ46" i="3"/>
  <c r="FQ47" i="3"/>
  <c r="FQ48" i="3"/>
  <c r="GB46" i="3"/>
  <c r="GB47" i="3"/>
  <c r="GB48" i="3"/>
  <c r="GJ46" i="3"/>
  <c r="GJ47" i="3"/>
  <c r="GJ48" i="3"/>
  <c r="GR46" i="3"/>
  <c r="GR47" i="3"/>
  <c r="GR48" i="3"/>
  <c r="HC45" i="3"/>
  <c r="HC46" i="3"/>
  <c r="HC47" i="3"/>
  <c r="HK45" i="3"/>
  <c r="HK46" i="3"/>
  <c r="HK47" i="3"/>
  <c r="HS45" i="3"/>
  <c r="HS46" i="3"/>
  <c r="HS47" i="3"/>
  <c r="BV45" i="3"/>
  <c r="CD45" i="3"/>
  <c r="CL45" i="3"/>
  <c r="DB45" i="3"/>
  <c r="EV45" i="3"/>
  <c r="CC46" i="3"/>
  <c r="GC46" i="3"/>
  <c r="DJ47" i="3"/>
  <c r="FN47" i="3"/>
  <c r="HJ47" i="3"/>
  <c r="CU48" i="3"/>
  <c r="FG48" i="3"/>
  <c r="HK48" i="3"/>
  <c r="CA46" i="3"/>
  <c r="CA47" i="3"/>
  <c r="CA48" i="3"/>
  <c r="CT48" i="3"/>
  <c r="CT46" i="3"/>
  <c r="DR48" i="3"/>
  <c r="DR45" i="3"/>
  <c r="DR46" i="3"/>
  <c r="FJ45" i="3"/>
  <c r="FJ46" i="3"/>
  <c r="FJ47" i="3"/>
  <c r="FJ48" i="3"/>
  <c r="FR45" i="3"/>
  <c r="FR46" i="3"/>
  <c r="FR47" i="3"/>
  <c r="FR48" i="3"/>
  <c r="GS47" i="3"/>
  <c r="GS48" i="3"/>
  <c r="GS45" i="3"/>
  <c r="HD45" i="3"/>
  <c r="HD46" i="3"/>
  <c r="HD47" i="3"/>
  <c r="HD48" i="3"/>
  <c r="HL45" i="3"/>
  <c r="HL46" i="3"/>
  <c r="HL47" i="3"/>
  <c r="HL48" i="3"/>
  <c r="HT45" i="3"/>
  <c r="HT46" i="3"/>
  <c r="HT47" i="3"/>
  <c r="HT48" i="3"/>
  <c r="BW45" i="3"/>
  <c r="CE45" i="3"/>
  <c r="CM45" i="3"/>
  <c r="CU45" i="3"/>
  <c r="DG45" i="3"/>
  <c r="FD45" i="3"/>
  <c r="GZ45" i="3"/>
  <c r="CK46" i="3"/>
  <c r="GK46" i="3"/>
  <c r="DR47" i="3"/>
  <c r="FV47" i="3"/>
  <c r="HR47" i="3"/>
  <c r="DC48" i="3"/>
  <c r="FO48" i="3"/>
  <c r="HS48" i="3"/>
  <c r="BS41" i="3"/>
  <c r="BS42" i="3"/>
  <c r="CT41" i="3"/>
  <c r="CT42" i="3"/>
  <c r="DB41" i="3"/>
  <c r="DB42" i="3"/>
  <c r="DJ41" i="3"/>
  <c r="DJ42" i="3"/>
  <c r="DR41" i="3"/>
  <c r="DR42" i="3"/>
  <c r="DT41" i="3"/>
  <c r="EU41" i="3" s="1"/>
  <c r="DT42" i="3"/>
  <c r="EU42" i="3" s="1"/>
  <c r="FB41" i="3"/>
  <c r="FB42" i="3"/>
  <c r="FJ41" i="3"/>
  <c r="FJ42" i="3"/>
  <c r="FR41" i="3"/>
  <c r="FR42" i="3"/>
  <c r="GK41" i="3"/>
  <c r="GK42" i="3"/>
  <c r="GS41" i="3"/>
  <c r="GS42" i="3"/>
  <c r="HD41" i="3"/>
  <c r="HD42" i="3"/>
  <c r="HL41" i="3"/>
  <c r="HL42" i="3"/>
  <c r="HT41" i="3"/>
  <c r="HT42" i="3"/>
  <c r="CI41" i="3"/>
  <c r="CI42" i="3"/>
  <c r="GC41" i="3"/>
  <c r="GC42" i="3"/>
  <c r="CA41" i="3"/>
  <c r="CA42" i="3"/>
  <c r="BU42" i="3"/>
  <c r="BU41" i="3"/>
  <c r="CC41" i="3"/>
  <c r="CC42" i="3"/>
  <c r="CK41" i="3"/>
  <c r="CK42" i="3"/>
  <c r="CV41" i="3"/>
  <c r="CV42" i="3"/>
  <c r="DD41" i="3"/>
  <c r="DD42" i="3"/>
  <c r="DL41" i="3"/>
  <c r="DL42" i="3"/>
  <c r="FL41" i="3"/>
  <c r="FL42" i="3"/>
  <c r="CR41" i="3"/>
  <c r="CR42" i="3"/>
  <c r="CS41" i="3"/>
  <c r="CS42" i="3"/>
  <c r="DA41" i="3"/>
  <c r="DA42" i="3"/>
  <c r="DI41" i="3"/>
  <c r="DI42" i="3"/>
  <c r="DQ41" i="3"/>
  <c r="DQ42" i="3"/>
  <c r="GB41" i="3"/>
  <c r="GB42" i="3"/>
  <c r="GJ41" i="3"/>
  <c r="GJ42" i="3"/>
  <c r="GR41" i="3"/>
  <c r="GR42" i="3"/>
  <c r="AN41" i="3"/>
  <c r="BT41" i="3"/>
  <c r="CH41" i="3"/>
  <c r="DC41" i="3"/>
  <c r="FO41" i="3"/>
  <c r="GH41" i="3"/>
  <c r="HC41" i="3"/>
  <c r="HV41" i="3"/>
  <c r="BR42" i="3"/>
  <c r="CN42" i="3"/>
  <c r="DG42" i="3"/>
  <c r="GI42" i="3"/>
  <c r="HF42" i="3"/>
  <c r="GM41" i="3"/>
  <c r="CB41" i="3"/>
  <c r="CB42" i="3"/>
  <c r="CJ41" i="3"/>
  <c r="CJ42" i="3"/>
  <c r="GD41" i="3"/>
  <c r="GD42" i="3"/>
  <c r="GL41" i="3"/>
  <c r="GL42" i="3"/>
  <c r="GT41" i="3"/>
  <c r="GT42" i="3"/>
  <c r="BV41" i="3"/>
  <c r="CO41" i="3"/>
  <c r="DF41" i="3"/>
  <c r="EY41" i="3"/>
  <c r="GO41" i="3"/>
  <c r="BX42" i="3"/>
  <c r="BX51" i="3" s="1"/>
  <c r="DN42" i="3"/>
  <c r="FD41" i="3"/>
  <c r="FD42" i="3"/>
  <c r="FT41" i="3"/>
  <c r="FT42" i="3"/>
  <c r="FA41" i="3"/>
  <c r="BZ42" i="3"/>
  <c r="HN42" i="3"/>
  <c r="CD41" i="3"/>
  <c r="CD42" i="3"/>
  <c r="CL41" i="3"/>
  <c r="CL42" i="3"/>
  <c r="EV41" i="3"/>
  <c r="EV42" i="3"/>
  <c r="EW41" i="3"/>
  <c r="EW42" i="3"/>
  <c r="FE41" i="3"/>
  <c r="FE42" i="3"/>
  <c r="FM41" i="3"/>
  <c r="FM42" i="3"/>
  <c r="FU41" i="3"/>
  <c r="FU42" i="3"/>
  <c r="BP41" i="3"/>
  <c r="BY41" i="3"/>
  <c r="DM41" i="3"/>
  <c r="FY41" i="3"/>
  <c r="GU41" i="3"/>
  <c r="HM41" i="3"/>
  <c r="CX42" i="3"/>
  <c r="FH42" i="3"/>
  <c r="FZ42" i="3"/>
  <c r="GV42" i="3"/>
  <c r="HO42" i="3"/>
  <c r="EX41" i="3"/>
  <c r="EX42" i="3"/>
  <c r="FF41" i="3"/>
  <c r="FF42" i="3"/>
  <c r="FN41" i="3"/>
  <c r="FN42" i="3"/>
  <c r="FV41" i="3"/>
  <c r="FV42" i="3"/>
  <c r="HH41" i="3"/>
  <c r="HH42" i="3"/>
  <c r="HP41" i="3"/>
  <c r="HP42" i="3"/>
  <c r="HX41" i="3"/>
  <c r="HX42" i="3"/>
  <c r="BQ41" i="3"/>
  <c r="CU41" i="3"/>
  <c r="FG41" i="3"/>
  <c r="GW41" i="3"/>
  <c r="CF42" i="3"/>
  <c r="CY42" i="3"/>
  <c r="GA42" i="3"/>
  <c r="GX42" i="3"/>
  <c r="GZ41" i="3"/>
  <c r="GZ42" i="3"/>
  <c r="HA41" i="3"/>
  <c r="HA42" i="3"/>
  <c r="HI41" i="3"/>
  <c r="HI42" i="3"/>
  <c r="HQ41" i="3"/>
  <c r="HQ42" i="3"/>
  <c r="HY41" i="3"/>
  <c r="HY42" i="3"/>
  <c r="CE41" i="3"/>
  <c r="CW41" i="3"/>
  <c r="FI41" i="3"/>
  <c r="GE41" i="3"/>
  <c r="HS41" i="3"/>
  <c r="FK42" i="3"/>
  <c r="GF42" i="3"/>
  <c r="CZ41" i="3"/>
  <c r="CZ42" i="3"/>
  <c r="DH41" i="3"/>
  <c r="DH42" i="3"/>
  <c r="DP41" i="3"/>
  <c r="DP42" i="3"/>
  <c r="HB41" i="3"/>
  <c r="HB42" i="3"/>
  <c r="HJ41" i="3"/>
  <c r="HJ42" i="3"/>
  <c r="HR41" i="3"/>
  <c r="HR42" i="3"/>
  <c r="HZ41" i="3"/>
  <c r="HZ42" i="3"/>
  <c r="CG41" i="3"/>
  <c r="GG41" i="3"/>
  <c r="HU41" i="3"/>
  <c r="FP42" i="3"/>
  <c r="HW42" i="3"/>
  <c r="DU51" i="3"/>
  <c r="EC51" i="3"/>
  <c r="EK51" i="3"/>
  <c r="ES51" i="3"/>
  <c r="DW57" i="3"/>
  <c r="EE57" i="3"/>
  <c r="EM57" i="3"/>
  <c r="HT66" i="3"/>
  <c r="DV58" i="3"/>
  <c r="ED58" i="3"/>
  <c r="EL58" i="3"/>
  <c r="ET58" i="3"/>
  <c r="AZ66" i="3"/>
  <c r="EB51" i="3"/>
  <c r="EJ51" i="3"/>
  <c r="ER51" i="3"/>
  <c r="GF66" i="3"/>
  <c r="DX58" i="3"/>
  <c r="EF58" i="3"/>
  <c r="EN58" i="3"/>
  <c r="EJ66" i="3"/>
  <c r="EZ66" i="3"/>
  <c r="BO66" i="3"/>
  <c r="EA66" i="3"/>
  <c r="GM66" i="3"/>
  <c r="BF58" i="3"/>
  <c r="DZ58" i="3"/>
  <c r="EH58" i="3"/>
  <c r="EP58" i="3"/>
  <c r="GL58" i="3"/>
  <c r="GT58" i="3"/>
  <c r="HR58" i="3"/>
  <c r="HZ58" i="3"/>
  <c r="M66" i="3"/>
  <c r="BY66" i="3"/>
  <c r="EK66" i="3"/>
  <c r="GW66" i="3"/>
  <c r="EA58" i="3"/>
  <c r="EI58" i="3"/>
  <c r="EQ58" i="3"/>
  <c r="AL66" i="3"/>
  <c r="CX66" i="3"/>
  <c r="FJ66" i="3"/>
  <c r="HV66" i="3"/>
  <c r="BP58" i="3"/>
  <c r="EB58" i="3"/>
  <c r="EJ58" i="3"/>
  <c r="ER58" i="3"/>
  <c r="AE66" i="3"/>
  <c r="CQ66" i="3"/>
  <c r="FC66" i="3"/>
  <c r="HO66" i="3"/>
  <c r="DU58" i="3"/>
  <c r="EC58" i="3"/>
  <c r="EK58" i="3"/>
  <c r="ES58" i="3"/>
  <c r="AN66" i="3"/>
  <c r="CZ66" i="3"/>
  <c r="FL66" i="3"/>
  <c r="HX66" i="3"/>
  <c r="BU66" i="3"/>
  <c r="EG66" i="3"/>
  <c r="GS66" i="3"/>
  <c r="AP66" i="3"/>
  <c r="DB66" i="3"/>
  <c r="FN66" i="3"/>
  <c r="DZ57" i="3"/>
  <c r="EH57" i="3"/>
  <c r="EP57" i="3"/>
  <c r="FF57" i="3"/>
  <c r="DZ51" i="3"/>
  <c r="EH51" i="3"/>
  <c r="EP51" i="3"/>
  <c r="DW60" i="3"/>
  <c r="EE60" i="3"/>
  <c r="EM60" i="3"/>
  <c r="DX57" i="3"/>
  <c r="EF57" i="3"/>
  <c r="EN57" i="3"/>
  <c r="DZ53" i="3"/>
  <c r="EH53" i="3"/>
  <c r="DY57" i="3"/>
  <c r="EG57" i="3"/>
  <c r="EO57" i="3"/>
  <c r="DX51" i="3"/>
  <c r="EF51" i="3"/>
  <c r="EN51" i="3"/>
  <c r="EA60" i="3"/>
  <c r="EI60" i="3"/>
  <c r="EQ60" i="3"/>
  <c r="DY51" i="3"/>
  <c r="EG51" i="3"/>
  <c r="EO51" i="3"/>
  <c r="DU53" i="3"/>
  <c r="EC53" i="3"/>
  <c r="EK53" i="3"/>
  <c r="ES53" i="3"/>
  <c r="DU60" i="3"/>
  <c r="EC60" i="3"/>
  <c r="EK60" i="3"/>
  <c r="ES60" i="3"/>
  <c r="DV53" i="3"/>
  <c r="ED53" i="3"/>
  <c r="EL53" i="3"/>
  <c r="DV60" i="3"/>
  <c r="ED60" i="3"/>
  <c r="EL60" i="3"/>
  <c r="ET60" i="3"/>
  <c r="DW53" i="3"/>
  <c r="EE53" i="3"/>
  <c r="EM53" i="3"/>
  <c r="DV57" i="3"/>
  <c r="ED57" i="3"/>
  <c r="EL57" i="3"/>
  <c r="ET57" i="3"/>
  <c r="DX53" i="3"/>
  <c r="EF53" i="3"/>
  <c r="EN53" i="3"/>
  <c r="DX52" i="3"/>
  <c r="EF52" i="3"/>
  <c r="EN52" i="3"/>
  <c r="DU55" i="3"/>
  <c r="EC55" i="3"/>
  <c r="EK55" i="3"/>
  <c r="ES55" i="3"/>
  <c r="DW52" i="3"/>
  <c r="EE52" i="3"/>
  <c r="EM52" i="3"/>
  <c r="EP53" i="3"/>
  <c r="DW55" i="3"/>
  <c r="EE55" i="3"/>
  <c r="EM55" i="3"/>
  <c r="DY52" i="3"/>
  <c r="EG52" i="3"/>
  <c r="EO52" i="3"/>
  <c r="EA53" i="3"/>
  <c r="EI53" i="3"/>
  <c r="EQ53" i="3"/>
  <c r="DX55" i="3"/>
  <c r="EF55" i="3"/>
  <c r="EN55" i="3"/>
  <c r="DZ52" i="3"/>
  <c r="EH52" i="3"/>
  <c r="EP52" i="3"/>
  <c r="EB53" i="3"/>
  <c r="EJ53" i="3"/>
  <c r="ER53" i="3"/>
  <c r="DY55" i="3"/>
  <c r="EG55" i="3"/>
  <c r="EO55" i="3"/>
  <c r="EA52" i="3"/>
  <c r="EI52" i="3"/>
  <c r="EQ52" i="3"/>
  <c r="DZ55" i="3"/>
  <c r="EH55" i="3"/>
  <c r="EP55" i="3"/>
  <c r="EB52" i="3"/>
  <c r="EJ52" i="3"/>
  <c r="ER52" i="3"/>
  <c r="ET53" i="3"/>
  <c r="EA55" i="3"/>
  <c r="EI55" i="3"/>
  <c r="EQ55" i="3"/>
  <c r="DU52" i="3"/>
  <c r="EC52" i="3"/>
  <c r="EK52" i="3"/>
  <c r="ES52" i="3"/>
  <c r="EB55" i="3"/>
  <c r="EJ55" i="3"/>
  <c r="ER55" i="3"/>
  <c r="DV52" i="3"/>
  <c r="ED52" i="3"/>
  <c r="EL52" i="3"/>
  <c r="ET52" i="3"/>
  <c r="ED59" i="3"/>
  <c r="DY59" i="3"/>
  <c r="EG59" i="3"/>
  <c r="EO59" i="3"/>
  <c r="DV59" i="3"/>
  <c r="ET59" i="3"/>
  <c r="EL59" i="3"/>
  <c r="EB59" i="3"/>
  <c r="EJ59" i="3"/>
  <c r="ER59" i="3"/>
  <c r="DW59" i="3"/>
  <c r="EE59" i="3"/>
  <c r="EM59" i="3"/>
  <c r="DX59" i="3"/>
  <c r="EF59" i="3"/>
  <c r="EN59" i="3"/>
  <c r="L8" i="3"/>
  <c r="T3" i="3"/>
  <c r="AB3" i="3"/>
  <c r="AJ3" i="3"/>
  <c r="N4" i="3"/>
  <c r="V4" i="3"/>
  <c r="V56" i="3" s="1"/>
  <c r="AD4" i="3"/>
  <c r="AL4" i="3"/>
  <c r="M5" i="3"/>
  <c r="U5" i="3"/>
  <c r="AC5" i="3"/>
  <c r="AK5" i="3"/>
  <c r="O6" i="3"/>
  <c r="W6" i="3"/>
  <c r="AE6" i="3"/>
  <c r="Q7" i="3"/>
  <c r="Y7" i="3"/>
  <c r="AG7" i="3"/>
  <c r="M8" i="3"/>
  <c r="U8" i="3"/>
  <c r="AC8" i="3"/>
  <c r="AK8" i="3"/>
  <c r="M3" i="3"/>
  <c r="U3" i="3"/>
  <c r="AC3" i="3"/>
  <c r="AK3" i="3"/>
  <c r="O4" i="3"/>
  <c r="W4" i="3"/>
  <c r="AE4" i="3"/>
  <c r="N5" i="3"/>
  <c r="V5" i="3"/>
  <c r="AD5" i="3"/>
  <c r="AL5" i="3"/>
  <c r="P6" i="3"/>
  <c r="X6" i="3"/>
  <c r="AF6" i="3"/>
  <c r="R7" i="3"/>
  <c r="Z7" i="3"/>
  <c r="AH7" i="3"/>
  <c r="N8" i="3"/>
  <c r="V8" i="3"/>
  <c r="AD8" i="3"/>
  <c r="AL8" i="3"/>
  <c r="V6" i="3"/>
  <c r="N3" i="3"/>
  <c r="V3" i="3"/>
  <c r="AD3" i="3"/>
  <c r="AL3" i="3"/>
  <c r="P4" i="3"/>
  <c r="X4" i="3"/>
  <c r="AF4" i="3"/>
  <c r="O5" i="3"/>
  <c r="W5" i="3"/>
  <c r="AE5" i="3"/>
  <c r="Q6" i="3"/>
  <c r="Y6" i="3"/>
  <c r="AG6" i="3"/>
  <c r="S7" i="3"/>
  <c r="AA7" i="3"/>
  <c r="AI7" i="3"/>
  <c r="O8" i="3"/>
  <c r="W8" i="3"/>
  <c r="AE8" i="3"/>
  <c r="N6" i="3"/>
  <c r="N60" i="3" s="1"/>
  <c r="O3" i="3"/>
  <c r="W3" i="3"/>
  <c r="AE3" i="3"/>
  <c r="Q4" i="3"/>
  <c r="Y4" i="3"/>
  <c r="AG4" i="3"/>
  <c r="P5" i="3"/>
  <c r="X5" i="3"/>
  <c r="AF5" i="3"/>
  <c r="R6" i="3"/>
  <c r="Z6" i="3"/>
  <c r="AH6" i="3"/>
  <c r="T7" i="3"/>
  <c r="AB7" i="3"/>
  <c r="AJ7" i="3"/>
  <c r="P8" i="3"/>
  <c r="X8" i="3"/>
  <c r="AF8" i="3"/>
  <c r="AD6" i="3"/>
  <c r="L4" i="3"/>
  <c r="R4" i="3"/>
  <c r="Z4" i="3"/>
  <c r="AH4" i="3"/>
  <c r="Q5" i="3"/>
  <c r="Y5" i="3"/>
  <c r="AG5" i="3"/>
  <c r="S6" i="3"/>
  <c r="AA6" i="3"/>
  <c r="AI6" i="3"/>
  <c r="M7" i="3"/>
  <c r="U7" i="3"/>
  <c r="AC7" i="3"/>
  <c r="AK7" i="3"/>
  <c r="Q8" i="3"/>
  <c r="Y8" i="3"/>
  <c r="AG8" i="3"/>
  <c r="L5" i="3"/>
  <c r="S4" i="3"/>
  <c r="AA4" i="3"/>
  <c r="AI4" i="3"/>
  <c r="R5" i="3"/>
  <c r="Z5" i="3"/>
  <c r="AH5" i="3"/>
  <c r="T6" i="3"/>
  <c r="AB6" i="3"/>
  <c r="AJ6" i="3"/>
  <c r="AL7" i="3"/>
  <c r="R8" i="3"/>
  <c r="Z8" i="3"/>
  <c r="AH8" i="3"/>
  <c r="S5" i="3"/>
  <c r="AA5" i="3"/>
  <c r="AI5" i="3"/>
  <c r="AS3" i="3"/>
  <c r="BA3" i="3"/>
  <c r="BI3" i="3"/>
  <c r="AU4" i="3"/>
  <c r="BC4" i="3"/>
  <c r="BK4" i="3"/>
  <c r="AT5" i="3"/>
  <c r="BB5" i="3"/>
  <c r="BJ5" i="3"/>
  <c r="AN6" i="3"/>
  <c r="AV6" i="3"/>
  <c r="BD6" i="3"/>
  <c r="BL6" i="3"/>
  <c r="AP7" i="3"/>
  <c r="AX7" i="3"/>
  <c r="BF7" i="3"/>
  <c r="BN7" i="3"/>
  <c r="AU8" i="3"/>
  <c r="BC8" i="3"/>
  <c r="BK8" i="3"/>
  <c r="AT3" i="3"/>
  <c r="BB3" i="3"/>
  <c r="BJ3" i="3"/>
  <c r="AN4" i="3"/>
  <c r="AV4" i="3"/>
  <c r="BD4" i="3"/>
  <c r="BL4" i="3"/>
  <c r="AU5" i="3"/>
  <c r="BC5" i="3"/>
  <c r="BK5" i="3"/>
  <c r="AO6" i="3"/>
  <c r="AW6" i="3"/>
  <c r="BE6" i="3"/>
  <c r="BM6" i="3"/>
  <c r="AQ7" i="3"/>
  <c r="AY7" i="3"/>
  <c r="BG7" i="3"/>
  <c r="AN8" i="3"/>
  <c r="AV8" i="3"/>
  <c r="BD8" i="3"/>
  <c r="BL8" i="3"/>
  <c r="AU3" i="3"/>
  <c r="BC3" i="3"/>
  <c r="BK3" i="3"/>
  <c r="AO4" i="3"/>
  <c r="AW4" i="3"/>
  <c r="BE4" i="3"/>
  <c r="BM4" i="3"/>
  <c r="AN5" i="3"/>
  <c r="AV5" i="3"/>
  <c r="BD5" i="3"/>
  <c r="BL5" i="3"/>
  <c r="AP6" i="3"/>
  <c r="AX6" i="3"/>
  <c r="BF6" i="3"/>
  <c r="BN6" i="3"/>
  <c r="AR7" i="3"/>
  <c r="AZ7" i="3"/>
  <c r="BH7" i="3"/>
  <c r="AO8" i="3"/>
  <c r="AW8" i="3"/>
  <c r="BE8" i="3"/>
  <c r="BM8" i="3"/>
  <c r="AN3" i="3"/>
  <c r="AV3" i="3"/>
  <c r="BD3" i="3"/>
  <c r="BL3" i="3"/>
  <c r="AP4" i="3"/>
  <c r="AX4" i="3"/>
  <c r="BF4" i="3"/>
  <c r="BN4" i="3"/>
  <c r="AO5" i="3"/>
  <c r="AW5" i="3"/>
  <c r="BE5" i="3"/>
  <c r="BM5" i="3"/>
  <c r="AQ6" i="3"/>
  <c r="AY6" i="3"/>
  <c r="BG6" i="3"/>
  <c r="AS7" i="3"/>
  <c r="BA7" i="3"/>
  <c r="BI7" i="3"/>
  <c r="AP8" i="3"/>
  <c r="AX8" i="3"/>
  <c r="BF8" i="3"/>
  <c r="BN8" i="3"/>
  <c r="AQ4" i="3"/>
  <c r="AY4" i="3"/>
  <c r="BG4" i="3"/>
  <c r="AP5" i="3"/>
  <c r="AX5" i="3"/>
  <c r="BF5" i="3"/>
  <c r="BN5" i="3"/>
  <c r="AR6" i="3"/>
  <c r="AZ6" i="3"/>
  <c r="BH6" i="3"/>
  <c r="AT7" i="3"/>
  <c r="BB7" i="3"/>
  <c r="BB60" i="3" s="1"/>
  <c r="BJ7" i="3"/>
  <c r="AQ8" i="3"/>
  <c r="AY8" i="3"/>
  <c r="BG8" i="3"/>
  <c r="AR4" i="3"/>
  <c r="AZ4" i="3"/>
  <c r="BH4" i="3"/>
  <c r="AQ5" i="3"/>
  <c r="AY5" i="3"/>
  <c r="BG5" i="3"/>
  <c r="AS6" i="3"/>
  <c r="BA6" i="3"/>
  <c r="BI6" i="3"/>
  <c r="AR8" i="3"/>
  <c r="AZ8" i="3"/>
  <c r="BH8" i="3"/>
  <c r="AS4" i="3"/>
  <c r="BA4" i="3"/>
  <c r="BI4" i="3"/>
  <c r="BR3" i="3"/>
  <c r="BZ3" i="3"/>
  <c r="CH3" i="3"/>
  <c r="CP3" i="3"/>
  <c r="BU4" i="3"/>
  <c r="CC4" i="3"/>
  <c r="CK4" i="3"/>
  <c r="BQ5" i="3"/>
  <c r="BY5" i="3"/>
  <c r="CG5" i="3"/>
  <c r="CO5" i="3"/>
  <c r="BT6" i="3"/>
  <c r="CB6" i="3"/>
  <c r="CJ6" i="3"/>
  <c r="BV7" i="3"/>
  <c r="CD7" i="3"/>
  <c r="CL7" i="3"/>
  <c r="BS8" i="3"/>
  <c r="CA8" i="3"/>
  <c r="CI8" i="3"/>
  <c r="CB4" i="3"/>
  <c r="BS3" i="3"/>
  <c r="CA3" i="3"/>
  <c r="CI3" i="3"/>
  <c r="BV4" i="3"/>
  <c r="CD4" i="3"/>
  <c r="CL4" i="3"/>
  <c r="BR5" i="3"/>
  <c r="BZ5" i="3"/>
  <c r="CH5" i="3"/>
  <c r="CP5" i="3"/>
  <c r="BU6" i="3"/>
  <c r="CC6" i="3"/>
  <c r="CK6" i="3"/>
  <c r="BW7" i="3"/>
  <c r="CE7" i="3"/>
  <c r="CM7" i="3"/>
  <c r="BT8" i="3"/>
  <c r="CB8" i="3"/>
  <c r="CJ8" i="3"/>
  <c r="BT3" i="3"/>
  <c r="CB3" i="3"/>
  <c r="CJ3" i="3"/>
  <c r="BW4" i="3"/>
  <c r="CE4" i="3"/>
  <c r="CM4" i="3"/>
  <c r="BS5" i="3"/>
  <c r="CA5" i="3"/>
  <c r="CI5" i="3"/>
  <c r="BV6" i="3"/>
  <c r="CD6" i="3"/>
  <c r="CL6" i="3"/>
  <c r="BP7" i="3"/>
  <c r="BX7" i="3"/>
  <c r="CF7" i="3"/>
  <c r="CN7" i="3"/>
  <c r="BU8" i="3"/>
  <c r="CC8" i="3"/>
  <c r="CK8" i="3"/>
  <c r="BT4" i="3"/>
  <c r="BU3" i="3"/>
  <c r="CC3" i="3"/>
  <c r="CK3" i="3"/>
  <c r="BP4" i="3"/>
  <c r="BX4" i="3"/>
  <c r="CF4" i="3"/>
  <c r="CN4" i="3"/>
  <c r="BT5" i="3"/>
  <c r="CB5" i="3"/>
  <c r="CJ5" i="3"/>
  <c r="BW6" i="3"/>
  <c r="CE6" i="3"/>
  <c r="CM6" i="3"/>
  <c r="BQ7" i="3"/>
  <c r="BY7" i="3"/>
  <c r="CG7" i="3"/>
  <c r="CO7" i="3"/>
  <c r="BV8" i="3"/>
  <c r="CD8" i="3"/>
  <c r="CL8" i="3"/>
  <c r="BV3" i="3"/>
  <c r="CD3" i="3"/>
  <c r="CL3" i="3"/>
  <c r="BQ4" i="3"/>
  <c r="BY4" i="3"/>
  <c r="CG4" i="3"/>
  <c r="CO4" i="3"/>
  <c r="BP6" i="3"/>
  <c r="BX6" i="3"/>
  <c r="CF6" i="3"/>
  <c r="CN6" i="3"/>
  <c r="BR7" i="3"/>
  <c r="BZ7" i="3"/>
  <c r="CH7" i="3"/>
  <c r="CP7" i="3"/>
  <c r="BW8" i="3"/>
  <c r="CE8" i="3"/>
  <c r="CM8" i="3"/>
  <c r="CJ4" i="3"/>
  <c r="BW3" i="3"/>
  <c r="CE3" i="3"/>
  <c r="CM3" i="3"/>
  <c r="CM51" i="3" s="1"/>
  <c r="BR4" i="3"/>
  <c r="BZ4" i="3"/>
  <c r="CH4" i="3"/>
  <c r="CP4" i="3"/>
  <c r="BQ6" i="3"/>
  <c r="BY6" i="3"/>
  <c r="CG6" i="3"/>
  <c r="CO6" i="3"/>
  <c r="BS7" i="3"/>
  <c r="CA7" i="3"/>
  <c r="CI7" i="3"/>
  <c r="BP8" i="3"/>
  <c r="BX8" i="3"/>
  <c r="CF8" i="3"/>
  <c r="CN8" i="3"/>
  <c r="CT3" i="3"/>
  <c r="DB3" i="3"/>
  <c r="DJ3" i="3"/>
  <c r="DR3" i="3"/>
  <c r="CT6" i="3"/>
  <c r="DB6" i="3"/>
  <c r="DJ6" i="3"/>
  <c r="DR6" i="3"/>
  <c r="CU3" i="3"/>
  <c r="DC3" i="3"/>
  <c r="DK3" i="3"/>
  <c r="CX4" i="3"/>
  <c r="DF4" i="3"/>
  <c r="DN4" i="3"/>
  <c r="CW5" i="3"/>
  <c r="DE5" i="3"/>
  <c r="DM5" i="3"/>
  <c r="CU6" i="3"/>
  <c r="DC6" i="3"/>
  <c r="DK6" i="3"/>
  <c r="CW7" i="3"/>
  <c r="DE7" i="3"/>
  <c r="DM7" i="3"/>
  <c r="CW8" i="3"/>
  <c r="DE8" i="3"/>
  <c r="DM8" i="3"/>
  <c r="CW3" i="3"/>
  <c r="DE3" i="3"/>
  <c r="DM3" i="3"/>
  <c r="CR4" i="3"/>
  <c r="CZ4" i="3"/>
  <c r="DH4" i="3"/>
  <c r="DP4" i="3"/>
  <c r="CY5" i="3"/>
  <c r="DG5" i="3"/>
  <c r="DO5" i="3"/>
  <c r="CY7" i="3"/>
  <c r="DG7" i="3"/>
  <c r="DO7" i="3"/>
  <c r="CY8" i="3"/>
  <c r="DG8" i="3"/>
  <c r="DO8" i="3"/>
  <c r="CX3" i="3"/>
  <c r="DF3" i="3"/>
  <c r="DN3" i="3"/>
  <c r="CS4" i="3"/>
  <c r="DA4" i="3"/>
  <c r="DI4" i="3"/>
  <c r="DQ4" i="3"/>
  <c r="CR5" i="3"/>
  <c r="CZ5" i="3"/>
  <c r="DH5" i="3"/>
  <c r="DP5" i="3"/>
  <c r="CR7" i="3"/>
  <c r="CZ7" i="3"/>
  <c r="DH7" i="3"/>
  <c r="DP7" i="3"/>
  <c r="CR8" i="3"/>
  <c r="CZ8" i="3"/>
  <c r="DH8" i="3"/>
  <c r="DP8" i="3"/>
  <c r="CY3" i="3"/>
  <c r="DG3" i="3"/>
  <c r="DO3" i="3"/>
  <c r="CT4" i="3"/>
  <c r="DB4" i="3"/>
  <c r="DJ4" i="3"/>
  <c r="DR4" i="3"/>
  <c r="CS5" i="3"/>
  <c r="DA5" i="3"/>
  <c r="DI5" i="3"/>
  <c r="DQ5" i="3"/>
  <c r="CS7" i="3"/>
  <c r="DA7" i="3"/>
  <c r="DI7" i="3"/>
  <c r="DQ7" i="3"/>
  <c r="CS8" i="3"/>
  <c r="DA8" i="3"/>
  <c r="DI8" i="3"/>
  <c r="DQ8" i="3"/>
  <c r="CR3" i="3"/>
  <c r="CZ3" i="3"/>
  <c r="DH3" i="3"/>
  <c r="DP3" i="3"/>
  <c r="CU4" i="3"/>
  <c r="DC4" i="3"/>
  <c r="DK4" i="3"/>
  <c r="CT5" i="3"/>
  <c r="DB5" i="3"/>
  <c r="DJ5" i="3"/>
  <c r="DR5" i="3"/>
  <c r="CT7" i="3"/>
  <c r="DB7" i="3"/>
  <c r="DJ7" i="3"/>
  <c r="DR7" i="3"/>
  <c r="CS3" i="3"/>
  <c r="DA3" i="3"/>
  <c r="DI3" i="3"/>
  <c r="DQ3" i="3"/>
  <c r="CU5" i="3"/>
  <c r="DC5" i="3"/>
  <c r="DK5" i="3"/>
  <c r="CU7" i="3"/>
  <c r="DC7" i="3"/>
  <c r="DK7" i="3"/>
  <c r="DT3" i="3"/>
  <c r="EU3" i="3" s="1"/>
  <c r="AI4" i="25" s="1"/>
  <c r="DT5" i="3"/>
  <c r="EU5" i="3" s="1"/>
  <c r="AI6" i="25" s="1"/>
  <c r="DT7" i="3"/>
  <c r="EU7" i="3" s="1"/>
  <c r="AI8" i="25" s="1"/>
  <c r="DT6" i="3"/>
  <c r="EU6" i="3" s="1"/>
  <c r="AI7" i="25" s="1"/>
  <c r="DT8" i="3"/>
  <c r="EU8" i="3" s="1"/>
  <c r="AI9" i="25" s="1"/>
  <c r="FC3" i="3"/>
  <c r="FK3" i="3"/>
  <c r="FS3" i="3"/>
  <c r="EX4" i="3"/>
  <c r="FF4" i="3"/>
  <c r="FN4" i="3"/>
  <c r="FV4" i="3"/>
  <c r="EV5" i="3"/>
  <c r="FD5" i="3"/>
  <c r="FL5" i="3"/>
  <c r="FT5" i="3"/>
  <c r="FB6" i="3"/>
  <c r="FJ6" i="3"/>
  <c r="FR6" i="3"/>
  <c r="EV7" i="3"/>
  <c r="FD7" i="3"/>
  <c r="FL7" i="3"/>
  <c r="FT7" i="3"/>
  <c r="EV8" i="3"/>
  <c r="FD8" i="3"/>
  <c r="FL8" i="3"/>
  <c r="FT8" i="3"/>
  <c r="EV3" i="3"/>
  <c r="FD3" i="3"/>
  <c r="FL3" i="3"/>
  <c r="FT3" i="3"/>
  <c r="EY4" i="3"/>
  <c r="FG4" i="3"/>
  <c r="FO4" i="3"/>
  <c r="EW5" i="3"/>
  <c r="FE5" i="3"/>
  <c r="FM5" i="3"/>
  <c r="FU5" i="3"/>
  <c r="FC6" i="3"/>
  <c r="FK6" i="3"/>
  <c r="FS6" i="3"/>
  <c r="EW7" i="3"/>
  <c r="FE7" i="3"/>
  <c r="FM7" i="3"/>
  <c r="FU7" i="3"/>
  <c r="EW8" i="3"/>
  <c r="FE8" i="3"/>
  <c r="FM8" i="3"/>
  <c r="FU8" i="3"/>
  <c r="EX3" i="3"/>
  <c r="FF3" i="3"/>
  <c r="FN3" i="3"/>
  <c r="FV3" i="3"/>
  <c r="FA4" i="3"/>
  <c r="FI4" i="3"/>
  <c r="FI56" i="3" s="1"/>
  <c r="FQ4" i="3"/>
  <c r="EY5" i="3"/>
  <c r="FG5" i="3"/>
  <c r="FO5" i="3"/>
  <c r="EW6" i="3"/>
  <c r="FE6" i="3"/>
  <c r="FM6" i="3"/>
  <c r="FU6" i="3"/>
  <c r="EY7" i="3"/>
  <c r="FG7" i="3"/>
  <c r="FO7" i="3"/>
  <c r="EY8" i="3"/>
  <c r="FG8" i="3"/>
  <c r="FO8" i="3"/>
  <c r="EY3" i="3"/>
  <c r="FG3" i="3"/>
  <c r="FO3" i="3"/>
  <c r="FB4" i="3"/>
  <c r="FJ4" i="3"/>
  <c r="FR4" i="3"/>
  <c r="EZ5" i="3"/>
  <c r="FH5" i="3"/>
  <c r="FP5" i="3"/>
  <c r="EZ7" i="3"/>
  <c r="FH7" i="3"/>
  <c r="FP7" i="3"/>
  <c r="EZ8" i="3"/>
  <c r="FH8" i="3"/>
  <c r="FP8" i="3"/>
  <c r="EZ3" i="3"/>
  <c r="FH3" i="3"/>
  <c r="FP3" i="3"/>
  <c r="FC4" i="3"/>
  <c r="FK4" i="3"/>
  <c r="FS4" i="3"/>
  <c r="FA5" i="3"/>
  <c r="FI5" i="3"/>
  <c r="FQ5" i="3"/>
  <c r="FA7" i="3"/>
  <c r="FI7" i="3"/>
  <c r="FQ7" i="3"/>
  <c r="FA8" i="3"/>
  <c r="FI8" i="3"/>
  <c r="FQ8" i="3"/>
  <c r="FA3" i="3"/>
  <c r="FI3" i="3"/>
  <c r="FQ3" i="3"/>
  <c r="FB5" i="3"/>
  <c r="FJ5" i="3"/>
  <c r="FR5" i="3"/>
  <c r="FB7" i="3"/>
  <c r="FJ7" i="3"/>
  <c r="FR7" i="3"/>
  <c r="FB8" i="3"/>
  <c r="FJ8" i="3"/>
  <c r="FR8" i="3"/>
  <c r="FC5" i="3"/>
  <c r="FK5" i="3"/>
  <c r="FS5" i="3"/>
  <c r="FC7" i="3"/>
  <c r="FK7" i="3"/>
  <c r="FS7" i="3"/>
  <c r="GA3" i="3"/>
  <c r="GA51" i="3" s="1"/>
  <c r="GI3" i="3"/>
  <c r="GQ3" i="3"/>
  <c r="GQ51" i="3" s="1"/>
  <c r="GE4" i="3"/>
  <c r="GM4" i="3"/>
  <c r="GU4" i="3"/>
  <c r="GC5" i="3"/>
  <c r="GK5" i="3"/>
  <c r="GS5" i="3"/>
  <c r="GA6" i="3"/>
  <c r="GI6" i="3"/>
  <c r="GQ6" i="3"/>
  <c r="GD7" i="3"/>
  <c r="GL7" i="3"/>
  <c r="GT7" i="3"/>
  <c r="GD8" i="3"/>
  <c r="GL8" i="3"/>
  <c r="GT8" i="3"/>
  <c r="GB3" i="3"/>
  <c r="GJ3" i="3"/>
  <c r="GR3" i="3"/>
  <c r="FX4" i="3"/>
  <c r="GF4" i="3"/>
  <c r="GN4" i="3"/>
  <c r="GV4" i="3"/>
  <c r="GD5" i="3"/>
  <c r="GL5" i="3"/>
  <c r="GT5" i="3"/>
  <c r="GB6" i="3"/>
  <c r="GJ6" i="3"/>
  <c r="GR6" i="3"/>
  <c r="GE7" i="3"/>
  <c r="GM7" i="3"/>
  <c r="GU7" i="3"/>
  <c r="GE8" i="3"/>
  <c r="GM8" i="3"/>
  <c r="GU8" i="3"/>
  <c r="GC3" i="3"/>
  <c r="GK3" i="3"/>
  <c r="GS3" i="3"/>
  <c r="FY4" i="3"/>
  <c r="GG4" i="3"/>
  <c r="GO4" i="3"/>
  <c r="GW4" i="3"/>
  <c r="GE5" i="3"/>
  <c r="GM5" i="3"/>
  <c r="GU5" i="3"/>
  <c r="GC6" i="3"/>
  <c r="GK6" i="3"/>
  <c r="GS6" i="3"/>
  <c r="FX7" i="3"/>
  <c r="GF7" i="3"/>
  <c r="GN7" i="3"/>
  <c r="GV7" i="3"/>
  <c r="FX8" i="3"/>
  <c r="GF8" i="3"/>
  <c r="GN8" i="3"/>
  <c r="GV8" i="3"/>
  <c r="GD3" i="3"/>
  <c r="GL3" i="3"/>
  <c r="GT3" i="3"/>
  <c r="FZ4" i="3"/>
  <c r="GH4" i="3"/>
  <c r="GP4" i="3"/>
  <c r="GX4" i="3"/>
  <c r="FX5" i="3"/>
  <c r="GF5" i="3"/>
  <c r="GN5" i="3"/>
  <c r="GV5" i="3"/>
  <c r="FY7" i="3"/>
  <c r="GG7" i="3"/>
  <c r="GO7" i="3"/>
  <c r="GW7" i="3"/>
  <c r="FY8" i="3"/>
  <c r="GG8" i="3"/>
  <c r="GO8" i="3"/>
  <c r="GW8" i="3"/>
  <c r="GE3" i="3"/>
  <c r="GM3" i="3"/>
  <c r="GU3" i="3"/>
  <c r="GA4" i="3"/>
  <c r="GI4" i="3"/>
  <c r="GQ4" i="3"/>
  <c r="FY5" i="3"/>
  <c r="GG5" i="3"/>
  <c r="GO5" i="3"/>
  <c r="GW5" i="3"/>
  <c r="FZ7" i="3"/>
  <c r="GH7" i="3"/>
  <c r="GP7" i="3"/>
  <c r="GX7" i="3"/>
  <c r="FZ8" i="3"/>
  <c r="GH8" i="3"/>
  <c r="GP8" i="3"/>
  <c r="GX8" i="3"/>
  <c r="FX3" i="3"/>
  <c r="GF3" i="3"/>
  <c r="GN3" i="3"/>
  <c r="GV3" i="3"/>
  <c r="GB4" i="3"/>
  <c r="GJ4" i="3"/>
  <c r="GR4" i="3"/>
  <c r="GA7" i="3"/>
  <c r="GI7" i="3"/>
  <c r="GQ7" i="3"/>
  <c r="GA8" i="3"/>
  <c r="GI8" i="3"/>
  <c r="GQ8" i="3"/>
  <c r="FY3" i="3"/>
  <c r="GG3" i="3"/>
  <c r="GO3" i="3"/>
  <c r="GW3" i="3"/>
  <c r="GB7" i="3"/>
  <c r="GJ7" i="3"/>
  <c r="GR7" i="3"/>
  <c r="HJ3" i="3"/>
  <c r="HD4" i="3"/>
  <c r="HL4" i="3"/>
  <c r="HT4" i="3"/>
  <c r="HE5" i="3"/>
  <c r="HM5" i="3"/>
  <c r="HU5" i="3"/>
  <c r="HF6" i="3"/>
  <c r="HN6" i="3"/>
  <c r="HV6" i="3"/>
  <c r="HG7" i="3"/>
  <c r="HO7" i="3"/>
  <c r="HW7" i="3"/>
  <c r="GZ8" i="3"/>
  <c r="HH8" i="3"/>
  <c r="HP8" i="3"/>
  <c r="HX8" i="3"/>
  <c r="HZ3" i="3"/>
  <c r="HE4" i="3"/>
  <c r="HM4" i="3"/>
  <c r="HU4" i="3"/>
  <c r="HF5" i="3"/>
  <c r="HN5" i="3"/>
  <c r="HV5" i="3"/>
  <c r="HV51" i="3" s="1"/>
  <c r="HG6" i="3"/>
  <c r="HO6" i="3"/>
  <c r="HW6" i="3"/>
  <c r="GZ7" i="3"/>
  <c r="HH7" i="3"/>
  <c r="HP7" i="3"/>
  <c r="HX7" i="3"/>
  <c r="HA8" i="3"/>
  <c r="HI8" i="3"/>
  <c r="HQ8" i="3"/>
  <c r="HY8" i="3"/>
  <c r="HB3" i="3"/>
  <c r="HR3" i="3"/>
  <c r="HF4" i="3"/>
  <c r="HN4" i="3"/>
  <c r="HV4" i="3"/>
  <c r="HG5" i="3"/>
  <c r="HO5" i="3"/>
  <c r="HW5" i="3"/>
  <c r="GZ6" i="3"/>
  <c r="HH6" i="3"/>
  <c r="HP6" i="3"/>
  <c r="HX6" i="3"/>
  <c r="HA7" i="3"/>
  <c r="HI7" i="3"/>
  <c r="HQ7" i="3"/>
  <c r="HY7" i="3"/>
  <c r="HB8" i="3"/>
  <c r="HJ8" i="3"/>
  <c r="HR8" i="3"/>
  <c r="HZ8" i="3"/>
  <c r="GZ5" i="3"/>
  <c r="HH5" i="3"/>
  <c r="HP5" i="3"/>
  <c r="HX5" i="3"/>
  <c r="HA6" i="3"/>
  <c r="HI6" i="3"/>
  <c r="HQ6" i="3"/>
  <c r="HY6" i="3"/>
  <c r="HB7" i="3"/>
  <c r="HJ7" i="3"/>
  <c r="HR7" i="3"/>
  <c r="HZ7" i="3"/>
  <c r="GZ4" i="3"/>
  <c r="HH4" i="3"/>
  <c r="HP4" i="3"/>
  <c r="HX4" i="3"/>
  <c r="HA5" i="3"/>
  <c r="HI5" i="3"/>
  <c r="HQ5" i="3"/>
  <c r="HY5" i="3"/>
  <c r="HB6" i="3"/>
  <c r="HJ6" i="3"/>
  <c r="HR6" i="3"/>
  <c r="HZ6" i="3"/>
  <c r="HA4" i="3"/>
  <c r="HI4" i="3"/>
  <c r="HQ4" i="3"/>
  <c r="HY4" i="3"/>
  <c r="HB5" i="3"/>
  <c r="HJ5" i="3"/>
  <c r="HR5" i="3"/>
  <c r="HZ5" i="3"/>
  <c r="CP60" i="3" l="1"/>
  <c r="CX60" i="3"/>
  <c r="EX60" i="3"/>
  <c r="GX51" i="3"/>
  <c r="DA58" i="3"/>
  <c r="FT58" i="3"/>
  <c r="CJ58" i="3"/>
  <c r="HY57" i="3"/>
  <c r="FB52" i="3"/>
  <c r="HY56" i="3"/>
  <c r="AT58" i="3"/>
  <c r="HW58" i="3"/>
  <c r="DM58" i="3"/>
  <c r="AQ58" i="3"/>
  <c r="GK58" i="3"/>
  <c r="HK58" i="3"/>
  <c r="BC58" i="3"/>
  <c r="FX58" i="3"/>
  <c r="FP58" i="3"/>
  <c r="FZ58" i="3"/>
  <c r="HE58" i="3"/>
  <c r="DK58" i="3"/>
  <c r="FR58" i="3"/>
  <c r="FF56" i="3"/>
  <c r="FH56" i="3"/>
  <c r="BZ57" i="3"/>
  <c r="CY57" i="3"/>
  <c r="Q56" i="3"/>
  <c r="CC52" i="3"/>
  <c r="BW57" i="3"/>
  <c r="BS56" i="3"/>
  <c r="EV57" i="3"/>
  <c r="AN57" i="3"/>
  <c r="GQ56" i="3"/>
  <c r="CH60" i="3"/>
  <c r="AU60" i="3"/>
  <c r="AA56" i="3"/>
  <c r="FR52" i="3"/>
  <c r="DE52" i="3"/>
  <c r="FT52" i="3"/>
  <c r="FI57" i="3"/>
  <c r="HI57" i="3"/>
  <c r="GP57" i="3"/>
  <c r="FZ57" i="3"/>
  <c r="BJ56" i="3"/>
  <c r="L53" i="3"/>
  <c r="HI55" i="3"/>
  <c r="BK55" i="3"/>
  <c r="HY55" i="3"/>
  <c r="AW55" i="3"/>
  <c r="EV55" i="3"/>
  <c r="CA55" i="3"/>
  <c r="FM58" i="3"/>
  <c r="CC58" i="3"/>
  <c r="BL58" i="3"/>
  <c r="GQ58" i="3"/>
  <c r="HL58" i="3"/>
  <c r="GM58" i="3"/>
  <c r="HP56" i="3"/>
  <c r="FJ56" i="3"/>
  <c r="FO56" i="3"/>
  <c r="CN51" i="3"/>
  <c r="CA57" i="3"/>
  <c r="HS56" i="3"/>
  <c r="GR55" i="3"/>
  <c r="FI55" i="3"/>
  <c r="BP55" i="3"/>
  <c r="CJ55" i="3"/>
  <c r="HH56" i="3"/>
  <c r="GL57" i="3"/>
  <c r="GR58" i="3"/>
  <c r="CT56" i="3"/>
  <c r="GD57" i="3"/>
  <c r="HS55" i="3"/>
  <c r="EW55" i="3"/>
  <c r="Y96" i="21"/>
  <c r="L64" i="22"/>
  <c r="L160" i="22"/>
  <c r="Y192" i="21"/>
  <c r="L256" i="22"/>
  <c r="L224" i="22"/>
  <c r="Y256" i="21"/>
  <c r="Y64" i="21"/>
  <c r="L32" i="22"/>
  <c r="L128" i="22"/>
  <c r="Y160" i="21"/>
  <c r="L192" i="22"/>
  <c r="Y224" i="21"/>
  <c r="L96" i="22"/>
  <c r="Y128" i="21"/>
  <c r="BW51" i="3"/>
  <c r="HE51" i="3"/>
  <c r="HU55" i="3"/>
  <c r="DE55" i="3"/>
  <c r="AS55" i="3"/>
  <c r="FP55" i="3"/>
  <c r="EZ55" i="3"/>
  <c r="GG55" i="3"/>
  <c r="FL55" i="3"/>
  <c r="FU55" i="3"/>
  <c r="BS55" i="3"/>
  <c r="DR55" i="3"/>
  <c r="HT55" i="3"/>
  <c r="BV55" i="3"/>
  <c r="HH55" i="3"/>
  <c r="HQ58" i="3"/>
  <c r="BU58" i="3"/>
  <c r="GZ58" i="3"/>
  <c r="DN58" i="3"/>
  <c r="DF58" i="3"/>
  <c r="BY58" i="3"/>
  <c r="AZ58" i="3"/>
  <c r="FB58" i="3"/>
  <c r="GO58" i="3"/>
  <c r="FH58" i="3"/>
  <c r="CH52" i="3"/>
  <c r="GW57" i="3"/>
  <c r="GG57" i="3"/>
  <c r="HN57" i="3"/>
  <c r="GQ52" i="3"/>
  <c r="HN58" i="3"/>
  <c r="CO58" i="3"/>
  <c r="BJ58" i="3"/>
  <c r="EZ58" i="3"/>
  <c r="EV58" i="3"/>
  <c r="HH58" i="3"/>
  <c r="GG58" i="3"/>
  <c r="CM58" i="3"/>
  <c r="HY58" i="3"/>
  <c r="CY58" i="3"/>
  <c r="HB55" i="3"/>
  <c r="DI56" i="3"/>
  <c r="HO51" i="3"/>
  <c r="HD56" i="3"/>
  <c r="GR51" i="3"/>
  <c r="FW54" i="3"/>
  <c r="D7" i="25" s="1"/>
  <c r="BR56" i="3"/>
  <c r="DT58" i="3"/>
  <c r="CF51" i="3"/>
  <c r="DF57" i="3"/>
  <c r="FU57" i="3"/>
  <c r="BT57" i="3"/>
  <c r="HB57" i="3"/>
  <c r="DQ57" i="3"/>
  <c r="CP57" i="3"/>
  <c r="DH58" i="3"/>
  <c r="GX58" i="3"/>
  <c r="BH58" i="3"/>
  <c r="FU58" i="3"/>
  <c r="CI58" i="3"/>
  <c r="GY54" i="3"/>
  <c r="C7" i="25" s="1"/>
  <c r="BO54" i="3"/>
  <c r="H7" i="25" s="1"/>
  <c r="IA54" i="3"/>
  <c r="B7" i="25" s="1"/>
  <c r="GV56" i="3"/>
  <c r="BT56" i="3"/>
  <c r="FD52" i="3"/>
  <c r="GV58" i="3"/>
  <c r="BD58" i="3"/>
  <c r="GC60" i="3"/>
  <c r="DC56" i="3"/>
  <c r="AY56" i="3"/>
  <c r="FZ51" i="3"/>
  <c r="GH51" i="3"/>
  <c r="DG52" i="3"/>
  <c r="HR52" i="3"/>
  <c r="FU52" i="3"/>
  <c r="DD56" i="3"/>
  <c r="EW56" i="3"/>
  <c r="FE58" i="3"/>
  <c r="HD58" i="3"/>
  <c r="FO55" i="3"/>
  <c r="FV55" i="3"/>
  <c r="AN55" i="3"/>
  <c r="BF55" i="3"/>
  <c r="HO55" i="3"/>
  <c r="L55" i="3"/>
  <c r="FS55" i="3"/>
  <c r="AM54" i="3"/>
  <c r="I7" i="25" s="1"/>
  <c r="DP58" i="3"/>
  <c r="FA56" i="3"/>
  <c r="DA56" i="3"/>
  <c r="AT60" i="3"/>
  <c r="FY52" i="3"/>
  <c r="HF52" i="3"/>
  <c r="FK52" i="3"/>
  <c r="CE58" i="3"/>
  <c r="CN55" i="3"/>
  <c r="HT56" i="3"/>
  <c r="CU56" i="3"/>
  <c r="GP52" i="3"/>
  <c r="FZ52" i="3"/>
  <c r="FV52" i="3"/>
  <c r="HG58" i="3"/>
  <c r="CQ54" i="3"/>
  <c r="G7" i="25" s="1"/>
  <c r="HX57" i="3"/>
  <c r="GX56" i="3"/>
  <c r="DK56" i="3"/>
  <c r="BR60" i="3"/>
  <c r="BM56" i="3"/>
  <c r="HV52" i="3"/>
  <c r="GR56" i="3"/>
  <c r="X56" i="3"/>
  <c r="HW56" i="3"/>
  <c r="FD56" i="3"/>
  <c r="FJ57" i="3"/>
  <c r="GB57" i="3"/>
  <c r="CS57" i="3"/>
  <c r="HA57" i="3"/>
  <c r="EU54" i="3"/>
  <c r="E7" i="25" s="1"/>
  <c r="DS54" i="3"/>
  <c r="F7" i="25" s="1"/>
  <c r="HE56" i="3"/>
  <c r="AX56" i="3"/>
  <c r="HK56" i="3"/>
  <c r="FG55" i="3"/>
  <c r="HJ57" i="3"/>
  <c r="BI56" i="3"/>
  <c r="GC52" i="3"/>
  <c r="FH57" i="3"/>
  <c r="FI52" i="3"/>
  <c r="HU56" i="3"/>
  <c r="BE56" i="3"/>
  <c r="BT52" i="3"/>
  <c r="CI52" i="3"/>
  <c r="FK57" i="3"/>
  <c r="FQ57" i="3"/>
  <c r="FA57" i="3"/>
  <c r="DI57" i="3"/>
  <c r="DO56" i="3"/>
  <c r="AQ56" i="3"/>
  <c r="BR57" i="3"/>
  <c r="FH52" i="3"/>
  <c r="FT57" i="3"/>
  <c r="CC57" i="3"/>
  <c r="AV56" i="3"/>
  <c r="DG56" i="3"/>
  <c r="DH55" i="3"/>
  <c r="AE56" i="3"/>
  <c r="CR52" i="3"/>
  <c r="HC56" i="3"/>
  <c r="CJ56" i="3"/>
  <c r="CN56" i="3"/>
  <c r="W56" i="3"/>
  <c r="FJ52" i="3"/>
  <c r="HJ52" i="3"/>
  <c r="HU52" i="3"/>
  <c r="HE52" i="3"/>
  <c r="CB57" i="3"/>
  <c r="GC57" i="3"/>
  <c r="DF56" i="3"/>
  <c r="BF56" i="3"/>
  <c r="BW52" i="3"/>
  <c r="GU56" i="3"/>
  <c r="AO56" i="3"/>
  <c r="DI52" i="3"/>
  <c r="CU57" i="3"/>
  <c r="AI56" i="3"/>
  <c r="DM52" i="3"/>
  <c r="BY57" i="3"/>
  <c r="GA52" i="3"/>
  <c r="BF53" i="3"/>
  <c r="S53" i="3"/>
  <c r="DI55" i="3"/>
  <c r="HG56" i="3"/>
  <c r="GS58" i="3"/>
  <c r="GH58" i="3"/>
  <c r="FA58" i="3"/>
  <c r="BI58" i="3"/>
  <c r="GF58" i="3"/>
  <c r="BV51" i="3"/>
  <c r="FV66" i="3"/>
  <c r="DJ66" i="3"/>
  <c r="AX66" i="3"/>
  <c r="HA66" i="3"/>
  <c r="EO66" i="3"/>
  <c r="CC66" i="3"/>
  <c r="Q66" i="3"/>
  <c r="FT66" i="3"/>
  <c r="DH66" i="3"/>
  <c r="AV66" i="3"/>
  <c r="HW66" i="3"/>
  <c r="FK66" i="3"/>
  <c r="CY66" i="3"/>
  <c r="AM66" i="3"/>
  <c r="FR66" i="3"/>
  <c r="DF66" i="3"/>
  <c r="AT66" i="3"/>
  <c r="HE66" i="3"/>
  <c r="ES66" i="3"/>
  <c r="CG66" i="3"/>
  <c r="U66" i="3"/>
  <c r="GU66" i="3"/>
  <c r="EI66" i="3"/>
  <c r="BW66" i="3"/>
  <c r="HL66" i="3"/>
  <c r="HZ66" i="3"/>
  <c r="DL66" i="3"/>
  <c r="AR66" i="3"/>
  <c r="HW57" i="3"/>
  <c r="HG57" i="3"/>
  <c r="FE57" i="3"/>
  <c r="CG57" i="3"/>
  <c r="FL57" i="3"/>
  <c r="GZ57" i="3"/>
  <c r="CJ53" i="3"/>
  <c r="CG53" i="3"/>
  <c r="FT53" i="3"/>
  <c r="CV58" i="3"/>
  <c r="FY55" i="3"/>
  <c r="GF55" i="3"/>
  <c r="AP55" i="3"/>
  <c r="BE55" i="3"/>
  <c r="AY55" i="3"/>
  <c r="GP58" i="3"/>
  <c r="CK56" i="3"/>
  <c r="HR66" i="3"/>
  <c r="FF66" i="3"/>
  <c r="CT66" i="3"/>
  <c r="AH66" i="3"/>
  <c r="GK66" i="3"/>
  <c r="DY66" i="3"/>
  <c r="BM66" i="3"/>
  <c r="HP66" i="3"/>
  <c r="FD66" i="3"/>
  <c r="CR66" i="3"/>
  <c r="AF66" i="3"/>
  <c r="HG66" i="3"/>
  <c r="EU66" i="3"/>
  <c r="CI66" i="3"/>
  <c r="W66" i="3"/>
  <c r="HN66" i="3"/>
  <c r="FB66" i="3"/>
  <c r="CP66" i="3"/>
  <c r="AD66" i="3"/>
  <c r="GO66" i="3"/>
  <c r="EC66" i="3"/>
  <c r="BQ66" i="3"/>
  <c r="GE66" i="3"/>
  <c r="DS66" i="3"/>
  <c r="BG66" i="3"/>
  <c r="CN66" i="3"/>
  <c r="BX66" i="3"/>
  <c r="DT66" i="3"/>
  <c r="FH66" i="3"/>
  <c r="CV56" i="3"/>
  <c r="HJ66" i="3"/>
  <c r="EX66" i="3"/>
  <c r="CL66" i="3"/>
  <c r="Z66" i="3"/>
  <c r="GC66" i="3"/>
  <c r="DQ66" i="3"/>
  <c r="BE66" i="3"/>
  <c r="HH66" i="3"/>
  <c r="EV66" i="3"/>
  <c r="CJ66" i="3"/>
  <c r="X66" i="3"/>
  <c r="GY66" i="3"/>
  <c r="EM66" i="3"/>
  <c r="CA66" i="3"/>
  <c r="O66" i="3"/>
  <c r="HF66" i="3"/>
  <c r="ET66" i="3"/>
  <c r="CH66" i="3"/>
  <c r="V66" i="3"/>
  <c r="GG66" i="3"/>
  <c r="DU66" i="3"/>
  <c r="BI66" i="3"/>
  <c r="FW66" i="3"/>
  <c r="DK66" i="3"/>
  <c r="AY66" i="3"/>
  <c r="AB66" i="3"/>
  <c r="L66" i="3"/>
  <c r="BH66" i="3"/>
  <c r="CV66" i="3"/>
  <c r="CE52" i="3"/>
  <c r="HN52" i="3"/>
  <c r="HB66" i="3"/>
  <c r="EP66" i="3"/>
  <c r="CD66" i="3"/>
  <c r="R66" i="3"/>
  <c r="FU66" i="3"/>
  <c r="DI66" i="3"/>
  <c r="AW66" i="3"/>
  <c r="GZ66" i="3"/>
  <c r="EN66" i="3"/>
  <c r="CB66" i="3"/>
  <c r="P66" i="3"/>
  <c r="GQ66" i="3"/>
  <c r="EE66" i="3"/>
  <c r="BS66" i="3"/>
  <c r="GX66" i="3"/>
  <c r="EL66" i="3"/>
  <c r="BZ66" i="3"/>
  <c r="N66" i="3"/>
  <c r="FY66" i="3"/>
  <c r="DM66" i="3"/>
  <c r="BA66" i="3"/>
  <c r="IA66" i="3"/>
  <c r="FO66" i="3"/>
  <c r="DC66" i="3"/>
  <c r="AQ66" i="3"/>
  <c r="HD66" i="3"/>
  <c r="GN66" i="3"/>
  <c r="AJ66" i="3"/>
  <c r="HL52" i="3"/>
  <c r="CB52" i="3"/>
  <c r="GK60" i="3"/>
  <c r="R56" i="3"/>
  <c r="Y56" i="3"/>
  <c r="GT66" i="3"/>
  <c r="EH66" i="3"/>
  <c r="BV66" i="3"/>
  <c r="HY66" i="3"/>
  <c r="FM66" i="3"/>
  <c r="DA66" i="3"/>
  <c r="AO66" i="3"/>
  <c r="GR66" i="3"/>
  <c r="EF66" i="3"/>
  <c r="BT66" i="3"/>
  <c r="GI66" i="3"/>
  <c r="DW66" i="3"/>
  <c r="BK66" i="3"/>
  <c r="GP66" i="3"/>
  <c r="ED66" i="3"/>
  <c r="BR66" i="3"/>
  <c r="FQ66" i="3"/>
  <c r="DE66" i="3"/>
  <c r="AS66" i="3"/>
  <c r="HS66" i="3"/>
  <c r="FG66" i="3"/>
  <c r="CU66" i="3"/>
  <c r="AI66" i="3"/>
  <c r="ER66" i="3"/>
  <c r="EB66" i="3"/>
  <c r="DL52" i="3"/>
  <c r="GL66" i="3"/>
  <c r="DZ66" i="3"/>
  <c r="BN66" i="3"/>
  <c r="HQ66" i="3"/>
  <c r="FE66" i="3"/>
  <c r="CS66" i="3"/>
  <c r="AG66" i="3"/>
  <c r="GJ66" i="3"/>
  <c r="DX66" i="3"/>
  <c r="BL66" i="3"/>
  <c r="GA66" i="3"/>
  <c r="DO66" i="3"/>
  <c r="BC66" i="3"/>
  <c r="GH66" i="3"/>
  <c r="DV66" i="3"/>
  <c r="BJ66" i="3"/>
  <c r="HU66" i="3"/>
  <c r="FI66" i="3"/>
  <c r="CW66" i="3"/>
  <c r="AK66" i="3"/>
  <c r="HK66" i="3"/>
  <c r="EY66" i="3"/>
  <c r="CM66" i="3"/>
  <c r="AA66" i="3"/>
  <c r="CF66" i="3"/>
  <c r="BP66" i="3"/>
  <c r="FP66" i="3"/>
  <c r="HM56" i="3"/>
  <c r="FE51" i="3"/>
  <c r="CD51" i="3"/>
  <c r="GD66" i="3"/>
  <c r="DR66" i="3"/>
  <c r="BF66" i="3"/>
  <c r="HI66" i="3"/>
  <c r="EW66" i="3"/>
  <c r="CK66" i="3"/>
  <c r="Y66" i="3"/>
  <c r="GB66" i="3"/>
  <c r="DP66" i="3"/>
  <c r="BD66" i="3"/>
  <c r="FS66" i="3"/>
  <c r="DG66" i="3"/>
  <c r="AU66" i="3"/>
  <c r="FZ66" i="3"/>
  <c r="DN66" i="3"/>
  <c r="BB66" i="3"/>
  <c r="HM66" i="3"/>
  <c r="FA66" i="3"/>
  <c r="CO66" i="3"/>
  <c r="AC66" i="3"/>
  <c r="HC66" i="3"/>
  <c r="EQ66" i="3"/>
  <c r="CE66" i="3"/>
  <c r="S66" i="3"/>
  <c r="T66" i="3"/>
  <c r="FX66" i="3"/>
  <c r="CD52" i="3"/>
  <c r="HV55" i="3"/>
  <c r="CJ52" i="3"/>
  <c r="DO57" i="3"/>
  <c r="EZ56" i="3"/>
  <c r="HF55" i="3"/>
  <c r="GW56" i="3"/>
  <c r="BL56" i="3"/>
  <c r="AL56" i="3"/>
  <c r="DK57" i="3"/>
  <c r="GR57" i="3"/>
  <c r="GX57" i="3"/>
  <c r="GH57" i="3"/>
  <c r="BC60" i="3"/>
  <c r="HA56" i="3"/>
  <c r="HI56" i="3"/>
  <c r="HH51" i="3"/>
  <c r="GJ51" i="3"/>
  <c r="EX51" i="3"/>
  <c r="AU56" i="3"/>
  <c r="DL51" i="3"/>
  <c r="CU52" i="3"/>
  <c r="DE57" i="3"/>
  <c r="BU57" i="3"/>
  <c r="CJ57" i="3"/>
  <c r="FR57" i="3"/>
  <c r="FB57" i="3"/>
  <c r="CH57" i="3"/>
  <c r="AK56" i="3"/>
  <c r="CI56" i="3"/>
  <c r="DO53" i="3"/>
  <c r="AL53" i="3"/>
  <c r="FF53" i="3"/>
  <c r="AF53" i="3"/>
  <c r="BA53" i="3"/>
  <c r="HF53" i="3"/>
  <c r="HD53" i="3"/>
  <c r="DB53" i="3"/>
  <c r="Z53" i="3"/>
  <c r="AU53" i="3"/>
  <c r="DM55" i="3"/>
  <c r="BT55" i="3"/>
  <c r="DL55" i="3"/>
  <c r="DA55" i="3"/>
  <c r="HL60" i="3"/>
  <c r="HC51" i="3"/>
  <c r="GJ58" i="3"/>
  <c r="AN58" i="3"/>
  <c r="CX58" i="3"/>
  <c r="HU58" i="3"/>
  <c r="BQ58" i="3"/>
  <c r="DB55" i="3"/>
  <c r="FR51" i="3"/>
  <c r="CO56" i="3"/>
  <c r="BY55" i="3"/>
  <c r="HJ55" i="3"/>
  <c r="DP56" i="3"/>
  <c r="N56" i="3"/>
  <c r="HO57" i="3"/>
  <c r="EZ57" i="3"/>
  <c r="CU55" i="3"/>
  <c r="CL51" i="3"/>
  <c r="AZ56" i="3"/>
  <c r="BN56" i="3"/>
  <c r="FZ56" i="3"/>
  <c r="BQ51" i="3"/>
  <c r="HQ52" i="3"/>
  <c r="HP57" i="3"/>
  <c r="DN57" i="3"/>
  <c r="HM57" i="3"/>
  <c r="HN56" i="3"/>
  <c r="CM56" i="3"/>
  <c r="AH56" i="3"/>
  <c r="DD51" i="3"/>
  <c r="GK57" i="3"/>
  <c r="GJ57" i="3"/>
  <c r="DA57" i="3"/>
  <c r="GQ57" i="3"/>
  <c r="HA58" i="3"/>
  <c r="AR58" i="3"/>
  <c r="DD58" i="3"/>
  <c r="HD60" i="3"/>
  <c r="BU51" i="3"/>
  <c r="S56" i="3"/>
  <c r="Z56" i="3"/>
  <c r="AG56" i="3"/>
  <c r="GN52" i="3"/>
  <c r="GL52" i="3"/>
  <c r="FS52" i="3"/>
  <c r="FC52" i="3"/>
  <c r="GP56" i="3"/>
  <c r="GN56" i="3"/>
  <c r="CZ56" i="3"/>
  <c r="BQ56" i="3"/>
  <c r="HZ52" i="3"/>
  <c r="CZ58" i="3"/>
  <c r="BS58" i="3"/>
  <c r="CS56" i="3"/>
  <c r="CL56" i="3"/>
  <c r="CO51" i="3"/>
  <c r="CL52" i="3"/>
  <c r="AR56" i="3"/>
  <c r="O56" i="3"/>
  <c r="EZ52" i="3"/>
  <c r="FE52" i="3"/>
  <c r="GJ56" i="3"/>
  <c r="GM56" i="3"/>
  <c r="DM56" i="3"/>
  <c r="GT56" i="3"/>
  <c r="GN58" i="3"/>
  <c r="BG58" i="3"/>
  <c r="DQ58" i="3"/>
  <c r="CM57" i="3"/>
  <c r="GI57" i="3"/>
  <c r="HQ57" i="3"/>
  <c r="GA58" i="3"/>
  <c r="FO58" i="3"/>
  <c r="EX55" i="3"/>
  <c r="BO37" i="3"/>
  <c r="GI51" i="3"/>
  <c r="CZ52" i="3"/>
  <c r="GR52" i="3"/>
  <c r="FU56" i="3"/>
  <c r="GY34" i="3"/>
  <c r="AG35" i="25" s="1"/>
  <c r="FZ53" i="3"/>
  <c r="GG53" i="3"/>
  <c r="BQ53" i="3"/>
  <c r="DC53" i="3"/>
  <c r="GR53" i="3"/>
  <c r="BG53" i="3"/>
  <c r="HB53" i="3"/>
  <c r="BM58" i="3"/>
  <c r="HS53" i="3"/>
  <c r="AN53" i="3"/>
  <c r="CN53" i="3"/>
  <c r="BS53" i="3"/>
  <c r="HW53" i="3"/>
  <c r="HO53" i="3"/>
  <c r="CL53" i="3"/>
  <c r="BV53" i="3"/>
  <c r="HE53" i="3"/>
  <c r="HU53" i="3"/>
  <c r="HM53" i="3"/>
  <c r="HL53" i="3"/>
  <c r="CI53" i="3"/>
  <c r="CA53" i="3"/>
  <c r="FQ58" i="3"/>
  <c r="BZ53" i="3"/>
  <c r="HD55" i="3"/>
  <c r="BX55" i="3"/>
  <c r="IA27" i="3"/>
  <c r="AF28" i="25" s="1"/>
  <c r="HK55" i="3"/>
  <c r="CC55" i="3"/>
  <c r="BU55" i="3"/>
  <c r="CM55" i="3"/>
  <c r="HX55" i="3"/>
  <c r="HT51" i="3"/>
  <c r="HM60" i="3"/>
  <c r="HX52" i="3"/>
  <c r="BR52" i="3"/>
  <c r="GB58" i="3"/>
  <c r="CR58" i="3"/>
  <c r="CP58" i="3"/>
  <c r="HS58" i="3"/>
  <c r="GY37" i="3"/>
  <c r="DS37" i="3"/>
  <c r="HM51" i="3"/>
  <c r="FB51" i="3"/>
  <c r="HW52" i="3"/>
  <c r="HG52" i="3"/>
  <c r="FM52" i="3"/>
  <c r="U56" i="3"/>
  <c r="EW57" i="3"/>
  <c r="CW57" i="3"/>
  <c r="EY57" i="3"/>
  <c r="HV57" i="3"/>
  <c r="HF57" i="3"/>
  <c r="FC57" i="3"/>
  <c r="CI57" i="3"/>
  <c r="DL58" i="3"/>
  <c r="BJ55" i="3"/>
  <c r="HB52" i="3"/>
  <c r="FP56" i="3"/>
  <c r="CY56" i="3"/>
  <c r="CA58" i="3"/>
  <c r="GI52" i="3"/>
  <c r="FP52" i="3"/>
  <c r="GO52" i="3"/>
  <c r="BO34" i="3"/>
  <c r="AL35" i="25" s="1"/>
  <c r="BX53" i="3"/>
  <c r="BM55" i="3"/>
  <c r="IA37" i="3"/>
  <c r="FW37" i="3"/>
  <c r="DF51" i="3"/>
  <c r="FM57" i="3"/>
  <c r="DL56" i="3"/>
  <c r="GS57" i="3"/>
  <c r="IA34" i="3"/>
  <c r="AF35" i="25" s="1"/>
  <c r="BR53" i="3"/>
  <c r="AV58" i="3"/>
  <c r="GB55" i="3"/>
  <c r="Q53" i="3"/>
  <c r="AB56" i="3"/>
  <c r="AA53" i="3"/>
  <c r="AM22" i="3"/>
  <c r="AM23" i="25" s="1"/>
  <c r="AM20" i="3"/>
  <c r="AM21" i="25" s="1"/>
  <c r="AM5" i="3"/>
  <c r="AM6" i="25" s="1"/>
  <c r="AM11" i="3"/>
  <c r="AM12" i="25" s="1"/>
  <c r="AM34" i="3"/>
  <c r="AM35" i="25" s="1"/>
  <c r="V53" i="3"/>
  <c r="AK53" i="3"/>
  <c r="U53" i="3"/>
  <c r="AJ53" i="3"/>
  <c r="AM32" i="3"/>
  <c r="AM33" i="25" s="1"/>
  <c r="EU55" i="3"/>
  <c r="E8" i="25" s="1"/>
  <c r="EU58" i="3"/>
  <c r="E11" i="25" s="1"/>
  <c r="AM35" i="3"/>
  <c r="AM36" i="25" s="1"/>
  <c r="HR53" i="3"/>
  <c r="HT53" i="3"/>
  <c r="AM21" i="3"/>
  <c r="AM22" i="25" s="1"/>
  <c r="BW55" i="3"/>
  <c r="AM27" i="3"/>
  <c r="AM28" i="25" s="1"/>
  <c r="IA3" i="3"/>
  <c r="AF4" i="25" s="1"/>
  <c r="CQ3" i="3"/>
  <c r="AK4" i="25" s="1"/>
  <c r="L56" i="3"/>
  <c r="AM4" i="3"/>
  <c r="AM5" i="25" s="1"/>
  <c r="IA9" i="3"/>
  <c r="AF10" i="25" s="1"/>
  <c r="CO57" i="3"/>
  <c r="CQ34" i="3"/>
  <c r="AK35" i="25" s="1"/>
  <c r="CQ23" i="3"/>
  <c r="AK24" i="25" s="1"/>
  <c r="AM24" i="3"/>
  <c r="AM25" i="25" s="1"/>
  <c r="DS22" i="3"/>
  <c r="AJ23" i="25" s="1"/>
  <c r="FW22" i="3"/>
  <c r="AH23" i="25" s="1"/>
  <c r="AM16" i="3"/>
  <c r="AM17" i="25" s="1"/>
  <c r="CQ15" i="3"/>
  <c r="AK16" i="25" s="1"/>
  <c r="AM31" i="3"/>
  <c r="AM32" i="25" s="1"/>
  <c r="AM6" i="3"/>
  <c r="AM7" i="25" s="1"/>
  <c r="DS6" i="3"/>
  <c r="AJ7" i="25" s="1"/>
  <c r="CP56" i="3"/>
  <c r="AW56" i="3"/>
  <c r="BO8" i="3"/>
  <c r="AL9" i="25" s="1"/>
  <c r="AF56" i="3"/>
  <c r="FQ52" i="3"/>
  <c r="BS52" i="3"/>
  <c r="HR57" i="3"/>
  <c r="CE57" i="3"/>
  <c r="M56" i="3"/>
  <c r="T56" i="3"/>
  <c r="HJ56" i="3"/>
  <c r="BO22" i="3"/>
  <c r="AL23" i="25" s="1"/>
  <c r="GY23" i="3"/>
  <c r="AG24" i="25" s="1"/>
  <c r="CW53" i="3"/>
  <c r="DR53" i="3"/>
  <c r="AM15" i="3"/>
  <c r="AM16" i="25" s="1"/>
  <c r="CU53" i="3"/>
  <c r="CQ29" i="3"/>
  <c r="AK30" i="25" s="1"/>
  <c r="FW28" i="3"/>
  <c r="AH29" i="25" s="1"/>
  <c r="AM29" i="3"/>
  <c r="AM30" i="25" s="1"/>
  <c r="BQ52" i="3"/>
  <c r="HH52" i="3"/>
  <c r="CQ42" i="3"/>
  <c r="FN56" i="3"/>
  <c r="DM57" i="3"/>
  <c r="DS11" i="3"/>
  <c r="AJ12" i="25" s="1"/>
  <c r="DD52" i="3"/>
  <c r="DJ52" i="3"/>
  <c r="DS9" i="3"/>
  <c r="AJ10" i="25" s="1"/>
  <c r="AM12" i="3"/>
  <c r="AM13" i="25" s="1"/>
  <c r="FW34" i="3"/>
  <c r="AH35" i="25" s="1"/>
  <c r="CZ53" i="3"/>
  <c r="DE53" i="3"/>
  <c r="CX53" i="3"/>
  <c r="AW58" i="3"/>
  <c r="CT53" i="3"/>
  <c r="DI58" i="3"/>
  <c r="DS30" i="3"/>
  <c r="AJ31" i="25" s="1"/>
  <c r="AM30" i="3"/>
  <c r="AM31" i="25" s="1"/>
  <c r="DO55" i="3"/>
  <c r="DK55" i="3"/>
  <c r="DS27" i="3"/>
  <c r="AJ28" i="25" s="1"/>
  <c r="AM28" i="3"/>
  <c r="AM29" i="25" s="1"/>
  <c r="CW55" i="3"/>
  <c r="DD60" i="3"/>
  <c r="DA52" i="3"/>
  <c r="GY3" i="3"/>
  <c r="AG4" i="25" s="1"/>
  <c r="HI51" i="3"/>
  <c r="L60" i="3"/>
  <c r="AM8" i="3"/>
  <c r="AM9" i="25" s="1"/>
  <c r="BV52" i="3"/>
  <c r="AM10" i="3"/>
  <c r="AM11" i="25" s="1"/>
  <c r="AM13" i="3"/>
  <c r="AM14" i="25" s="1"/>
  <c r="DH57" i="3"/>
  <c r="DP57" i="3"/>
  <c r="BO24" i="3"/>
  <c r="AL25" i="25" s="1"/>
  <c r="BK53" i="3"/>
  <c r="AM23" i="3"/>
  <c r="AM24" i="25" s="1"/>
  <c r="AM19" i="3"/>
  <c r="AM20" i="25" s="1"/>
  <c r="AM18" i="3"/>
  <c r="AM19" i="25" s="1"/>
  <c r="AZ53" i="3"/>
  <c r="AY58" i="3"/>
  <c r="AQ53" i="3"/>
  <c r="BN53" i="3"/>
  <c r="AP53" i="3"/>
  <c r="BD53" i="3"/>
  <c r="AV53" i="3"/>
  <c r="BK58" i="3"/>
  <c r="BC53" i="3"/>
  <c r="GX55" i="3"/>
  <c r="BA55" i="3"/>
  <c r="AQ55" i="3"/>
  <c r="AU55" i="3"/>
  <c r="AR55" i="3"/>
  <c r="AM7" i="3"/>
  <c r="AM8" i="25" s="1"/>
  <c r="CX57" i="3"/>
  <c r="AC56" i="3"/>
  <c r="FG57" i="3"/>
  <c r="AJ56" i="3"/>
  <c r="CQ13" i="3"/>
  <c r="AK14" i="25" s="1"/>
  <c r="BO23" i="3"/>
  <c r="AL24" i="25" s="1"/>
  <c r="X53" i="3"/>
  <c r="GI53" i="3"/>
  <c r="GA53" i="3"/>
  <c r="O53" i="3"/>
  <c r="GB53" i="3"/>
  <c r="EY58" i="3"/>
  <c r="N53" i="3"/>
  <c r="GW53" i="3"/>
  <c r="GO53" i="3"/>
  <c r="FY53" i="3"/>
  <c r="AB53" i="3"/>
  <c r="GU53" i="3"/>
  <c r="GE53" i="3"/>
  <c r="GT53" i="3"/>
  <c r="GL53" i="3"/>
  <c r="GJ53" i="3"/>
  <c r="GV55" i="3"/>
  <c r="BO27" i="3"/>
  <c r="AL28" i="25" s="1"/>
  <c r="GI55" i="3"/>
  <c r="GW55" i="3"/>
  <c r="GL55" i="3"/>
  <c r="BO7" i="3"/>
  <c r="AL8" i="25" s="1"/>
  <c r="GI58" i="3"/>
  <c r="FY58" i="3"/>
  <c r="GE58" i="3"/>
  <c r="GI56" i="3"/>
  <c r="EY56" i="3"/>
  <c r="AM3" i="3"/>
  <c r="AM4" i="25" s="1"/>
  <c r="AD56" i="3"/>
  <c r="GY41" i="3"/>
  <c r="DC52" i="3"/>
  <c r="BO10" i="3"/>
  <c r="AL11" i="25" s="1"/>
  <c r="FP57" i="3"/>
  <c r="DS34" i="3"/>
  <c r="AJ35" i="25" s="1"/>
  <c r="AM17" i="3"/>
  <c r="AM18" i="25" s="1"/>
  <c r="AM14" i="3"/>
  <c r="AM15" i="25" s="1"/>
  <c r="GY6" i="3"/>
  <c r="AG7" i="25" s="1"/>
  <c r="FW4" i="3"/>
  <c r="AH5" i="25" s="1"/>
  <c r="AC60" i="3"/>
  <c r="HP60" i="3"/>
  <c r="IA8" i="3"/>
  <c r="AF9" i="25" s="1"/>
  <c r="CE56" i="3"/>
  <c r="DN52" i="3"/>
  <c r="AM9" i="3"/>
  <c r="AM10" i="25" s="1"/>
  <c r="CA56" i="3"/>
  <c r="AE53" i="3"/>
  <c r="AW53" i="3"/>
  <c r="FW14" i="3"/>
  <c r="AH15" i="25" s="1"/>
  <c r="FP53" i="3"/>
  <c r="EZ53" i="3"/>
  <c r="FW18" i="3"/>
  <c r="AH19" i="25" s="1"/>
  <c r="EX53" i="3"/>
  <c r="FK58" i="3"/>
  <c r="FR53" i="3"/>
  <c r="FJ53" i="3"/>
  <c r="FI53" i="3"/>
  <c r="GM55" i="3"/>
  <c r="CY55" i="3"/>
  <c r="FQ55" i="3"/>
  <c r="FA55" i="3"/>
  <c r="CO55" i="3"/>
  <c r="FH55" i="3"/>
  <c r="EY55" i="3"/>
  <c r="BL55" i="3"/>
  <c r="AV55" i="3"/>
  <c r="FN55" i="3"/>
  <c r="GK55" i="3"/>
  <c r="FE55" i="3"/>
  <c r="FF55" i="3"/>
  <c r="FT55" i="3"/>
  <c r="FD55" i="3"/>
  <c r="FC55" i="3"/>
  <c r="GT55" i="3"/>
  <c r="FK55" i="3"/>
  <c r="FM55" i="3"/>
  <c r="GS55" i="3"/>
  <c r="FL52" i="3"/>
  <c r="BO38" i="3"/>
  <c r="FI58" i="3"/>
  <c r="FG58" i="3"/>
  <c r="GC59" i="3"/>
  <c r="GS59" i="3"/>
  <c r="BU52" i="3"/>
  <c r="CA59" i="3"/>
  <c r="HG59" i="3"/>
  <c r="GU52" i="3"/>
  <c r="GG52" i="3"/>
  <c r="GW52" i="3"/>
  <c r="EU59" i="3"/>
  <c r="E12" i="25" s="1"/>
  <c r="IA48" i="3"/>
  <c r="AF49" i="25" s="1"/>
  <c r="HU57" i="3"/>
  <c r="HE57" i="3"/>
  <c r="IA21" i="3"/>
  <c r="AF22" i="25" s="1"/>
  <c r="IA31" i="3"/>
  <c r="AF32" i="25" s="1"/>
  <c r="GZ52" i="3"/>
  <c r="IA45" i="3"/>
  <c r="AF46" i="25" s="1"/>
  <c r="HK52" i="3"/>
  <c r="IA47" i="3"/>
  <c r="AF48" i="25" s="1"/>
  <c r="HZ56" i="3"/>
  <c r="IA14" i="3"/>
  <c r="AF15" i="25" s="1"/>
  <c r="IA20" i="3"/>
  <c r="AF21" i="25" s="1"/>
  <c r="IA30" i="3"/>
  <c r="AF31" i="25" s="1"/>
  <c r="HX58" i="3"/>
  <c r="HC58" i="3"/>
  <c r="HZ55" i="3"/>
  <c r="IA42" i="3"/>
  <c r="HY51" i="3"/>
  <c r="HW51" i="3"/>
  <c r="IA41" i="3"/>
  <c r="HA52" i="3"/>
  <c r="IA46" i="3"/>
  <c r="AF47" i="25" s="1"/>
  <c r="IA24" i="3"/>
  <c r="AF25" i="25" s="1"/>
  <c r="IA28" i="3"/>
  <c r="AF29" i="25" s="1"/>
  <c r="HL51" i="3"/>
  <c r="HP52" i="3"/>
  <c r="IA32" i="3"/>
  <c r="AF33" i="25" s="1"/>
  <c r="HD52" i="3"/>
  <c r="IA23" i="3"/>
  <c r="AF24" i="25" s="1"/>
  <c r="IA17" i="3"/>
  <c r="AF18" i="25" s="1"/>
  <c r="HG51" i="3"/>
  <c r="HS51" i="3"/>
  <c r="HC52" i="3"/>
  <c r="IA10" i="3"/>
  <c r="AF11" i="25" s="1"/>
  <c r="IA11" i="3"/>
  <c r="AF12" i="25" s="1"/>
  <c r="IA35" i="3"/>
  <c r="AF36" i="25" s="1"/>
  <c r="HK53" i="3"/>
  <c r="GZ53" i="3"/>
  <c r="IA22" i="3"/>
  <c r="AF23" i="25" s="1"/>
  <c r="HJ53" i="3"/>
  <c r="HX53" i="3"/>
  <c r="HV53" i="3"/>
  <c r="HN53" i="3"/>
  <c r="HM58" i="3"/>
  <c r="IA16" i="3"/>
  <c r="AF17" i="25" s="1"/>
  <c r="IA38" i="3"/>
  <c r="GZ56" i="3"/>
  <c r="IA4" i="3"/>
  <c r="AF5" i="25" s="1"/>
  <c r="HA51" i="3"/>
  <c r="IA5" i="3"/>
  <c r="AF6" i="25" s="1"/>
  <c r="IA13" i="3"/>
  <c r="AF14" i="25" s="1"/>
  <c r="IA15" i="3"/>
  <c r="AF16" i="25" s="1"/>
  <c r="IA18" i="3"/>
  <c r="AF19" i="25" s="1"/>
  <c r="IA6" i="3"/>
  <c r="AF7" i="25" s="1"/>
  <c r="IA7" i="3"/>
  <c r="AF8" i="25" s="1"/>
  <c r="HN51" i="3"/>
  <c r="HU51" i="3"/>
  <c r="IA12" i="3"/>
  <c r="AF13" i="25" s="1"/>
  <c r="IA19" i="3"/>
  <c r="AF20" i="25" s="1"/>
  <c r="HC55" i="3"/>
  <c r="HE55" i="3"/>
  <c r="HR55" i="3"/>
  <c r="HL55" i="3"/>
  <c r="HQ55" i="3"/>
  <c r="HP55" i="3"/>
  <c r="GZ55" i="3"/>
  <c r="IA29" i="3"/>
  <c r="AF30" i="25" s="1"/>
  <c r="HW55" i="3"/>
  <c r="HG55" i="3"/>
  <c r="HA55" i="3"/>
  <c r="HM55" i="3"/>
  <c r="GX53" i="3"/>
  <c r="GF53" i="3"/>
  <c r="GY18" i="3"/>
  <c r="AG19" i="25" s="1"/>
  <c r="GY31" i="3"/>
  <c r="AG32" i="25" s="1"/>
  <c r="GH56" i="3"/>
  <c r="GY8" i="3"/>
  <c r="AG9" i="25" s="1"/>
  <c r="GF56" i="3"/>
  <c r="GO57" i="3"/>
  <c r="FY57" i="3"/>
  <c r="GK53" i="3"/>
  <c r="GY24" i="3"/>
  <c r="AG25" i="25" s="1"/>
  <c r="GD53" i="3"/>
  <c r="GY30" i="3"/>
  <c r="AG31" i="25" s="1"/>
  <c r="GY42" i="3"/>
  <c r="GY10" i="3"/>
  <c r="AG11" i="25" s="1"/>
  <c r="FX56" i="3"/>
  <c r="GY4" i="3"/>
  <c r="AG5" i="25" s="1"/>
  <c r="GY13" i="3"/>
  <c r="AG14" i="25" s="1"/>
  <c r="GC53" i="3"/>
  <c r="FZ55" i="3"/>
  <c r="GJ55" i="3"/>
  <c r="GE55" i="3"/>
  <c r="GQ55" i="3"/>
  <c r="GU55" i="3"/>
  <c r="GO55" i="3"/>
  <c r="GC55" i="3"/>
  <c r="GN55" i="3"/>
  <c r="FX55" i="3"/>
  <c r="GY29" i="3"/>
  <c r="AG30" i="25" s="1"/>
  <c r="GD55" i="3"/>
  <c r="GA55" i="3"/>
  <c r="GJ52" i="3"/>
  <c r="GY22" i="3"/>
  <c r="AG23" i="25" s="1"/>
  <c r="GY16" i="3"/>
  <c r="AG17" i="25" s="1"/>
  <c r="GY27" i="3"/>
  <c r="AG28" i="25" s="1"/>
  <c r="FX52" i="3"/>
  <c r="GY45" i="3"/>
  <c r="AG46" i="25" s="1"/>
  <c r="GL56" i="3"/>
  <c r="GB56" i="3"/>
  <c r="GE56" i="3"/>
  <c r="GM52" i="3"/>
  <c r="GS56" i="3"/>
  <c r="GY35" i="3"/>
  <c r="AG36" i="25" s="1"/>
  <c r="GY17" i="3"/>
  <c r="AG18" i="25" s="1"/>
  <c r="GY38" i="3"/>
  <c r="GB51" i="3"/>
  <c r="GY48" i="3"/>
  <c r="AG49" i="25" s="1"/>
  <c r="GD52" i="3"/>
  <c r="GD56" i="3"/>
  <c r="GC56" i="3"/>
  <c r="GY15" i="3"/>
  <c r="AG16" i="25" s="1"/>
  <c r="GY21" i="3"/>
  <c r="AG22" i="25" s="1"/>
  <c r="GW58" i="3"/>
  <c r="GY7" i="3"/>
  <c r="AG8" i="25" s="1"/>
  <c r="GY5" i="3"/>
  <c r="AG6" i="25" s="1"/>
  <c r="GG56" i="3"/>
  <c r="GF52" i="3"/>
  <c r="GY47" i="3"/>
  <c r="AG48" i="25" s="1"/>
  <c r="GY9" i="3"/>
  <c r="AG10" i="25" s="1"/>
  <c r="GY12" i="3"/>
  <c r="AG13" i="25" s="1"/>
  <c r="GY14" i="3"/>
  <c r="AG15" i="25" s="1"/>
  <c r="GY20" i="3"/>
  <c r="AG21" i="25" s="1"/>
  <c r="GP53" i="3"/>
  <c r="GO56" i="3"/>
  <c r="FY56" i="3"/>
  <c r="GS52" i="3"/>
  <c r="GN59" i="3"/>
  <c r="GE52" i="3"/>
  <c r="GY46" i="3"/>
  <c r="AG47" i="25" s="1"/>
  <c r="GT52" i="3"/>
  <c r="GY11" i="3"/>
  <c r="AG12" i="25" s="1"/>
  <c r="GY19" i="3"/>
  <c r="AG20" i="25" s="1"/>
  <c r="GY28" i="3"/>
  <c r="AG29" i="25" s="1"/>
  <c r="GY32" i="3"/>
  <c r="AG33" i="25" s="1"/>
  <c r="FV51" i="3"/>
  <c r="FM51" i="3"/>
  <c r="FW5" i="3"/>
  <c r="AH6" i="25" s="1"/>
  <c r="FW48" i="3"/>
  <c r="AH49" i="25" s="1"/>
  <c r="FG52" i="3"/>
  <c r="FF52" i="3"/>
  <c r="FW13" i="3"/>
  <c r="AH14" i="25" s="1"/>
  <c r="FU53" i="3"/>
  <c r="FQ53" i="3"/>
  <c r="FW21" i="3"/>
  <c r="AH22" i="25" s="1"/>
  <c r="FS58" i="3"/>
  <c r="FW15" i="3"/>
  <c r="AH16" i="25" s="1"/>
  <c r="FW3" i="3"/>
  <c r="AH4" i="25" s="1"/>
  <c r="FW7" i="3"/>
  <c r="AH8" i="25" s="1"/>
  <c r="FV56" i="3"/>
  <c r="FW47" i="3"/>
  <c r="AH48" i="25" s="1"/>
  <c r="FW12" i="3"/>
  <c r="AH13" i="25" s="1"/>
  <c r="FW24" i="3"/>
  <c r="AH25" i="25" s="1"/>
  <c r="FW20" i="3"/>
  <c r="AH21" i="25" s="1"/>
  <c r="FV60" i="3"/>
  <c r="FW6" i="3"/>
  <c r="AH7" i="25" s="1"/>
  <c r="EW51" i="3"/>
  <c r="FW46" i="3"/>
  <c r="AH47" i="25" s="1"/>
  <c r="FU59" i="3"/>
  <c r="FS59" i="3"/>
  <c r="FC59" i="3"/>
  <c r="FW9" i="3"/>
  <c r="AH10" i="25" s="1"/>
  <c r="FL56" i="3"/>
  <c r="FW23" i="3"/>
  <c r="AH24" i="25" s="1"/>
  <c r="FW29" i="3"/>
  <c r="AH30" i="25" s="1"/>
  <c r="FL58" i="3"/>
  <c r="FW32" i="3"/>
  <c r="AH33" i="25" s="1"/>
  <c r="EV56" i="3"/>
  <c r="FW11" i="3"/>
  <c r="AH12" i="25" s="1"/>
  <c r="FB56" i="3"/>
  <c r="FW10" i="3"/>
  <c r="AH11" i="25" s="1"/>
  <c r="FW35" i="3"/>
  <c r="AH36" i="25" s="1"/>
  <c r="FW17" i="3"/>
  <c r="AH18" i="25" s="1"/>
  <c r="FW27" i="3"/>
  <c r="AH28" i="25" s="1"/>
  <c r="FW31" i="3"/>
  <c r="AH32" i="25" s="1"/>
  <c r="FW38" i="3"/>
  <c r="FW8" i="3"/>
  <c r="AH9" i="25" s="1"/>
  <c r="FW42" i="3"/>
  <c r="FW45" i="3"/>
  <c r="AH46" i="25" s="1"/>
  <c r="FO52" i="3"/>
  <c r="FN52" i="3"/>
  <c r="FA53" i="3"/>
  <c r="FH53" i="3"/>
  <c r="FW16" i="3"/>
  <c r="AH17" i="25" s="1"/>
  <c r="FO53" i="3"/>
  <c r="FG53" i="3"/>
  <c r="FC53" i="3"/>
  <c r="FV53" i="3"/>
  <c r="FN53" i="3"/>
  <c r="FW30" i="3"/>
  <c r="AH31" i="25" s="1"/>
  <c r="FW41" i="3"/>
  <c r="FS57" i="3"/>
  <c r="EY53" i="3"/>
  <c r="FW19" i="3"/>
  <c r="AH20" i="25" s="1"/>
  <c r="EU60" i="3"/>
  <c r="E13" i="25" s="1"/>
  <c r="DT55" i="3"/>
  <c r="EU51" i="3"/>
  <c r="E4" i="25" s="1"/>
  <c r="CR56" i="3"/>
  <c r="DS4" i="3"/>
  <c r="AJ5" i="25" s="1"/>
  <c r="CT55" i="3"/>
  <c r="CR55" i="3"/>
  <c r="DS42" i="3"/>
  <c r="DS12" i="3"/>
  <c r="AJ13" i="25" s="1"/>
  <c r="DG58" i="3"/>
  <c r="DS16" i="3"/>
  <c r="AJ17" i="25" s="1"/>
  <c r="DF55" i="3"/>
  <c r="DP52" i="3"/>
  <c r="CY52" i="3"/>
  <c r="CW52" i="3"/>
  <c r="CS52" i="3"/>
  <c r="CT52" i="3"/>
  <c r="DR56" i="3"/>
  <c r="CX56" i="3"/>
  <c r="DS41" i="3"/>
  <c r="DR52" i="3"/>
  <c r="DB52" i="3"/>
  <c r="DS10" i="3"/>
  <c r="AJ11" i="25" s="1"/>
  <c r="DS24" i="3"/>
  <c r="AJ25" i="25" s="1"/>
  <c r="DD53" i="3"/>
  <c r="DP53" i="3"/>
  <c r="DH53" i="3"/>
  <c r="DN53" i="3"/>
  <c r="DF53" i="3"/>
  <c r="DS19" i="3"/>
  <c r="AJ20" i="25" s="1"/>
  <c r="DH52" i="3"/>
  <c r="DS7" i="3"/>
  <c r="AJ8" i="25" s="1"/>
  <c r="DS17" i="3"/>
  <c r="AJ18" i="25" s="1"/>
  <c r="DJ56" i="3"/>
  <c r="DO52" i="3"/>
  <c r="DS23" i="3"/>
  <c r="AJ24" i="25" s="1"/>
  <c r="DS21" i="3"/>
  <c r="AJ22" i="25" s="1"/>
  <c r="DB56" i="3"/>
  <c r="DS8" i="3"/>
  <c r="AJ9" i="25" s="1"/>
  <c r="DS5" i="3"/>
  <c r="AJ6" i="25" s="1"/>
  <c r="DK52" i="3"/>
  <c r="DG57" i="3"/>
  <c r="CZ57" i="3"/>
  <c r="DS15" i="3"/>
  <c r="AJ16" i="25" s="1"/>
  <c r="DS20" i="3"/>
  <c r="AJ21" i="25" s="1"/>
  <c r="DQ55" i="3"/>
  <c r="CS55" i="3"/>
  <c r="CZ55" i="3"/>
  <c r="DD55" i="3"/>
  <c r="DG55" i="3"/>
  <c r="CV55" i="3"/>
  <c r="DP55" i="3"/>
  <c r="DC55" i="3"/>
  <c r="DJ55" i="3"/>
  <c r="DS3" i="3"/>
  <c r="AJ4" i="25" s="1"/>
  <c r="DS48" i="3"/>
  <c r="AJ49" i="25" s="1"/>
  <c r="DS35" i="3"/>
  <c r="AJ36" i="25" s="1"/>
  <c r="DF60" i="3"/>
  <c r="CV52" i="3"/>
  <c r="DS38" i="3"/>
  <c r="DS45" i="3"/>
  <c r="AJ46" i="25" s="1"/>
  <c r="DS46" i="3"/>
  <c r="AJ47" i="25" s="1"/>
  <c r="DS13" i="3"/>
  <c r="AJ14" i="25" s="1"/>
  <c r="DQ56" i="3"/>
  <c r="DH56" i="3"/>
  <c r="DS47" i="3"/>
  <c r="AJ48" i="25" s="1"/>
  <c r="DS14" i="3"/>
  <c r="AJ15" i="25" s="1"/>
  <c r="DS32" i="3"/>
  <c r="AJ33" i="25" s="1"/>
  <c r="CX52" i="3"/>
  <c r="DS18" i="3"/>
  <c r="AJ19" i="25" s="1"/>
  <c r="DS31" i="3"/>
  <c r="AJ32" i="25" s="1"/>
  <c r="DS28" i="3"/>
  <c r="AJ29" i="25" s="1"/>
  <c r="DS29" i="3"/>
  <c r="AJ30" i="25" s="1"/>
  <c r="CS58" i="3"/>
  <c r="DC58" i="3"/>
  <c r="CG52" i="3"/>
  <c r="CQ8" i="3"/>
  <c r="AK9" i="25" s="1"/>
  <c r="CD56" i="3"/>
  <c r="CQ41" i="3"/>
  <c r="CM52" i="3"/>
  <c r="CQ22" i="3"/>
  <c r="AK23" i="25" s="1"/>
  <c r="CQ18" i="3"/>
  <c r="AK19" i="25" s="1"/>
  <c r="BY52" i="3"/>
  <c r="BP52" i="3"/>
  <c r="CQ45" i="3"/>
  <c r="AK46" i="25" s="1"/>
  <c r="CH56" i="3"/>
  <c r="BX56" i="3"/>
  <c r="BV56" i="3"/>
  <c r="BY51" i="3"/>
  <c r="CQ9" i="3"/>
  <c r="AK10" i="25" s="1"/>
  <c r="CQ17" i="3"/>
  <c r="AK18" i="25" s="1"/>
  <c r="CQ27" i="3"/>
  <c r="AK28" i="25" s="1"/>
  <c r="CQ31" i="3"/>
  <c r="AK32" i="25" s="1"/>
  <c r="CQ5" i="3"/>
  <c r="AK6" i="25" s="1"/>
  <c r="CB58" i="3"/>
  <c r="BZ58" i="3"/>
  <c r="CF58" i="3"/>
  <c r="CD55" i="3"/>
  <c r="CQ37" i="3"/>
  <c r="CQ6" i="3"/>
  <c r="AK7" i="25" s="1"/>
  <c r="BP56" i="3"/>
  <c r="CQ4" i="3"/>
  <c r="AK5" i="25" s="1"/>
  <c r="CQ48" i="3"/>
  <c r="AK49" i="25" s="1"/>
  <c r="CQ35" i="3"/>
  <c r="AK36" i="25" s="1"/>
  <c r="CQ21" i="3"/>
  <c r="AK22" i="25" s="1"/>
  <c r="CQ30" i="3"/>
  <c r="AK31" i="25" s="1"/>
  <c r="CQ47" i="3"/>
  <c r="AK48" i="25" s="1"/>
  <c r="BQ57" i="3"/>
  <c r="CQ20" i="3"/>
  <c r="AK21" i="25" s="1"/>
  <c r="CQ28" i="3"/>
  <c r="AK29" i="25" s="1"/>
  <c r="CA52" i="3"/>
  <c r="CQ38" i="3"/>
  <c r="CA60" i="3"/>
  <c r="CG56" i="3"/>
  <c r="CC51" i="3"/>
  <c r="CQ46" i="3"/>
  <c r="AK47" i="25" s="1"/>
  <c r="BP57" i="3"/>
  <c r="CQ12" i="3"/>
  <c r="AK13" i="25" s="1"/>
  <c r="CQ24" i="3"/>
  <c r="AK25" i="25" s="1"/>
  <c r="CP53" i="3"/>
  <c r="CO53" i="3"/>
  <c r="CF53" i="3"/>
  <c r="CM53" i="3"/>
  <c r="CE53" i="3"/>
  <c r="CD53" i="3"/>
  <c r="CQ19" i="3"/>
  <c r="AK20" i="25" s="1"/>
  <c r="CQ32" i="3"/>
  <c r="AK33" i="25" s="1"/>
  <c r="CN52" i="3"/>
  <c r="CP52" i="3"/>
  <c r="CQ16" i="3"/>
  <c r="AK17" i="25" s="1"/>
  <c r="BZ60" i="3"/>
  <c r="BP53" i="3"/>
  <c r="CQ10" i="3"/>
  <c r="AK11" i="25" s="1"/>
  <c r="CQ11" i="3"/>
  <c r="AK12" i="25" s="1"/>
  <c r="BS57" i="3"/>
  <c r="CF52" i="3"/>
  <c r="CE51" i="3"/>
  <c r="CQ7" i="3"/>
  <c r="AK8" i="25" s="1"/>
  <c r="BW56" i="3"/>
  <c r="CQ14" i="3"/>
  <c r="AK15" i="25" s="1"/>
  <c r="CG55" i="3"/>
  <c r="BQ55" i="3"/>
  <c r="CF55" i="3"/>
  <c r="CE55" i="3"/>
  <c r="CK55" i="3"/>
  <c r="CB55" i="3"/>
  <c r="CI55" i="3"/>
  <c r="CO52" i="3"/>
  <c r="BX52" i="3"/>
  <c r="BZ52" i="3"/>
  <c r="BC56" i="3"/>
  <c r="BB53" i="3"/>
  <c r="BI53" i="3"/>
  <c r="AS53" i="3"/>
  <c r="BH53" i="3"/>
  <c r="AR53" i="3"/>
  <c r="AP56" i="3"/>
  <c r="BO11" i="3"/>
  <c r="AL12" i="25" s="1"/>
  <c r="BB56" i="3"/>
  <c r="BO35" i="3"/>
  <c r="AL36" i="25" s="1"/>
  <c r="BO29" i="3"/>
  <c r="AL30" i="25" s="1"/>
  <c r="BA56" i="3"/>
  <c r="BO9" i="3"/>
  <c r="AL10" i="25" s="1"/>
  <c r="BO13" i="3"/>
  <c r="AL14" i="25" s="1"/>
  <c r="BO15" i="3"/>
  <c r="AL16" i="25" s="1"/>
  <c r="BO18" i="3"/>
  <c r="AL19" i="25" s="1"/>
  <c r="BI55" i="3"/>
  <c r="BG55" i="3"/>
  <c r="AO55" i="3"/>
  <c r="AZ55" i="3"/>
  <c r="BN55" i="3"/>
  <c r="AX55" i="3"/>
  <c r="BD55" i="3"/>
  <c r="BC55" i="3"/>
  <c r="BH55" i="3"/>
  <c r="BD56" i="3"/>
  <c r="BO6" i="3"/>
  <c r="AL7" i="25" s="1"/>
  <c r="BO12" i="3"/>
  <c r="AL13" i="25" s="1"/>
  <c r="BO14" i="3"/>
  <c r="AL15" i="25" s="1"/>
  <c r="BO17" i="3"/>
  <c r="AL18" i="25" s="1"/>
  <c r="BO32" i="3"/>
  <c r="AL33" i="25" s="1"/>
  <c r="BO5" i="3"/>
  <c r="AL6" i="25" s="1"/>
  <c r="BO16" i="3"/>
  <c r="AL17" i="25" s="1"/>
  <c r="BO31" i="3"/>
  <c r="AL32" i="25" s="1"/>
  <c r="BO28" i="3"/>
  <c r="AL29" i="25" s="1"/>
  <c r="AN52" i="3"/>
  <c r="BH56" i="3"/>
  <c r="BO3" i="3"/>
  <c r="AL4" i="25" s="1"/>
  <c r="BO4" i="3"/>
  <c r="AL5" i="25" s="1"/>
  <c r="BO19" i="3"/>
  <c r="AL20" i="25" s="1"/>
  <c r="BO30" i="3"/>
  <c r="AL31" i="25" s="1"/>
  <c r="AS58" i="3"/>
  <c r="BO20" i="3"/>
  <c r="AL21" i="25" s="1"/>
  <c r="AO53" i="3"/>
  <c r="BO21" i="3"/>
  <c r="AL22" i="25" s="1"/>
  <c r="AT56" i="3"/>
  <c r="DT52" i="3"/>
  <c r="EU45" i="3"/>
  <c r="AI46" i="25" s="1"/>
  <c r="EI61" i="3"/>
  <c r="DT53" i="3"/>
  <c r="EU53" i="3"/>
  <c r="E6" i="25" s="1"/>
  <c r="DT57" i="3"/>
  <c r="EU12" i="3"/>
  <c r="AI13" i="25" s="1"/>
  <c r="DT56" i="3"/>
  <c r="EU11" i="3"/>
  <c r="AI12" i="25" s="1"/>
  <c r="FD59" i="3"/>
  <c r="ET61" i="3"/>
  <c r="FJ59" i="3"/>
  <c r="GB59" i="3"/>
  <c r="AN59" i="3"/>
  <c r="BU59" i="3"/>
  <c r="GQ59" i="3"/>
  <c r="GA59" i="3"/>
  <c r="FH59" i="3"/>
  <c r="DP59" i="3"/>
  <c r="HQ59" i="3"/>
  <c r="CF59" i="3"/>
  <c r="DN59" i="3"/>
  <c r="CR59" i="3"/>
  <c r="GR59" i="3"/>
  <c r="DQ59" i="3"/>
  <c r="BZ59" i="3"/>
  <c r="GX59" i="3"/>
  <c r="GH59" i="3"/>
  <c r="CY59" i="3"/>
  <c r="HP59" i="3"/>
  <c r="DW61" i="3"/>
  <c r="EK61" i="3"/>
  <c r="EQ61" i="3"/>
  <c r="EC61" i="3"/>
  <c r="EP61" i="3"/>
  <c r="EH61" i="3"/>
  <c r="GK59" i="3"/>
  <c r="FT59" i="3"/>
  <c r="EA61" i="3"/>
  <c r="CH59" i="3"/>
  <c r="DO59" i="3"/>
  <c r="DF59" i="3"/>
  <c r="DL59" i="3"/>
  <c r="DI59" i="3"/>
  <c r="FL59" i="3"/>
  <c r="HL59" i="3"/>
  <c r="HW59" i="3"/>
  <c r="EW59" i="3"/>
  <c r="CS59" i="3"/>
  <c r="HN59" i="3"/>
  <c r="CV59" i="3"/>
  <c r="BT59" i="3"/>
  <c r="DH59" i="3"/>
  <c r="DT59" i="3"/>
  <c r="BP59" i="3"/>
  <c r="CI59" i="3"/>
  <c r="CB59" i="3"/>
  <c r="BX59" i="3"/>
  <c r="HT59" i="3"/>
  <c r="HD59" i="3"/>
  <c r="HI59" i="3"/>
  <c r="HH59" i="3"/>
  <c r="GF59" i="3"/>
  <c r="HV59" i="3"/>
  <c r="HF59" i="3"/>
  <c r="GZ59" i="3"/>
  <c r="EV59" i="3"/>
  <c r="HY59" i="3"/>
  <c r="HA59" i="3"/>
  <c r="DG59" i="3"/>
  <c r="HX59" i="3"/>
  <c r="CX59" i="3"/>
  <c r="DD59" i="3"/>
  <c r="AO58" i="3"/>
  <c r="FC58" i="3"/>
  <c r="CL55" i="3"/>
  <c r="DO58" i="3"/>
  <c r="DE58" i="3"/>
  <c r="GC58" i="3"/>
  <c r="FM59" i="3"/>
  <c r="CK59" i="3"/>
  <c r="BS59" i="3"/>
  <c r="FK59" i="3"/>
  <c r="CJ59" i="3"/>
  <c r="FB59" i="3"/>
  <c r="FX59" i="3"/>
  <c r="FR59" i="3"/>
  <c r="GJ59" i="3"/>
  <c r="CP59" i="3"/>
  <c r="BR59" i="3"/>
  <c r="GI59" i="3"/>
  <c r="FP59" i="3"/>
  <c r="EZ59" i="3"/>
  <c r="CN59" i="3"/>
  <c r="HO59" i="3"/>
  <c r="GV59" i="3"/>
  <c r="CZ59" i="3"/>
  <c r="GP59" i="3"/>
  <c r="FZ59" i="3"/>
  <c r="EV52" i="3"/>
  <c r="EW52" i="3"/>
  <c r="FA52" i="3"/>
  <c r="HI52" i="3"/>
  <c r="GX52" i="3"/>
  <c r="DA59" i="3"/>
  <c r="FE59" i="3"/>
  <c r="CC59" i="3"/>
  <c r="HY52" i="3"/>
  <c r="HS52" i="3"/>
  <c r="EY52" i="3"/>
  <c r="HK60" i="3"/>
  <c r="HU60" i="3"/>
  <c r="CO60" i="3"/>
  <c r="GK51" i="3"/>
  <c r="FY51" i="3"/>
  <c r="FN60" i="3"/>
  <c r="DN60" i="3"/>
  <c r="DL60" i="3"/>
  <c r="HE60" i="3"/>
  <c r="CV51" i="3"/>
  <c r="HC60" i="3"/>
  <c r="HT60" i="3"/>
  <c r="FE60" i="3"/>
  <c r="BQ60" i="3"/>
  <c r="BP51" i="3"/>
  <c r="CX51" i="3"/>
  <c r="BK60" i="3"/>
  <c r="GN51" i="3"/>
  <c r="GS60" i="3"/>
  <c r="BS60" i="3"/>
  <c r="BJ60" i="3"/>
  <c r="AL60" i="3"/>
  <c r="U60" i="3"/>
  <c r="HD51" i="3"/>
  <c r="FZ60" i="3"/>
  <c r="DO51" i="3"/>
  <c r="M60" i="3"/>
  <c r="FF60" i="3"/>
  <c r="AB60" i="3"/>
  <c r="AI60" i="3"/>
  <c r="CW56" i="3"/>
  <c r="HH60" i="3"/>
  <c r="FX51" i="3"/>
  <c r="CG60" i="3"/>
  <c r="HO56" i="3"/>
  <c r="DA60" i="3"/>
  <c r="CY51" i="3"/>
  <c r="CR60" i="3"/>
  <c r="HV60" i="3"/>
  <c r="CV60" i="3"/>
  <c r="HN60" i="3"/>
  <c r="CI60" i="3"/>
  <c r="HF60" i="3"/>
  <c r="AK60" i="3"/>
  <c r="GH55" i="3"/>
  <c r="HN55" i="3"/>
  <c r="DN55" i="3"/>
  <c r="BB55" i="3"/>
  <c r="AT55" i="3"/>
  <c r="GP55" i="3"/>
  <c r="CX55" i="3"/>
  <c r="CP55" i="3"/>
  <c r="CH55" i="3"/>
  <c r="BZ55" i="3"/>
  <c r="BR55" i="3"/>
  <c r="FR55" i="3"/>
  <c r="FJ55" i="3"/>
  <c r="FB55" i="3"/>
  <c r="BJ53" i="3"/>
  <c r="FD53" i="3"/>
  <c r="CR53" i="3"/>
  <c r="FS53" i="3"/>
  <c r="FK53" i="3"/>
  <c r="FX53" i="3"/>
  <c r="AY53" i="3"/>
  <c r="AH53" i="3"/>
  <c r="BE53" i="3"/>
  <c r="DK53" i="3"/>
  <c r="HG53" i="3"/>
  <c r="DG53" i="3"/>
  <c r="GH53" i="3"/>
  <c r="BY53" i="3"/>
  <c r="DL53" i="3"/>
  <c r="HY53" i="3"/>
  <c r="FM53" i="3"/>
  <c r="GQ53" i="3"/>
  <c r="CY53" i="3"/>
  <c r="W53" i="3"/>
  <c r="AD53" i="3"/>
  <c r="HQ53" i="3"/>
  <c r="FE53" i="3"/>
  <c r="EV53" i="3"/>
  <c r="BL53" i="3"/>
  <c r="HI53" i="3"/>
  <c r="EW53" i="3"/>
  <c r="HA53" i="3"/>
  <c r="CC53" i="3"/>
  <c r="BM53" i="3"/>
  <c r="GS53" i="3"/>
  <c r="Y53" i="3"/>
  <c r="GN53" i="3"/>
  <c r="BW53" i="3"/>
  <c r="DJ53" i="3"/>
  <c r="CK53" i="3"/>
  <c r="CS53" i="3"/>
  <c r="AG53" i="3"/>
  <c r="HP53" i="3"/>
  <c r="CB53" i="3"/>
  <c r="R53" i="3"/>
  <c r="FB53" i="3"/>
  <c r="M53" i="3"/>
  <c r="HZ53" i="3"/>
  <c r="GV53" i="3"/>
  <c r="DM53" i="3"/>
  <c r="T53" i="3"/>
  <c r="AC53" i="3"/>
  <c r="HH53" i="3"/>
  <c r="BT53" i="3"/>
  <c r="GM53" i="3"/>
  <c r="FL53" i="3"/>
  <c r="CV53" i="3"/>
  <c r="BU53" i="3"/>
  <c r="AI53" i="3"/>
  <c r="HC53" i="3"/>
  <c r="DQ53" i="3"/>
  <c r="DA53" i="3"/>
  <c r="CH53" i="3"/>
  <c r="AT53" i="3"/>
  <c r="P53" i="3"/>
  <c r="AX53" i="3"/>
  <c r="DI53" i="3"/>
  <c r="FK56" i="3"/>
  <c r="BG56" i="3"/>
  <c r="HQ56" i="3"/>
  <c r="CF56" i="3"/>
  <c r="BK56" i="3"/>
  <c r="FR56" i="3"/>
  <c r="DE56" i="3"/>
  <c r="GK56" i="3"/>
  <c r="BZ56" i="3"/>
  <c r="P56" i="3"/>
  <c r="HX56" i="3"/>
  <c r="FG56" i="3"/>
  <c r="FQ56" i="3"/>
  <c r="EX56" i="3"/>
  <c r="BY56" i="3"/>
  <c r="BU56" i="3"/>
  <c r="GA57" i="3"/>
  <c r="EX52" i="3"/>
  <c r="DQ52" i="3"/>
  <c r="CK52" i="3"/>
  <c r="GB52" i="3"/>
  <c r="CR57" i="3"/>
  <c r="FD57" i="3"/>
  <c r="CK57" i="3"/>
  <c r="HH57" i="3"/>
  <c r="HF56" i="3"/>
  <c r="GA56" i="3"/>
  <c r="FC56" i="3"/>
  <c r="CC56" i="3"/>
  <c r="AS56" i="3"/>
  <c r="GM57" i="3"/>
  <c r="HT52" i="3"/>
  <c r="GV52" i="3"/>
  <c r="HM52" i="3"/>
  <c r="HC57" i="3"/>
  <c r="AN56" i="3"/>
  <c r="FX57" i="3"/>
  <c r="CB56" i="3"/>
  <c r="HL56" i="3"/>
  <c r="DN56" i="3"/>
  <c r="HK57" i="3"/>
  <c r="DC57" i="3"/>
  <c r="HV56" i="3"/>
  <c r="FS56" i="3"/>
  <c r="GH52" i="3"/>
  <c r="HL57" i="3"/>
  <c r="GN57" i="3"/>
  <c r="CF57" i="3"/>
  <c r="HD57" i="3"/>
  <c r="BX57" i="3"/>
  <c r="DL57" i="3"/>
  <c r="CN57" i="3"/>
  <c r="GO59" i="3"/>
  <c r="FY59" i="3"/>
  <c r="DK59" i="3"/>
  <c r="CT59" i="3"/>
  <c r="BV59" i="3"/>
  <c r="HS59" i="3"/>
  <c r="HJ59" i="3"/>
  <c r="GW59" i="3"/>
  <c r="GG59" i="3"/>
  <c r="GU59" i="3"/>
  <c r="CO59" i="3"/>
  <c r="FO59" i="3"/>
  <c r="FN59" i="3"/>
  <c r="HK59" i="3"/>
  <c r="CG59" i="3"/>
  <c r="HC59" i="3"/>
  <c r="FV59" i="3"/>
  <c r="BW59" i="3"/>
  <c r="GE59" i="3"/>
  <c r="GT59" i="3"/>
  <c r="FI59" i="3"/>
  <c r="BY59" i="3"/>
  <c r="EY59" i="3"/>
  <c r="EX59" i="3"/>
  <c r="DC59" i="3"/>
  <c r="DJ59" i="3"/>
  <c r="DE59" i="3"/>
  <c r="CL59" i="3"/>
  <c r="DB59" i="3"/>
  <c r="HU59" i="3"/>
  <c r="HE59" i="3"/>
  <c r="GL59" i="3"/>
  <c r="DR59" i="3"/>
  <c r="HZ59" i="3"/>
  <c r="BQ59" i="3"/>
  <c r="CM59" i="3"/>
  <c r="CU59" i="3"/>
  <c r="FQ59" i="3"/>
  <c r="FA59" i="3"/>
  <c r="HB59" i="3"/>
  <c r="CD59" i="3"/>
  <c r="GM59" i="3"/>
  <c r="FG59" i="3"/>
  <c r="FF59" i="3"/>
  <c r="CE59" i="3"/>
  <c r="GD59" i="3"/>
  <c r="HR59" i="3"/>
  <c r="DM59" i="3"/>
  <c r="CW59" i="3"/>
  <c r="HM59" i="3"/>
  <c r="FJ51" i="3"/>
  <c r="CR51" i="3"/>
  <c r="HX51" i="3"/>
  <c r="FU51" i="3"/>
  <c r="CK51" i="3"/>
  <c r="HQ51" i="3"/>
  <c r="HP51" i="3"/>
  <c r="FN51" i="3"/>
  <c r="DN51" i="3"/>
  <c r="CG51" i="3"/>
  <c r="HF51" i="3"/>
  <c r="GZ51" i="3"/>
  <c r="FF51" i="3"/>
  <c r="EO61" i="3"/>
  <c r="ED61" i="3"/>
  <c r="EG61" i="3"/>
  <c r="EL61" i="3"/>
  <c r="EF61" i="3"/>
  <c r="EJ61" i="3"/>
  <c r="ES61" i="3"/>
  <c r="DX61" i="3"/>
  <c r="EB61" i="3"/>
  <c r="EM61" i="3"/>
  <c r="DY61" i="3"/>
  <c r="GS51" i="3"/>
  <c r="GL60" i="3"/>
  <c r="EV60" i="3"/>
  <c r="CY60" i="3"/>
  <c r="CW60" i="3"/>
  <c r="HX60" i="3"/>
  <c r="GO60" i="3"/>
  <c r="CS51" i="3"/>
  <c r="AD60" i="3"/>
  <c r="S60" i="3"/>
  <c r="CM60" i="3"/>
  <c r="CC60" i="3"/>
  <c r="GH60" i="3"/>
  <c r="GE60" i="3"/>
  <c r="GG60" i="3"/>
  <c r="FI51" i="3"/>
  <c r="EZ51" i="3"/>
  <c r="GN60" i="3"/>
  <c r="HZ60" i="3"/>
  <c r="HY60" i="3"/>
  <c r="GF60" i="3"/>
  <c r="FH60" i="3"/>
  <c r="DP51" i="3"/>
  <c r="DQ60" i="3"/>
  <c r="DE51" i="3"/>
  <c r="DQ51" i="3"/>
  <c r="GP60" i="3"/>
  <c r="FP60" i="3"/>
  <c r="FG60" i="3"/>
  <c r="BT51" i="3"/>
  <c r="BR51" i="3"/>
  <c r="BL60" i="3"/>
  <c r="CS60" i="3"/>
  <c r="DP60" i="3"/>
  <c r="HO60" i="3"/>
  <c r="GT60" i="3"/>
  <c r="FA60" i="3"/>
  <c r="FM60" i="3"/>
  <c r="ER61" i="3"/>
  <c r="DZ61" i="3"/>
  <c r="DU61" i="3"/>
  <c r="GG51" i="3"/>
  <c r="GE51" i="3"/>
  <c r="FY60" i="3"/>
  <c r="GV60" i="3"/>
  <c r="GC51" i="3"/>
  <c r="GJ60" i="3"/>
  <c r="FI60" i="3"/>
  <c r="FP51" i="3"/>
  <c r="EZ60" i="3"/>
  <c r="FG51" i="3"/>
  <c r="FC60" i="3"/>
  <c r="FT51" i="3"/>
  <c r="FT60" i="3"/>
  <c r="CZ51" i="3"/>
  <c r="CK60" i="3"/>
  <c r="EN61" i="3"/>
  <c r="FD51" i="3"/>
  <c r="FD60" i="3"/>
  <c r="DH60" i="3"/>
  <c r="CE60" i="3"/>
  <c r="BF60" i="3"/>
  <c r="GZ60" i="3"/>
  <c r="GX60" i="3"/>
  <c r="GD51" i="3"/>
  <c r="FX60" i="3"/>
  <c r="DI60" i="3"/>
  <c r="DG51" i="3"/>
  <c r="CZ60" i="3"/>
  <c r="DO60" i="3"/>
  <c r="DM60" i="3"/>
  <c r="DJ60" i="3"/>
  <c r="BW60" i="3"/>
  <c r="AE60" i="3"/>
  <c r="GU60" i="3"/>
  <c r="DG60" i="3"/>
  <c r="DE60" i="3"/>
  <c r="DB60" i="3"/>
  <c r="BA60" i="3"/>
  <c r="AP60" i="3"/>
  <c r="GW60" i="3"/>
  <c r="GM60" i="3"/>
  <c r="FO60" i="3"/>
  <c r="FL60" i="3"/>
  <c r="DT60" i="3"/>
  <c r="BD60" i="3"/>
  <c r="T60" i="3"/>
  <c r="EE61" i="3"/>
  <c r="GW51" i="3"/>
  <c r="GU51" i="3"/>
  <c r="GD60" i="3"/>
  <c r="FS60" i="3"/>
  <c r="BY60" i="3"/>
  <c r="AV60" i="3"/>
  <c r="Z60" i="3"/>
  <c r="V60" i="3"/>
  <c r="DV61" i="3"/>
  <c r="GR60" i="3"/>
  <c r="FQ60" i="3"/>
  <c r="EY60" i="3"/>
  <c r="R60" i="3"/>
  <c r="X60" i="3"/>
  <c r="P60" i="3"/>
  <c r="W60" i="3"/>
  <c r="AG60" i="3"/>
  <c r="O60" i="3"/>
  <c r="Y60" i="3"/>
  <c r="AJ60" i="3"/>
  <c r="Q60" i="3"/>
  <c r="AA60" i="3"/>
  <c r="AH60" i="3"/>
  <c r="AF60" i="3"/>
  <c r="AN51" i="3"/>
  <c r="BN60" i="3"/>
  <c r="BH60" i="3"/>
  <c r="BM60" i="3"/>
  <c r="AN60" i="3"/>
  <c r="BI60" i="3"/>
  <c r="AZ60" i="3"/>
  <c r="BG60" i="3"/>
  <c r="AX60" i="3"/>
  <c r="BE60" i="3"/>
  <c r="AR60" i="3"/>
  <c r="AY60" i="3"/>
  <c r="AW60" i="3"/>
  <c r="AS60" i="3"/>
  <c r="AQ60" i="3"/>
  <c r="AO60" i="3"/>
  <c r="BU60" i="3"/>
  <c r="CI51" i="3"/>
  <c r="CA51" i="3"/>
  <c r="CF60" i="3"/>
  <c r="BS51" i="3"/>
  <c r="CJ60" i="3"/>
  <c r="CN60" i="3"/>
  <c r="BX60" i="3"/>
  <c r="CB60" i="3"/>
  <c r="BP60" i="3"/>
  <c r="CL60" i="3"/>
  <c r="BT60" i="3"/>
  <c r="CP51" i="3"/>
  <c r="CD60" i="3"/>
  <c r="CJ51" i="3"/>
  <c r="CH51" i="3"/>
  <c r="BV60" i="3"/>
  <c r="CB51" i="3"/>
  <c r="BZ51" i="3"/>
  <c r="DI51" i="3"/>
  <c r="DM51" i="3"/>
  <c r="CT60" i="3"/>
  <c r="DA51" i="3"/>
  <c r="DK60" i="3"/>
  <c r="DR51" i="3"/>
  <c r="DH51" i="3"/>
  <c r="CW51" i="3"/>
  <c r="DC60" i="3"/>
  <c r="DK51" i="3"/>
  <c r="DJ51" i="3"/>
  <c r="CU60" i="3"/>
  <c r="DC51" i="3"/>
  <c r="DB51" i="3"/>
  <c r="CU51" i="3"/>
  <c r="CT51" i="3"/>
  <c r="DR60" i="3"/>
  <c r="DT51" i="3"/>
  <c r="FB60" i="3"/>
  <c r="FO51" i="3"/>
  <c r="FK60" i="3"/>
  <c r="FS51" i="3"/>
  <c r="FU60" i="3"/>
  <c r="FK51" i="3"/>
  <c r="FQ51" i="3"/>
  <c r="FH51" i="3"/>
  <c r="EY51" i="3"/>
  <c r="FL51" i="3"/>
  <c r="FC51" i="3"/>
  <c r="FA51" i="3"/>
  <c r="EW60" i="3"/>
  <c r="EV51" i="3"/>
  <c r="FR60" i="3"/>
  <c r="FJ60" i="3"/>
  <c r="GA60" i="3"/>
  <c r="GM51" i="3"/>
  <c r="GT51" i="3"/>
  <c r="GV51" i="3"/>
  <c r="GL51" i="3"/>
  <c r="GB60" i="3"/>
  <c r="GF51" i="3"/>
  <c r="GQ60" i="3"/>
  <c r="GO51" i="3"/>
  <c r="GI60" i="3"/>
  <c r="HR60" i="3"/>
  <c r="HQ60" i="3"/>
  <c r="HJ51" i="3"/>
  <c r="HJ60" i="3"/>
  <c r="HI60" i="3"/>
  <c r="HR51" i="3"/>
  <c r="HB60" i="3"/>
  <c r="HA60" i="3"/>
  <c r="HB51" i="3"/>
  <c r="HW60" i="3"/>
  <c r="HZ51" i="3"/>
  <c r="HG60" i="3"/>
  <c r="H30" i="18"/>
  <c r="G30" i="18"/>
  <c r="F30" i="18"/>
  <c r="E30" i="18"/>
  <c r="D30" i="18"/>
  <c r="C30" i="18"/>
  <c r="B30" i="18"/>
  <c r="H29" i="18"/>
  <c r="G29" i="18"/>
  <c r="F29" i="18"/>
  <c r="E29" i="18"/>
  <c r="D29" i="18"/>
  <c r="C29" i="18"/>
  <c r="B29" i="18"/>
  <c r="H28" i="18"/>
  <c r="G28" i="18"/>
  <c r="F28" i="18"/>
  <c r="E28" i="18"/>
  <c r="D28" i="18"/>
  <c r="C28" i="18"/>
  <c r="B28" i="18"/>
  <c r="H27" i="18"/>
  <c r="G27" i="18"/>
  <c r="F27" i="18"/>
  <c r="E27" i="18"/>
  <c r="D27" i="18"/>
  <c r="C27" i="18"/>
  <c r="B27" i="18"/>
  <c r="H26" i="18"/>
  <c r="G26" i="18"/>
  <c r="F26" i="18"/>
  <c r="E26" i="18"/>
  <c r="D26" i="18"/>
  <c r="C26" i="18"/>
  <c r="B26" i="18"/>
  <c r="H25" i="18"/>
  <c r="G25" i="18"/>
  <c r="F25" i="18"/>
  <c r="E25" i="18"/>
  <c r="D25" i="18"/>
  <c r="C25" i="18"/>
  <c r="B25" i="18"/>
  <c r="H24" i="18"/>
  <c r="G24" i="18"/>
  <c r="F24" i="18"/>
  <c r="E24" i="18"/>
  <c r="D24" i="18"/>
  <c r="C24" i="18"/>
  <c r="B24" i="18"/>
  <c r="H23" i="18"/>
  <c r="G23" i="18"/>
  <c r="F23" i="18"/>
  <c r="E23" i="18"/>
  <c r="D23" i="18"/>
  <c r="C23" i="18"/>
  <c r="B23" i="18"/>
  <c r="H22" i="18"/>
  <c r="G22" i="18"/>
  <c r="F22" i="18"/>
  <c r="E22" i="18"/>
  <c r="D22" i="18"/>
  <c r="C22" i="18"/>
  <c r="B22" i="18"/>
  <c r="H21" i="18"/>
  <c r="G21" i="18"/>
  <c r="F21" i="18"/>
  <c r="E21" i="18"/>
  <c r="D21" i="18"/>
  <c r="C21" i="18"/>
  <c r="B21" i="18"/>
  <c r="H20" i="18"/>
  <c r="G20" i="18"/>
  <c r="F20" i="18"/>
  <c r="E20" i="18"/>
  <c r="D20" i="18"/>
  <c r="C20" i="18"/>
  <c r="B20" i="18"/>
  <c r="H19" i="18"/>
  <c r="G19" i="18"/>
  <c r="F19" i="18"/>
  <c r="E19" i="18"/>
  <c r="D19" i="18"/>
  <c r="C19" i="18"/>
  <c r="B19" i="18"/>
  <c r="H18" i="18"/>
  <c r="G18" i="18"/>
  <c r="F18" i="18"/>
  <c r="E18" i="18"/>
  <c r="D18" i="18"/>
  <c r="C18" i="18"/>
  <c r="B18" i="18"/>
  <c r="H17" i="18"/>
  <c r="G17" i="18"/>
  <c r="F17" i="18"/>
  <c r="E17" i="18"/>
  <c r="D17" i="18"/>
  <c r="C17" i="18"/>
  <c r="B17" i="18"/>
  <c r="H16" i="18"/>
  <c r="G16" i="18"/>
  <c r="F16" i="18"/>
  <c r="E16" i="18"/>
  <c r="D16" i="18"/>
  <c r="C16" i="18"/>
  <c r="B16" i="18"/>
  <c r="H15" i="18"/>
  <c r="G15" i="18"/>
  <c r="F15" i="18"/>
  <c r="E15" i="18"/>
  <c r="D15" i="18"/>
  <c r="C15" i="18"/>
  <c r="B15" i="18"/>
  <c r="H14" i="18"/>
  <c r="G14" i="18"/>
  <c r="F14" i="18"/>
  <c r="E14" i="18"/>
  <c r="D14" i="18"/>
  <c r="C14" i="18"/>
  <c r="B14" i="18"/>
  <c r="H13" i="18"/>
  <c r="G13" i="18"/>
  <c r="F13" i="18"/>
  <c r="E13" i="18"/>
  <c r="D13" i="18"/>
  <c r="C13" i="18"/>
  <c r="B13" i="18"/>
  <c r="H12" i="18"/>
  <c r="G12" i="18"/>
  <c r="F12" i="18"/>
  <c r="E12" i="18"/>
  <c r="D12" i="18"/>
  <c r="C12" i="18"/>
  <c r="B12" i="18"/>
  <c r="H11" i="18"/>
  <c r="G11" i="18"/>
  <c r="F11" i="18"/>
  <c r="E11" i="18"/>
  <c r="D11" i="18"/>
  <c r="C11" i="18"/>
  <c r="B11" i="18"/>
  <c r="H10" i="18"/>
  <c r="G10" i="18"/>
  <c r="F10" i="18"/>
  <c r="E10" i="18"/>
  <c r="D10" i="18"/>
  <c r="C10" i="18"/>
  <c r="B10" i="18"/>
  <c r="H9" i="18"/>
  <c r="G9" i="18"/>
  <c r="F9" i="18"/>
  <c r="E9" i="18"/>
  <c r="D9" i="18"/>
  <c r="C9" i="18"/>
  <c r="B9" i="18"/>
  <c r="H8" i="18"/>
  <c r="G8" i="18"/>
  <c r="F8" i="18"/>
  <c r="E8" i="18"/>
  <c r="D8" i="18"/>
  <c r="C8" i="18"/>
  <c r="B8" i="18"/>
  <c r="H7" i="18"/>
  <c r="G7" i="18"/>
  <c r="F7" i="18"/>
  <c r="E7" i="18"/>
  <c r="D7" i="18"/>
  <c r="C7" i="18"/>
  <c r="B7" i="18"/>
  <c r="H6" i="18"/>
  <c r="G6" i="18"/>
  <c r="F6" i="18"/>
  <c r="E6" i="18"/>
  <c r="D6" i="18"/>
  <c r="C6" i="18"/>
  <c r="B6" i="18"/>
  <c r="H5" i="18"/>
  <c r="G5" i="18"/>
  <c r="F5" i="18"/>
  <c r="E5" i="18"/>
  <c r="D5" i="18"/>
  <c r="C5" i="18"/>
  <c r="B5" i="18"/>
  <c r="H4" i="18"/>
  <c r="G4" i="18"/>
  <c r="F4" i="18"/>
  <c r="E4" i="18"/>
  <c r="D4" i="18"/>
  <c r="C4" i="18"/>
  <c r="B4" i="18"/>
  <c r="H3" i="18"/>
  <c r="G3" i="18"/>
  <c r="F3" i="18"/>
  <c r="E3" i="18"/>
  <c r="D3" i="18"/>
  <c r="C3" i="18"/>
  <c r="B3" i="18"/>
  <c r="W256" i="21"/>
  <c r="V256" i="21"/>
  <c r="U256" i="21"/>
  <c r="T256" i="21"/>
  <c r="S256" i="21"/>
  <c r="R256" i="21"/>
  <c r="Q256" i="21"/>
  <c r="P256" i="21"/>
  <c r="O256" i="21"/>
  <c r="W255" i="21"/>
  <c r="V255" i="21"/>
  <c r="U255" i="21"/>
  <c r="T255" i="21"/>
  <c r="S255" i="21"/>
  <c r="R255" i="21"/>
  <c r="Q255" i="21"/>
  <c r="P255" i="21"/>
  <c r="O255" i="21"/>
  <c r="W254" i="21"/>
  <c r="V254" i="21"/>
  <c r="U254" i="21"/>
  <c r="T254" i="21"/>
  <c r="S254" i="21"/>
  <c r="R254" i="21"/>
  <c r="Q254" i="21"/>
  <c r="P254" i="21"/>
  <c r="O254" i="21"/>
  <c r="W253" i="21"/>
  <c r="V253" i="21"/>
  <c r="U253" i="21"/>
  <c r="T253" i="21"/>
  <c r="S253" i="21"/>
  <c r="R253" i="21"/>
  <c r="Q253" i="21"/>
  <c r="P253" i="21"/>
  <c r="O253" i="21"/>
  <c r="W252" i="21"/>
  <c r="V252" i="21"/>
  <c r="U252" i="21"/>
  <c r="T252" i="21"/>
  <c r="S252" i="21"/>
  <c r="R252" i="21"/>
  <c r="Q252" i="21"/>
  <c r="P252" i="21"/>
  <c r="O252" i="21"/>
  <c r="W251" i="21"/>
  <c r="V251" i="21"/>
  <c r="U251" i="21"/>
  <c r="T251" i="21"/>
  <c r="S251" i="21"/>
  <c r="R251" i="21"/>
  <c r="Q251" i="21"/>
  <c r="P251" i="21"/>
  <c r="O251" i="21"/>
  <c r="W250" i="21"/>
  <c r="V250" i="21"/>
  <c r="U250" i="21"/>
  <c r="T250" i="21"/>
  <c r="S250" i="21"/>
  <c r="R250" i="21"/>
  <c r="Q250" i="21"/>
  <c r="P250" i="21"/>
  <c r="O250" i="21"/>
  <c r="W249" i="21"/>
  <c r="V249" i="21"/>
  <c r="U249" i="21"/>
  <c r="T249" i="21"/>
  <c r="S249" i="21"/>
  <c r="R249" i="21"/>
  <c r="Q249" i="21"/>
  <c r="P249" i="21"/>
  <c r="O249" i="21"/>
  <c r="W248" i="21"/>
  <c r="V248" i="21"/>
  <c r="U248" i="21"/>
  <c r="T248" i="21"/>
  <c r="S248" i="21"/>
  <c r="R248" i="21"/>
  <c r="Q248" i="21"/>
  <c r="P248" i="21"/>
  <c r="O248" i="21"/>
  <c r="W247" i="21"/>
  <c r="V247" i="21"/>
  <c r="U247" i="21"/>
  <c r="T247" i="21"/>
  <c r="S247" i="21"/>
  <c r="R247" i="21"/>
  <c r="Q247" i="21"/>
  <c r="P247" i="21"/>
  <c r="O247" i="21"/>
  <c r="W246" i="21"/>
  <c r="V246" i="21"/>
  <c r="U246" i="21"/>
  <c r="T246" i="21"/>
  <c r="S246" i="21"/>
  <c r="R246" i="21"/>
  <c r="Q246" i="21"/>
  <c r="P246" i="21"/>
  <c r="O246" i="21"/>
  <c r="W245" i="21"/>
  <c r="V245" i="21"/>
  <c r="U245" i="21"/>
  <c r="T245" i="21"/>
  <c r="S245" i="21"/>
  <c r="R245" i="21"/>
  <c r="Q245" i="21"/>
  <c r="P245" i="21"/>
  <c r="O245" i="21"/>
  <c r="W244" i="21"/>
  <c r="V244" i="21"/>
  <c r="U244" i="21"/>
  <c r="T244" i="21"/>
  <c r="S244" i="21"/>
  <c r="R244" i="21"/>
  <c r="Q244" i="21"/>
  <c r="P244" i="21"/>
  <c r="O244" i="21"/>
  <c r="W243" i="21"/>
  <c r="V243" i="21"/>
  <c r="U243" i="21"/>
  <c r="T243" i="21"/>
  <c r="S243" i="21"/>
  <c r="R243" i="21"/>
  <c r="Q243" i="21"/>
  <c r="P243" i="21"/>
  <c r="O243" i="21"/>
  <c r="W242" i="21"/>
  <c r="V242" i="21"/>
  <c r="U242" i="21"/>
  <c r="T242" i="21"/>
  <c r="S242" i="21"/>
  <c r="R242" i="21"/>
  <c r="Q242" i="21"/>
  <c r="P242" i="21"/>
  <c r="O242" i="21"/>
  <c r="W241" i="21"/>
  <c r="V241" i="21"/>
  <c r="U241" i="21"/>
  <c r="T241" i="21"/>
  <c r="S241" i="21"/>
  <c r="R241" i="21"/>
  <c r="Q241" i="21"/>
  <c r="P241" i="21"/>
  <c r="O241" i="21"/>
  <c r="W240" i="21"/>
  <c r="V240" i="21"/>
  <c r="U240" i="21"/>
  <c r="T240" i="21"/>
  <c r="S240" i="21"/>
  <c r="R240" i="21"/>
  <c r="Q240" i="21"/>
  <c r="P240" i="21"/>
  <c r="O240" i="21"/>
  <c r="W239" i="21"/>
  <c r="V239" i="21"/>
  <c r="U239" i="21"/>
  <c r="T239" i="21"/>
  <c r="S239" i="21"/>
  <c r="R239" i="21"/>
  <c r="Q239" i="21"/>
  <c r="P239" i="21"/>
  <c r="O239" i="21"/>
  <c r="W238" i="21"/>
  <c r="V238" i="21"/>
  <c r="U238" i="21"/>
  <c r="T238" i="21"/>
  <c r="S238" i="21"/>
  <c r="R238" i="21"/>
  <c r="Q238" i="21"/>
  <c r="P238" i="21"/>
  <c r="O238" i="21"/>
  <c r="W237" i="21"/>
  <c r="V237" i="21"/>
  <c r="U237" i="21"/>
  <c r="T237" i="21"/>
  <c r="S237" i="21"/>
  <c r="R237" i="21"/>
  <c r="Q237" i="21"/>
  <c r="P237" i="21"/>
  <c r="O237" i="21"/>
  <c r="W236" i="21"/>
  <c r="V236" i="21"/>
  <c r="U236" i="21"/>
  <c r="T236" i="21"/>
  <c r="S236" i="21"/>
  <c r="R236" i="21"/>
  <c r="Q236" i="21"/>
  <c r="P236" i="21"/>
  <c r="O236" i="21"/>
  <c r="W235" i="21"/>
  <c r="V235" i="21"/>
  <c r="U235" i="21"/>
  <c r="T235" i="21"/>
  <c r="S235" i="21"/>
  <c r="R235" i="21"/>
  <c r="Q235" i="21"/>
  <c r="P235" i="21"/>
  <c r="O235" i="21"/>
  <c r="W234" i="21"/>
  <c r="V234" i="21"/>
  <c r="U234" i="21"/>
  <c r="T234" i="21"/>
  <c r="S234" i="21"/>
  <c r="R234" i="21"/>
  <c r="Q234" i="21"/>
  <c r="P234" i="21"/>
  <c r="O234" i="21"/>
  <c r="W233" i="21"/>
  <c r="V233" i="21"/>
  <c r="U233" i="21"/>
  <c r="T233" i="21"/>
  <c r="S233" i="21"/>
  <c r="R233" i="21"/>
  <c r="Q233" i="21"/>
  <c r="P233" i="21"/>
  <c r="O233" i="21"/>
  <c r="W232" i="21"/>
  <c r="V232" i="21"/>
  <c r="U232" i="21"/>
  <c r="T232" i="21"/>
  <c r="S232" i="21"/>
  <c r="R232" i="21"/>
  <c r="Q232" i="21"/>
  <c r="P232" i="21"/>
  <c r="O232" i="21"/>
  <c r="W231" i="21"/>
  <c r="V231" i="21"/>
  <c r="U231" i="21"/>
  <c r="T231" i="21"/>
  <c r="S231" i="21"/>
  <c r="R231" i="21"/>
  <c r="Q231" i="21"/>
  <c r="P231" i="21"/>
  <c r="O231" i="21"/>
  <c r="W230" i="21"/>
  <c r="V230" i="21"/>
  <c r="U230" i="21"/>
  <c r="T230" i="21"/>
  <c r="S230" i="21"/>
  <c r="R230" i="21"/>
  <c r="Q230" i="21"/>
  <c r="P230" i="21"/>
  <c r="O230" i="21"/>
  <c r="X229" i="21"/>
  <c r="W229" i="21"/>
  <c r="V229" i="21"/>
  <c r="U229" i="21"/>
  <c r="T229" i="21"/>
  <c r="S229" i="21"/>
  <c r="R229" i="21"/>
  <c r="Q229" i="21"/>
  <c r="P229" i="21"/>
  <c r="O229" i="21"/>
  <c r="W224" i="21"/>
  <c r="V224" i="21"/>
  <c r="U224" i="21"/>
  <c r="T224" i="21"/>
  <c r="S224" i="21"/>
  <c r="R224" i="21"/>
  <c r="Q224" i="21"/>
  <c r="P224" i="21"/>
  <c r="O224" i="21"/>
  <c r="W223" i="21"/>
  <c r="V223" i="21"/>
  <c r="U223" i="21"/>
  <c r="T223" i="21"/>
  <c r="S223" i="21"/>
  <c r="R223" i="21"/>
  <c r="Q223" i="21"/>
  <c r="P223" i="21"/>
  <c r="O223" i="21"/>
  <c r="W222" i="21"/>
  <c r="V222" i="21"/>
  <c r="U222" i="21"/>
  <c r="T222" i="21"/>
  <c r="S222" i="21"/>
  <c r="R222" i="21"/>
  <c r="Q222" i="21"/>
  <c r="P222" i="21"/>
  <c r="O222" i="21"/>
  <c r="W221" i="21"/>
  <c r="V221" i="21"/>
  <c r="U221" i="21"/>
  <c r="T221" i="21"/>
  <c r="S221" i="21"/>
  <c r="R221" i="21"/>
  <c r="Q221" i="21"/>
  <c r="P221" i="21"/>
  <c r="O221" i="21"/>
  <c r="W220" i="21"/>
  <c r="V220" i="21"/>
  <c r="U220" i="21"/>
  <c r="T220" i="21"/>
  <c r="S220" i="21"/>
  <c r="R220" i="21"/>
  <c r="Q220" i="21"/>
  <c r="P220" i="21"/>
  <c r="O220" i="21"/>
  <c r="W219" i="21"/>
  <c r="V219" i="21"/>
  <c r="U219" i="21"/>
  <c r="T219" i="21"/>
  <c r="S219" i="21"/>
  <c r="R219" i="21"/>
  <c r="Q219" i="21"/>
  <c r="P219" i="21"/>
  <c r="O219" i="21"/>
  <c r="W218" i="21"/>
  <c r="V218" i="21"/>
  <c r="U218" i="21"/>
  <c r="T218" i="21"/>
  <c r="S218" i="21"/>
  <c r="R218" i="21"/>
  <c r="Q218" i="21"/>
  <c r="P218" i="21"/>
  <c r="O218" i="21"/>
  <c r="W217" i="21"/>
  <c r="V217" i="21"/>
  <c r="U217" i="21"/>
  <c r="T217" i="21"/>
  <c r="S217" i="21"/>
  <c r="R217" i="21"/>
  <c r="Q217" i="21"/>
  <c r="P217" i="21"/>
  <c r="O217" i="21"/>
  <c r="W216" i="21"/>
  <c r="V216" i="21"/>
  <c r="U216" i="21"/>
  <c r="T216" i="21"/>
  <c r="S216" i="21"/>
  <c r="R216" i="21"/>
  <c r="Q216" i="21"/>
  <c r="P216" i="21"/>
  <c r="O216" i="21"/>
  <c r="W215" i="21"/>
  <c r="V215" i="21"/>
  <c r="U215" i="21"/>
  <c r="T215" i="21"/>
  <c r="S215" i="21"/>
  <c r="R215" i="21"/>
  <c r="Q215" i="21"/>
  <c r="P215" i="21"/>
  <c r="O215" i="21"/>
  <c r="W214" i="21"/>
  <c r="V214" i="21"/>
  <c r="U214" i="21"/>
  <c r="T214" i="21"/>
  <c r="S214" i="21"/>
  <c r="R214" i="21"/>
  <c r="Q214" i="21"/>
  <c r="P214" i="21"/>
  <c r="O214" i="21"/>
  <c r="W213" i="21"/>
  <c r="V213" i="21"/>
  <c r="U213" i="21"/>
  <c r="T213" i="21"/>
  <c r="S213" i="21"/>
  <c r="R213" i="21"/>
  <c r="Q213" i="21"/>
  <c r="P213" i="21"/>
  <c r="O213" i="21"/>
  <c r="W212" i="21"/>
  <c r="V212" i="21"/>
  <c r="U212" i="21"/>
  <c r="T212" i="21"/>
  <c r="S212" i="21"/>
  <c r="R212" i="21"/>
  <c r="Q212" i="21"/>
  <c r="P212" i="21"/>
  <c r="O212" i="21"/>
  <c r="W211" i="21"/>
  <c r="V211" i="21"/>
  <c r="U211" i="21"/>
  <c r="T211" i="21"/>
  <c r="S211" i="21"/>
  <c r="R211" i="21"/>
  <c r="Q211" i="21"/>
  <c r="P211" i="21"/>
  <c r="O211" i="21"/>
  <c r="W210" i="21"/>
  <c r="V210" i="21"/>
  <c r="U210" i="21"/>
  <c r="T210" i="21"/>
  <c r="S210" i="21"/>
  <c r="R210" i="21"/>
  <c r="Q210" i="21"/>
  <c r="P210" i="21"/>
  <c r="O210" i="21"/>
  <c r="W209" i="21"/>
  <c r="V209" i="21"/>
  <c r="U209" i="21"/>
  <c r="T209" i="21"/>
  <c r="S209" i="21"/>
  <c r="R209" i="21"/>
  <c r="Q209" i="21"/>
  <c r="P209" i="21"/>
  <c r="O209" i="21"/>
  <c r="W208" i="21"/>
  <c r="V208" i="21"/>
  <c r="U208" i="21"/>
  <c r="T208" i="21"/>
  <c r="S208" i="21"/>
  <c r="R208" i="21"/>
  <c r="Q208" i="21"/>
  <c r="P208" i="21"/>
  <c r="O208" i="21"/>
  <c r="W207" i="21"/>
  <c r="V207" i="21"/>
  <c r="U207" i="21"/>
  <c r="T207" i="21"/>
  <c r="S207" i="21"/>
  <c r="R207" i="21"/>
  <c r="Q207" i="21"/>
  <c r="P207" i="21"/>
  <c r="O207" i="21"/>
  <c r="W206" i="21"/>
  <c r="V206" i="21"/>
  <c r="U206" i="21"/>
  <c r="T206" i="21"/>
  <c r="S206" i="21"/>
  <c r="R206" i="21"/>
  <c r="Q206" i="21"/>
  <c r="P206" i="21"/>
  <c r="O206" i="21"/>
  <c r="W205" i="21"/>
  <c r="V205" i="21"/>
  <c r="U205" i="21"/>
  <c r="T205" i="21"/>
  <c r="S205" i="21"/>
  <c r="R205" i="21"/>
  <c r="Q205" i="21"/>
  <c r="P205" i="21"/>
  <c r="O205" i="21"/>
  <c r="W204" i="21"/>
  <c r="V204" i="21"/>
  <c r="U204" i="21"/>
  <c r="T204" i="21"/>
  <c r="S204" i="21"/>
  <c r="R204" i="21"/>
  <c r="Q204" i="21"/>
  <c r="P204" i="21"/>
  <c r="O204" i="21"/>
  <c r="W203" i="21"/>
  <c r="V203" i="21"/>
  <c r="U203" i="21"/>
  <c r="T203" i="21"/>
  <c r="S203" i="21"/>
  <c r="R203" i="21"/>
  <c r="Q203" i="21"/>
  <c r="P203" i="21"/>
  <c r="O203" i="21"/>
  <c r="W202" i="21"/>
  <c r="V202" i="21"/>
  <c r="U202" i="21"/>
  <c r="T202" i="21"/>
  <c r="S202" i="21"/>
  <c r="R202" i="21"/>
  <c r="Q202" i="21"/>
  <c r="P202" i="21"/>
  <c r="O202" i="21"/>
  <c r="W201" i="21"/>
  <c r="V201" i="21"/>
  <c r="U201" i="21"/>
  <c r="T201" i="21"/>
  <c r="S201" i="21"/>
  <c r="R201" i="21"/>
  <c r="Q201" i="21"/>
  <c r="P201" i="21"/>
  <c r="O201" i="21"/>
  <c r="W200" i="21"/>
  <c r="V200" i="21"/>
  <c r="U200" i="21"/>
  <c r="T200" i="21"/>
  <c r="S200" i="21"/>
  <c r="R200" i="21"/>
  <c r="Q200" i="21"/>
  <c r="P200" i="21"/>
  <c r="O200" i="21"/>
  <c r="W199" i="21"/>
  <c r="V199" i="21"/>
  <c r="U199" i="21"/>
  <c r="T199" i="21"/>
  <c r="S199" i="21"/>
  <c r="R199" i="21"/>
  <c r="Q199" i="21"/>
  <c r="P199" i="21"/>
  <c r="O199" i="21"/>
  <c r="W198" i="21"/>
  <c r="V198" i="21"/>
  <c r="U198" i="21"/>
  <c r="T198" i="21"/>
  <c r="S198" i="21"/>
  <c r="R198" i="21"/>
  <c r="Q198" i="21"/>
  <c r="P198" i="21"/>
  <c r="O198" i="21"/>
  <c r="X197" i="21"/>
  <c r="W197" i="21"/>
  <c r="V197" i="21"/>
  <c r="U197" i="21"/>
  <c r="T197" i="21"/>
  <c r="S197" i="21"/>
  <c r="R197" i="21"/>
  <c r="Q197" i="21"/>
  <c r="P197" i="21"/>
  <c r="O197" i="21"/>
  <c r="W192" i="21"/>
  <c r="V192" i="21"/>
  <c r="U192" i="21"/>
  <c r="T192" i="21"/>
  <c r="S192" i="21"/>
  <c r="R192" i="21"/>
  <c r="Q192" i="21"/>
  <c r="P192" i="21"/>
  <c r="O192" i="21"/>
  <c r="W191" i="21"/>
  <c r="V191" i="21"/>
  <c r="U191" i="21"/>
  <c r="T191" i="21"/>
  <c r="S191" i="21"/>
  <c r="R191" i="21"/>
  <c r="Q191" i="21"/>
  <c r="P191" i="21"/>
  <c r="O191" i="21"/>
  <c r="W190" i="21"/>
  <c r="V190" i="21"/>
  <c r="U190" i="21"/>
  <c r="T190" i="21"/>
  <c r="S190" i="21"/>
  <c r="R190" i="21"/>
  <c r="Q190" i="21"/>
  <c r="P190" i="21"/>
  <c r="O190" i="21"/>
  <c r="W189" i="21"/>
  <c r="V189" i="21"/>
  <c r="U189" i="21"/>
  <c r="T189" i="21"/>
  <c r="S189" i="21"/>
  <c r="R189" i="21"/>
  <c r="Q189" i="21"/>
  <c r="P189" i="21"/>
  <c r="O189" i="21"/>
  <c r="W188" i="21"/>
  <c r="V188" i="21"/>
  <c r="U188" i="21"/>
  <c r="T188" i="21"/>
  <c r="S188" i="21"/>
  <c r="R188" i="21"/>
  <c r="Q188" i="21"/>
  <c r="P188" i="21"/>
  <c r="O188" i="21"/>
  <c r="W187" i="21"/>
  <c r="V187" i="21"/>
  <c r="U187" i="21"/>
  <c r="T187" i="21"/>
  <c r="S187" i="21"/>
  <c r="R187" i="21"/>
  <c r="Q187" i="21"/>
  <c r="P187" i="21"/>
  <c r="O187" i="21"/>
  <c r="W186" i="21"/>
  <c r="V186" i="21"/>
  <c r="U186" i="21"/>
  <c r="T186" i="21"/>
  <c r="S186" i="21"/>
  <c r="R186" i="21"/>
  <c r="Q186" i="21"/>
  <c r="P186" i="21"/>
  <c r="O186" i="21"/>
  <c r="W185" i="21"/>
  <c r="V185" i="21"/>
  <c r="U185" i="21"/>
  <c r="T185" i="21"/>
  <c r="S185" i="21"/>
  <c r="R185" i="21"/>
  <c r="Q185" i="21"/>
  <c r="P185" i="21"/>
  <c r="O185" i="21"/>
  <c r="W184" i="21"/>
  <c r="V184" i="21"/>
  <c r="U184" i="21"/>
  <c r="T184" i="21"/>
  <c r="S184" i="21"/>
  <c r="R184" i="21"/>
  <c r="Q184" i="21"/>
  <c r="P184" i="21"/>
  <c r="O184" i="21"/>
  <c r="W183" i="21"/>
  <c r="V183" i="21"/>
  <c r="U183" i="21"/>
  <c r="T183" i="21"/>
  <c r="S183" i="21"/>
  <c r="R183" i="21"/>
  <c r="Q183" i="21"/>
  <c r="P183" i="21"/>
  <c r="O183" i="21"/>
  <c r="W182" i="21"/>
  <c r="V182" i="21"/>
  <c r="U182" i="21"/>
  <c r="T182" i="21"/>
  <c r="S182" i="21"/>
  <c r="R182" i="21"/>
  <c r="Q182" i="21"/>
  <c r="P182" i="21"/>
  <c r="O182" i="21"/>
  <c r="W181" i="21"/>
  <c r="V181" i="21"/>
  <c r="U181" i="21"/>
  <c r="T181" i="21"/>
  <c r="S181" i="21"/>
  <c r="R181" i="21"/>
  <c r="Q181" i="21"/>
  <c r="P181" i="21"/>
  <c r="O181" i="21"/>
  <c r="W180" i="21"/>
  <c r="V180" i="21"/>
  <c r="U180" i="21"/>
  <c r="T180" i="21"/>
  <c r="S180" i="21"/>
  <c r="R180" i="21"/>
  <c r="Q180" i="21"/>
  <c r="P180" i="21"/>
  <c r="O180" i="21"/>
  <c r="W179" i="21"/>
  <c r="V179" i="21"/>
  <c r="U179" i="21"/>
  <c r="T179" i="21"/>
  <c r="S179" i="21"/>
  <c r="R179" i="21"/>
  <c r="Q179" i="21"/>
  <c r="P179" i="21"/>
  <c r="O179" i="21"/>
  <c r="W178" i="21"/>
  <c r="V178" i="21"/>
  <c r="U178" i="21"/>
  <c r="T178" i="21"/>
  <c r="S178" i="21"/>
  <c r="R178" i="21"/>
  <c r="Q178" i="21"/>
  <c r="P178" i="21"/>
  <c r="O178" i="21"/>
  <c r="W177" i="21"/>
  <c r="V177" i="21"/>
  <c r="U177" i="21"/>
  <c r="T177" i="21"/>
  <c r="S177" i="21"/>
  <c r="R177" i="21"/>
  <c r="Q177" i="21"/>
  <c r="P177" i="21"/>
  <c r="O177" i="21"/>
  <c r="W176" i="21"/>
  <c r="V176" i="21"/>
  <c r="U176" i="21"/>
  <c r="T176" i="21"/>
  <c r="S176" i="21"/>
  <c r="R176" i="21"/>
  <c r="Q176" i="21"/>
  <c r="P176" i="21"/>
  <c r="O176" i="21"/>
  <c r="W175" i="21"/>
  <c r="V175" i="21"/>
  <c r="U175" i="21"/>
  <c r="T175" i="21"/>
  <c r="S175" i="21"/>
  <c r="R175" i="21"/>
  <c r="Q175" i="21"/>
  <c r="P175" i="21"/>
  <c r="O175" i="21"/>
  <c r="W174" i="21"/>
  <c r="V174" i="21"/>
  <c r="U174" i="21"/>
  <c r="T174" i="21"/>
  <c r="S174" i="21"/>
  <c r="R174" i="21"/>
  <c r="Q174" i="21"/>
  <c r="P174" i="21"/>
  <c r="O174" i="21"/>
  <c r="W173" i="21"/>
  <c r="V173" i="21"/>
  <c r="U173" i="21"/>
  <c r="T173" i="21"/>
  <c r="S173" i="21"/>
  <c r="R173" i="21"/>
  <c r="Q173" i="21"/>
  <c r="P173" i="21"/>
  <c r="O173" i="21"/>
  <c r="W172" i="21"/>
  <c r="V172" i="21"/>
  <c r="U172" i="21"/>
  <c r="T172" i="21"/>
  <c r="S172" i="21"/>
  <c r="R172" i="21"/>
  <c r="Q172" i="21"/>
  <c r="P172" i="21"/>
  <c r="O172" i="21"/>
  <c r="W171" i="21"/>
  <c r="V171" i="21"/>
  <c r="U171" i="21"/>
  <c r="T171" i="21"/>
  <c r="S171" i="21"/>
  <c r="R171" i="21"/>
  <c r="Q171" i="21"/>
  <c r="P171" i="21"/>
  <c r="O171" i="21"/>
  <c r="W170" i="21"/>
  <c r="V170" i="21"/>
  <c r="U170" i="21"/>
  <c r="T170" i="21"/>
  <c r="S170" i="21"/>
  <c r="R170" i="21"/>
  <c r="Q170" i="21"/>
  <c r="P170" i="21"/>
  <c r="O170" i="21"/>
  <c r="W169" i="21"/>
  <c r="V169" i="21"/>
  <c r="U169" i="21"/>
  <c r="T169" i="21"/>
  <c r="S169" i="21"/>
  <c r="R169" i="21"/>
  <c r="Q169" i="21"/>
  <c r="P169" i="21"/>
  <c r="O169" i="21"/>
  <c r="W168" i="21"/>
  <c r="V168" i="21"/>
  <c r="U168" i="21"/>
  <c r="T168" i="21"/>
  <c r="S168" i="21"/>
  <c r="R168" i="21"/>
  <c r="Q168" i="21"/>
  <c r="P168" i="21"/>
  <c r="O168" i="21"/>
  <c r="W167" i="21"/>
  <c r="V167" i="21"/>
  <c r="U167" i="21"/>
  <c r="T167" i="21"/>
  <c r="S167" i="21"/>
  <c r="R167" i="21"/>
  <c r="Q167" i="21"/>
  <c r="P167" i="21"/>
  <c r="O167" i="21"/>
  <c r="W166" i="21"/>
  <c r="V166" i="21"/>
  <c r="U166" i="21"/>
  <c r="T166" i="21"/>
  <c r="S166" i="21"/>
  <c r="R166" i="21"/>
  <c r="Q166" i="21"/>
  <c r="P166" i="21"/>
  <c r="O166" i="21"/>
  <c r="X165" i="21"/>
  <c r="W165" i="21"/>
  <c r="V165" i="21"/>
  <c r="U165" i="21"/>
  <c r="T165" i="21"/>
  <c r="S165" i="21"/>
  <c r="R165" i="21"/>
  <c r="Q165" i="21"/>
  <c r="P165" i="21"/>
  <c r="O165" i="21"/>
  <c r="W160" i="21"/>
  <c r="V160" i="21"/>
  <c r="U160" i="21"/>
  <c r="T160" i="21"/>
  <c r="S160" i="21"/>
  <c r="R160" i="21"/>
  <c r="Q160" i="21"/>
  <c r="P160" i="21"/>
  <c r="O160" i="21"/>
  <c r="W159" i="21"/>
  <c r="V159" i="21"/>
  <c r="U159" i="21"/>
  <c r="T159" i="21"/>
  <c r="S159" i="21"/>
  <c r="R159" i="21"/>
  <c r="Q159" i="21"/>
  <c r="P159" i="21"/>
  <c r="O159" i="21"/>
  <c r="W158" i="21"/>
  <c r="V158" i="21"/>
  <c r="U158" i="21"/>
  <c r="T158" i="21"/>
  <c r="S158" i="21"/>
  <c r="R158" i="21"/>
  <c r="Q158" i="21"/>
  <c r="P158" i="21"/>
  <c r="O158" i="21"/>
  <c r="W157" i="21"/>
  <c r="V157" i="21"/>
  <c r="U157" i="21"/>
  <c r="T157" i="21"/>
  <c r="S157" i="21"/>
  <c r="R157" i="21"/>
  <c r="Q157" i="21"/>
  <c r="P157" i="21"/>
  <c r="O157" i="21"/>
  <c r="W156" i="21"/>
  <c r="V156" i="21"/>
  <c r="U156" i="21"/>
  <c r="T156" i="21"/>
  <c r="S156" i="21"/>
  <c r="R156" i="21"/>
  <c r="Q156" i="21"/>
  <c r="P156" i="21"/>
  <c r="O156" i="21"/>
  <c r="W155" i="21"/>
  <c r="V155" i="21"/>
  <c r="U155" i="21"/>
  <c r="T155" i="21"/>
  <c r="S155" i="21"/>
  <c r="R155" i="21"/>
  <c r="Q155" i="21"/>
  <c r="P155" i="21"/>
  <c r="O155" i="21"/>
  <c r="W154" i="21"/>
  <c r="V154" i="21"/>
  <c r="U154" i="21"/>
  <c r="T154" i="21"/>
  <c r="S154" i="21"/>
  <c r="R154" i="21"/>
  <c r="Q154" i="21"/>
  <c r="P154" i="21"/>
  <c r="O154" i="21"/>
  <c r="W153" i="21"/>
  <c r="V153" i="21"/>
  <c r="U153" i="21"/>
  <c r="T153" i="21"/>
  <c r="S153" i="21"/>
  <c r="R153" i="21"/>
  <c r="Q153" i="21"/>
  <c r="P153" i="21"/>
  <c r="O153" i="21"/>
  <c r="W152" i="21"/>
  <c r="V152" i="21"/>
  <c r="U152" i="21"/>
  <c r="T152" i="21"/>
  <c r="S152" i="21"/>
  <c r="R152" i="21"/>
  <c r="Q152" i="21"/>
  <c r="P152" i="21"/>
  <c r="O152" i="21"/>
  <c r="W151" i="21"/>
  <c r="V151" i="21"/>
  <c r="U151" i="21"/>
  <c r="T151" i="21"/>
  <c r="S151" i="21"/>
  <c r="R151" i="21"/>
  <c r="Q151" i="21"/>
  <c r="P151" i="21"/>
  <c r="O151" i="21"/>
  <c r="W150" i="21"/>
  <c r="V150" i="21"/>
  <c r="U150" i="21"/>
  <c r="T150" i="21"/>
  <c r="S150" i="21"/>
  <c r="R150" i="21"/>
  <c r="Q150" i="21"/>
  <c r="P150" i="21"/>
  <c r="O150" i="21"/>
  <c r="W149" i="21"/>
  <c r="V149" i="21"/>
  <c r="U149" i="21"/>
  <c r="T149" i="21"/>
  <c r="S149" i="21"/>
  <c r="R149" i="21"/>
  <c r="Q149" i="21"/>
  <c r="P149" i="21"/>
  <c r="O149" i="21"/>
  <c r="W148" i="21"/>
  <c r="V148" i="21"/>
  <c r="U148" i="21"/>
  <c r="T148" i="21"/>
  <c r="S148" i="21"/>
  <c r="R148" i="21"/>
  <c r="Q148" i="21"/>
  <c r="P148" i="21"/>
  <c r="O148" i="21"/>
  <c r="W147" i="21"/>
  <c r="V147" i="21"/>
  <c r="U147" i="21"/>
  <c r="T147" i="21"/>
  <c r="S147" i="21"/>
  <c r="R147" i="21"/>
  <c r="Q147" i="21"/>
  <c r="P147" i="21"/>
  <c r="O147" i="21"/>
  <c r="W146" i="21"/>
  <c r="V146" i="21"/>
  <c r="U146" i="21"/>
  <c r="T146" i="21"/>
  <c r="S146" i="21"/>
  <c r="R146" i="21"/>
  <c r="Q146" i="21"/>
  <c r="P146" i="21"/>
  <c r="O146" i="21"/>
  <c r="W145" i="21"/>
  <c r="V145" i="21"/>
  <c r="U145" i="21"/>
  <c r="T145" i="21"/>
  <c r="S145" i="21"/>
  <c r="R145" i="21"/>
  <c r="Q145" i="21"/>
  <c r="P145" i="21"/>
  <c r="O145" i="21"/>
  <c r="W144" i="21"/>
  <c r="V144" i="21"/>
  <c r="U144" i="21"/>
  <c r="T144" i="21"/>
  <c r="S144" i="21"/>
  <c r="R144" i="21"/>
  <c r="Q144" i="21"/>
  <c r="P144" i="21"/>
  <c r="O144" i="21"/>
  <c r="W143" i="21"/>
  <c r="V143" i="21"/>
  <c r="U143" i="21"/>
  <c r="T143" i="21"/>
  <c r="S143" i="21"/>
  <c r="R143" i="21"/>
  <c r="Q143" i="21"/>
  <c r="P143" i="21"/>
  <c r="O143" i="21"/>
  <c r="W142" i="21"/>
  <c r="V142" i="21"/>
  <c r="U142" i="21"/>
  <c r="T142" i="21"/>
  <c r="S142" i="21"/>
  <c r="R142" i="21"/>
  <c r="Q142" i="21"/>
  <c r="P142" i="21"/>
  <c r="O142" i="21"/>
  <c r="W141" i="21"/>
  <c r="V141" i="21"/>
  <c r="U141" i="21"/>
  <c r="T141" i="21"/>
  <c r="S141" i="21"/>
  <c r="R141" i="21"/>
  <c r="Q141" i="21"/>
  <c r="P141" i="21"/>
  <c r="O141" i="21"/>
  <c r="W140" i="21"/>
  <c r="V140" i="21"/>
  <c r="U140" i="21"/>
  <c r="T140" i="21"/>
  <c r="S140" i="21"/>
  <c r="R140" i="21"/>
  <c r="Q140" i="21"/>
  <c r="P140" i="21"/>
  <c r="O140" i="21"/>
  <c r="W139" i="21"/>
  <c r="V139" i="21"/>
  <c r="U139" i="21"/>
  <c r="T139" i="21"/>
  <c r="S139" i="21"/>
  <c r="R139" i="21"/>
  <c r="Q139" i="21"/>
  <c r="P139" i="21"/>
  <c r="O139" i="21"/>
  <c r="W138" i="21"/>
  <c r="V138" i="21"/>
  <c r="U138" i="21"/>
  <c r="T138" i="21"/>
  <c r="S138" i="21"/>
  <c r="R138" i="21"/>
  <c r="Q138" i="21"/>
  <c r="P138" i="21"/>
  <c r="O138" i="21"/>
  <c r="W137" i="21"/>
  <c r="V137" i="21"/>
  <c r="U137" i="21"/>
  <c r="T137" i="21"/>
  <c r="S137" i="21"/>
  <c r="R137" i="21"/>
  <c r="Q137" i="21"/>
  <c r="P137" i="21"/>
  <c r="O137" i="21"/>
  <c r="W136" i="21"/>
  <c r="V136" i="21"/>
  <c r="U136" i="21"/>
  <c r="T136" i="21"/>
  <c r="S136" i="21"/>
  <c r="R136" i="21"/>
  <c r="Q136" i="21"/>
  <c r="P136" i="21"/>
  <c r="O136" i="21"/>
  <c r="W135" i="21"/>
  <c r="V135" i="21"/>
  <c r="U135" i="21"/>
  <c r="T135" i="21"/>
  <c r="S135" i="21"/>
  <c r="R135" i="21"/>
  <c r="Q135" i="21"/>
  <c r="P135" i="21"/>
  <c r="O135" i="21"/>
  <c r="W134" i="21"/>
  <c r="V134" i="21"/>
  <c r="U134" i="21"/>
  <c r="T134" i="21"/>
  <c r="S134" i="21"/>
  <c r="R134" i="21"/>
  <c r="Q134" i="21"/>
  <c r="P134" i="21"/>
  <c r="O134" i="21"/>
  <c r="X133" i="21"/>
  <c r="W133" i="21"/>
  <c r="V133" i="21"/>
  <c r="U133" i="21"/>
  <c r="T133" i="21"/>
  <c r="S133" i="21"/>
  <c r="R133" i="21"/>
  <c r="Q133" i="21"/>
  <c r="P133" i="21"/>
  <c r="O133" i="21"/>
  <c r="W128" i="21"/>
  <c r="V128" i="21"/>
  <c r="U128" i="21"/>
  <c r="T128" i="21"/>
  <c r="S128" i="21"/>
  <c r="R128" i="21"/>
  <c r="Q128" i="21"/>
  <c r="P128" i="21"/>
  <c r="O128" i="21"/>
  <c r="W127" i="21"/>
  <c r="V127" i="21"/>
  <c r="U127" i="21"/>
  <c r="T127" i="21"/>
  <c r="S127" i="21"/>
  <c r="R127" i="21"/>
  <c r="Q127" i="21"/>
  <c r="P127" i="21"/>
  <c r="O127" i="21"/>
  <c r="W126" i="21"/>
  <c r="V126" i="21"/>
  <c r="U126" i="21"/>
  <c r="T126" i="21"/>
  <c r="S126" i="21"/>
  <c r="R126" i="21"/>
  <c r="Q126" i="21"/>
  <c r="P126" i="21"/>
  <c r="O126" i="21"/>
  <c r="W125" i="21"/>
  <c r="V125" i="21"/>
  <c r="U125" i="21"/>
  <c r="T125" i="21"/>
  <c r="S125" i="21"/>
  <c r="R125" i="21"/>
  <c r="Q125" i="21"/>
  <c r="P125" i="21"/>
  <c r="O125" i="21"/>
  <c r="W124" i="21"/>
  <c r="V124" i="21"/>
  <c r="U124" i="21"/>
  <c r="T124" i="21"/>
  <c r="S124" i="21"/>
  <c r="R124" i="21"/>
  <c r="Q124" i="21"/>
  <c r="P124" i="21"/>
  <c r="O124" i="21"/>
  <c r="W123" i="21"/>
  <c r="V123" i="21"/>
  <c r="U123" i="21"/>
  <c r="T123" i="21"/>
  <c r="S123" i="21"/>
  <c r="R123" i="21"/>
  <c r="Q123" i="21"/>
  <c r="P123" i="21"/>
  <c r="O123" i="21"/>
  <c r="W122" i="21"/>
  <c r="V122" i="21"/>
  <c r="U122" i="21"/>
  <c r="T122" i="21"/>
  <c r="S122" i="21"/>
  <c r="R122" i="21"/>
  <c r="Q122" i="21"/>
  <c r="P122" i="21"/>
  <c r="O122" i="21"/>
  <c r="W121" i="21"/>
  <c r="V121" i="21"/>
  <c r="U121" i="21"/>
  <c r="T121" i="21"/>
  <c r="S121" i="21"/>
  <c r="R121" i="21"/>
  <c r="Q121" i="21"/>
  <c r="P121" i="21"/>
  <c r="O121" i="21"/>
  <c r="W120" i="21"/>
  <c r="V120" i="21"/>
  <c r="U120" i="21"/>
  <c r="T120" i="21"/>
  <c r="S120" i="21"/>
  <c r="R120" i="21"/>
  <c r="Q120" i="21"/>
  <c r="P120" i="21"/>
  <c r="O120" i="21"/>
  <c r="W119" i="21"/>
  <c r="V119" i="21"/>
  <c r="U119" i="21"/>
  <c r="T119" i="21"/>
  <c r="S119" i="21"/>
  <c r="R119" i="21"/>
  <c r="Q119" i="21"/>
  <c r="P119" i="21"/>
  <c r="O119" i="21"/>
  <c r="W118" i="21"/>
  <c r="V118" i="21"/>
  <c r="U118" i="21"/>
  <c r="T118" i="21"/>
  <c r="S118" i="21"/>
  <c r="R118" i="21"/>
  <c r="Q118" i="21"/>
  <c r="P118" i="21"/>
  <c r="O118" i="21"/>
  <c r="W117" i="21"/>
  <c r="V117" i="21"/>
  <c r="U117" i="21"/>
  <c r="T117" i="21"/>
  <c r="S117" i="21"/>
  <c r="R117" i="21"/>
  <c r="Q117" i="21"/>
  <c r="P117" i="21"/>
  <c r="O117" i="21"/>
  <c r="W116" i="21"/>
  <c r="V116" i="21"/>
  <c r="U116" i="21"/>
  <c r="T116" i="21"/>
  <c r="S116" i="21"/>
  <c r="R116" i="21"/>
  <c r="Q116" i="21"/>
  <c r="P116" i="21"/>
  <c r="O116" i="21"/>
  <c r="W115" i="21"/>
  <c r="V115" i="21"/>
  <c r="U115" i="21"/>
  <c r="T115" i="21"/>
  <c r="S115" i="21"/>
  <c r="R115" i="21"/>
  <c r="Q115" i="21"/>
  <c r="P115" i="21"/>
  <c r="O115" i="21"/>
  <c r="W114" i="21"/>
  <c r="V114" i="21"/>
  <c r="U114" i="21"/>
  <c r="T114" i="21"/>
  <c r="S114" i="21"/>
  <c r="R114" i="21"/>
  <c r="Q114" i="21"/>
  <c r="P114" i="21"/>
  <c r="O114" i="21"/>
  <c r="W113" i="21"/>
  <c r="V113" i="21"/>
  <c r="U113" i="21"/>
  <c r="T113" i="21"/>
  <c r="S113" i="21"/>
  <c r="R113" i="21"/>
  <c r="Q113" i="21"/>
  <c r="P113" i="21"/>
  <c r="O113" i="21"/>
  <c r="W112" i="21"/>
  <c r="V112" i="21"/>
  <c r="U112" i="21"/>
  <c r="T112" i="21"/>
  <c r="S112" i="21"/>
  <c r="R112" i="21"/>
  <c r="Q112" i="21"/>
  <c r="P112" i="21"/>
  <c r="O112" i="21"/>
  <c r="W111" i="21"/>
  <c r="V111" i="21"/>
  <c r="U111" i="21"/>
  <c r="T111" i="21"/>
  <c r="S111" i="21"/>
  <c r="R111" i="21"/>
  <c r="Q111" i="21"/>
  <c r="P111" i="21"/>
  <c r="O111" i="21"/>
  <c r="W110" i="21"/>
  <c r="V110" i="21"/>
  <c r="U110" i="21"/>
  <c r="T110" i="21"/>
  <c r="S110" i="21"/>
  <c r="R110" i="21"/>
  <c r="Q110" i="21"/>
  <c r="P110" i="21"/>
  <c r="O110" i="21"/>
  <c r="W109" i="21"/>
  <c r="V109" i="21"/>
  <c r="U109" i="21"/>
  <c r="T109" i="21"/>
  <c r="S109" i="21"/>
  <c r="R109" i="21"/>
  <c r="Q109" i="21"/>
  <c r="P109" i="21"/>
  <c r="O109" i="21"/>
  <c r="W108" i="21"/>
  <c r="V108" i="21"/>
  <c r="U108" i="21"/>
  <c r="T108" i="21"/>
  <c r="S108" i="21"/>
  <c r="R108" i="21"/>
  <c r="Q108" i="21"/>
  <c r="P108" i="21"/>
  <c r="O108" i="21"/>
  <c r="W107" i="21"/>
  <c r="V107" i="21"/>
  <c r="U107" i="21"/>
  <c r="T107" i="21"/>
  <c r="S107" i="21"/>
  <c r="R107" i="21"/>
  <c r="Q107" i="21"/>
  <c r="P107" i="21"/>
  <c r="O107" i="21"/>
  <c r="W106" i="21"/>
  <c r="V106" i="21"/>
  <c r="U106" i="21"/>
  <c r="T106" i="21"/>
  <c r="S106" i="21"/>
  <c r="R106" i="21"/>
  <c r="Q106" i="21"/>
  <c r="P106" i="21"/>
  <c r="O106" i="21"/>
  <c r="W105" i="21"/>
  <c r="V105" i="21"/>
  <c r="U105" i="21"/>
  <c r="T105" i="21"/>
  <c r="S105" i="21"/>
  <c r="R105" i="21"/>
  <c r="Q105" i="21"/>
  <c r="P105" i="21"/>
  <c r="O105" i="21"/>
  <c r="W104" i="21"/>
  <c r="V104" i="21"/>
  <c r="U104" i="21"/>
  <c r="T104" i="21"/>
  <c r="S104" i="21"/>
  <c r="R104" i="21"/>
  <c r="Q104" i="21"/>
  <c r="P104" i="21"/>
  <c r="O104" i="21"/>
  <c r="W103" i="21"/>
  <c r="V103" i="21"/>
  <c r="U103" i="21"/>
  <c r="T103" i="21"/>
  <c r="S103" i="21"/>
  <c r="R103" i="21"/>
  <c r="Q103" i="21"/>
  <c r="P103" i="21"/>
  <c r="O103" i="21"/>
  <c r="W102" i="21"/>
  <c r="V102" i="21"/>
  <c r="U102" i="21"/>
  <c r="T102" i="21"/>
  <c r="S102" i="21"/>
  <c r="R102" i="21"/>
  <c r="Q102" i="21"/>
  <c r="P102" i="21"/>
  <c r="O102" i="21"/>
  <c r="X101" i="21"/>
  <c r="W101" i="21"/>
  <c r="V101" i="21"/>
  <c r="U101" i="21"/>
  <c r="T101" i="21"/>
  <c r="S101" i="21"/>
  <c r="R101" i="21"/>
  <c r="Q101" i="21"/>
  <c r="P101" i="21"/>
  <c r="O101" i="21"/>
  <c r="W96" i="21"/>
  <c r="V96" i="21"/>
  <c r="U96" i="21"/>
  <c r="T96" i="21"/>
  <c r="S96" i="21"/>
  <c r="R96" i="21"/>
  <c r="Q96" i="21"/>
  <c r="P96" i="21"/>
  <c r="O96" i="21"/>
  <c r="W95" i="21"/>
  <c r="V95" i="21"/>
  <c r="U95" i="21"/>
  <c r="T95" i="21"/>
  <c r="S95" i="21"/>
  <c r="R95" i="21"/>
  <c r="Q95" i="21"/>
  <c r="P95" i="21"/>
  <c r="O95" i="21"/>
  <c r="W94" i="21"/>
  <c r="V94" i="21"/>
  <c r="U94" i="21"/>
  <c r="T94" i="21"/>
  <c r="S94" i="21"/>
  <c r="R94" i="21"/>
  <c r="Q94" i="21"/>
  <c r="P94" i="21"/>
  <c r="O94" i="21"/>
  <c r="W93" i="21"/>
  <c r="V93" i="21"/>
  <c r="U93" i="21"/>
  <c r="T93" i="21"/>
  <c r="S93" i="21"/>
  <c r="R93" i="21"/>
  <c r="Q93" i="21"/>
  <c r="P93" i="21"/>
  <c r="O93" i="21"/>
  <c r="W92" i="21"/>
  <c r="V92" i="21"/>
  <c r="U92" i="21"/>
  <c r="T92" i="21"/>
  <c r="S92" i="21"/>
  <c r="R92" i="21"/>
  <c r="Q92" i="21"/>
  <c r="P92" i="21"/>
  <c r="O92" i="21"/>
  <c r="W91" i="21"/>
  <c r="V91" i="21"/>
  <c r="U91" i="21"/>
  <c r="T91" i="21"/>
  <c r="S91" i="21"/>
  <c r="R91" i="21"/>
  <c r="Q91" i="21"/>
  <c r="P91" i="21"/>
  <c r="O91" i="21"/>
  <c r="W90" i="21"/>
  <c r="V90" i="21"/>
  <c r="U90" i="21"/>
  <c r="T90" i="21"/>
  <c r="S90" i="21"/>
  <c r="R90" i="21"/>
  <c r="Q90" i="21"/>
  <c r="P90" i="21"/>
  <c r="O90" i="21"/>
  <c r="W89" i="21"/>
  <c r="V89" i="21"/>
  <c r="U89" i="21"/>
  <c r="T89" i="21"/>
  <c r="S89" i="21"/>
  <c r="R89" i="21"/>
  <c r="Q89" i="21"/>
  <c r="P89" i="21"/>
  <c r="O89" i="21"/>
  <c r="W88" i="21"/>
  <c r="V88" i="21"/>
  <c r="U88" i="21"/>
  <c r="T88" i="21"/>
  <c r="S88" i="21"/>
  <c r="R88" i="21"/>
  <c r="Q88" i="21"/>
  <c r="P88" i="21"/>
  <c r="O88" i="21"/>
  <c r="W87" i="21"/>
  <c r="V87" i="21"/>
  <c r="U87" i="21"/>
  <c r="T87" i="21"/>
  <c r="S87" i="21"/>
  <c r="R87" i="21"/>
  <c r="Q87" i="21"/>
  <c r="P87" i="21"/>
  <c r="O87" i="21"/>
  <c r="W86" i="21"/>
  <c r="V86" i="21"/>
  <c r="U86" i="21"/>
  <c r="T86" i="21"/>
  <c r="S86" i="21"/>
  <c r="R86" i="21"/>
  <c r="Q86" i="21"/>
  <c r="P86" i="21"/>
  <c r="O86" i="21"/>
  <c r="W85" i="21"/>
  <c r="V85" i="21"/>
  <c r="U85" i="21"/>
  <c r="T85" i="21"/>
  <c r="S85" i="21"/>
  <c r="R85" i="21"/>
  <c r="Q85" i="21"/>
  <c r="P85" i="21"/>
  <c r="O85" i="21"/>
  <c r="W84" i="21"/>
  <c r="V84" i="21"/>
  <c r="U84" i="21"/>
  <c r="T84" i="21"/>
  <c r="S84" i="21"/>
  <c r="R84" i="21"/>
  <c r="Q84" i="21"/>
  <c r="P84" i="21"/>
  <c r="O84" i="21"/>
  <c r="W83" i="21"/>
  <c r="V83" i="21"/>
  <c r="U83" i="21"/>
  <c r="T83" i="21"/>
  <c r="S83" i="21"/>
  <c r="R83" i="21"/>
  <c r="Q83" i="21"/>
  <c r="P83" i="21"/>
  <c r="O83" i="21"/>
  <c r="W82" i="21"/>
  <c r="V82" i="21"/>
  <c r="U82" i="21"/>
  <c r="T82" i="21"/>
  <c r="S82" i="21"/>
  <c r="R82" i="21"/>
  <c r="Q82" i="21"/>
  <c r="P82" i="21"/>
  <c r="O82" i="21"/>
  <c r="W81" i="21"/>
  <c r="V81" i="21"/>
  <c r="U81" i="21"/>
  <c r="T81" i="21"/>
  <c r="S81" i="21"/>
  <c r="R81" i="21"/>
  <c r="Q81" i="21"/>
  <c r="P81" i="21"/>
  <c r="O81" i="21"/>
  <c r="W80" i="21"/>
  <c r="V80" i="21"/>
  <c r="U80" i="21"/>
  <c r="T80" i="21"/>
  <c r="S80" i="21"/>
  <c r="R80" i="21"/>
  <c r="Q80" i="21"/>
  <c r="P80" i="21"/>
  <c r="O80" i="21"/>
  <c r="W79" i="21"/>
  <c r="V79" i="21"/>
  <c r="U79" i="21"/>
  <c r="T79" i="21"/>
  <c r="S79" i="21"/>
  <c r="R79" i="21"/>
  <c r="Q79" i="21"/>
  <c r="P79" i="21"/>
  <c r="O79" i="21"/>
  <c r="W78" i="21"/>
  <c r="V78" i="21"/>
  <c r="U78" i="21"/>
  <c r="T78" i="21"/>
  <c r="S78" i="21"/>
  <c r="R78" i="21"/>
  <c r="Q78" i="21"/>
  <c r="P78" i="21"/>
  <c r="O78" i="21"/>
  <c r="W77" i="21"/>
  <c r="V77" i="21"/>
  <c r="U77" i="21"/>
  <c r="T77" i="21"/>
  <c r="S77" i="21"/>
  <c r="R77" i="21"/>
  <c r="Q77" i="21"/>
  <c r="P77" i="21"/>
  <c r="O77" i="21"/>
  <c r="W76" i="21"/>
  <c r="V76" i="21"/>
  <c r="U76" i="21"/>
  <c r="T76" i="21"/>
  <c r="S76" i="21"/>
  <c r="R76" i="21"/>
  <c r="Q76" i="21"/>
  <c r="P76" i="21"/>
  <c r="O76" i="21"/>
  <c r="W75" i="21"/>
  <c r="V75" i="21"/>
  <c r="U75" i="21"/>
  <c r="T75" i="21"/>
  <c r="S75" i="21"/>
  <c r="R75" i="21"/>
  <c r="Q75" i="21"/>
  <c r="P75" i="21"/>
  <c r="O75" i="21"/>
  <c r="W74" i="21"/>
  <c r="V74" i="21"/>
  <c r="U74" i="21"/>
  <c r="T74" i="21"/>
  <c r="S74" i="21"/>
  <c r="R74" i="21"/>
  <c r="Q74" i="21"/>
  <c r="P74" i="21"/>
  <c r="O74" i="21"/>
  <c r="W73" i="21"/>
  <c r="V73" i="21"/>
  <c r="U73" i="21"/>
  <c r="T73" i="21"/>
  <c r="S73" i="21"/>
  <c r="R73" i="21"/>
  <c r="Q73" i="21"/>
  <c r="P73" i="21"/>
  <c r="O73" i="21"/>
  <c r="W72" i="21"/>
  <c r="V72" i="21"/>
  <c r="U72" i="21"/>
  <c r="T72" i="21"/>
  <c r="S72" i="21"/>
  <c r="R72" i="21"/>
  <c r="Q72" i="21"/>
  <c r="P72" i="21"/>
  <c r="O72" i="21"/>
  <c r="W71" i="21"/>
  <c r="V71" i="21"/>
  <c r="U71" i="21"/>
  <c r="T71" i="21"/>
  <c r="S71" i="21"/>
  <c r="R71" i="21"/>
  <c r="Q71" i="21"/>
  <c r="P71" i="21"/>
  <c r="O71" i="21"/>
  <c r="W70" i="21"/>
  <c r="V70" i="21"/>
  <c r="U70" i="21"/>
  <c r="T70" i="21"/>
  <c r="S70" i="21"/>
  <c r="R70" i="21"/>
  <c r="Q70" i="21"/>
  <c r="P70" i="21"/>
  <c r="O70" i="21"/>
  <c r="X69" i="21"/>
  <c r="W69" i="21"/>
  <c r="V69" i="21"/>
  <c r="U69" i="21"/>
  <c r="T69" i="21"/>
  <c r="S69" i="21"/>
  <c r="R69" i="21"/>
  <c r="Q69" i="21"/>
  <c r="P69" i="21"/>
  <c r="O69" i="21"/>
  <c r="W64" i="21"/>
  <c r="V64" i="21"/>
  <c r="U64" i="21"/>
  <c r="T64" i="21"/>
  <c r="S64" i="21"/>
  <c r="R64" i="21"/>
  <c r="Q64" i="21"/>
  <c r="P64" i="21"/>
  <c r="O64" i="21"/>
  <c r="W63" i="21"/>
  <c r="V63" i="21"/>
  <c r="U63" i="21"/>
  <c r="T63" i="21"/>
  <c r="S63" i="21"/>
  <c r="R63" i="21"/>
  <c r="Q63" i="21"/>
  <c r="P63" i="21"/>
  <c r="O63" i="21"/>
  <c r="W62" i="21"/>
  <c r="V62" i="21"/>
  <c r="U62" i="21"/>
  <c r="T62" i="21"/>
  <c r="S62" i="21"/>
  <c r="R62" i="21"/>
  <c r="Q62" i="21"/>
  <c r="P62" i="21"/>
  <c r="O62" i="21"/>
  <c r="W61" i="21"/>
  <c r="V61" i="21"/>
  <c r="U61" i="21"/>
  <c r="T61" i="21"/>
  <c r="S61" i="21"/>
  <c r="R61" i="21"/>
  <c r="Q61" i="21"/>
  <c r="P61" i="21"/>
  <c r="O61" i="21"/>
  <c r="W60" i="21"/>
  <c r="V60" i="21"/>
  <c r="U60" i="21"/>
  <c r="T60" i="21"/>
  <c r="S60" i="21"/>
  <c r="R60" i="21"/>
  <c r="Q60" i="21"/>
  <c r="P60" i="21"/>
  <c r="O60" i="21"/>
  <c r="W59" i="21"/>
  <c r="V59" i="21"/>
  <c r="U59" i="21"/>
  <c r="T59" i="21"/>
  <c r="S59" i="21"/>
  <c r="R59" i="21"/>
  <c r="Q59" i="21"/>
  <c r="P59" i="21"/>
  <c r="O59" i="21"/>
  <c r="W58" i="21"/>
  <c r="V58" i="21"/>
  <c r="U58" i="21"/>
  <c r="T58" i="21"/>
  <c r="S58" i="21"/>
  <c r="R58" i="21"/>
  <c r="Q58" i="21"/>
  <c r="P58" i="21"/>
  <c r="O58" i="21"/>
  <c r="W57" i="21"/>
  <c r="V57" i="21"/>
  <c r="U57" i="21"/>
  <c r="T57" i="21"/>
  <c r="S57" i="21"/>
  <c r="R57" i="21"/>
  <c r="Q57" i="21"/>
  <c r="P57" i="21"/>
  <c r="O57" i="21"/>
  <c r="W56" i="21"/>
  <c r="V56" i="21"/>
  <c r="U56" i="21"/>
  <c r="T56" i="21"/>
  <c r="S56" i="21"/>
  <c r="R56" i="21"/>
  <c r="Q56" i="21"/>
  <c r="P56" i="21"/>
  <c r="O56" i="21"/>
  <c r="W55" i="21"/>
  <c r="V55" i="21"/>
  <c r="U55" i="21"/>
  <c r="T55" i="21"/>
  <c r="S55" i="21"/>
  <c r="R55" i="21"/>
  <c r="Q55" i="21"/>
  <c r="P55" i="21"/>
  <c r="O55" i="21"/>
  <c r="W54" i="21"/>
  <c r="V54" i="21"/>
  <c r="U54" i="21"/>
  <c r="T54" i="21"/>
  <c r="S54" i="21"/>
  <c r="R54" i="21"/>
  <c r="Q54" i="21"/>
  <c r="P54" i="21"/>
  <c r="O54" i="21"/>
  <c r="W53" i="21"/>
  <c r="V53" i="21"/>
  <c r="U53" i="21"/>
  <c r="T53" i="21"/>
  <c r="S53" i="21"/>
  <c r="R53" i="21"/>
  <c r="Q53" i="21"/>
  <c r="P53" i="21"/>
  <c r="O53" i="21"/>
  <c r="W52" i="21"/>
  <c r="V52" i="21"/>
  <c r="U52" i="21"/>
  <c r="T52" i="21"/>
  <c r="S52" i="21"/>
  <c r="R52" i="21"/>
  <c r="Q52" i="21"/>
  <c r="P52" i="21"/>
  <c r="O52" i="21"/>
  <c r="W51" i="21"/>
  <c r="V51" i="21"/>
  <c r="U51" i="21"/>
  <c r="T51" i="21"/>
  <c r="S51" i="21"/>
  <c r="R51" i="21"/>
  <c r="Q51" i="21"/>
  <c r="P51" i="21"/>
  <c r="O51" i="21"/>
  <c r="W50" i="21"/>
  <c r="V50" i="21"/>
  <c r="U50" i="21"/>
  <c r="T50" i="21"/>
  <c r="S50" i="21"/>
  <c r="R50" i="21"/>
  <c r="Q50" i="21"/>
  <c r="P50" i="21"/>
  <c r="O50" i="21"/>
  <c r="W49" i="21"/>
  <c r="V49" i="21"/>
  <c r="U49" i="21"/>
  <c r="T49" i="21"/>
  <c r="S49" i="21"/>
  <c r="R49" i="21"/>
  <c r="Q49" i="21"/>
  <c r="P49" i="21"/>
  <c r="O49" i="21"/>
  <c r="W48" i="21"/>
  <c r="V48" i="21"/>
  <c r="U48" i="21"/>
  <c r="T48" i="21"/>
  <c r="S48" i="21"/>
  <c r="R48" i="21"/>
  <c r="Q48" i="21"/>
  <c r="P48" i="21"/>
  <c r="O48" i="21"/>
  <c r="W47" i="21"/>
  <c r="V47" i="21"/>
  <c r="U47" i="21"/>
  <c r="T47" i="21"/>
  <c r="S47" i="21"/>
  <c r="R47" i="21"/>
  <c r="Q47" i="21"/>
  <c r="P47" i="21"/>
  <c r="O47" i="21"/>
  <c r="W46" i="21"/>
  <c r="V46" i="21"/>
  <c r="U46" i="21"/>
  <c r="T46" i="21"/>
  <c r="S46" i="21"/>
  <c r="R46" i="21"/>
  <c r="Q46" i="21"/>
  <c r="P46" i="21"/>
  <c r="O46" i="21"/>
  <c r="W45" i="21"/>
  <c r="V45" i="21"/>
  <c r="U45" i="21"/>
  <c r="T45" i="21"/>
  <c r="S45" i="21"/>
  <c r="R45" i="21"/>
  <c r="Q45" i="21"/>
  <c r="P45" i="21"/>
  <c r="O45" i="21"/>
  <c r="W44" i="21"/>
  <c r="V44" i="21"/>
  <c r="U44" i="21"/>
  <c r="T44" i="21"/>
  <c r="S44" i="21"/>
  <c r="R44" i="21"/>
  <c r="Q44" i="21"/>
  <c r="P44" i="21"/>
  <c r="O44" i="21"/>
  <c r="W43" i="21"/>
  <c r="V43" i="21"/>
  <c r="U43" i="21"/>
  <c r="T43" i="21"/>
  <c r="S43" i="21"/>
  <c r="R43" i="21"/>
  <c r="Q43" i="21"/>
  <c r="P43" i="21"/>
  <c r="O43" i="21"/>
  <c r="W42" i="21"/>
  <c r="V42" i="21"/>
  <c r="U42" i="21"/>
  <c r="T42" i="21"/>
  <c r="S42" i="21"/>
  <c r="R42" i="21"/>
  <c r="Q42" i="21"/>
  <c r="P42" i="21"/>
  <c r="O42" i="21"/>
  <c r="W41" i="21"/>
  <c r="V41" i="21"/>
  <c r="U41" i="21"/>
  <c r="T41" i="21"/>
  <c r="S41" i="21"/>
  <c r="R41" i="21"/>
  <c r="Q41" i="21"/>
  <c r="P41" i="21"/>
  <c r="O41" i="21"/>
  <c r="W40" i="21"/>
  <c r="V40" i="21"/>
  <c r="U40" i="21"/>
  <c r="T40" i="21"/>
  <c r="S40" i="21"/>
  <c r="R40" i="21"/>
  <c r="Q40" i="21"/>
  <c r="P40" i="21"/>
  <c r="O40" i="21"/>
  <c r="W39" i="21"/>
  <c r="V39" i="21"/>
  <c r="U39" i="21"/>
  <c r="T39" i="21"/>
  <c r="S39" i="21"/>
  <c r="R39" i="21"/>
  <c r="Q39" i="21"/>
  <c r="P39" i="21"/>
  <c r="O39" i="21"/>
  <c r="W38" i="21"/>
  <c r="V38" i="21"/>
  <c r="U38" i="21"/>
  <c r="T38" i="21"/>
  <c r="S38" i="21"/>
  <c r="R38" i="21"/>
  <c r="Q38" i="21"/>
  <c r="P38" i="21"/>
  <c r="O38" i="21"/>
  <c r="X37" i="21"/>
  <c r="W37" i="21"/>
  <c r="V37" i="21"/>
  <c r="U37" i="21"/>
  <c r="T37" i="21"/>
  <c r="S37" i="21"/>
  <c r="R37" i="21"/>
  <c r="Q37" i="21"/>
  <c r="P37" i="21"/>
  <c r="O37" i="21"/>
  <c r="W32" i="21"/>
  <c r="V32" i="21"/>
  <c r="U32" i="21"/>
  <c r="T32" i="21"/>
  <c r="S32" i="21"/>
  <c r="R32" i="21"/>
  <c r="Q32" i="21"/>
  <c r="P32" i="21"/>
  <c r="O32" i="21"/>
  <c r="W31" i="21"/>
  <c r="V31" i="21"/>
  <c r="U31" i="21"/>
  <c r="T31" i="21"/>
  <c r="S31" i="21"/>
  <c r="R31" i="21"/>
  <c r="Q31" i="21"/>
  <c r="P31" i="21"/>
  <c r="O31" i="21"/>
  <c r="W30" i="21"/>
  <c r="V30" i="21"/>
  <c r="U30" i="21"/>
  <c r="T30" i="21"/>
  <c r="S30" i="21"/>
  <c r="R30" i="21"/>
  <c r="Q30" i="21"/>
  <c r="P30" i="21"/>
  <c r="O30" i="21"/>
  <c r="W29" i="21"/>
  <c r="V29" i="21"/>
  <c r="U29" i="21"/>
  <c r="T29" i="21"/>
  <c r="S29" i="21"/>
  <c r="R29" i="21"/>
  <c r="Q29" i="21"/>
  <c r="P29" i="21"/>
  <c r="O29" i="21"/>
  <c r="W28" i="21"/>
  <c r="V28" i="21"/>
  <c r="U28" i="21"/>
  <c r="T28" i="21"/>
  <c r="S28" i="21"/>
  <c r="R28" i="21"/>
  <c r="Q28" i="21"/>
  <c r="P28" i="21"/>
  <c r="O28" i="21"/>
  <c r="W27" i="21"/>
  <c r="V27" i="21"/>
  <c r="U27" i="21"/>
  <c r="T27" i="21"/>
  <c r="S27" i="21"/>
  <c r="R27" i="21"/>
  <c r="Q27" i="21"/>
  <c r="P27" i="21"/>
  <c r="O27" i="21"/>
  <c r="W26" i="21"/>
  <c r="V26" i="21"/>
  <c r="U26" i="21"/>
  <c r="T26" i="21"/>
  <c r="S26" i="21"/>
  <c r="R26" i="21"/>
  <c r="Q26" i="21"/>
  <c r="P26" i="21"/>
  <c r="O26" i="21"/>
  <c r="W25" i="21"/>
  <c r="V25" i="21"/>
  <c r="U25" i="21"/>
  <c r="T25" i="21"/>
  <c r="S25" i="21"/>
  <c r="R25" i="21"/>
  <c r="Q25" i="21"/>
  <c r="P25" i="21"/>
  <c r="O25" i="21"/>
  <c r="W24" i="21"/>
  <c r="V24" i="21"/>
  <c r="U24" i="21"/>
  <c r="T24" i="21"/>
  <c r="S24" i="21"/>
  <c r="R24" i="21"/>
  <c r="Q24" i="21"/>
  <c r="P24" i="21"/>
  <c r="O24" i="21"/>
  <c r="W23" i="21"/>
  <c r="V23" i="21"/>
  <c r="U23" i="21"/>
  <c r="T23" i="21"/>
  <c r="S23" i="21"/>
  <c r="R23" i="21"/>
  <c r="Q23" i="21"/>
  <c r="P23" i="21"/>
  <c r="O23" i="21"/>
  <c r="W22" i="21"/>
  <c r="V22" i="21"/>
  <c r="U22" i="21"/>
  <c r="T22" i="21"/>
  <c r="S22" i="21"/>
  <c r="R22" i="21"/>
  <c r="Q22" i="21"/>
  <c r="P22" i="21"/>
  <c r="O22" i="21"/>
  <c r="W21" i="21"/>
  <c r="V21" i="21"/>
  <c r="U21" i="21"/>
  <c r="T21" i="21"/>
  <c r="S21" i="21"/>
  <c r="R21" i="21"/>
  <c r="Q21" i="21"/>
  <c r="P21" i="21"/>
  <c r="O21" i="21"/>
  <c r="W20" i="21"/>
  <c r="V20" i="21"/>
  <c r="U20" i="21"/>
  <c r="T20" i="21"/>
  <c r="S20" i="21"/>
  <c r="R20" i="21"/>
  <c r="Q20" i="21"/>
  <c r="P20" i="21"/>
  <c r="O20" i="21"/>
  <c r="W19" i="21"/>
  <c r="V19" i="21"/>
  <c r="U19" i="21"/>
  <c r="T19" i="21"/>
  <c r="S19" i="21"/>
  <c r="R19" i="21"/>
  <c r="Q19" i="21"/>
  <c r="P19" i="21"/>
  <c r="O19" i="21"/>
  <c r="W18" i="21"/>
  <c r="V18" i="21"/>
  <c r="U18" i="21"/>
  <c r="T18" i="21"/>
  <c r="S18" i="21"/>
  <c r="R18" i="21"/>
  <c r="Q18" i="21"/>
  <c r="P18" i="21"/>
  <c r="O18" i="21"/>
  <c r="W17" i="21"/>
  <c r="V17" i="21"/>
  <c r="U17" i="21"/>
  <c r="T17" i="21"/>
  <c r="S17" i="21"/>
  <c r="R17" i="21"/>
  <c r="Q17" i="21"/>
  <c r="P17" i="21"/>
  <c r="O17" i="21"/>
  <c r="W16" i="21"/>
  <c r="V16" i="21"/>
  <c r="U16" i="21"/>
  <c r="T16" i="21"/>
  <c r="S16" i="21"/>
  <c r="R16" i="21"/>
  <c r="Q16" i="21"/>
  <c r="P16" i="21"/>
  <c r="O16" i="21"/>
  <c r="W15" i="21"/>
  <c r="V15" i="21"/>
  <c r="U15" i="21"/>
  <c r="T15" i="21"/>
  <c r="S15" i="21"/>
  <c r="R15" i="21"/>
  <c r="Q15" i="21"/>
  <c r="P15" i="21"/>
  <c r="O15" i="21"/>
  <c r="W14" i="21"/>
  <c r="V14" i="21"/>
  <c r="U14" i="21"/>
  <c r="T14" i="21"/>
  <c r="S14" i="21"/>
  <c r="R14" i="21"/>
  <c r="Q14" i="21"/>
  <c r="P14" i="21"/>
  <c r="O14" i="21"/>
  <c r="W13" i="21"/>
  <c r="V13" i="21"/>
  <c r="U13" i="21"/>
  <c r="T13" i="21"/>
  <c r="S13" i="21"/>
  <c r="R13" i="21"/>
  <c r="Q13" i="21"/>
  <c r="P13" i="21"/>
  <c r="O13" i="21"/>
  <c r="W12" i="21"/>
  <c r="V12" i="21"/>
  <c r="U12" i="21"/>
  <c r="T12" i="21"/>
  <c r="S12" i="21"/>
  <c r="R12" i="21"/>
  <c r="Q12" i="21"/>
  <c r="P12" i="21"/>
  <c r="O12" i="21"/>
  <c r="W11" i="21"/>
  <c r="V11" i="21"/>
  <c r="U11" i="21"/>
  <c r="T11" i="21"/>
  <c r="S11" i="21"/>
  <c r="R11" i="21"/>
  <c r="Q11" i="21"/>
  <c r="P11" i="21"/>
  <c r="O11" i="21"/>
  <c r="W10" i="21"/>
  <c r="V10" i="21"/>
  <c r="U10" i="21"/>
  <c r="T10" i="21"/>
  <c r="S10" i="21"/>
  <c r="R10" i="21"/>
  <c r="Q10" i="21"/>
  <c r="P10" i="21"/>
  <c r="O10" i="21"/>
  <c r="W9" i="21"/>
  <c r="V9" i="21"/>
  <c r="U9" i="21"/>
  <c r="T9" i="21"/>
  <c r="S9" i="21"/>
  <c r="R9" i="21"/>
  <c r="Q9" i="21"/>
  <c r="P9" i="21"/>
  <c r="O9" i="21"/>
  <c r="W8" i="21"/>
  <c r="V8" i="21"/>
  <c r="U8" i="21"/>
  <c r="T8" i="21"/>
  <c r="S8" i="21"/>
  <c r="R8" i="21"/>
  <c r="Q8" i="21"/>
  <c r="P8" i="21"/>
  <c r="O8" i="21"/>
  <c r="W7" i="21"/>
  <c r="V7" i="21"/>
  <c r="U7" i="21"/>
  <c r="T7" i="21"/>
  <c r="S7" i="21"/>
  <c r="R7" i="21"/>
  <c r="Q7" i="21"/>
  <c r="P7" i="21"/>
  <c r="O7" i="21"/>
  <c r="W6" i="21"/>
  <c r="V6" i="21"/>
  <c r="U6" i="21"/>
  <c r="T6" i="21"/>
  <c r="S6" i="21"/>
  <c r="R6" i="21"/>
  <c r="Q6" i="21"/>
  <c r="P6" i="21"/>
  <c r="O6" i="21"/>
  <c r="X5" i="21"/>
  <c r="W5" i="21"/>
  <c r="V5" i="21"/>
  <c r="U5" i="21"/>
  <c r="T5" i="21"/>
  <c r="S5" i="21"/>
  <c r="R5" i="21"/>
  <c r="Q5" i="21"/>
  <c r="P5" i="21"/>
  <c r="O5" i="21"/>
  <c r="K256" i="19"/>
  <c r="J256" i="19"/>
  <c r="I256" i="19"/>
  <c r="H256" i="19"/>
  <c r="G256" i="19"/>
  <c r="F256" i="19"/>
  <c r="E256" i="19"/>
  <c r="D256" i="19"/>
  <c r="C256" i="19"/>
  <c r="B256" i="19"/>
  <c r="K255" i="19"/>
  <c r="J255" i="19"/>
  <c r="I255" i="19"/>
  <c r="H255" i="19"/>
  <c r="G255" i="19"/>
  <c r="F255" i="19"/>
  <c r="E255" i="19"/>
  <c r="D255" i="19"/>
  <c r="C255" i="19"/>
  <c r="B255" i="19"/>
  <c r="K254" i="19"/>
  <c r="J254" i="19"/>
  <c r="I254" i="19"/>
  <c r="H254" i="19"/>
  <c r="G254" i="19"/>
  <c r="F254" i="19"/>
  <c r="E254" i="19"/>
  <c r="D254" i="19"/>
  <c r="C254" i="19"/>
  <c r="B254" i="19"/>
  <c r="K253" i="19"/>
  <c r="J253" i="19"/>
  <c r="I253" i="19"/>
  <c r="H253" i="19"/>
  <c r="G253" i="19"/>
  <c r="F253" i="19"/>
  <c r="E253" i="19"/>
  <c r="D253" i="19"/>
  <c r="C253" i="19"/>
  <c r="B253" i="19"/>
  <c r="K252" i="19"/>
  <c r="J252" i="19"/>
  <c r="I252" i="19"/>
  <c r="H252" i="19"/>
  <c r="G252" i="19"/>
  <c r="F252" i="19"/>
  <c r="E252" i="19"/>
  <c r="D252" i="19"/>
  <c r="C252" i="19"/>
  <c r="B252" i="19"/>
  <c r="K251" i="19"/>
  <c r="J251" i="19"/>
  <c r="I251" i="19"/>
  <c r="H251" i="19"/>
  <c r="G251" i="19"/>
  <c r="F251" i="19"/>
  <c r="E251" i="19"/>
  <c r="D251" i="19"/>
  <c r="C251" i="19"/>
  <c r="B251" i="19"/>
  <c r="K250" i="19"/>
  <c r="J250" i="19"/>
  <c r="I250" i="19"/>
  <c r="H250" i="19"/>
  <c r="G250" i="19"/>
  <c r="F250" i="19"/>
  <c r="E250" i="19"/>
  <c r="D250" i="19"/>
  <c r="C250" i="19"/>
  <c r="B250" i="19"/>
  <c r="K249" i="19"/>
  <c r="J249" i="19"/>
  <c r="I249" i="19"/>
  <c r="H249" i="19"/>
  <c r="G249" i="19"/>
  <c r="F249" i="19"/>
  <c r="E249" i="19"/>
  <c r="D249" i="19"/>
  <c r="C249" i="19"/>
  <c r="B249" i="19"/>
  <c r="K248" i="19"/>
  <c r="J248" i="19"/>
  <c r="I248" i="19"/>
  <c r="H248" i="19"/>
  <c r="G248" i="19"/>
  <c r="F248" i="19"/>
  <c r="E248" i="19"/>
  <c r="D248" i="19"/>
  <c r="C248" i="19"/>
  <c r="B248" i="19"/>
  <c r="K247" i="19"/>
  <c r="J247" i="19"/>
  <c r="I247" i="19"/>
  <c r="H247" i="19"/>
  <c r="G247" i="19"/>
  <c r="F247" i="19"/>
  <c r="E247" i="19"/>
  <c r="D247" i="19"/>
  <c r="C247" i="19"/>
  <c r="B247" i="19"/>
  <c r="K246" i="19"/>
  <c r="J246" i="19"/>
  <c r="I246" i="19"/>
  <c r="H246" i="19"/>
  <c r="G246" i="19"/>
  <c r="F246" i="19"/>
  <c r="E246" i="19"/>
  <c r="D246" i="19"/>
  <c r="C246" i="19"/>
  <c r="B246" i="19"/>
  <c r="K245" i="19"/>
  <c r="J245" i="19"/>
  <c r="I245" i="19"/>
  <c r="H245" i="19"/>
  <c r="G245" i="19"/>
  <c r="F245" i="19"/>
  <c r="E245" i="19"/>
  <c r="D245" i="19"/>
  <c r="C245" i="19"/>
  <c r="B245" i="19"/>
  <c r="K244" i="19"/>
  <c r="J244" i="19"/>
  <c r="I244" i="19"/>
  <c r="H244" i="19"/>
  <c r="G244" i="19"/>
  <c r="F244" i="19"/>
  <c r="E244" i="19"/>
  <c r="D244" i="19"/>
  <c r="C244" i="19"/>
  <c r="B244" i="19"/>
  <c r="K243" i="19"/>
  <c r="J243" i="19"/>
  <c r="I243" i="19"/>
  <c r="H243" i="19"/>
  <c r="G243" i="19"/>
  <c r="F243" i="19"/>
  <c r="E243" i="19"/>
  <c r="D243" i="19"/>
  <c r="C243" i="19"/>
  <c r="B243" i="19"/>
  <c r="K242" i="19"/>
  <c r="J242" i="19"/>
  <c r="I242" i="19"/>
  <c r="H242" i="19"/>
  <c r="G242" i="19"/>
  <c r="F242" i="19"/>
  <c r="E242" i="19"/>
  <c r="D242" i="19"/>
  <c r="C242" i="19"/>
  <c r="B242" i="19"/>
  <c r="K241" i="19"/>
  <c r="J241" i="19"/>
  <c r="I241" i="19"/>
  <c r="H241" i="19"/>
  <c r="G241" i="19"/>
  <c r="F241" i="19"/>
  <c r="E241" i="19"/>
  <c r="D241" i="19"/>
  <c r="C241" i="19"/>
  <c r="B241" i="19"/>
  <c r="K240" i="19"/>
  <c r="J240" i="19"/>
  <c r="I240" i="19"/>
  <c r="H240" i="19"/>
  <c r="G240" i="19"/>
  <c r="F240" i="19"/>
  <c r="E240" i="19"/>
  <c r="D240" i="19"/>
  <c r="C240" i="19"/>
  <c r="B240" i="19"/>
  <c r="K239" i="19"/>
  <c r="J239" i="19"/>
  <c r="I239" i="19"/>
  <c r="H239" i="19"/>
  <c r="G239" i="19"/>
  <c r="F239" i="19"/>
  <c r="E239" i="19"/>
  <c r="D239" i="19"/>
  <c r="C239" i="19"/>
  <c r="B239" i="19"/>
  <c r="K238" i="19"/>
  <c r="J238" i="19"/>
  <c r="I238" i="19"/>
  <c r="H238" i="19"/>
  <c r="G238" i="19"/>
  <c r="F238" i="19"/>
  <c r="E238" i="19"/>
  <c r="D238" i="19"/>
  <c r="C238" i="19"/>
  <c r="B238" i="19"/>
  <c r="K237" i="19"/>
  <c r="J237" i="19"/>
  <c r="I237" i="19"/>
  <c r="H237" i="19"/>
  <c r="G237" i="19"/>
  <c r="F237" i="19"/>
  <c r="E237" i="19"/>
  <c r="D237" i="19"/>
  <c r="C237" i="19"/>
  <c r="B237" i="19"/>
  <c r="K236" i="19"/>
  <c r="J236" i="19"/>
  <c r="I236" i="19"/>
  <c r="H236" i="19"/>
  <c r="G236" i="19"/>
  <c r="F236" i="19"/>
  <c r="E236" i="19"/>
  <c r="D236" i="19"/>
  <c r="C236" i="19"/>
  <c r="B236" i="19"/>
  <c r="K235" i="19"/>
  <c r="J235" i="19"/>
  <c r="I235" i="19"/>
  <c r="H235" i="19"/>
  <c r="G235" i="19"/>
  <c r="F235" i="19"/>
  <c r="E235" i="19"/>
  <c r="D235" i="19"/>
  <c r="C235" i="19"/>
  <c r="B235" i="19"/>
  <c r="K234" i="19"/>
  <c r="J234" i="19"/>
  <c r="I234" i="19"/>
  <c r="H234" i="19"/>
  <c r="G234" i="19"/>
  <c r="F234" i="19"/>
  <c r="E234" i="19"/>
  <c r="D234" i="19"/>
  <c r="C234" i="19"/>
  <c r="B234" i="19"/>
  <c r="K233" i="19"/>
  <c r="J233" i="19"/>
  <c r="I233" i="19"/>
  <c r="H233" i="19"/>
  <c r="G233" i="19"/>
  <c r="F233" i="19"/>
  <c r="E233" i="19"/>
  <c r="D233" i="19"/>
  <c r="C233" i="19"/>
  <c r="B233" i="19"/>
  <c r="K232" i="19"/>
  <c r="J232" i="19"/>
  <c r="I232" i="19"/>
  <c r="H232" i="19"/>
  <c r="G232" i="19"/>
  <c r="F232" i="19"/>
  <c r="E232" i="19"/>
  <c r="D232" i="19"/>
  <c r="C232" i="19"/>
  <c r="B232" i="19"/>
  <c r="K231" i="19"/>
  <c r="J231" i="19"/>
  <c r="I231" i="19"/>
  <c r="H231" i="19"/>
  <c r="G231" i="19"/>
  <c r="F231" i="19"/>
  <c r="E231" i="19"/>
  <c r="D231" i="19"/>
  <c r="C231" i="19"/>
  <c r="B231" i="19"/>
  <c r="K230" i="19"/>
  <c r="J230" i="19"/>
  <c r="I230" i="19"/>
  <c r="H230" i="19"/>
  <c r="G230" i="19"/>
  <c r="F230" i="19"/>
  <c r="E230" i="19"/>
  <c r="D230" i="19"/>
  <c r="C230" i="19"/>
  <c r="B230" i="19"/>
  <c r="K229" i="19"/>
  <c r="J229" i="19"/>
  <c r="I229" i="19"/>
  <c r="H229" i="19"/>
  <c r="G229" i="19"/>
  <c r="F229" i="19"/>
  <c r="E229" i="19"/>
  <c r="D229" i="19"/>
  <c r="C229" i="19"/>
  <c r="B229" i="19"/>
  <c r="K224" i="19"/>
  <c r="J224" i="19"/>
  <c r="I224" i="19"/>
  <c r="H224" i="19"/>
  <c r="G224" i="19"/>
  <c r="F224" i="19"/>
  <c r="E224" i="19"/>
  <c r="D224" i="19"/>
  <c r="C224" i="19"/>
  <c r="B224" i="19"/>
  <c r="K223" i="19"/>
  <c r="J223" i="19"/>
  <c r="I223" i="19"/>
  <c r="H223" i="19"/>
  <c r="G223" i="19"/>
  <c r="F223" i="19"/>
  <c r="E223" i="19"/>
  <c r="D223" i="19"/>
  <c r="C223" i="19"/>
  <c r="B223" i="19"/>
  <c r="K222" i="19"/>
  <c r="J222" i="19"/>
  <c r="I222" i="19"/>
  <c r="H222" i="19"/>
  <c r="G222" i="19"/>
  <c r="F222" i="19"/>
  <c r="E222" i="19"/>
  <c r="D222" i="19"/>
  <c r="C222" i="19"/>
  <c r="B222" i="19"/>
  <c r="K221" i="19"/>
  <c r="J221" i="19"/>
  <c r="I221" i="19"/>
  <c r="H221" i="19"/>
  <c r="G221" i="19"/>
  <c r="F221" i="19"/>
  <c r="E221" i="19"/>
  <c r="D221" i="19"/>
  <c r="C221" i="19"/>
  <c r="B221" i="19"/>
  <c r="K220" i="19"/>
  <c r="J220" i="19"/>
  <c r="I220" i="19"/>
  <c r="H220" i="19"/>
  <c r="G220" i="19"/>
  <c r="F220" i="19"/>
  <c r="E220" i="19"/>
  <c r="D220" i="19"/>
  <c r="C220" i="19"/>
  <c r="B220" i="19"/>
  <c r="K219" i="19"/>
  <c r="J219" i="19"/>
  <c r="I219" i="19"/>
  <c r="H219" i="19"/>
  <c r="G219" i="19"/>
  <c r="F219" i="19"/>
  <c r="E219" i="19"/>
  <c r="D219" i="19"/>
  <c r="C219" i="19"/>
  <c r="B219" i="19"/>
  <c r="K218" i="19"/>
  <c r="J218" i="19"/>
  <c r="I218" i="19"/>
  <c r="H218" i="19"/>
  <c r="G218" i="19"/>
  <c r="F218" i="19"/>
  <c r="E218" i="19"/>
  <c r="D218" i="19"/>
  <c r="C218" i="19"/>
  <c r="B218" i="19"/>
  <c r="K217" i="19"/>
  <c r="J217" i="19"/>
  <c r="I217" i="19"/>
  <c r="H217" i="19"/>
  <c r="G217" i="19"/>
  <c r="F217" i="19"/>
  <c r="E217" i="19"/>
  <c r="D217" i="19"/>
  <c r="C217" i="19"/>
  <c r="B217" i="19"/>
  <c r="K216" i="19"/>
  <c r="J216" i="19"/>
  <c r="I216" i="19"/>
  <c r="H216" i="19"/>
  <c r="G216" i="19"/>
  <c r="F216" i="19"/>
  <c r="E216" i="19"/>
  <c r="D216" i="19"/>
  <c r="C216" i="19"/>
  <c r="B216" i="19"/>
  <c r="K215" i="19"/>
  <c r="J215" i="19"/>
  <c r="I215" i="19"/>
  <c r="H215" i="19"/>
  <c r="G215" i="19"/>
  <c r="F215" i="19"/>
  <c r="E215" i="19"/>
  <c r="D215" i="19"/>
  <c r="C215" i="19"/>
  <c r="B215" i="19"/>
  <c r="K214" i="19"/>
  <c r="J214" i="19"/>
  <c r="I214" i="19"/>
  <c r="H214" i="19"/>
  <c r="G214" i="19"/>
  <c r="F214" i="19"/>
  <c r="E214" i="19"/>
  <c r="D214" i="19"/>
  <c r="C214" i="19"/>
  <c r="B214" i="19"/>
  <c r="K213" i="19"/>
  <c r="J213" i="19"/>
  <c r="I213" i="19"/>
  <c r="H213" i="19"/>
  <c r="G213" i="19"/>
  <c r="F213" i="19"/>
  <c r="E213" i="19"/>
  <c r="D213" i="19"/>
  <c r="C213" i="19"/>
  <c r="B213" i="19"/>
  <c r="K212" i="19"/>
  <c r="J212" i="19"/>
  <c r="I212" i="19"/>
  <c r="H212" i="19"/>
  <c r="G212" i="19"/>
  <c r="F212" i="19"/>
  <c r="E212" i="19"/>
  <c r="D212" i="19"/>
  <c r="C212" i="19"/>
  <c r="B212" i="19"/>
  <c r="K211" i="19"/>
  <c r="J211" i="19"/>
  <c r="I211" i="19"/>
  <c r="H211" i="19"/>
  <c r="G211" i="19"/>
  <c r="F211" i="19"/>
  <c r="E211" i="19"/>
  <c r="D211" i="19"/>
  <c r="C211" i="19"/>
  <c r="B211" i="19"/>
  <c r="K210" i="19"/>
  <c r="J210" i="19"/>
  <c r="I210" i="19"/>
  <c r="H210" i="19"/>
  <c r="G210" i="19"/>
  <c r="F210" i="19"/>
  <c r="E210" i="19"/>
  <c r="D210" i="19"/>
  <c r="C210" i="19"/>
  <c r="B210" i="19"/>
  <c r="K209" i="19"/>
  <c r="J209" i="19"/>
  <c r="I209" i="19"/>
  <c r="H209" i="19"/>
  <c r="G209" i="19"/>
  <c r="F209" i="19"/>
  <c r="E209" i="19"/>
  <c r="D209" i="19"/>
  <c r="C209" i="19"/>
  <c r="B209" i="19"/>
  <c r="K208" i="19"/>
  <c r="J208" i="19"/>
  <c r="I208" i="19"/>
  <c r="H208" i="19"/>
  <c r="G208" i="19"/>
  <c r="F208" i="19"/>
  <c r="E208" i="19"/>
  <c r="D208" i="19"/>
  <c r="C208" i="19"/>
  <c r="B208" i="19"/>
  <c r="K207" i="19"/>
  <c r="J207" i="19"/>
  <c r="I207" i="19"/>
  <c r="H207" i="19"/>
  <c r="G207" i="19"/>
  <c r="F207" i="19"/>
  <c r="E207" i="19"/>
  <c r="D207" i="19"/>
  <c r="C207" i="19"/>
  <c r="B207" i="19"/>
  <c r="K206" i="19"/>
  <c r="J206" i="19"/>
  <c r="I206" i="19"/>
  <c r="H206" i="19"/>
  <c r="G206" i="19"/>
  <c r="F206" i="19"/>
  <c r="E206" i="19"/>
  <c r="D206" i="19"/>
  <c r="C206" i="19"/>
  <c r="B206" i="19"/>
  <c r="K205" i="19"/>
  <c r="J205" i="19"/>
  <c r="I205" i="19"/>
  <c r="H205" i="19"/>
  <c r="G205" i="19"/>
  <c r="F205" i="19"/>
  <c r="E205" i="19"/>
  <c r="D205" i="19"/>
  <c r="C205" i="19"/>
  <c r="B205" i="19"/>
  <c r="K204" i="19"/>
  <c r="J204" i="19"/>
  <c r="I204" i="19"/>
  <c r="H204" i="19"/>
  <c r="G204" i="19"/>
  <c r="F204" i="19"/>
  <c r="E204" i="19"/>
  <c r="D204" i="19"/>
  <c r="C204" i="19"/>
  <c r="B204" i="19"/>
  <c r="K203" i="19"/>
  <c r="J203" i="19"/>
  <c r="I203" i="19"/>
  <c r="H203" i="19"/>
  <c r="G203" i="19"/>
  <c r="F203" i="19"/>
  <c r="E203" i="19"/>
  <c r="D203" i="19"/>
  <c r="C203" i="19"/>
  <c r="B203" i="19"/>
  <c r="K202" i="19"/>
  <c r="J202" i="19"/>
  <c r="I202" i="19"/>
  <c r="H202" i="19"/>
  <c r="G202" i="19"/>
  <c r="F202" i="19"/>
  <c r="E202" i="19"/>
  <c r="D202" i="19"/>
  <c r="C202" i="19"/>
  <c r="B202" i="19"/>
  <c r="K201" i="19"/>
  <c r="J201" i="19"/>
  <c r="I201" i="19"/>
  <c r="H201" i="19"/>
  <c r="G201" i="19"/>
  <c r="F201" i="19"/>
  <c r="E201" i="19"/>
  <c r="D201" i="19"/>
  <c r="C201" i="19"/>
  <c r="B201" i="19"/>
  <c r="K200" i="19"/>
  <c r="J200" i="19"/>
  <c r="I200" i="19"/>
  <c r="H200" i="19"/>
  <c r="G200" i="19"/>
  <c r="F200" i="19"/>
  <c r="E200" i="19"/>
  <c r="D200" i="19"/>
  <c r="C200" i="19"/>
  <c r="B200" i="19"/>
  <c r="K199" i="19"/>
  <c r="J199" i="19"/>
  <c r="I199" i="19"/>
  <c r="H199" i="19"/>
  <c r="G199" i="19"/>
  <c r="F199" i="19"/>
  <c r="E199" i="19"/>
  <c r="D199" i="19"/>
  <c r="C199" i="19"/>
  <c r="B199" i="19"/>
  <c r="K198" i="19"/>
  <c r="J198" i="19"/>
  <c r="I198" i="19"/>
  <c r="H198" i="19"/>
  <c r="G198" i="19"/>
  <c r="F198" i="19"/>
  <c r="E198" i="19"/>
  <c r="D198" i="19"/>
  <c r="C198" i="19"/>
  <c r="B198" i="19"/>
  <c r="K197" i="19"/>
  <c r="J197" i="19"/>
  <c r="I197" i="19"/>
  <c r="H197" i="19"/>
  <c r="G197" i="19"/>
  <c r="F197" i="19"/>
  <c r="E197" i="19"/>
  <c r="D197" i="19"/>
  <c r="C197" i="19"/>
  <c r="B197" i="19"/>
  <c r="K192" i="19"/>
  <c r="J192" i="19"/>
  <c r="I192" i="19"/>
  <c r="H192" i="19"/>
  <c r="G192" i="19"/>
  <c r="F192" i="19"/>
  <c r="E192" i="19"/>
  <c r="D192" i="19"/>
  <c r="C192" i="19"/>
  <c r="B192" i="19"/>
  <c r="K191" i="19"/>
  <c r="J191" i="19"/>
  <c r="I191" i="19"/>
  <c r="H191" i="19"/>
  <c r="G191" i="19"/>
  <c r="F191" i="19"/>
  <c r="E191" i="19"/>
  <c r="D191" i="19"/>
  <c r="C191" i="19"/>
  <c r="B191" i="19"/>
  <c r="K190" i="19"/>
  <c r="J190" i="19"/>
  <c r="I190" i="19"/>
  <c r="H190" i="19"/>
  <c r="G190" i="19"/>
  <c r="F190" i="19"/>
  <c r="E190" i="19"/>
  <c r="D190" i="19"/>
  <c r="C190" i="19"/>
  <c r="B190" i="19"/>
  <c r="K189" i="19"/>
  <c r="J189" i="19"/>
  <c r="I189" i="19"/>
  <c r="H189" i="19"/>
  <c r="G189" i="19"/>
  <c r="F189" i="19"/>
  <c r="E189" i="19"/>
  <c r="D189" i="19"/>
  <c r="C189" i="19"/>
  <c r="B189" i="19"/>
  <c r="K188" i="19"/>
  <c r="J188" i="19"/>
  <c r="I188" i="19"/>
  <c r="H188" i="19"/>
  <c r="G188" i="19"/>
  <c r="F188" i="19"/>
  <c r="E188" i="19"/>
  <c r="D188" i="19"/>
  <c r="C188" i="19"/>
  <c r="B188" i="19"/>
  <c r="K187" i="19"/>
  <c r="J187" i="19"/>
  <c r="I187" i="19"/>
  <c r="H187" i="19"/>
  <c r="G187" i="19"/>
  <c r="F187" i="19"/>
  <c r="E187" i="19"/>
  <c r="D187" i="19"/>
  <c r="C187" i="19"/>
  <c r="B187" i="19"/>
  <c r="K186" i="19"/>
  <c r="J186" i="19"/>
  <c r="I186" i="19"/>
  <c r="H186" i="19"/>
  <c r="G186" i="19"/>
  <c r="F186" i="19"/>
  <c r="E186" i="19"/>
  <c r="D186" i="19"/>
  <c r="C186" i="19"/>
  <c r="B186" i="19"/>
  <c r="K185" i="19"/>
  <c r="J185" i="19"/>
  <c r="I185" i="19"/>
  <c r="H185" i="19"/>
  <c r="G185" i="19"/>
  <c r="F185" i="19"/>
  <c r="E185" i="19"/>
  <c r="D185" i="19"/>
  <c r="C185" i="19"/>
  <c r="B185" i="19"/>
  <c r="K184" i="19"/>
  <c r="J184" i="19"/>
  <c r="I184" i="19"/>
  <c r="H184" i="19"/>
  <c r="G184" i="19"/>
  <c r="F184" i="19"/>
  <c r="E184" i="19"/>
  <c r="D184" i="19"/>
  <c r="C184" i="19"/>
  <c r="B184" i="19"/>
  <c r="K183" i="19"/>
  <c r="J183" i="19"/>
  <c r="I183" i="19"/>
  <c r="H183" i="19"/>
  <c r="G183" i="19"/>
  <c r="F183" i="19"/>
  <c r="E183" i="19"/>
  <c r="D183" i="19"/>
  <c r="C183" i="19"/>
  <c r="B183" i="19"/>
  <c r="K182" i="19"/>
  <c r="J182" i="19"/>
  <c r="I182" i="19"/>
  <c r="H182" i="19"/>
  <c r="G182" i="19"/>
  <c r="F182" i="19"/>
  <c r="E182" i="19"/>
  <c r="D182" i="19"/>
  <c r="C182" i="19"/>
  <c r="B182" i="19"/>
  <c r="K181" i="19"/>
  <c r="J181" i="19"/>
  <c r="I181" i="19"/>
  <c r="H181" i="19"/>
  <c r="G181" i="19"/>
  <c r="F181" i="19"/>
  <c r="E181" i="19"/>
  <c r="D181" i="19"/>
  <c r="C181" i="19"/>
  <c r="B181" i="19"/>
  <c r="K180" i="19"/>
  <c r="J180" i="19"/>
  <c r="I180" i="19"/>
  <c r="H180" i="19"/>
  <c r="G180" i="19"/>
  <c r="F180" i="19"/>
  <c r="E180" i="19"/>
  <c r="D180" i="19"/>
  <c r="C180" i="19"/>
  <c r="B180" i="19"/>
  <c r="K179" i="19"/>
  <c r="J179" i="19"/>
  <c r="I179" i="19"/>
  <c r="H179" i="19"/>
  <c r="G179" i="19"/>
  <c r="F179" i="19"/>
  <c r="E179" i="19"/>
  <c r="D179" i="19"/>
  <c r="C179" i="19"/>
  <c r="B179" i="19"/>
  <c r="K178" i="19"/>
  <c r="J178" i="19"/>
  <c r="I178" i="19"/>
  <c r="H178" i="19"/>
  <c r="G178" i="19"/>
  <c r="F178" i="19"/>
  <c r="E178" i="19"/>
  <c r="D178" i="19"/>
  <c r="C178" i="19"/>
  <c r="B178" i="19"/>
  <c r="K177" i="19"/>
  <c r="J177" i="19"/>
  <c r="I177" i="19"/>
  <c r="H177" i="19"/>
  <c r="G177" i="19"/>
  <c r="F177" i="19"/>
  <c r="E177" i="19"/>
  <c r="D177" i="19"/>
  <c r="C177" i="19"/>
  <c r="B177" i="19"/>
  <c r="K176" i="19"/>
  <c r="J176" i="19"/>
  <c r="I176" i="19"/>
  <c r="H176" i="19"/>
  <c r="G176" i="19"/>
  <c r="F176" i="19"/>
  <c r="E176" i="19"/>
  <c r="D176" i="19"/>
  <c r="C176" i="19"/>
  <c r="B176" i="19"/>
  <c r="K175" i="19"/>
  <c r="J175" i="19"/>
  <c r="I175" i="19"/>
  <c r="H175" i="19"/>
  <c r="G175" i="19"/>
  <c r="F175" i="19"/>
  <c r="E175" i="19"/>
  <c r="D175" i="19"/>
  <c r="C175" i="19"/>
  <c r="B175" i="19"/>
  <c r="K174" i="19"/>
  <c r="J174" i="19"/>
  <c r="I174" i="19"/>
  <c r="H174" i="19"/>
  <c r="G174" i="19"/>
  <c r="F174" i="19"/>
  <c r="E174" i="19"/>
  <c r="D174" i="19"/>
  <c r="C174" i="19"/>
  <c r="B174" i="19"/>
  <c r="K173" i="19"/>
  <c r="J173" i="19"/>
  <c r="I173" i="19"/>
  <c r="H173" i="19"/>
  <c r="G173" i="19"/>
  <c r="F173" i="19"/>
  <c r="E173" i="19"/>
  <c r="D173" i="19"/>
  <c r="C173" i="19"/>
  <c r="B173" i="19"/>
  <c r="K172" i="19"/>
  <c r="J172" i="19"/>
  <c r="I172" i="19"/>
  <c r="H172" i="19"/>
  <c r="G172" i="19"/>
  <c r="F172" i="19"/>
  <c r="E172" i="19"/>
  <c r="D172" i="19"/>
  <c r="C172" i="19"/>
  <c r="B172" i="19"/>
  <c r="K171" i="19"/>
  <c r="J171" i="19"/>
  <c r="I171" i="19"/>
  <c r="H171" i="19"/>
  <c r="G171" i="19"/>
  <c r="F171" i="19"/>
  <c r="E171" i="19"/>
  <c r="D171" i="19"/>
  <c r="C171" i="19"/>
  <c r="B171" i="19"/>
  <c r="K170" i="19"/>
  <c r="J170" i="19"/>
  <c r="I170" i="19"/>
  <c r="H170" i="19"/>
  <c r="G170" i="19"/>
  <c r="F170" i="19"/>
  <c r="E170" i="19"/>
  <c r="D170" i="19"/>
  <c r="C170" i="19"/>
  <c r="B170" i="19"/>
  <c r="K169" i="19"/>
  <c r="J169" i="19"/>
  <c r="I169" i="19"/>
  <c r="H169" i="19"/>
  <c r="G169" i="19"/>
  <c r="F169" i="19"/>
  <c r="E169" i="19"/>
  <c r="D169" i="19"/>
  <c r="C169" i="19"/>
  <c r="B169" i="19"/>
  <c r="K168" i="19"/>
  <c r="J168" i="19"/>
  <c r="I168" i="19"/>
  <c r="H168" i="19"/>
  <c r="G168" i="19"/>
  <c r="F168" i="19"/>
  <c r="E168" i="19"/>
  <c r="D168" i="19"/>
  <c r="C168" i="19"/>
  <c r="B168" i="19"/>
  <c r="K167" i="19"/>
  <c r="J167" i="19"/>
  <c r="I167" i="19"/>
  <c r="H167" i="19"/>
  <c r="G167" i="19"/>
  <c r="F167" i="19"/>
  <c r="E167" i="19"/>
  <c r="D167" i="19"/>
  <c r="C167" i="19"/>
  <c r="B167" i="19"/>
  <c r="K166" i="19"/>
  <c r="J166" i="19"/>
  <c r="I166" i="19"/>
  <c r="H166" i="19"/>
  <c r="G166" i="19"/>
  <c r="F166" i="19"/>
  <c r="E166" i="19"/>
  <c r="D166" i="19"/>
  <c r="C166" i="19"/>
  <c r="B166" i="19"/>
  <c r="K165" i="19"/>
  <c r="J165" i="19"/>
  <c r="I165" i="19"/>
  <c r="H165" i="19"/>
  <c r="G165" i="19"/>
  <c r="F165" i="19"/>
  <c r="E165" i="19"/>
  <c r="D165" i="19"/>
  <c r="C165" i="19"/>
  <c r="B165" i="19"/>
  <c r="K160" i="19"/>
  <c r="J160" i="19"/>
  <c r="I160" i="19"/>
  <c r="H160" i="19"/>
  <c r="G160" i="19"/>
  <c r="F160" i="19"/>
  <c r="E160" i="19"/>
  <c r="D160" i="19"/>
  <c r="C160" i="19"/>
  <c r="B160" i="19"/>
  <c r="K159" i="19"/>
  <c r="J159" i="19"/>
  <c r="I159" i="19"/>
  <c r="H159" i="19"/>
  <c r="G159" i="19"/>
  <c r="F159" i="19"/>
  <c r="E159" i="19"/>
  <c r="D159" i="19"/>
  <c r="C159" i="19"/>
  <c r="B159" i="19"/>
  <c r="K158" i="19"/>
  <c r="J158" i="19"/>
  <c r="I158" i="19"/>
  <c r="H158" i="19"/>
  <c r="G158" i="19"/>
  <c r="F158" i="19"/>
  <c r="E158" i="19"/>
  <c r="D158" i="19"/>
  <c r="C158" i="19"/>
  <c r="B158" i="19"/>
  <c r="K157" i="19"/>
  <c r="J157" i="19"/>
  <c r="I157" i="19"/>
  <c r="H157" i="19"/>
  <c r="G157" i="19"/>
  <c r="F157" i="19"/>
  <c r="E157" i="19"/>
  <c r="D157" i="19"/>
  <c r="C157" i="19"/>
  <c r="B157" i="19"/>
  <c r="K156" i="19"/>
  <c r="J156" i="19"/>
  <c r="I156" i="19"/>
  <c r="H156" i="19"/>
  <c r="G156" i="19"/>
  <c r="F156" i="19"/>
  <c r="E156" i="19"/>
  <c r="D156" i="19"/>
  <c r="C156" i="19"/>
  <c r="B156" i="19"/>
  <c r="K155" i="19"/>
  <c r="J155" i="19"/>
  <c r="I155" i="19"/>
  <c r="H155" i="19"/>
  <c r="G155" i="19"/>
  <c r="F155" i="19"/>
  <c r="E155" i="19"/>
  <c r="D155" i="19"/>
  <c r="C155" i="19"/>
  <c r="B155" i="19"/>
  <c r="K154" i="19"/>
  <c r="J154" i="19"/>
  <c r="I154" i="19"/>
  <c r="H154" i="19"/>
  <c r="G154" i="19"/>
  <c r="F154" i="19"/>
  <c r="E154" i="19"/>
  <c r="D154" i="19"/>
  <c r="C154" i="19"/>
  <c r="B154" i="19"/>
  <c r="K153" i="19"/>
  <c r="J153" i="19"/>
  <c r="I153" i="19"/>
  <c r="H153" i="19"/>
  <c r="G153" i="19"/>
  <c r="F153" i="19"/>
  <c r="E153" i="19"/>
  <c r="D153" i="19"/>
  <c r="C153" i="19"/>
  <c r="B153" i="19"/>
  <c r="K152" i="19"/>
  <c r="J152" i="19"/>
  <c r="I152" i="19"/>
  <c r="H152" i="19"/>
  <c r="G152" i="19"/>
  <c r="F152" i="19"/>
  <c r="E152" i="19"/>
  <c r="D152" i="19"/>
  <c r="C152" i="19"/>
  <c r="B152" i="19"/>
  <c r="K151" i="19"/>
  <c r="J151" i="19"/>
  <c r="I151" i="19"/>
  <c r="H151" i="19"/>
  <c r="G151" i="19"/>
  <c r="F151" i="19"/>
  <c r="E151" i="19"/>
  <c r="D151" i="19"/>
  <c r="C151" i="19"/>
  <c r="B151" i="19"/>
  <c r="K150" i="19"/>
  <c r="J150" i="19"/>
  <c r="I150" i="19"/>
  <c r="H150" i="19"/>
  <c r="G150" i="19"/>
  <c r="F150" i="19"/>
  <c r="E150" i="19"/>
  <c r="D150" i="19"/>
  <c r="C150" i="19"/>
  <c r="B150" i="19"/>
  <c r="K149" i="19"/>
  <c r="J149" i="19"/>
  <c r="I149" i="19"/>
  <c r="H149" i="19"/>
  <c r="G149" i="19"/>
  <c r="F149" i="19"/>
  <c r="E149" i="19"/>
  <c r="D149" i="19"/>
  <c r="C149" i="19"/>
  <c r="B149" i="19"/>
  <c r="K148" i="19"/>
  <c r="J148" i="19"/>
  <c r="I148" i="19"/>
  <c r="H148" i="19"/>
  <c r="G148" i="19"/>
  <c r="F148" i="19"/>
  <c r="E148" i="19"/>
  <c r="D148" i="19"/>
  <c r="C148" i="19"/>
  <c r="B148" i="19"/>
  <c r="K147" i="19"/>
  <c r="J147" i="19"/>
  <c r="I147" i="19"/>
  <c r="H147" i="19"/>
  <c r="G147" i="19"/>
  <c r="F147" i="19"/>
  <c r="E147" i="19"/>
  <c r="D147" i="19"/>
  <c r="C147" i="19"/>
  <c r="B147" i="19"/>
  <c r="K146" i="19"/>
  <c r="J146" i="19"/>
  <c r="I146" i="19"/>
  <c r="H146" i="19"/>
  <c r="G146" i="19"/>
  <c r="F146" i="19"/>
  <c r="E146" i="19"/>
  <c r="D146" i="19"/>
  <c r="C146" i="19"/>
  <c r="B146" i="19"/>
  <c r="K145" i="19"/>
  <c r="J145" i="19"/>
  <c r="I145" i="19"/>
  <c r="H145" i="19"/>
  <c r="G145" i="19"/>
  <c r="F145" i="19"/>
  <c r="E145" i="19"/>
  <c r="D145" i="19"/>
  <c r="C145" i="19"/>
  <c r="B145" i="19"/>
  <c r="K144" i="19"/>
  <c r="J144" i="19"/>
  <c r="I144" i="19"/>
  <c r="H144" i="19"/>
  <c r="G144" i="19"/>
  <c r="F144" i="19"/>
  <c r="E144" i="19"/>
  <c r="D144" i="19"/>
  <c r="C144" i="19"/>
  <c r="B144" i="19"/>
  <c r="K143" i="19"/>
  <c r="J143" i="19"/>
  <c r="I143" i="19"/>
  <c r="H143" i="19"/>
  <c r="G143" i="19"/>
  <c r="F143" i="19"/>
  <c r="E143" i="19"/>
  <c r="D143" i="19"/>
  <c r="C143" i="19"/>
  <c r="B143" i="19"/>
  <c r="K142" i="19"/>
  <c r="J142" i="19"/>
  <c r="I142" i="19"/>
  <c r="H142" i="19"/>
  <c r="G142" i="19"/>
  <c r="F142" i="19"/>
  <c r="E142" i="19"/>
  <c r="D142" i="19"/>
  <c r="C142" i="19"/>
  <c r="B142" i="19"/>
  <c r="K141" i="19"/>
  <c r="J141" i="19"/>
  <c r="I141" i="19"/>
  <c r="H141" i="19"/>
  <c r="G141" i="19"/>
  <c r="F141" i="19"/>
  <c r="E141" i="19"/>
  <c r="D141" i="19"/>
  <c r="C141" i="19"/>
  <c r="B141" i="19"/>
  <c r="K140" i="19"/>
  <c r="J140" i="19"/>
  <c r="I140" i="19"/>
  <c r="H140" i="19"/>
  <c r="G140" i="19"/>
  <c r="F140" i="19"/>
  <c r="E140" i="19"/>
  <c r="D140" i="19"/>
  <c r="C140" i="19"/>
  <c r="B140" i="19"/>
  <c r="K139" i="19"/>
  <c r="J139" i="19"/>
  <c r="I139" i="19"/>
  <c r="H139" i="19"/>
  <c r="G139" i="19"/>
  <c r="F139" i="19"/>
  <c r="E139" i="19"/>
  <c r="D139" i="19"/>
  <c r="C139" i="19"/>
  <c r="B139" i="19"/>
  <c r="K138" i="19"/>
  <c r="J138" i="19"/>
  <c r="I138" i="19"/>
  <c r="H138" i="19"/>
  <c r="G138" i="19"/>
  <c r="F138" i="19"/>
  <c r="E138" i="19"/>
  <c r="D138" i="19"/>
  <c r="C138" i="19"/>
  <c r="B138" i="19"/>
  <c r="K137" i="19"/>
  <c r="J137" i="19"/>
  <c r="I137" i="19"/>
  <c r="H137" i="19"/>
  <c r="G137" i="19"/>
  <c r="F137" i="19"/>
  <c r="E137" i="19"/>
  <c r="D137" i="19"/>
  <c r="C137" i="19"/>
  <c r="B137" i="19"/>
  <c r="K136" i="19"/>
  <c r="J136" i="19"/>
  <c r="I136" i="19"/>
  <c r="H136" i="19"/>
  <c r="G136" i="19"/>
  <c r="F136" i="19"/>
  <c r="E136" i="19"/>
  <c r="D136" i="19"/>
  <c r="C136" i="19"/>
  <c r="B136" i="19"/>
  <c r="K135" i="19"/>
  <c r="J135" i="19"/>
  <c r="I135" i="19"/>
  <c r="H135" i="19"/>
  <c r="G135" i="19"/>
  <c r="F135" i="19"/>
  <c r="E135" i="19"/>
  <c r="D135" i="19"/>
  <c r="C135" i="19"/>
  <c r="B135" i="19"/>
  <c r="K134" i="19"/>
  <c r="J134" i="19"/>
  <c r="I134" i="19"/>
  <c r="H134" i="19"/>
  <c r="G134" i="19"/>
  <c r="F134" i="19"/>
  <c r="E134" i="19"/>
  <c r="D134" i="19"/>
  <c r="C134" i="19"/>
  <c r="B134" i="19"/>
  <c r="K133" i="19"/>
  <c r="J133" i="19"/>
  <c r="I133" i="19"/>
  <c r="H133" i="19"/>
  <c r="G133" i="19"/>
  <c r="F133" i="19"/>
  <c r="E133" i="19"/>
  <c r="D133" i="19"/>
  <c r="C133" i="19"/>
  <c r="B133" i="19"/>
  <c r="K128" i="19"/>
  <c r="J128" i="19"/>
  <c r="I128" i="19"/>
  <c r="H128" i="19"/>
  <c r="G128" i="19"/>
  <c r="F128" i="19"/>
  <c r="E128" i="19"/>
  <c r="D128" i="19"/>
  <c r="C128" i="19"/>
  <c r="B128" i="19"/>
  <c r="K127" i="19"/>
  <c r="J127" i="19"/>
  <c r="I127" i="19"/>
  <c r="H127" i="19"/>
  <c r="G127" i="19"/>
  <c r="F127" i="19"/>
  <c r="E127" i="19"/>
  <c r="D127" i="19"/>
  <c r="C127" i="19"/>
  <c r="B127" i="19"/>
  <c r="K126" i="19"/>
  <c r="J126" i="19"/>
  <c r="I126" i="19"/>
  <c r="H126" i="19"/>
  <c r="G126" i="19"/>
  <c r="F126" i="19"/>
  <c r="E126" i="19"/>
  <c r="D126" i="19"/>
  <c r="C126" i="19"/>
  <c r="B126" i="19"/>
  <c r="K125" i="19"/>
  <c r="J125" i="19"/>
  <c r="I125" i="19"/>
  <c r="H125" i="19"/>
  <c r="G125" i="19"/>
  <c r="F125" i="19"/>
  <c r="E125" i="19"/>
  <c r="D125" i="19"/>
  <c r="C125" i="19"/>
  <c r="B125" i="19"/>
  <c r="K124" i="19"/>
  <c r="J124" i="19"/>
  <c r="I124" i="19"/>
  <c r="H124" i="19"/>
  <c r="G124" i="19"/>
  <c r="F124" i="19"/>
  <c r="E124" i="19"/>
  <c r="D124" i="19"/>
  <c r="C124" i="19"/>
  <c r="B124" i="19"/>
  <c r="K123" i="19"/>
  <c r="J123" i="19"/>
  <c r="I123" i="19"/>
  <c r="H123" i="19"/>
  <c r="G123" i="19"/>
  <c r="F123" i="19"/>
  <c r="E123" i="19"/>
  <c r="D123" i="19"/>
  <c r="C123" i="19"/>
  <c r="B123" i="19"/>
  <c r="K122" i="19"/>
  <c r="J122" i="19"/>
  <c r="I122" i="19"/>
  <c r="H122" i="19"/>
  <c r="G122" i="19"/>
  <c r="F122" i="19"/>
  <c r="E122" i="19"/>
  <c r="D122" i="19"/>
  <c r="C122" i="19"/>
  <c r="B122" i="19"/>
  <c r="K121" i="19"/>
  <c r="J121" i="19"/>
  <c r="I121" i="19"/>
  <c r="H121" i="19"/>
  <c r="G121" i="19"/>
  <c r="F121" i="19"/>
  <c r="E121" i="19"/>
  <c r="D121" i="19"/>
  <c r="C121" i="19"/>
  <c r="B121" i="19"/>
  <c r="K120" i="19"/>
  <c r="J120" i="19"/>
  <c r="I120" i="19"/>
  <c r="H120" i="19"/>
  <c r="G120" i="19"/>
  <c r="F120" i="19"/>
  <c r="E120" i="19"/>
  <c r="D120" i="19"/>
  <c r="C120" i="19"/>
  <c r="B120" i="19"/>
  <c r="K119" i="19"/>
  <c r="J119" i="19"/>
  <c r="I119" i="19"/>
  <c r="H119" i="19"/>
  <c r="G119" i="19"/>
  <c r="F119" i="19"/>
  <c r="E119" i="19"/>
  <c r="D119" i="19"/>
  <c r="C119" i="19"/>
  <c r="B119" i="19"/>
  <c r="K118" i="19"/>
  <c r="J118" i="19"/>
  <c r="I118" i="19"/>
  <c r="H118" i="19"/>
  <c r="G118" i="19"/>
  <c r="F118" i="19"/>
  <c r="E118" i="19"/>
  <c r="D118" i="19"/>
  <c r="C118" i="19"/>
  <c r="B118" i="19"/>
  <c r="K117" i="19"/>
  <c r="J117" i="19"/>
  <c r="I117" i="19"/>
  <c r="H117" i="19"/>
  <c r="G117" i="19"/>
  <c r="F117" i="19"/>
  <c r="E117" i="19"/>
  <c r="D117" i="19"/>
  <c r="C117" i="19"/>
  <c r="B117" i="19"/>
  <c r="K116" i="19"/>
  <c r="J116" i="19"/>
  <c r="I116" i="19"/>
  <c r="H116" i="19"/>
  <c r="G116" i="19"/>
  <c r="F116" i="19"/>
  <c r="E116" i="19"/>
  <c r="D116" i="19"/>
  <c r="C116" i="19"/>
  <c r="B116" i="19"/>
  <c r="K115" i="19"/>
  <c r="J115" i="19"/>
  <c r="I115" i="19"/>
  <c r="H115" i="19"/>
  <c r="G115" i="19"/>
  <c r="F115" i="19"/>
  <c r="E115" i="19"/>
  <c r="D115" i="19"/>
  <c r="C115" i="19"/>
  <c r="B115" i="19"/>
  <c r="K114" i="19"/>
  <c r="J114" i="19"/>
  <c r="I114" i="19"/>
  <c r="H114" i="19"/>
  <c r="G114" i="19"/>
  <c r="F114" i="19"/>
  <c r="E114" i="19"/>
  <c r="D114" i="19"/>
  <c r="C114" i="19"/>
  <c r="B114" i="19"/>
  <c r="K113" i="19"/>
  <c r="J113" i="19"/>
  <c r="I113" i="19"/>
  <c r="H113" i="19"/>
  <c r="G113" i="19"/>
  <c r="F113" i="19"/>
  <c r="E113" i="19"/>
  <c r="D113" i="19"/>
  <c r="C113" i="19"/>
  <c r="B113" i="19"/>
  <c r="K112" i="19"/>
  <c r="J112" i="19"/>
  <c r="I112" i="19"/>
  <c r="H112" i="19"/>
  <c r="G112" i="19"/>
  <c r="F112" i="19"/>
  <c r="E112" i="19"/>
  <c r="D112" i="19"/>
  <c r="C112" i="19"/>
  <c r="B112" i="19"/>
  <c r="K111" i="19"/>
  <c r="J111" i="19"/>
  <c r="I111" i="19"/>
  <c r="H111" i="19"/>
  <c r="G111" i="19"/>
  <c r="F111" i="19"/>
  <c r="E111" i="19"/>
  <c r="D111" i="19"/>
  <c r="C111" i="19"/>
  <c r="B111" i="19"/>
  <c r="K110" i="19"/>
  <c r="J110" i="19"/>
  <c r="I110" i="19"/>
  <c r="H110" i="19"/>
  <c r="G110" i="19"/>
  <c r="F110" i="19"/>
  <c r="E110" i="19"/>
  <c r="D110" i="19"/>
  <c r="C110" i="19"/>
  <c r="B110" i="19"/>
  <c r="K109" i="19"/>
  <c r="J109" i="19"/>
  <c r="I109" i="19"/>
  <c r="H109" i="19"/>
  <c r="G109" i="19"/>
  <c r="F109" i="19"/>
  <c r="E109" i="19"/>
  <c r="D109" i="19"/>
  <c r="C109" i="19"/>
  <c r="B109" i="19"/>
  <c r="K108" i="19"/>
  <c r="J108" i="19"/>
  <c r="I108" i="19"/>
  <c r="H108" i="19"/>
  <c r="G108" i="19"/>
  <c r="F108" i="19"/>
  <c r="E108" i="19"/>
  <c r="D108" i="19"/>
  <c r="C108" i="19"/>
  <c r="B108" i="19"/>
  <c r="K107" i="19"/>
  <c r="J107" i="19"/>
  <c r="I107" i="19"/>
  <c r="H107" i="19"/>
  <c r="G107" i="19"/>
  <c r="F107" i="19"/>
  <c r="E107" i="19"/>
  <c r="D107" i="19"/>
  <c r="C107" i="19"/>
  <c r="B107" i="19"/>
  <c r="K106" i="19"/>
  <c r="J106" i="19"/>
  <c r="I106" i="19"/>
  <c r="H106" i="19"/>
  <c r="G106" i="19"/>
  <c r="F106" i="19"/>
  <c r="E106" i="19"/>
  <c r="D106" i="19"/>
  <c r="C106" i="19"/>
  <c r="B106" i="19"/>
  <c r="K105" i="19"/>
  <c r="J105" i="19"/>
  <c r="I105" i="19"/>
  <c r="H105" i="19"/>
  <c r="G105" i="19"/>
  <c r="F105" i="19"/>
  <c r="E105" i="19"/>
  <c r="D105" i="19"/>
  <c r="C105" i="19"/>
  <c r="B105" i="19"/>
  <c r="K104" i="19"/>
  <c r="J104" i="19"/>
  <c r="I104" i="19"/>
  <c r="H104" i="19"/>
  <c r="G104" i="19"/>
  <c r="F104" i="19"/>
  <c r="E104" i="19"/>
  <c r="D104" i="19"/>
  <c r="C104" i="19"/>
  <c r="B104" i="19"/>
  <c r="K103" i="19"/>
  <c r="J103" i="19"/>
  <c r="I103" i="19"/>
  <c r="H103" i="19"/>
  <c r="G103" i="19"/>
  <c r="F103" i="19"/>
  <c r="E103" i="19"/>
  <c r="D103" i="19"/>
  <c r="C103" i="19"/>
  <c r="B103" i="19"/>
  <c r="K102" i="19"/>
  <c r="J102" i="19"/>
  <c r="I102" i="19"/>
  <c r="H102" i="19"/>
  <c r="G102" i="19"/>
  <c r="F102" i="19"/>
  <c r="E102" i="19"/>
  <c r="D102" i="19"/>
  <c r="C102" i="19"/>
  <c r="B102" i="19"/>
  <c r="K101" i="19"/>
  <c r="J101" i="19"/>
  <c r="I101" i="19"/>
  <c r="H101" i="19"/>
  <c r="G101" i="19"/>
  <c r="F101" i="19"/>
  <c r="E101" i="19"/>
  <c r="D101" i="19"/>
  <c r="C101" i="19"/>
  <c r="B101" i="19"/>
  <c r="K96" i="19"/>
  <c r="J96" i="19"/>
  <c r="I96" i="19"/>
  <c r="H96" i="19"/>
  <c r="G96" i="19"/>
  <c r="F96" i="19"/>
  <c r="E96" i="19"/>
  <c r="D96" i="19"/>
  <c r="C96" i="19"/>
  <c r="B96" i="19"/>
  <c r="K95" i="19"/>
  <c r="J95" i="19"/>
  <c r="I95" i="19"/>
  <c r="H95" i="19"/>
  <c r="G95" i="19"/>
  <c r="F95" i="19"/>
  <c r="E95" i="19"/>
  <c r="D95" i="19"/>
  <c r="C95" i="19"/>
  <c r="B95" i="19"/>
  <c r="K94" i="19"/>
  <c r="J94" i="19"/>
  <c r="I94" i="19"/>
  <c r="H94" i="19"/>
  <c r="G94" i="19"/>
  <c r="F94" i="19"/>
  <c r="E94" i="19"/>
  <c r="D94" i="19"/>
  <c r="C94" i="19"/>
  <c r="B94" i="19"/>
  <c r="K93" i="19"/>
  <c r="J93" i="19"/>
  <c r="I93" i="19"/>
  <c r="H93" i="19"/>
  <c r="G93" i="19"/>
  <c r="F93" i="19"/>
  <c r="E93" i="19"/>
  <c r="D93" i="19"/>
  <c r="C93" i="19"/>
  <c r="B93" i="19"/>
  <c r="K92" i="19"/>
  <c r="J92" i="19"/>
  <c r="I92" i="19"/>
  <c r="H92" i="19"/>
  <c r="G92" i="19"/>
  <c r="F92" i="19"/>
  <c r="E92" i="19"/>
  <c r="D92" i="19"/>
  <c r="C92" i="19"/>
  <c r="B92" i="19"/>
  <c r="K91" i="19"/>
  <c r="J91" i="19"/>
  <c r="I91" i="19"/>
  <c r="H91" i="19"/>
  <c r="G91" i="19"/>
  <c r="F91" i="19"/>
  <c r="E91" i="19"/>
  <c r="D91" i="19"/>
  <c r="C91" i="19"/>
  <c r="B91" i="19"/>
  <c r="K90" i="19"/>
  <c r="J90" i="19"/>
  <c r="I90" i="19"/>
  <c r="H90" i="19"/>
  <c r="G90" i="19"/>
  <c r="F90" i="19"/>
  <c r="E90" i="19"/>
  <c r="D90" i="19"/>
  <c r="C90" i="19"/>
  <c r="B90" i="19"/>
  <c r="K89" i="19"/>
  <c r="J89" i="19"/>
  <c r="I89" i="19"/>
  <c r="H89" i="19"/>
  <c r="G89" i="19"/>
  <c r="F89" i="19"/>
  <c r="E89" i="19"/>
  <c r="D89" i="19"/>
  <c r="C89" i="19"/>
  <c r="B89" i="19"/>
  <c r="K88" i="19"/>
  <c r="J88" i="19"/>
  <c r="I88" i="19"/>
  <c r="H88" i="19"/>
  <c r="G88" i="19"/>
  <c r="F88" i="19"/>
  <c r="E88" i="19"/>
  <c r="D88" i="19"/>
  <c r="C88" i="19"/>
  <c r="B88" i="19"/>
  <c r="K87" i="19"/>
  <c r="J87" i="19"/>
  <c r="I87" i="19"/>
  <c r="H87" i="19"/>
  <c r="G87" i="19"/>
  <c r="F87" i="19"/>
  <c r="E87" i="19"/>
  <c r="D87" i="19"/>
  <c r="C87" i="19"/>
  <c r="B87" i="19"/>
  <c r="K86" i="19"/>
  <c r="J86" i="19"/>
  <c r="I86" i="19"/>
  <c r="H86" i="19"/>
  <c r="G86" i="19"/>
  <c r="F86" i="19"/>
  <c r="E86" i="19"/>
  <c r="D86" i="19"/>
  <c r="C86" i="19"/>
  <c r="B86" i="19"/>
  <c r="K85" i="19"/>
  <c r="J85" i="19"/>
  <c r="I85" i="19"/>
  <c r="H85" i="19"/>
  <c r="G85" i="19"/>
  <c r="F85" i="19"/>
  <c r="E85" i="19"/>
  <c r="D85" i="19"/>
  <c r="C85" i="19"/>
  <c r="B85" i="19"/>
  <c r="K84" i="19"/>
  <c r="J84" i="19"/>
  <c r="I84" i="19"/>
  <c r="H84" i="19"/>
  <c r="G84" i="19"/>
  <c r="F84" i="19"/>
  <c r="E84" i="19"/>
  <c r="D84" i="19"/>
  <c r="C84" i="19"/>
  <c r="B84" i="19"/>
  <c r="K83" i="19"/>
  <c r="J83" i="19"/>
  <c r="I83" i="19"/>
  <c r="H83" i="19"/>
  <c r="G83" i="19"/>
  <c r="F83" i="19"/>
  <c r="E83" i="19"/>
  <c r="D83" i="19"/>
  <c r="C83" i="19"/>
  <c r="B83" i="19"/>
  <c r="K82" i="19"/>
  <c r="J82" i="19"/>
  <c r="I82" i="19"/>
  <c r="H82" i="19"/>
  <c r="G82" i="19"/>
  <c r="F82" i="19"/>
  <c r="E82" i="19"/>
  <c r="D82" i="19"/>
  <c r="C82" i="19"/>
  <c r="B82" i="19"/>
  <c r="K81" i="19"/>
  <c r="J81" i="19"/>
  <c r="I81" i="19"/>
  <c r="H81" i="19"/>
  <c r="G81" i="19"/>
  <c r="F81" i="19"/>
  <c r="E81" i="19"/>
  <c r="D81" i="19"/>
  <c r="C81" i="19"/>
  <c r="B81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K78" i="19"/>
  <c r="J78" i="19"/>
  <c r="I78" i="19"/>
  <c r="H78" i="19"/>
  <c r="G78" i="19"/>
  <c r="F78" i="19"/>
  <c r="E78" i="19"/>
  <c r="D78" i="19"/>
  <c r="C78" i="19"/>
  <c r="B78" i="19"/>
  <c r="K77" i="19"/>
  <c r="J77" i="19"/>
  <c r="I77" i="19"/>
  <c r="H77" i="19"/>
  <c r="G77" i="19"/>
  <c r="F77" i="19"/>
  <c r="E77" i="19"/>
  <c r="D77" i="19"/>
  <c r="C77" i="19"/>
  <c r="B77" i="19"/>
  <c r="K76" i="19"/>
  <c r="J76" i="19"/>
  <c r="I76" i="19"/>
  <c r="H76" i="19"/>
  <c r="G76" i="19"/>
  <c r="F76" i="19"/>
  <c r="E76" i="19"/>
  <c r="D76" i="19"/>
  <c r="C76" i="19"/>
  <c r="B76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K73" i="19"/>
  <c r="J73" i="19"/>
  <c r="I73" i="19"/>
  <c r="H73" i="19"/>
  <c r="G73" i="19"/>
  <c r="F73" i="19"/>
  <c r="E73" i="19"/>
  <c r="D73" i="19"/>
  <c r="C73" i="19"/>
  <c r="B73" i="19"/>
  <c r="K72" i="19"/>
  <c r="J72" i="19"/>
  <c r="I72" i="19"/>
  <c r="H72" i="19"/>
  <c r="G72" i="19"/>
  <c r="F72" i="19"/>
  <c r="E72" i="19"/>
  <c r="D72" i="19"/>
  <c r="C72" i="19"/>
  <c r="B72" i="19"/>
  <c r="K71" i="19"/>
  <c r="J71" i="19"/>
  <c r="I71" i="19"/>
  <c r="H71" i="19"/>
  <c r="G71" i="19"/>
  <c r="F71" i="19"/>
  <c r="E71" i="19"/>
  <c r="D71" i="19"/>
  <c r="C71" i="19"/>
  <c r="B71" i="19"/>
  <c r="K70" i="19"/>
  <c r="J70" i="19"/>
  <c r="I70" i="19"/>
  <c r="H70" i="19"/>
  <c r="G70" i="19"/>
  <c r="F70" i="19"/>
  <c r="E70" i="19"/>
  <c r="D70" i="19"/>
  <c r="C70" i="19"/>
  <c r="B70" i="19"/>
  <c r="K69" i="19"/>
  <c r="J69" i="19"/>
  <c r="I69" i="19"/>
  <c r="H69" i="19"/>
  <c r="G69" i="19"/>
  <c r="F69" i="19"/>
  <c r="E69" i="19"/>
  <c r="D69" i="19"/>
  <c r="C69" i="19"/>
  <c r="B69" i="19"/>
  <c r="K64" i="19"/>
  <c r="X64" i="19" s="1"/>
  <c r="J64" i="19"/>
  <c r="W64" i="19" s="1"/>
  <c r="I64" i="19"/>
  <c r="V64" i="19" s="1"/>
  <c r="H64" i="19"/>
  <c r="U64" i="19" s="1"/>
  <c r="G64" i="19"/>
  <c r="T64" i="19" s="1"/>
  <c r="F64" i="19"/>
  <c r="S64" i="19" s="1"/>
  <c r="E64" i="19"/>
  <c r="R64" i="19" s="1"/>
  <c r="D64" i="19"/>
  <c r="Q64" i="19" s="1"/>
  <c r="C64" i="19"/>
  <c r="P64" i="19" s="1"/>
  <c r="B64" i="19"/>
  <c r="O64" i="19" s="1"/>
  <c r="K63" i="19"/>
  <c r="X63" i="19" s="1"/>
  <c r="J63" i="19"/>
  <c r="W63" i="19" s="1"/>
  <c r="I63" i="19"/>
  <c r="V63" i="19" s="1"/>
  <c r="H63" i="19"/>
  <c r="U63" i="19" s="1"/>
  <c r="G63" i="19"/>
  <c r="T63" i="19" s="1"/>
  <c r="F63" i="19"/>
  <c r="S63" i="19" s="1"/>
  <c r="E63" i="19"/>
  <c r="R63" i="19" s="1"/>
  <c r="D63" i="19"/>
  <c r="Q63" i="19" s="1"/>
  <c r="C63" i="19"/>
  <c r="P63" i="19" s="1"/>
  <c r="B63" i="19"/>
  <c r="O63" i="19" s="1"/>
  <c r="K62" i="19"/>
  <c r="X62" i="19" s="1"/>
  <c r="J62" i="19"/>
  <c r="W62" i="19" s="1"/>
  <c r="I62" i="19"/>
  <c r="V62" i="19" s="1"/>
  <c r="H62" i="19"/>
  <c r="U62" i="19" s="1"/>
  <c r="G62" i="19"/>
  <c r="T62" i="19" s="1"/>
  <c r="F62" i="19"/>
  <c r="S62" i="19" s="1"/>
  <c r="E62" i="19"/>
  <c r="R62" i="19" s="1"/>
  <c r="D62" i="19"/>
  <c r="Q62" i="19" s="1"/>
  <c r="C62" i="19"/>
  <c r="P62" i="19" s="1"/>
  <c r="B62" i="19"/>
  <c r="O62" i="19" s="1"/>
  <c r="K61" i="19"/>
  <c r="X61" i="19" s="1"/>
  <c r="J61" i="19"/>
  <c r="W61" i="19" s="1"/>
  <c r="I61" i="19"/>
  <c r="V61" i="19" s="1"/>
  <c r="H61" i="19"/>
  <c r="U61" i="19" s="1"/>
  <c r="G61" i="19"/>
  <c r="T61" i="19" s="1"/>
  <c r="F61" i="19"/>
  <c r="S61" i="19" s="1"/>
  <c r="E61" i="19"/>
  <c r="R61" i="19" s="1"/>
  <c r="D61" i="19"/>
  <c r="Q61" i="19" s="1"/>
  <c r="C61" i="19"/>
  <c r="P61" i="19" s="1"/>
  <c r="B61" i="19"/>
  <c r="O61" i="19" s="1"/>
  <c r="K60" i="19"/>
  <c r="X60" i="19" s="1"/>
  <c r="J60" i="19"/>
  <c r="W60" i="19" s="1"/>
  <c r="I60" i="19"/>
  <c r="V60" i="19" s="1"/>
  <c r="H60" i="19"/>
  <c r="U60" i="19" s="1"/>
  <c r="G60" i="19"/>
  <c r="T60" i="19" s="1"/>
  <c r="F60" i="19"/>
  <c r="S60" i="19" s="1"/>
  <c r="E60" i="19"/>
  <c r="R60" i="19" s="1"/>
  <c r="D60" i="19"/>
  <c r="Q60" i="19" s="1"/>
  <c r="C60" i="19"/>
  <c r="P60" i="19" s="1"/>
  <c r="B60" i="19"/>
  <c r="O60" i="19" s="1"/>
  <c r="K59" i="19"/>
  <c r="X59" i="19" s="1"/>
  <c r="J59" i="19"/>
  <c r="W59" i="19" s="1"/>
  <c r="I59" i="19"/>
  <c r="V59" i="19" s="1"/>
  <c r="H59" i="19"/>
  <c r="U59" i="19" s="1"/>
  <c r="G59" i="19"/>
  <c r="T59" i="19" s="1"/>
  <c r="F59" i="19"/>
  <c r="S59" i="19" s="1"/>
  <c r="E59" i="19"/>
  <c r="R59" i="19" s="1"/>
  <c r="D59" i="19"/>
  <c r="Q59" i="19" s="1"/>
  <c r="C59" i="19"/>
  <c r="P59" i="19" s="1"/>
  <c r="B59" i="19"/>
  <c r="O59" i="19" s="1"/>
  <c r="K58" i="19"/>
  <c r="X58" i="19" s="1"/>
  <c r="J58" i="19"/>
  <c r="W58" i="19" s="1"/>
  <c r="I58" i="19"/>
  <c r="V58" i="19" s="1"/>
  <c r="H58" i="19"/>
  <c r="U58" i="19" s="1"/>
  <c r="G58" i="19"/>
  <c r="T58" i="19" s="1"/>
  <c r="F58" i="19"/>
  <c r="S58" i="19" s="1"/>
  <c r="E58" i="19"/>
  <c r="R58" i="19" s="1"/>
  <c r="D58" i="19"/>
  <c r="Q58" i="19" s="1"/>
  <c r="C58" i="19"/>
  <c r="P58" i="19" s="1"/>
  <c r="B58" i="19"/>
  <c r="O58" i="19" s="1"/>
  <c r="K57" i="19"/>
  <c r="X57" i="19" s="1"/>
  <c r="J57" i="19"/>
  <c r="W57" i="19" s="1"/>
  <c r="I57" i="19"/>
  <c r="V57" i="19" s="1"/>
  <c r="H57" i="19"/>
  <c r="U57" i="19" s="1"/>
  <c r="G57" i="19"/>
  <c r="T57" i="19" s="1"/>
  <c r="F57" i="19"/>
  <c r="S57" i="19" s="1"/>
  <c r="E57" i="19"/>
  <c r="R57" i="19" s="1"/>
  <c r="D57" i="19"/>
  <c r="Q57" i="19" s="1"/>
  <c r="C57" i="19"/>
  <c r="P57" i="19" s="1"/>
  <c r="B57" i="19"/>
  <c r="O57" i="19" s="1"/>
  <c r="K56" i="19"/>
  <c r="X56" i="19" s="1"/>
  <c r="J56" i="19"/>
  <c r="W56" i="19" s="1"/>
  <c r="I56" i="19"/>
  <c r="V56" i="19" s="1"/>
  <c r="H56" i="19"/>
  <c r="U56" i="19" s="1"/>
  <c r="G56" i="19"/>
  <c r="T56" i="19" s="1"/>
  <c r="F56" i="19"/>
  <c r="S56" i="19" s="1"/>
  <c r="E56" i="19"/>
  <c r="R56" i="19" s="1"/>
  <c r="D56" i="19"/>
  <c r="Q56" i="19" s="1"/>
  <c r="C56" i="19"/>
  <c r="P56" i="19" s="1"/>
  <c r="B56" i="19"/>
  <c r="O56" i="19" s="1"/>
  <c r="K55" i="19"/>
  <c r="X55" i="19" s="1"/>
  <c r="J55" i="19"/>
  <c r="W55" i="19" s="1"/>
  <c r="I55" i="19"/>
  <c r="V55" i="19" s="1"/>
  <c r="H55" i="19"/>
  <c r="U55" i="19" s="1"/>
  <c r="G55" i="19"/>
  <c r="T55" i="19" s="1"/>
  <c r="F55" i="19"/>
  <c r="S55" i="19" s="1"/>
  <c r="E55" i="19"/>
  <c r="R55" i="19" s="1"/>
  <c r="D55" i="19"/>
  <c r="Q55" i="19" s="1"/>
  <c r="C55" i="19"/>
  <c r="P55" i="19" s="1"/>
  <c r="B55" i="19"/>
  <c r="O55" i="19" s="1"/>
  <c r="K54" i="19"/>
  <c r="X54" i="19" s="1"/>
  <c r="J54" i="19"/>
  <c r="W54" i="19" s="1"/>
  <c r="I54" i="19"/>
  <c r="V54" i="19" s="1"/>
  <c r="H54" i="19"/>
  <c r="U54" i="19" s="1"/>
  <c r="G54" i="19"/>
  <c r="T54" i="19" s="1"/>
  <c r="F54" i="19"/>
  <c r="S54" i="19" s="1"/>
  <c r="E54" i="19"/>
  <c r="R54" i="19" s="1"/>
  <c r="D54" i="19"/>
  <c r="Q54" i="19" s="1"/>
  <c r="C54" i="19"/>
  <c r="P54" i="19" s="1"/>
  <c r="B54" i="19"/>
  <c r="O54" i="19" s="1"/>
  <c r="K53" i="19"/>
  <c r="X53" i="19" s="1"/>
  <c r="J53" i="19"/>
  <c r="W53" i="19" s="1"/>
  <c r="I53" i="19"/>
  <c r="V53" i="19" s="1"/>
  <c r="H53" i="19"/>
  <c r="U53" i="19" s="1"/>
  <c r="G53" i="19"/>
  <c r="T53" i="19" s="1"/>
  <c r="F53" i="19"/>
  <c r="S53" i="19" s="1"/>
  <c r="E53" i="19"/>
  <c r="R53" i="19" s="1"/>
  <c r="D53" i="19"/>
  <c r="Q53" i="19" s="1"/>
  <c r="C53" i="19"/>
  <c r="P53" i="19" s="1"/>
  <c r="B53" i="19"/>
  <c r="O53" i="19" s="1"/>
  <c r="K52" i="19"/>
  <c r="X52" i="19" s="1"/>
  <c r="J52" i="19"/>
  <c r="W52" i="19" s="1"/>
  <c r="I52" i="19"/>
  <c r="V52" i="19" s="1"/>
  <c r="H52" i="19"/>
  <c r="U52" i="19" s="1"/>
  <c r="G52" i="19"/>
  <c r="T52" i="19" s="1"/>
  <c r="F52" i="19"/>
  <c r="S52" i="19" s="1"/>
  <c r="E52" i="19"/>
  <c r="R52" i="19" s="1"/>
  <c r="D52" i="19"/>
  <c r="Q52" i="19" s="1"/>
  <c r="C52" i="19"/>
  <c r="P52" i="19" s="1"/>
  <c r="B52" i="19"/>
  <c r="O52" i="19" s="1"/>
  <c r="K51" i="19"/>
  <c r="X51" i="19" s="1"/>
  <c r="J51" i="19"/>
  <c r="W51" i="19" s="1"/>
  <c r="I51" i="19"/>
  <c r="V51" i="19" s="1"/>
  <c r="H51" i="19"/>
  <c r="U51" i="19" s="1"/>
  <c r="G51" i="19"/>
  <c r="T51" i="19" s="1"/>
  <c r="F51" i="19"/>
  <c r="S51" i="19" s="1"/>
  <c r="E51" i="19"/>
  <c r="R51" i="19" s="1"/>
  <c r="D51" i="19"/>
  <c r="Q51" i="19" s="1"/>
  <c r="C51" i="19"/>
  <c r="P51" i="19" s="1"/>
  <c r="B51" i="19"/>
  <c r="O51" i="19" s="1"/>
  <c r="K50" i="19"/>
  <c r="X50" i="19" s="1"/>
  <c r="J50" i="19"/>
  <c r="W50" i="19" s="1"/>
  <c r="I50" i="19"/>
  <c r="V50" i="19" s="1"/>
  <c r="H50" i="19"/>
  <c r="U50" i="19" s="1"/>
  <c r="G50" i="19"/>
  <c r="T50" i="19" s="1"/>
  <c r="F50" i="19"/>
  <c r="S50" i="19" s="1"/>
  <c r="E50" i="19"/>
  <c r="R50" i="19" s="1"/>
  <c r="D50" i="19"/>
  <c r="Q50" i="19" s="1"/>
  <c r="C50" i="19"/>
  <c r="P50" i="19" s="1"/>
  <c r="B50" i="19"/>
  <c r="O50" i="19" s="1"/>
  <c r="K49" i="19"/>
  <c r="X49" i="19" s="1"/>
  <c r="J49" i="19"/>
  <c r="W49" i="19" s="1"/>
  <c r="I49" i="19"/>
  <c r="V49" i="19" s="1"/>
  <c r="H49" i="19"/>
  <c r="U49" i="19" s="1"/>
  <c r="G49" i="19"/>
  <c r="T49" i="19" s="1"/>
  <c r="F49" i="19"/>
  <c r="S49" i="19" s="1"/>
  <c r="E49" i="19"/>
  <c r="R49" i="19" s="1"/>
  <c r="D49" i="19"/>
  <c r="Q49" i="19" s="1"/>
  <c r="C49" i="19"/>
  <c r="P49" i="19" s="1"/>
  <c r="B49" i="19"/>
  <c r="O49" i="19" s="1"/>
  <c r="K48" i="19"/>
  <c r="X48" i="19" s="1"/>
  <c r="J48" i="19"/>
  <c r="W48" i="19" s="1"/>
  <c r="I48" i="19"/>
  <c r="V48" i="19" s="1"/>
  <c r="H48" i="19"/>
  <c r="U48" i="19" s="1"/>
  <c r="G48" i="19"/>
  <c r="T48" i="19" s="1"/>
  <c r="F48" i="19"/>
  <c r="S48" i="19" s="1"/>
  <c r="E48" i="19"/>
  <c r="R48" i="19" s="1"/>
  <c r="D48" i="19"/>
  <c r="Q48" i="19" s="1"/>
  <c r="C48" i="19"/>
  <c r="P48" i="19" s="1"/>
  <c r="B48" i="19"/>
  <c r="O48" i="19" s="1"/>
  <c r="K47" i="19"/>
  <c r="X47" i="19" s="1"/>
  <c r="J47" i="19"/>
  <c r="W47" i="19" s="1"/>
  <c r="I47" i="19"/>
  <c r="V47" i="19" s="1"/>
  <c r="H47" i="19"/>
  <c r="U47" i="19" s="1"/>
  <c r="G47" i="19"/>
  <c r="T47" i="19" s="1"/>
  <c r="F47" i="19"/>
  <c r="S47" i="19" s="1"/>
  <c r="E47" i="19"/>
  <c r="R47" i="19" s="1"/>
  <c r="D47" i="19"/>
  <c r="Q47" i="19" s="1"/>
  <c r="C47" i="19"/>
  <c r="P47" i="19" s="1"/>
  <c r="B47" i="19"/>
  <c r="O47" i="19" s="1"/>
  <c r="K46" i="19"/>
  <c r="X46" i="19" s="1"/>
  <c r="J46" i="19"/>
  <c r="W46" i="19" s="1"/>
  <c r="I46" i="19"/>
  <c r="V46" i="19" s="1"/>
  <c r="H46" i="19"/>
  <c r="U46" i="19" s="1"/>
  <c r="G46" i="19"/>
  <c r="T46" i="19" s="1"/>
  <c r="F46" i="19"/>
  <c r="S46" i="19" s="1"/>
  <c r="E46" i="19"/>
  <c r="R46" i="19" s="1"/>
  <c r="D46" i="19"/>
  <c r="Q46" i="19" s="1"/>
  <c r="C46" i="19"/>
  <c r="P46" i="19" s="1"/>
  <c r="B46" i="19"/>
  <c r="O46" i="19" s="1"/>
  <c r="K45" i="19"/>
  <c r="X45" i="19" s="1"/>
  <c r="J45" i="19"/>
  <c r="W45" i="19" s="1"/>
  <c r="I45" i="19"/>
  <c r="V45" i="19" s="1"/>
  <c r="H45" i="19"/>
  <c r="U45" i="19" s="1"/>
  <c r="G45" i="19"/>
  <c r="T45" i="19" s="1"/>
  <c r="F45" i="19"/>
  <c r="S45" i="19" s="1"/>
  <c r="E45" i="19"/>
  <c r="R45" i="19" s="1"/>
  <c r="D45" i="19"/>
  <c r="Q45" i="19" s="1"/>
  <c r="C45" i="19"/>
  <c r="P45" i="19" s="1"/>
  <c r="B45" i="19"/>
  <c r="O45" i="19" s="1"/>
  <c r="K44" i="19"/>
  <c r="X44" i="19" s="1"/>
  <c r="J44" i="19"/>
  <c r="W44" i="19" s="1"/>
  <c r="I44" i="19"/>
  <c r="V44" i="19" s="1"/>
  <c r="H44" i="19"/>
  <c r="U44" i="19" s="1"/>
  <c r="G44" i="19"/>
  <c r="T44" i="19" s="1"/>
  <c r="F44" i="19"/>
  <c r="S44" i="19" s="1"/>
  <c r="E44" i="19"/>
  <c r="R44" i="19" s="1"/>
  <c r="D44" i="19"/>
  <c r="Q44" i="19" s="1"/>
  <c r="C44" i="19"/>
  <c r="P44" i="19" s="1"/>
  <c r="B44" i="19"/>
  <c r="O44" i="19" s="1"/>
  <c r="K43" i="19"/>
  <c r="X43" i="19" s="1"/>
  <c r="J43" i="19"/>
  <c r="W43" i="19" s="1"/>
  <c r="I43" i="19"/>
  <c r="V43" i="19" s="1"/>
  <c r="H43" i="19"/>
  <c r="U43" i="19" s="1"/>
  <c r="G43" i="19"/>
  <c r="T43" i="19" s="1"/>
  <c r="F43" i="19"/>
  <c r="S43" i="19" s="1"/>
  <c r="E43" i="19"/>
  <c r="R43" i="19" s="1"/>
  <c r="D43" i="19"/>
  <c r="Q43" i="19" s="1"/>
  <c r="C43" i="19"/>
  <c r="P43" i="19" s="1"/>
  <c r="B43" i="19"/>
  <c r="O43" i="19" s="1"/>
  <c r="K42" i="19"/>
  <c r="X42" i="19" s="1"/>
  <c r="J42" i="19"/>
  <c r="W42" i="19" s="1"/>
  <c r="I42" i="19"/>
  <c r="V42" i="19" s="1"/>
  <c r="H42" i="19"/>
  <c r="U42" i="19" s="1"/>
  <c r="G42" i="19"/>
  <c r="T42" i="19" s="1"/>
  <c r="F42" i="19"/>
  <c r="S42" i="19" s="1"/>
  <c r="E42" i="19"/>
  <c r="R42" i="19" s="1"/>
  <c r="D42" i="19"/>
  <c r="Q42" i="19" s="1"/>
  <c r="C42" i="19"/>
  <c r="P42" i="19" s="1"/>
  <c r="B42" i="19"/>
  <c r="O42" i="19" s="1"/>
  <c r="K41" i="19"/>
  <c r="X41" i="19" s="1"/>
  <c r="J41" i="19"/>
  <c r="W41" i="19" s="1"/>
  <c r="I41" i="19"/>
  <c r="V41" i="19" s="1"/>
  <c r="H41" i="19"/>
  <c r="U41" i="19" s="1"/>
  <c r="G41" i="19"/>
  <c r="T41" i="19" s="1"/>
  <c r="F41" i="19"/>
  <c r="S41" i="19" s="1"/>
  <c r="E41" i="19"/>
  <c r="R41" i="19" s="1"/>
  <c r="D41" i="19"/>
  <c r="Q41" i="19" s="1"/>
  <c r="C41" i="19"/>
  <c r="P41" i="19" s="1"/>
  <c r="B41" i="19"/>
  <c r="O41" i="19" s="1"/>
  <c r="K40" i="19"/>
  <c r="X40" i="19" s="1"/>
  <c r="J40" i="19"/>
  <c r="W40" i="19" s="1"/>
  <c r="I40" i="19"/>
  <c r="V40" i="19" s="1"/>
  <c r="H40" i="19"/>
  <c r="U40" i="19" s="1"/>
  <c r="G40" i="19"/>
  <c r="T40" i="19" s="1"/>
  <c r="F40" i="19"/>
  <c r="S40" i="19" s="1"/>
  <c r="E40" i="19"/>
  <c r="R40" i="19" s="1"/>
  <c r="D40" i="19"/>
  <c r="Q40" i="19" s="1"/>
  <c r="C40" i="19"/>
  <c r="P40" i="19" s="1"/>
  <c r="B40" i="19"/>
  <c r="O40" i="19" s="1"/>
  <c r="K39" i="19"/>
  <c r="X39" i="19" s="1"/>
  <c r="J39" i="19"/>
  <c r="W39" i="19" s="1"/>
  <c r="I39" i="19"/>
  <c r="V39" i="19" s="1"/>
  <c r="H39" i="19"/>
  <c r="U39" i="19" s="1"/>
  <c r="G39" i="19"/>
  <c r="T39" i="19" s="1"/>
  <c r="F39" i="19"/>
  <c r="S39" i="19" s="1"/>
  <c r="E39" i="19"/>
  <c r="R39" i="19" s="1"/>
  <c r="D39" i="19"/>
  <c r="Q39" i="19" s="1"/>
  <c r="C39" i="19"/>
  <c r="P39" i="19" s="1"/>
  <c r="B39" i="19"/>
  <c r="O39" i="19" s="1"/>
  <c r="K38" i="19"/>
  <c r="X38" i="19" s="1"/>
  <c r="J38" i="19"/>
  <c r="W38" i="19" s="1"/>
  <c r="I38" i="19"/>
  <c r="V38" i="19" s="1"/>
  <c r="H38" i="19"/>
  <c r="U38" i="19" s="1"/>
  <c r="G38" i="19"/>
  <c r="T38" i="19" s="1"/>
  <c r="F38" i="19"/>
  <c r="S38" i="19" s="1"/>
  <c r="E38" i="19"/>
  <c r="R38" i="19" s="1"/>
  <c r="D38" i="19"/>
  <c r="Q38" i="19" s="1"/>
  <c r="C38" i="19"/>
  <c r="P38" i="19" s="1"/>
  <c r="B38" i="19"/>
  <c r="O38" i="19" s="1"/>
  <c r="K37" i="19"/>
  <c r="X37" i="19" s="1"/>
  <c r="J37" i="19"/>
  <c r="W37" i="19" s="1"/>
  <c r="I37" i="19"/>
  <c r="V37" i="19" s="1"/>
  <c r="H37" i="19"/>
  <c r="U37" i="19" s="1"/>
  <c r="G37" i="19"/>
  <c r="T37" i="19" s="1"/>
  <c r="F37" i="19"/>
  <c r="S37" i="19" s="1"/>
  <c r="E37" i="19"/>
  <c r="R37" i="19" s="1"/>
  <c r="D37" i="19"/>
  <c r="Q37" i="19" s="1"/>
  <c r="C37" i="19"/>
  <c r="P37" i="19" s="1"/>
  <c r="B37" i="19"/>
  <c r="O37" i="19" s="1"/>
  <c r="K32" i="19"/>
  <c r="X32" i="19" s="1"/>
  <c r="J32" i="19"/>
  <c r="W32" i="19" s="1"/>
  <c r="I32" i="19"/>
  <c r="V32" i="19" s="1"/>
  <c r="H32" i="19"/>
  <c r="U32" i="19" s="1"/>
  <c r="G32" i="19"/>
  <c r="T32" i="19" s="1"/>
  <c r="F32" i="19"/>
  <c r="S32" i="19" s="1"/>
  <c r="E32" i="19"/>
  <c r="R32" i="19" s="1"/>
  <c r="D32" i="19"/>
  <c r="Q32" i="19" s="1"/>
  <c r="C32" i="19"/>
  <c r="P32" i="19" s="1"/>
  <c r="B32" i="19"/>
  <c r="O32" i="19" s="1"/>
  <c r="K31" i="19"/>
  <c r="X31" i="19" s="1"/>
  <c r="J31" i="19"/>
  <c r="W31" i="19" s="1"/>
  <c r="I31" i="19"/>
  <c r="V31" i="19" s="1"/>
  <c r="H31" i="19"/>
  <c r="U31" i="19" s="1"/>
  <c r="G31" i="19"/>
  <c r="T31" i="19" s="1"/>
  <c r="F31" i="19"/>
  <c r="S31" i="19" s="1"/>
  <c r="E31" i="19"/>
  <c r="R31" i="19" s="1"/>
  <c r="D31" i="19"/>
  <c r="Q31" i="19" s="1"/>
  <c r="C31" i="19"/>
  <c r="P31" i="19" s="1"/>
  <c r="B31" i="19"/>
  <c r="O31" i="19" s="1"/>
  <c r="K30" i="19"/>
  <c r="X30" i="19" s="1"/>
  <c r="J30" i="19"/>
  <c r="W30" i="19" s="1"/>
  <c r="I30" i="19"/>
  <c r="V30" i="19" s="1"/>
  <c r="H30" i="19"/>
  <c r="U30" i="19" s="1"/>
  <c r="G30" i="19"/>
  <c r="T30" i="19" s="1"/>
  <c r="F30" i="19"/>
  <c r="S30" i="19" s="1"/>
  <c r="E30" i="19"/>
  <c r="R30" i="19" s="1"/>
  <c r="D30" i="19"/>
  <c r="Q30" i="19" s="1"/>
  <c r="C30" i="19"/>
  <c r="P30" i="19" s="1"/>
  <c r="B30" i="19"/>
  <c r="O30" i="19" s="1"/>
  <c r="K29" i="19"/>
  <c r="X29" i="19" s="1"/>
  <c r="J29" i="19"/>
  <c r="W29" i="19" s="1"/>
  <c r="I29" i="19"/>
  <c r="V29" i="19" s="1"/>
  <c r="H29" i="19"/>
  <c r="U29" i="19" s="1"/>
  <c r="G29" i="19"/>
  <c r="T29" i="19" s="1"/>
  <c r="F29" i="19"/>
  <c r="S29" i="19" s="1"/>
  <c r="E29" i="19"/>
  <c r="R29" i="19" s="1"/>
  <c r="D29" i="19"/>
  <c r="Q29" i="19" s="1"/>
  <c r="C29" i="19"/>
  <c r="P29" i="19" s="1"/>
  <c r="B29" i="19"/>
  <c r="O29" i="19" s="1"/>
  <c r="K28" i="19"/>
  <c r="X28" i="19" s="1"/>
  <c r="J28" i="19"/>
  <c r="W28" i="19" s="1"/>
  <c r="I28" i="19"/>
  <c r="V28" i="19" s="1"/>
  <c r="H28" i="19"/>
  <c r="U28" i="19" s="1"/>
  <c r="G28" i="19"/>
  <c r="T28" i="19" s="1"/>
  <c r="F28" i="19"/>
  <c r="S28" i="19" s="1"/>
  <c r="E28" i="19"/>
  <c r="R28" i="19" s="1"/>
  <c r="D28" i="19"/>
  <c r="Q28" i="19" s="1"/>
  <c r="C28" i="19"/>
  <c r="P28" i="19" s="1"/>
  <c r="B28" i="19"/>
  <c r="O28" i="19" s="1"/>
  <c r="K27" i="19"/>
  <c r="X27" i="19" s="1"/>
  <c r="J27" i="19"/>
  <c r="W27" i="19" s="1"/>
  <c r="I27" i="19"/>
  <c r="V27" i="19" s="1"/>
  <c r="H27" i="19"/>
  <c r="U27" i="19" s="1"/>
  <c r="G27" i="19"/>
  <c r="T27" i="19" s="1"/>
  <c r="F27" i="19"/>
  <c r="S27" i="19" s="1"/>
  <c r="E27" i="19"/>
  <c r="R27" i="19" s="1"/>
  <c r="D27" i="19"/>
  <c r="Q27" i="19" s="1"/>
  <c r="C27" i="19"/>
  <c r="P27" i="19" s="1"/>
  <c r="B27" i="19"/>
  <c r="O27" i="19" s="1"/>
  <c r="K26" i="19"/>
  <c r="X26" i="19" s="1"/>
  <c r="J26" i="19"/>
  <c r="W26" i="19" s="1"/>
  <c r="I26" i="19"/>
  <c r="V26" i="19" s="1"/>
  <c r="H26" i="19"/>
  <c r="U26" i="19" s="1"/>
  <c r="G26" i="19"/>
  <c r="T26" i="19" s="1"/>
  <c r="F26" i="19"/>
  <c r="S26" i="19" s="1"/>
  <c r="E26" i="19"/>
  <c r="R26" i="19" s="1"/>
  <c r="D26" i="19"/>
  <c r="Q26" i="19" s="1"/>
  <c r="C26" i="19"/>
  <c r="P26" i="19" s="1"/>
  <c r="B26" i="19"/>
  <c r="O26" i="19" s="1"/>
  <c r="K25" i="19"/>
  <c r="X25" i="19" s="1"/>
  <c r="J25" i="19"/>
  <c r="W25" i="19" s="1"/>
  <c r="I25" i="19"/>
  <c r="V25" i="19" s="1"/>
  <c r="H25" i="19"/>
  <c r="U25" i="19" s="1"/>
  <c r="G25" i="19"/>
  <c r="T25" i="19" s="1"/>
  <c r="F25" i="19"/>
  <c r="S25" i="19" s="1"/>
  <c r="E25" i="19"/>
  <c r="R25" i="19" s="1"/>
  <c r="D25" i="19"/>
  <c r="Q25" i="19" s="1"/>
  <c r="C25" i="19"/>
  <c r="P25" i="19" s="1"/>
  <c r="B25" i="19"/>
  <c r="O25" i="19" s="1"/>
  <c r="K24" i="19"/>
  <c r="X24" i="19" s="1"/>
  <c r="J24" i="19"/>
  <c r="W24" i="19" s="1"/>
  <c r="I24" i="19"/>
  <c r="V24" i="19" s="1"/>
  <c r="H24" i="19"/>
  <c r="U24" i="19" s="1"/>
  <c r="G24" i="19"/>
  <c r="T24" i="19" s="1"/>
  <c r="F24" i="19"/>
  <c r="S24" i="19" s="1"/>
  <c r="E24" i="19"/>
  <c r="R24" i="19" s="1"/>
  <c r="D24" i="19"/>
  <c r="Q24" i="19" s="1"/>
  <c r="C24" i="19"/>
  <c r="P24" i="19" s="1"/>
  <c r="B24" i="19"/>
  <c r="O24" i="19" s="1"/>
  <c r="K23" i="19"/>
  <c r="X23" i="19" s="1"/>
  <c r="J23" i="19"/>
  <c r="W23" i="19" s="1"/>
  <c r="I23" i="19"/>
  <c r="V23" i="19" s="1"/>
  <c r="H23" i="19"/>
  <c r="U23" i="19" s="1"/>
  <c r="G23" i="19"/>
  <c r="T23" i="19" s="1"/>
  <c r="F23" i="19"/>
  <c r="S23" i="19" s="1"/>
  <c r="E23" i="19"/>
  <c r="R23" i="19" s="1"/>
  <c r="D23" i="19"/>
  <c r="Q23" i="19" s="1"/>
  <c r="C23" i="19"/>
  <c r="P23" i="19" s="1"/>
  <c r="B23" i="19"/>
  <c r="O23" i="19" s="1"/>
  <c r="K22" i="19"/>
  <c r="X22" i="19" s="1"/>
  <c r="J22" i="19"/>
  <c r="W22" i="19" s="1"/>
  <c r="I22" i="19"/>
  <c r="V22" i="19" s="1"/>
  <c r="H22" i="19"/>
  <c r="U22" i="19" s="1"/>
  <c r="G22" i="19"/>
  <c r="T22" i="19" s="1"/>
  <c r="F22" i="19"/>
  <c r="S22" i="19" s="1"/>
  <c r="E22" i="19"/>
  <c r="R22" i="19" s="1"/>
  <c r="D22" i="19"/>
  <c r="Q22" i="19" s="1"/>
  <c r="C22" i="19"/>
  <c r="P22" i="19" s="1"/>
  <c r="B22" i="19"/>
  <c r="O22" i="19" s="1"/>
  <c r="K21" i="19"/>
  <c r="X21" i="19" s="1"/>
  <c r="J21" i="19"/>
  <c r="W21" i="19" s="1"/>
  <c r="I21" i="19"/>
  <c r="V21" i="19" s="1"/>
  <c r="H21" i="19"/>
  <c r="U21" i="19" s="1"/>
  <c r="G21" i="19"/>
  <c r="T21" i="19" s="1"/>
  <c r="F21" i="19"/>
  <c r="S21" i="19" s="1"/>
  <c r="E21" i="19"/>
  <c r="R21" i="19" s="1"/>
  <c r="D21" i="19"/>
  <c r="Q21" i="19" s="1"/>
  <c r="C21" i="19"/>
  <c r="P21" i="19" s="1"/>
  <c r="B21" i="19"/>
  <c r="O21" i="19" s="1"/>
  <c r="K20" i="19"/>
  <c r="X20" i="19" s="1"/>
  <c r="J20" i="19"/>
  <c r="W20" i="19" s="1"/>
  <c r="I20" i="19"/>
  <c r="V20" i="19" s="1"/>
  <c r="H20" i="19"/>
  <c r="U20" i="19" s="1"/>
  <c r="G20" i="19"/>
  <c r="T20" i="19" s="1"/>
  <c r="F20" i="19"/>
  <c r="S20" i="19" s="1"/>
  <c r="E20" i="19"/>
  <c r="R20" i="19" s="1"/>
  <c r="D20" i="19"/>
  <c r="Q20" i="19" s="1"/>
  <c r="C20" i="19"/>
  <c r="P20" i="19" s="1"/>
  <c r="B20" i="19"/>
  <c r="O20" i="19" s="1"/>
  <c r="K19" i="19"/>
  <c r="X19" i="19" s="1"/>
  <c r="J19" i="19"/>
  <c r="W19" i="19" s="1"/>
  <c r="I19" i="19"/>
  <c r="V19" i="19" s="1"/>
  <c r="H19" i="19"/>
  <c r="U19" i="19" s="1"/>
  <c r="G19" i="19"/>
  <c r="T19" i="19" s="1"/>
  <c r="F19" i="19"/>
  <c r="S19" i="19" s="1"/>
  <c r="E19" i="19"/>
  <c r="R19" i="19" s="1"/>
  <c r="D19" i="19"/>
  <c r="Q19" i="19" s="1"/>
  <c r="C19" i="19"/>
  <c r="P19" i="19" s="1"/>
  <c r="B19" i="19"/>
  <c r="O19" i="19" s="1"/>
  <c r="K18" i="19"/>
  <c r="X18" i="19" s="1"/>
  <c r="J18" i="19"/>
  <c r="W18" i="19" s="1"/>
  <c r="I18" i="19"/>
  <c r="V18" i="19" s="1"/>
  <c r="H18" i="19"/>
  <c r="U18" i="19" s="1"/>
  <c r="G18" i="19"/>
  <c r="T18" i="19" s="1"/>
  <c r="F18" i="19"/>
  <c r="S18" i="19" s="1"/>
  <c r="E18" i="19"/>
  <c r="R18" i="19" s="1"/>
  <c r="D18" i="19"/>
  <c r="Q18" i="19" s="1"/>
  <c r="C18" i="19"/>
  <c r="P18" i="19" s="1"/>
  <c r="B18" i="19"/>
  <c r="O18" i="19" s="1"/>
  <c r="K17" i="19"/>
  <c r="X17" i="19" s="1"/>
  <c r="J17" i="19"/>
  <c r="W17" i="19" s="1"/>
  <c r="I17" i="19"/>
  <c r="V17" i="19" s="1"/>
  <c r="H17" i="19"/>
  <c r="U17" i="19" s="1"/>
  <c r="G17" i="19"/>
  <c r="T17" i="19" s="1"/>
  <c r="F17" i="19"/>
  <c r="S17" i="19" s="1"/>
  <c r="E17" i="19"/>
  <c r="R17" i="19" s="1"/>
  <c r="D17" i="19"/>
  <c r="Q17" i="19" s="1"/>
  <c r="C17" i="19"/>
  <c r="P17" i="19" s="1"/>
  <c r="B17" i="19"/>
  <c r="O17" i="19" s="1"/>
  <c r="K16" i="19"/>
  <c r="X16" i="19" s="1"/>
  <c r="J16" i="19"/>
  <c r="W16" i="19" s="1"/>
  <c r="I16" i="19"/>
  <c r="V16" i="19" s="1"/>
  <c r="H16" i="19"/>
  <c r="U16" i="19" s="1"/>
  <c r="G16" i="19"/>
  <c r="T16" i="19" s="1"/>
  <c r="F16" i="19"/>
  <c r="S16" i="19" s="1"/>
  <c r="E16" i="19"/>
  <c r="R16" i="19" s="1"/>
  <c r="D16" i="19"/>
  <c r="Q16" i="19" s="1"/>
  <c r="C16" i="19"/>
  <c r="P16" i="19" s="1"/>
  <c r="B16" i="19"/>
  <c r="O16" i="19" s="1"/>
  <c r="K15" i="19"/>
  <c r="X15" i="19" s="1"/>
  <c r="J15" i="19"/>
  <c r="W15" i="19" s="1"/>
  <c r="I15" i="19"/>
  <c r="V15" i="19" s="1"/>
  <c r="H15" i="19"/>
  <c r="U15" i="19" s="1"/>
  <c r="G15" i="19"/>
  <c r="T15" i="19" s="1"/>
  <c r="F15" i="19"/>
  <c r="S15" i="19" s="1"/>
  <c r="E15" i="19"/>
  <c r="R15" i="19" s="1"/>
  <c r="D15" i="19"/>
  <c r="Q15" i="19" s="1"/>
  <c r="C15" i="19"/>
  <c r="P15" i="19" s="1"/>
  <c r="B15" i="19"/>
  <c r="O15" i="19" s="1"/>
  <c r="K14" i="19"/>
  <c r="X14" i="19" s="1"/>
  <c r="J14" i="19"/>
  <c r="W14" i="19" s="1"/>
  <c r="I14" i="19"/>
  <c r="V14" i="19" s="1"/>
  <c r="H14" i="19"/>
  <c r="U14" i="19" s="1"/>
  <c r="G14" i="19"/>
  <c r="T14" i="19" s="1"/>
  <c r="F14" i="19"/>
  <c r="S14" i="19" s="1"/>
  <c r="E14" i="19"/>
  <c r="R14" i="19" s="1"/>
  <c r="D14" i="19"/>
  <c r="Q14" i="19" s="1"/>
  <c r="C14" i="19"/>
  <c r="P14" i="19" s="1"/>
  <c r="B14" i="19"/>
  <c r="O14" i="19" s="1"/>
  <c r="K13" i="19"/>
  <c r="X13" i="19" s="1"/>
  <c r="J13" i="19"/>
  <c r="W13" i="19" s="1"/>
  <c r="I13" i="19"/>
  <c r="V13" i="19" s="1"/>
  <c r="H13" i="19"/>
  <c r="U13" i="19" s="1"/>
  <c r="G13" i="19"/>
  <c r="T13" i="19" s="1"/>
  <c r="F13" i="19"/>
  <c r="S13" i="19" s="1"/>
  <c r="E13" i="19"/>
  <c r="R13" i="19" s="1"/>
  <c r="D13" i="19"/>
  <c r="Q13" i="19" s="1"/>
  <c r="C13" i="19"/>
  <c r="P13" i="19" s="1"/>
  <c r="B13" i="19"/>
  <c r="O13" i="19" s="1"/>
  <c r="K12" i="19"/>
  <c r="X12" i="19" s="1"/>
  <c r="J12" i="19"/>
  <c r="W12" i="19" s="1"/>
  <c r="I12" i="19"/>
  <c r="V12" i="19" s="1"/>
  <c r="H12" i="19"/>
  <c r="U12" i="19" s="1"/>
  <c r="G12" i="19"/>
  <c r="T12" i="19" s="1"/>
  <c r="F12" i="19"/>
  <c r="S12" i="19" s="1"/>
  <c r="E12" i="19"/>
  <c r="R12" i="19" s="1"/>
  <c r="D12" i="19"/>
  <c r="Q12" i="19" s="1"/>
  <c r="C12" i="19"/>
  <c r="P12" i="19" s="1"/>
  <c r="B12" i="19"/>
  <c r="O12" i="19" s="1"/>
  <c r="K11" i="19"/>
  <c r="X11" i="19" s="1"/>
  <c r="J11" i="19"/>
  <c r="W11" i="19" s="1"/>
  <c r="I11" i="19"/>
  <c r="V11" i="19" s="1"/>
  <c r="H11" i="19"/>
  <c r="U11" i="19" s="1"/>
  <c r="G11" i="19"/>
  <c r="T11" i="19" s="1"/>
  <c r="F11" i="19"/>
  <c r="S11" i="19" s="1"/>
  <c r="E11" i="19"/>
  <c r="R11" i="19" s="1"/>
  <c r="D11" i="19"/>
  <c r="Q11" i="19" s="1"/>
  <c r="C11" i="19"/>
  <c r="P11" i="19" s="1"/>
  <c r="B11" i="19"/>
  <c r="O11" i="19" s="1"/>
  <c r="K10" i="19"/>
  <c r="X10" i="19" s="1"/>
  <c r="J10" i="19"/>
  <c r="W10" i="19" s="1"/>
  <c r="I10" i="19"/>
  <c r="V10" i="19" s="1"/>
  <c r="H10" i="19"/>
  <c r="U10" i="19" s="1"/>
  <c r="G10" i="19"/>
  <c r="T10" i="19" s="1"/>
  <c r="F10" i="19"/>
  <c r="S10" i="19" s="1"/>
  <c r="E10" i="19"/>
  <c r="R10" i="19" s="1"/>
  <c r="D10" i="19"/>
  <c r="Q10" i="19" s="1"/>
  <c r="C10" i="19"/>
  <c r="P10" i="19" s="1"/>
  <c r="B10" i="19"/>
  <c r="O10" i="19" s="1"/>
  <c r="K9" i="19"/>
  <c r="X9" i="19" s="1"/>
  <c r="J9" i="19"/>
  <c r="W9" i="19" s="1"/>
  <c r="I9" i="19"/>
  <c r="V9" i="19" s="1"/>
  <c r="H9" i="19"/>
  <c r="U9" i="19" s="1"/>
  <c r="G9" i="19"/>
  <c r="T9" i="19" s="1"/>
  <c r="F9" i="19"/>
  <c r="S9" i="19" s="1"/>
  <c r="E9" i="19"/>
  <c r="R9" i="19" s="1"/>
  <c r="D9" i="19"/>
  <c r="Q9" i="19" s="1"/>
  <c r="C9" i="19"/>
  <c r="P9" i="19" s="1"/>
  <c r="B9" i="19"/>
  <c r="O9" i="19" s="1"/>
  <c r="K8" i="19"/>
  <c r="X8" i="19" s="1"/>
  <c r="J8" i="19"/>
  <c r="W8" i="19" s="1"/>
  <c r="I8" i="19"/>
  <c r="V8" i="19" s="1"/>
  <c r="H8" i="19"/>
  <c r="U8" i="19" s="1"/>
  <c r="G8" i="19"/>
  <c r="T8" i="19" s="1"/>
  <c r="F8" i="19"/>
  <c r="S8" i="19" s="1"/>
  <c r="E8" i="19"/>
  <c r="R8" i="19" s="1"/>
  <c r="D8" i="19"/>
  <c r="Q8" i="19" s="1"/>
  <c r="C8" i="19"/>
  <c r="P8" i="19" s="1"/>
  <c r="B8" i="19"/>
  <c r="O8" i="19" s="1"/>
  <c r="K7" i="19"/>
  <c r="X7" i="19" s="1"/>
  <c r="J7" i="19"/>
  <c r="W7" i="19" s="1"/>
  <c r="I7" i="19"/>
  <c r="V7" i="19" s="1"/>
  <c r="H7" i="19"/>
  <c r="U7" i="19" s="1"/>
  <c r="G7" i="19"/>
  <c r="T7" i="19" s="1"/>
  <c r="F7" i="19"/>
  <c r="S7" i="19" s="1"/>
  <c r="E7" i="19"/>
  <c r="R7" i="19" s="1"/>
  <c r="D7" i="19"/>
  <c r="Q7" i="19" s="1"/>
  <c r="C7" i="19"/>
  <c r="P7" i="19" s="1"/>
  <c r="B7" i="19"/>
  <c r="O7" i="19" s="1"/>
  <c r="K6" i="19"/>
  <c r="X6" i="19" s="1"/>
  <c r="J6" i="19"/>
  <c r="W6" i="19" s="1"/>
  <c r="I6" i="19"/>
  <c r="V6" i="19" s="1"/>
  <c r="H6" i="19"/>
  <c r="U6" i="19" s="1"/>
  <c r="G6" i="19"/>
  <c r="T6" i="19" s="1"/>
  <c r="F6" i="19"/>
  <c r="S6" i="19" s="1"/>
  <c r="E6" i="19"/>
  <c r="R6" i="19" s="1"/>
  <c r="D6" i="19"/>
  <c r="Q6" i="19" s="1"/>
  <c r="C6" i="19"/>
  <c r="P6" i="19" s="1"/>
  <c r="B6" i="19"/>
  <c r="O6" i="19" s="1"/>
  <c r="K5" i="19"/>
  <c r="X5" i="19" s="1"/>
  <c r="J5" i="19"/>
  <c r="W5" i="19" s="1"/>
  <c r="I5" i="19"/>
  <c r="V5" i="19" s="1"/>
  <c r="H5" i="19"/>
  <c r="U5" i="19" s="1"/>
  <c r="G5" i="19"/>
  <c r="T5" i="19" s="1"/>
  <c r="F5" i="19"/>
  <c r="S5" i="19" s="1"/>
  <c r="E5" i="19"/>
  <c r="R5" i="19" s="1"/>
  <c r="D5" i="19"/>
  <c r="Q5" i="19" s="1"/>
  <c r="C5" i="19"/>
  <c r="P5" i="19" s="1"/>
  <c r="H61" i="17"/>
  <c r="G61" i="17"/>
  <c r="F61" i="17"/>
  <c r="E61" i="17"/>
  <c r="D61" i="17"/>
  <c r="C61" i="17"/>
  <c r="B61" i="17"/>
  <c r="H60" i="17"/>
  <c r="G60" i="17"/>
  <c r="F60" i="17"/>
  <c r="E60" i="17"/>
  <c r="D60" i="17"/>
  <c r="C60" i="17"/>
  <c r="B60" i="17"/>
  <c r="H59" i="17"/>
  <c r="G59" i="17"/>
  <c r="F59" i="17"/>
  <c r="E59" i="17"/>
  <c r="D59" i="17"/>
  <c r="C59" i="17"/>
  <c r="B59" i="17"/>
  <c r="H58" i="17"/>
  <c r="G58" i="17"/>
  <c r="F58" i="17"/>
  <c r="E58" i="17"/>
  <c r="D58" i="17"/>
  <c r="C58" i="17"/>
  <c r="B58" i="17"/>
  <c r="H57" i="17"/>
  <c r="G57" i="17"/>
  <c r="F57" i="17"/>
  <c r="E57" i="17"/>
  <c r="D57" i="17"/>
  <c r="C57" i="17"/>
  <c r="B57" i="17"/>
  <c r="H56" i="17"/>
  <c r="G56" i="17"/>
  <c r="F56" i="17"/>
  <c r="E56" i="17"/>
  <c r="D56" i="17"/>
  <c r="C56" i="17"/>
  <c r="B56" i="17"/>
  <c r="H55" i="17"/>
  <c r="G55" i="17"/>
  <c r="F55" i="17"/>
  <c r="E55" i="17"/>
  <c r="D55" i="17"/>
  <c r="C55" i="17"/>
  <c r="B55" i="17"/>
  <c r="H54" i="17"/>
  <c r="G54" i="17"/>
  <c r="F54" i="17"/>
  <c r="E54" i="17"/>
  <c r="D54" i="17"/>
  <c r="C54" i="17"/>
  <c r="B54" i="17"/>
  <c r="H53" i="17"/>
  <c r="G53" i="17"/>
  <c r="F53" i="17"/>
  <c r="E53" i="17"/>
  <c r="D53" i="17"/>
  <c r="C53" i="17"/>
  <c r="B53" i="17"/>
  <c r="H52" i="17"/>
  <c r="G52" i="17"/>
  <c r="F52" i="17"/>
  <c r="E52" i="17"/>
  <c r="D52" i="17"/>
  <c r="C52" i="17"/>
  <c r="B52" i="17"/>
  <c r="H51" i="17"/>
  <c r="G51" i="17"/>
  <c r="F51" i="17"/>
  <c r="E51" i="17"/>
  <c r="D51" i="17"/>
  <c r="C51" i="17"/>
  <c r="B51" i="17"/>
  <c r="H50" i="17"/>
  <c r="G50" i="17"/>
  <c r="F50" i="17"/>
  <c r="E50" i="17"/>
  <c r="D50" i="17"/>
  <c r="C50" i="17"/>
  <c r="B50" i="17"/>
  <c r="H49" i="17"/>
  <c r="G49" i="17"/>
  <c r="F49" i="17"/>
  <c r="E49" i="17"/>
  <c r="D49" i="17"/>
  <c r="C49" i="17"/>
  <c r="B49" i="17"/>
  <c r="H48" i="17"/>
  <c r="G48" i="17"/>
  <c r="F48" i="17"/>
  <c r="E48" i="17"/>
  <c r="D48" i="17"/>
  <c r="C48" i="17"/>
  <c r="B48" i="17"/>
  <c r="H47" i="17"/>
  <c r="G47" i="17"/>
  <c r="F47" i="17"/>
  <c r="E47" i="17"/>
  <c r="D47" i="17"/>
  <c r="C47" i="17"/>
  <c r="B47" i="17"/>
  <c r="H46" i="17"/>
  <c r="G46" i="17"/>
  <c r="F46" i="17"/>
  <c r="E46" i="17"/>
  <c r="D46" i="17"/>
  <c r="C46" i="17"/>
  <c r="B46" i="17"/>
  <c r="H45" i="17"/>
  <c r="G45" i="17"/>
  <c r="F45" i="17"/>
  <c r="E45" i="17"/>
  <c r="D45" i="17"/>
  <c r="C45" i="17"/>
  <c r="B45" i="17"/>
  <c r="H44" i="17"/>
  <c r="G44" i="17"/>
  <c r="F44" i="17"/>
  <c r="E44" i="17"/>
  <c r="D44" i="17"/>
  <c r="C44" i="17"/>
  <c r="B44" i="17"/>
  <c r="H43" i="17"/>
  <c r="G43" i="17"/>
  <c r="F43" i="17"/>
  <c r="E43" i="17"/>
  <c r="D43" i="17"/>
  <c r="C43" i="17"/>
  <c r="B43" i="17"/>
  <c r="H42" i="17"/>
  <c r="G42" i="17"/>
  <c r="F42" i="17"/>
  <c r="E42" i="17"/>
  <c r="D42" i="17"/>
  <c r="C42" i="17"/>
  <c r="B42" i="17"/>
  <c r="H41" i="17"/>
  <c r="G41" i="17"/>
  <c r="F41" i="17"/>
  <c r="E41" i="17"/>
  <c r="D41" i="17"/>
  <c r="C41" i="17"/>
  <c r="B41" i="17"/>
  <c r="H40" i="17"/>
  <c r="G40" i="17"/>
  <c r="F40" i="17"/>
  <c r="E40" i="17"/>
  <c r="D40" i="17"/>
  <c r="C40" i="17"/>
  <c r="B40" i="17"/>
  <c r="H39" i="17"/>
  <c r="G39" i="17"/>
  <c r="F39" i="17"/>
  <c r="E39" i="17"/>
  <c r="D39" i="17"/>
  <c r="C39" i="17"/>
  <c r="B39" i="17"/>
  <c r="H38" i="17"/>
  <c r="G38" i="17"/>
  <c r="F38" i="17"/>
  <c r="E38" i="17"/>
  <c r="D38" i="17"/>
  <c r="C38" i="17"/>
  <c r="B38" i="17"/>
  <c r="H37" i="17"/>
  <c r="G37" i="17"/>
  <c r="F37" i="17"/>
  <c r="E37" i="17"/>
  <c r="D37" i="17"/>
  <c r="C37" i="17"/>
  <c r="B37" i="17"/>
  <c r="H36" i="17"/>
  <c r="G36" i="17"/>
  <c r="F36" i="17"/>
  <c r="E36" i="17"/>
  <c r="D36" i="17"/>
  <c r="C36" i="17"/>
  <c r="B36" i="17"/>
  <c r="H35" i="17"/>
  <c r="G35" i="17"/>
  <c r="F35" i="17"/>
  <c r="E35" i="17"/>
  <c r="D35" i="17"/>
  <c r="C35" i="17"/>
  <c r="B35" i="17"/>
  <c r="I34" i="17"/>
  <c r="H34" i="17"/>
  <c r="G34" i="17"/>
  <c r="F34" i="17"/>
  <c r="E34" i="17"/>
  <c r="D34" i="17"/>
  <c r="C34" i="17"/>
  <c r="R69" i="19" l="1"/>
  <c r="E37" i="20"/>
  <c r="P70" i="19"/>
  <c r="C38" i="20"/>
  <c r="X70" i="19"/>
  <c r="K38" i="20"/>
  <c r="V71" i="19"/>
  <c r="I39" i="20"/>
  <c r="T72" i="19"/>
  <c r="G40" i="20"/>
  <c r="R73" i="19"/>
  <c r="E41" i="20"/>
  <c r="P74" i="19"/>
  <c r="C42" i="20"/>
  <c r="X74" i="19"/>
  <c r="K42" i="20"/>
  <c r="V75" i="19"/>
  <c r="I43" i="20"/>
  <c r="T76" i="19"/>
  <c r="G44" i="20"/>
  <c r="R77" i="19"/>
  <c r="E45" i="20"/>
  <c r="P78" i="19"/>
  <c r="C46" i="20"/>
  <c r="X78" i="19"/>
  <c r="K46" i="20"/>
  <c r="V79" i="19"/>
  <c r="I47" i="20"/>
  <c r="T80" i="19"/>
  <c r="G48" i="20"/>
  <c r="R81" i="19"/>
  <c r="E49" i="20"/>
  <c r="P82" i="19"/>
  <c r="C50" i="20"/>
  <c r="X82" i="19"/>
  <c r="K50" i="20"/>
  <c r="V83" i="19"/>
  <c r="I51" i="20"/>
  <c r="T84" i="19"/>
  <c r="G52" i="20"/>
  <c r="R85" i="19"/>
  <c r="E53" i="20"/>
  <c r="P86" i="19"/>
  <c r="C54" i="20"/>
  <c r="X86" i="19"/>
  <c r="K54" i="20"/>
  <c r="V87" i="19"/>
  <c r="I55" i="20"/>
  <c r="T88" i="19"/>
  <c r="G56" i="20"/>
  <c r="R89" i="19"/>
  <c r="E57" i="20"/>
  <c r="P90" i="19"/>
  <c r="C58" i="20"/>
  <c r="X90" i="19"/>
  <c r="K58" i="20"/>
  <c r="V91" i="19"/>
  <c r="I59" i="20"/>
  <c r="T92" i="19"/>
  <c r="G60" i="20"/>
  <c r="R93" i="19"/>
  <c r="E61" i="20"/>
  <c r="P94" i="19"/>
  <c r="C62" i="20"/>
  <c r="X94" i="19"/>
  <c r="K62" i="20"/>
  <c r="V95" i="19"/>
  <c r="I63" i="20"/>
  <c r="T96" i="19"/>
  <c r="G64" i="20"/>
  <c r="R101" i="19"/>
  <c r="E69" i="20"/>
  <c r="P102" i="19"/>
  <c r="C70" i="20"/>
  <c r="X102" i="19"/>
  <c r="K70" i="20"/>
  <c r="V103" i="19"/>
  <c r="I71" i="20"/>
  <c r="T104" i="19"/>
  <c r="G72" i="20"/>
  <c r="R105" i="19"/>
  <c r="E73" i="20"/>
  <c r="P106" i="19"/>
  <c r="C74" i="20"/>
  <c r="X106" i="19"/>
  <c r="K74" i="20"/>
  <c r="V107" i="19"/>
  <c r="I75" i="20"/>
  <c r="T108" i="19"/>
  <c r="G76" i="20"/>
  <c r="R109" i="19"/>
  <c r="E77" i="20"/>
  <c r="P110" i="19"/>
  <c r="C78" i="20"/>
  <c r="X110" i="19"/>
  <c r="K78" i="20"/>
  <c r="V111" i="19"/>
  <c r="I79" i="20"/>
  <c r="T112" i="19"/>
  <c r="G80" i="20"/>
  <c r="R113" i="19"/>
  <c r="E81" i="20"/>
  <c r="P114" i="19"/>
  <c r="C82" i="20"/>
  <c r="X114" i="19"/>
  <c r="K82" i="20"/>
  <c r="V115" i="19"/>
  <c r="I83" i="20"/>
  <c r="T116" i="19"/>
  <c r="G84" i="20"/>
  <c r="R117" i="19"/>
  <c r="E85" i="20"/>
  <c r="P118" i="19"/>
  <c r="C86" i="20"/>
  <c r="X118" i="19"/>
  <c r="K86" i="20"/>
  <c r="V119" i="19"/>
  <c r="I87" i="20"/>
  <c r="T120" i="19"/>
  <c r="G88" i="20"/>
  <c r="R121" i="19"/>
  <c r="E89" i="20"/>
  <c r="P122" i="19"/>
  <c r="C90" i="20"/>
  <c r="X122" i="19"/>
  <c r="K90" i="20"/>
  <c r="V123" i="19"/>
  <c r="I91" i="20"/>
  <c r="T124" i="19"/>
  <c r="G92" i="20"/>
  <c r="R125" i="19"/>
  <c r="E93" i="20"/>
  <c r="P126" i="19"/>
  <c r="C94" i="20"/>
  <c r="X126" i="19"/>
  <c r="K94" i="20"/>
  <c r="V127" i="19"/>
  <c r="I95" i="20"/>
  <c r="T128" i="19"/>
  <c r="G96" i="20"/>
  <c r="R133" i="19"/>
  <c r="E101" i="20"/>
  <c r="P134" i="19"/>
  <c r="C102" i="20"/>
  <c r="X134" i="19"/>
  <c r="K102" i="20"/>
  <c r="V135" i="19"/>
  <c r="I103" i="20"/>
  <c r="T136" i="19"/>
  <c r="G104" i="20"/>
  <c r="R137" i="19"/>
  <c r="E105" i="20"/>
  <c r="P138" i="19"/>
  <c r="C106" i="20"/>
  <c r="X138" i="19"/>
  <c r="K106" i="20"/>
  <c r="V139" i="19"/>
  <c r="I107" i="20"/>
  <c r="T140" i="19"/>
  <c r="G108" i="20"/>
  <c r="R141" i="19"/>
  <c r="E109" i="20"/>
  <c r="P142" i="19"/>
  <c r="C110" i="20"/>
  <c r="X142" i="19"/>
  <c r="K110" i="20"/>
  <c r="V143" i="19"/>
  <c r="I111" i="20"/>
  <c r="T144" i="19"/>
  <c r="G112" i="20"/>
  <c r="R145" i="19"/>
  <c r="E113" i="20"/>
  <c r="P146" i="19"/>
  <c r="C114" i="20"/>
  <c r="X146" i="19"/>
  <c r="K114" i="20"/>
  <c r="V147" i="19"/>
  <c r="I115" i="20"/>
  <c r="T148" i="19"/>
  <c r="G116" i="20"/>
  <c r="R149" i="19"/>
  <c r="E117" i="20"/>
  <c r="P150" i="19"/>
  <c r="C118" i="20"/>
  <c r="X150" i="19"/>
  <c r="K118" i="20"/>
  <c r="V151" i="19"/>
  <c r="I119" i="20"/>
  <c r="T152" i="19"/>
  <c r="G120" i="20"/>
  <c r="R153" i="19"/>
  <c r="E121" i="20"/>
  <c r="P154" i="19"/>
  <c r="C122" i="20"/>
  <c r="X154" i="19"/>
  <c r="K122" i="20"/>
  <c r="V155" i="19"/>
  <c r="I123" i="20"/>
  <c r="T156" i="19"/>
  <c r="G124" i="20"/>
  <c r="R157" i="19"/>
  <c r="E125" i="20"/>
  <c r="P158" i="19"/>
  <c r="C126" i="20"/>
  <c r="X158" i="19"/>
  <c r="K126" i="20"/>
  <c r="V159" i="19"/>
  <c r="I127" i="20"/>
  <c r="T160" i="19"/>
  <c r="G128" i="20"/>
  <c r="R165" i="19"/>
  <c r="E133" i="20"/>
  <c r="P166" i="19"/>
  <c r="C134" i="20"/>
  <c r="X166" i="19"/>
  <c r="K134" i="20"/>
  <c r="V167" i="19"/>
  <c r="I135" i="20"/>
  <c r="T168" i="19"/>
  <c r="G136" i="20"/>
  <c r="R169" i="19"/>
  <c r="E137" i="20"/>
  <c r="P170" i="19"/>
  <c r="C138" i="20"/>
  <c r="X170" i="19"/>
  <c r="K138" i="20"/>
  <c r="V171" i="19"/>
  <c r="I139" i="20"/>
  <c r="T172" i="19"/>
  <c r="G140" i="20"/>
  <c r="R173" i="19"/>
  <c r="E141" i="20"/>
  <c r="P174" i="19"/>
  <c r="C142" i="20"/>
  <c r="X174" i="19"/>
  <c r="K142" i="20"/>
  <c r="V175" i="19"/>
  <c r="I143" i="20"/>
  <c r="T176" i="19"/>
  <c r="G144" i="20"/>
  <c r="R177" i="19"/>
  <c r="E145" i="20"/>
  <c r="P178" i="19"/>
  <c r="C146" i="20"/>
  <c r="X178" i="19"/>
  <c r="K146" i="20"/>
  <c r="V179" i="19"/>
  <c r="I147" i="20"/>
  <c r="T180" i="19"/>
  <c r="G148" i="20"/>
  <c r="R181" i="19"/>
  <c r="E149" i="20"/>
  <c r="P182" i="19"/>
  <c r="C150" i="20"/>
  <c r="X182" i="19"/>
  <c r="K150" i="20"/>
  <c r="V183" i="19"/>
  <c r="I151" i="20"/>
  <c r="T184" i="19"/>
  <c r="G152" i="20"/>
  <c r="R185" i="19"/>
  <c r="E153" i="20"/>
  <c r="P186" i="19"/>
  <c r="C154" i="20"/>
  <c r="X186" i="19"/>
  <c r="K154" i="20"/>
  <c r="V187" i="19"/>
  <c r="I155" i="20"/>
  <c r="T188" i="19"/>
  <c r="G156" i="20"/>
  <c r="R189" i="19"/>
  <c r="E157" i="20"/>
  <c r="P190" i="19"/>
  <c r="C158" i="20"/>
  <c r="X190" i="19"/>
  <c r="K158" i="20"/>
  <c r="V191" i="19"/>
  <c r="I159" i="20"/>
  <c r="T192" i="19"/>
  <c r="G160" i="20"/>
  <c r="R197" i="19"/>
  <c r="E165" i="20"/>
  <c r="P198" i="19"/>
  <c r="C166" i="20"/>
  <c r="X198" i="19"/>
  <c r="K166" i="20"/>
  <c r="V199" i="19"/>
  <c r="I167" i="20"/>
  <c r="T200" i="19"/>
  <c r="G168" i="20"/>
  <c r="R201" i="19"/>
  <c r="E169" i="20"/>
  <c r="P202" i="19"/>
  <c r="C170" i="20"/>
  <c r="X202" i="19"/>
  <c r="K170" i="20"/>
  <c r="V203" i="19"/>
  <c r="I171" i="20"/>
  <c r="T204" i="19"/>
  <c r="G172" i="20"/>
  <c r="R205" i="19"/>
  <c r="E173" i="20"/>
  <c r="P206" i="19"/>
  <c r="C174" i="20"/>
  <c r="X206" i="19"/>
  <c r="K174" i="20"/>
  <c r="V207" i="19"/>
  <c r="I175" i="20"/>
  <c r="T208" i="19"/>
  <c r="G176" i="20"/>
  <c r="R209" i="19"/>
  <c r="E177" i="20"/>
  <c r="P210" i="19"/>
  <c r="C178" i="20"/>
  <c r="X210" i="19"/>
  <c r="K178" i="20"/>
  <c r="V211" i="19"/>
  <c r="I179" i="20"/>
  <c r="T212" i="19"/>
  <c r="G180" i="20"/>
  <c r="R213" i="19"/>
  <c r="E181" i="20"/>
  <c r="P214" i="19"/>
  <c r="C182" i="20"/>
  <c r="X214" i="19"/>
  <c r="K182" i="20"/>
  <c r="V215" i="19"/>
  <c r="I183" i="20"/>
  <c r="T216" i="19"/>
  <c r="G184" i="20"/>
  <c r="R217" i="19"/>
  <c r="E185" i="20"/>
  <c r="P218" i="19"/>
  <c r="C186" i="20"/>
  <c r="X218" i="19"/>
  <c r="K186" i="20"/>
  <c r="V219" i="19"/>
  <c r="I187" i="20"/>
  <c r="T220" i="19"/>
  <c r="G188" i="20"/>
  <c r="R221" i="19"/>
  <c r="E189" i="20"/>
  <c r="P222" i="19"/>
  <c r="C190" i="20"/>
  <c r="X222" i="19"/>
  <c r="K190" i="20"/>
  <c r="V223" i="19"/>
  <c r="I191" i="20"/>
  <c r="T224" i="19"/>
  <c r="G192" i="20"/>
  <c r="R229" i="19"/>
  <c r="E229" i="20"/>
  <c r="E197" i="20"/>
  <c r="P230" i="19"/>
  <c r="C198" i="20"/>
  <c r="C230" i="20"/>
  <c r="X230" i="19"/>
  <c r="K198" i="20"/>
  <c r="K230" i="20"/>
  <c r="V231" i="19"/>
  <c r="I199" i="20"/>
  <c r="I231" i="20"/>
  <c r="T232" i="19"/>
  <c r="G200" i="20"/>
  <c r="G232" i="20"/>
  <c r="R233" i="19"/>
  <c r="E201" i="20"/>
  <c r="E233" i="20"/>
  <c r="P234" i="19"/>
  <c r="C234" i="20"/>
  <c r="C202" i="20"/>
  <c r="X234" i="19"/>
  <c r="K234" i="20"/>
  <c r="K202" i="20"/>
  <c r="V235" i="19"/>
  <c r="I235" i="20"/>
  <c r="I203" i="20"/>
  <c r="T236" i="19"/>
  <c r="G236" i="20"/>
  <c r="G204" i="20"/>
  <c r="R237" i="19"/>
  <c r="E237" i="20"/>
  <c r="E205" i="20"/>
  <c r="P238" i="19"/>
  <c r="C206" i="20"/>
  <c r="C238" i="20"/>
  <c r="X238" i="19"/>
  <c r="K206" i="20"/>
  <c r="K238" i="20"/>
  <c r="V239" i="19"/>
  <c r="I207" i="20"/>
  <c r="I239" i="20"/>
  <c r="T240" i="19"/>
  <c r="G208" i="20"/>
  <c r="G240" i="20"/>
  <c r="R241" i="19"/>
  <c r="E209" i="20"/>
  <c r="E241" i="20"/>
  <c r="P242" i="19"/>
  <c r="C242" i="20"/>
  <c r="C210" i="20"/>
  <c r="X242" i="19"/>
  <c r="K242" i="20"/>
  <c r="K210" i="20"/>
  <c r="V243" i="19"/>
  <c r="I243" i="20"/>
  <c r="I211" i="20"/>
  <c r="T244" i="19"/>
  <c r="G244" i="20"/>
  <c r="G212" i="20"/>
  <c r="R245" i="19"/>
  <c r="E245" i="20"/>
  <c r="E213" i="20"/>
  <c r="P246" i="19"/>
  <c r="C214" i="20"/>
  <c r="C246" i="20"/>
  <c r="X246" i="19"/>
  <c r="K214" i="20"/>
  <c r="K246" i="20"/>
  <c r="V247" i="19"/>
  <c r="I215" i="20"/>
  <c r="I247" i="20"/>
  <c r="T248" i="19"/>
  <c r="G216" i="20"/>
  <c r="G248" i="20"/>
  <c r="R249" i="19"/>
  <c r="E217" i="20"/>
  <c r="E249" i="20"/>
  <c r="P250" i="19"/>
  <c r="C250" i="20"/>
  <c r="C218" i="20"/>
  <c r="X250" i="19"/>
  <c r="K250" i="20"/>
  <c r="K218" i="20"/>
  <c r="V251" i="19"/>
  <c r="I251" i="20"/>
  <c r="I219" i="20"/>
  <c r="T252" i="19"/>
  <c r="G252" i="20"/>
  <c r="G220" i="20"/>
  <c r="R253" i="19"/>
  <c r="E253" i="20"/>
  <c r="E221" i="20"/>
  <c r="P254" i="19"/>
  <c r="C222" i="20"/>
  <c r="C254" i="20"/>
  <c r="X254" i="19"/>
  <c r="K222" i="20"/>
  <c r="K254" i="20"/>
  <c r="V255" i="19"/>
  <c r="I223" i="20"/>
  <c r="I255" i="20"/>
  <c r="T256" i="19"/>
  <c r="G224" i="20"/>
  <c r="G256" i="20"/>
  <c r="S69" i="19"/>
  <c r="F37" i="20"/>
  <c r="Q70" i="19"/>
  <c r="D38" i="20"/>
  <c r="O71" i="19"/>
  <c r="B39" i="20"/>
  <c r="W71" i="19"/>
  <c r="J39" i="20"/>
  <c r="U72" i="19"/>
  <c r="H40" i="20"/>
  <c r="S73" i="19"/>
  <c r="F41" i="20"/>
  <c r="Q74" i="19"/>
  <c r="D42" i="20"/>
  <c r="O75" i="19"/>
  <c r="B43" i="20"/>
  <c r="W75" i="19"/>
  <c r="J43" i="20"/>
  <c r="U76" i="19"/>
  <c r="H44" i="20"/>
  <c r="S77" i="19"/>
  <c r="F45" i="20"/>
  <c r="Q78" i="19"/>
  <c r="D46" i="20"/>
  <c r="O79" i="19"/>
  <c r="B47" i="20"/>
  <c r="W79" i="19"/>
  <c r="J47" i="20"/>
  <c r="U80" i="19"/>
  <c r="H48" i="20"/>
  <c r="S81" i="19"/>
  <c r="F49" i="20"/>
  <c r="Q82" i="19"/>
  <c r="D50" i="20"/>
  <c r="O83" i="19"/>
  <c r="B51" i="20"/>
  <c r="W83" i="19"/>
  <c r="J51" i="20"/>
  <c r="U84" i="19"/>
  <c r="H52" i="20"/>
  <c r="S85" i="19"/>
  <c r="F53" i="20"/>
  <c r="Q86" i="19"/>
  <c r="D54" i="20"/>
  <c r="O87" i="19"/>
  <c r="B55" i="20"/>
  <c r="W87" i="19"/>
  <c r="J55" i="20"/>
  <c r="U88" i="19"/>
  <c r="H56" i="20"/>
  <c r="S89" i="19"/>
  <c r="F57" i="20"/>
  <c r="Q90" i="19"/>
  <c r="D58" i="20"/>
  <c r="O91" i="19"/>
  <c r="B59" i="20"/>
  <c r="W91" i="19"/>
  <c r="J59" i="20"/>
  <c r="U92" i="19"/>
  <c r="H60" i="20"/>
  <c r="S93" i="19"/>
  <c r="F61" i="20"/>
  <c r="Q94" i="19"/>
  <c r="D62" i="20"/>
  <c r="O95" i="19"/>
  <c r="B63" i="20"/>
  <c r="W95" i="19"/>
  <c r="J63" i="20"/>
  <c r="U96" i="19"/>
  <c r="H64" i="20"/>
  <c r="S101" i="19"/>
  <c r="F69" i="20"/>
  <c r="Q102" i="19"/>
  <c r="D70" i="20"/>
  <c r="O103" i="19"/>
  <c r="B71" i="20"/>
  <c r="W103" i="19"/>
  <c r="J71" i="20"/>
  <c r="U104" i="19"/>
  <c r="H72" i="20"/>
  <c r="S105" i="19"/>
  <c r="F73" i="20"/>
  <c r="Q106" i="19"/>
  <c r="D74" i="20"/>
  <c r="O107" i="19"/>
  <c r="B75" i="20"/>
  <c r="W107" i="19"/>
  <c r="J75" i="20"/>
  <c r="U108" i="19"/>
  <c r="H76" i="20"/>
  <c r="S109" i="19"/>
  <c r="F77" i="20"/>
  <c r="Q110" i="19"/>
  <c r="D78" i="20"/>
  <c r="O111" i="19"/>
  <c r="B79" i="20"/>
  <c r="W111" i="19"/>
  <c r="J79" i="20"/>
  <c r="U112" i="19"/>
  <c r="H80" i="20"/>
  <c r="S113" i="19"/>
  <c r="F81" i="20"/>
  <c r="Q114" i="19"/>
  <c r="D82" i="20"/>
  <c r="O115" i="19"/>
  <c r="B83" i="20"/>
  <c r="W115" i="19"/>
  <c r="J83" i="20"/>
  <c r="U116" i="19"/>
  <c r="H84" i="20"/>
  <c r="S117" i="19"/>
  <c r="F85" i="20"/>
  <c r="Q118" i="19"/>
  <c r="D86" i="20"/>
  <c r="O119" i="19"/>
  <c r="B87" i="20"/>
  <c r="W119" i="19"/>
  <c r="J87" i="20"/>
  <c r="U120" i="19"/>
  <c r="H88" i="20"/>
  <c r="S121" i="19"/>
  <c r="F89" i="20"/>
  <c r="Q122" i="19"/>
  <c r="D90" i="20"/>
  <c r="O123" i="19"/>
  <c r="B91" i="20"/>
  <c r="W123" i="19"/>
  <c r="J91" i="20"/>
  <c r="U124" i="19"/>
  <c r="H92" i="20"/>
  <c r="S125" i="19"/>
  <c r="F93" i="20"/>
  <c r="Q126" i="19"/>
  <c r="D94" i="20"/>
  <c r="O127" i="19"/>
  <c r="B95" i="20"/>
  <c r="W127" i="19"/>
  <c r="J95" i="20"/>
  <c r="U128" i="19"/>
  <c r="H96" i="20"/>
  <c r="S133" i="19"/>
  <c r="F101" i="20"/>
  <c r="Q134" i="19"/>
  <c r="D102" i="20"/>
  <c r="O135" i="19"/>
  <c r="B103" i="20"/>
  <c r="W135" i="19"/>
  <c r="J103" i="20"/>
  <c r="U136" i="19"/>
  <c r="H104" i="20"/>
  <c r="S137" i="19"/>
  <c r="F105" i="20"/>
  <c r="Q138" i="19"/>
  <c r="D106" i="20"/>
  <c r="O139" i="19"/>
  <c r="B107" i="20"/>
  <c r="W139" i="19"/>
  <c r="J107" i="20"/>
  <c r="U140" i="19"/>
  <c r="H108" i="20"/>
  <c r="S141" i="19"/>
  <c r="F109" i="20"/>
  <c r="Q142" i="19"/>
  <c r="D110" i="20"/>
  <c r="O143" i="19"/>
  <c r="B111" i="20"/>
  <c r="W143" i="19"/>
  <c r="J111" i="20"/>
  <c r="U144" i="19"/>
  <c r="H112" i="20"/>
  <c r="S145" i="19"/>
  <c r="F113" i="20"/>
  <c r="Q146" i="19"/>
  <c r="D114" i="20"/>
  <c r="O147" i="19"/>
  <c r="B115" i="20"/>
  <c r="W147" i="19"/>
  <c r="J115" i="20"/>
  <c r="U148" i="19"/>
  <c r="H116" i="20"/>
  <c r="S149" i="19"/>
  <c r="F117" i="20"/>
  <c r="Q150" i="19"/>
  <c r="D118" i="20"/>
  <c r="O151" i="19"/>
  <c r="B119" i="20"/>
  <c r="W151" i="19"/>
  <c r="J119" i="20"/>
  <c r="U152" i="19"/>
  <c r="H120" i="20"/>
  <c r="S153" i="19"/>
  <c r="F121" i="20"/>
  <c r="Q154" i="19"/>
  <c r="D122" i="20"/>
  <c r="O155" i="19"/>
  <c r="B123" i="20"/>
  <c r="W155" i="19"/>
  <c r="J123" i="20"/>
  <c r="U156" i="19"/>
  <c r="H124" i="20"/>
  <c r="S157" i="19"/>
  <c r="F125" i="20"/>
  <c r="Q158" i="19"/>
  <c r="D126" i="20"/>
  <c r="O159" i="19"/>
  <c r="B127" i="20"/>
  <c r="W159" i="19"/>
  <c r="J127" i="20"/>
  <c r="U160" i="19"/>
  <c r="H128" i="20"/>
  <c r="S165" i="19"/>
  <c r="F133" i="20"/>
  <c r="Q166" i="19"/>
  <c r="D134" i="20"/>
  <c r="O167" i="19"/>
  <c r="B135" i="20"/>
  <c r="W167" i="19"/>
  <c r="J135" i="20"/>
  <c r="U168" i="19"/>
  <c r="H136" i="20"/>
  <c r="S169" i="19"/>
  <c r="F137" i="20"/>
  <c r="Q170" i="19"/>
  <c r="D138" i="20"/>
  <c r="O171" i="19"/>
  <c r="B139" i="20"/>
  <c r="W171" i="19"/>
  <c r="J139" i="20"/>
  <c r="U172" i="19"/>
  <c r="H140" i="20"/>
  <c r="S173" i="19"/>
  <c r="F141" i="20"/>
  <c r="Q174" i="19"/>
  <c r="D142" i="20"/>
  <c r="O175" i="19"/>
  <c r="B143" i="20"/>
  <c r="W175" i="19"/>
  <c r="J143" i="20"/>
  <c r="U176" i="19"/>
  <c r="H144" i="20"/>
  <c r="S177" i="19"/>
  <c r="F145" i="20"/>
  <c r="Q178" i="19"/>
  <c r="D146" i="20"/>
  <c r="O179" i="19"/>
  <c r="B147" i="20"/>
  <c r="W179" i="19"/>
  <c r="J147" i="20"/>
  <c r="U180" i="19"/>
  <c r="H148" i="20"/>
  <c r="S181" i="19"/>
  <c r="F149" i="20"/>
  <c r="Q182" i="19"/>
  <c r="D150" i="20"/>
  <c r="O183" i="19"/>
  <c r="B151" i="20"/>
  <c r="W183" i="19"/>
  <c r="J151" i="20"/>
  <c r="U184" i="19"/>
  <c r="H152" i="20"/>
  <c r="S185" i="19"/>
  <c r="F153" i="20"/>
  <c r="Q186" i="19"/>
  <c r="D154" i="20"/>
  <c r="O187" i="19"/>
  <c r="B155" i="20"/>
  <c r="W187" i="19"/>
  <c r="J155" i="20"/>
  <c r="U188" i="19"/>
  <c r="H156" i="20"/>
  <c r="S189" i="19"/>
  <c r="F157" i="20"/>
  <c r="Q190" i="19"/>
  <c r="D158" i="20"/>
  <c r="O191" i="19"/>
  <c r="B159" i="20"/>
  <c r="W191" i="19"/>
  <c r="J159" i="20"/>
  <c r="U192" i="19"/>
  <c r="H160" i="20"/>
  <c r="S197" i="19"/>
  <c r="F165" i="20"/>
  <c r="Q198" i="19"/>
  <c r="D166" i="20"/>
  <c r="O199" i="19"/>
  <c r="B167" i="20"/>
  <c r="W199" i="19"/>
  <c r="J167" i="20"/>
  <c r="U200" i="19"/>
  <c r="H168" i="20"/>
  <c r="S201" i="19"/>
  <c r="F169" i="20"/>
  <c r="Q202" i="19"/>
  <c r="D170" i="20"/>
  <c r="O203" i="19"/>
  <c r="B171" i="20"/>
  <c r="W203" i="19"/>
  <c r="J171" i="20"/>
  <c r="U204" i="19"/>
  <c r="H172" i="20"/>
  <c r="S205" i="19"/>
  <c r="F173" i="20"/>
  <c r="Q206" i="19"/>
  <c r="D174" i="20"/>
  <c r="O207" i="19"/>
  <c r="B175" i="20"/>
  <c r="W207" i="19"/>
  <c r="J175" i="20"/>
  <c r="U208" i="19"/>
  <c r="H176" i="20"/>
  <c r="S209" i="19"/>
  <c r="F177" i="20"/>
  <c r="Q210" i="19"/>
  <c r="D178" i="20"/>
  <c r="O211" i="19"/>
  <c r="B179" i="20"/>
  <c r="W211" i="19"/>
  <c r="J179" i="20"/>
  <c r="U212" i="19"/>
  <c r="H180" i="20"/>
  <c r="S213" i="19"/>
  <c r="F181" i="20"/>
  <c r="Q214" i="19"/>
  <c r="D182" i="20"/>
  <c r="O215" i="19"/>
  <c r="B183" i="20"/>
  <c r="W215" i="19"/>
  <c r="J183" i="20"/>
  <c r="U216" i="19"/>
  <c r="H184" i="20"/>
  <c r="S217" i="19"/>
  <c r="F185" i="20"/>
  <c r="Q218" i="19"/>
  <c r="D186" i="20"/>
  <c r="O219" i="19"/>
  <c r="B187" i="20"/>
  <c r="W219" i="19"/>
  <c r="J187" i="20"/>
  <c r="U220" i="19"/>
  <c r="H188" i="20"/>
  <c r="S221" i="19"/>
  <c r="F189" i="20"/>
  <c r="Q222" i="19"/>
  <c r="D190" i="20"/>
  <c r="O223" i="19"/>
  <c r="B191" i="20"/>
  <c r="W223" i="19"/>
  <c r="J191" i="20"/>
  <c r="U224" i="19"/>
  <c r="H192" i="20"/>
  <c r="S229" i="19"/>
  <c r="F197" i="20"/>
  <c r="F229" i="20"/>
  <c r="Q230" i="19"/>
  <c r="D198" i="20"/>
  <c r="D230" i="20"/>
  <c r="O231" i="19"/>
  <c r="B199" i="20"/>
  <c r="B231" i="20"/>
  <c r="W231" i="19"/>
  <c r="J199" i="20"/>
  <c r="J231" i="20"/>
  <c r="U232" i="19"/>
  <c r="H200" i="20"/>
  <c r="H232" i="20"/>
  <c r="S233" i="19"/>
  <c r="F233" i="20"/>
  <c r="F201" i="20"/>
  <c r="Q234" i="19"/>
  <c r="D234" i="20"/>
  <c r="D202" i="20"/>
  <c r="O235" i="19"/>
  <c r="B235" i="20"/>
  <c r="B203" i="20"/>
  <c r="W235" i="19"/>
  <c r="J235" i="20"/>
  <c r="J203" i="20"/>
  <c r="U236" i="19"/>
  <c r="H236" i="20"/>
  <c r="H204" i="20"/>
  <c r="S237" i="19"/>
  <c r="F205" i="20"/>
  <c r="F237" i="20"/>
  <c r="Q238" i="19"/>
  <c r="D206" i="20"/>
  <c r="D238" i="20"/>
  <c r="O239" i="19"/>
  <c r="B207" i="20"/>
  <c r="B239" i="20"/>
  <c r="W239" i="19"/>
  <c r="J207" i="20"/>
  <c r="J239" i="20"/>
  <c r="U240" i="19"/>
  <c r="H208" i="20"/>
  <c r="H240" i="20"/>
  <c r="S241" i="19"/>
  <c r="F241" i="20"/>
  <c r="F209" i="20"/>
  <c r="Q242" i="19"/>
  <c r="D242" i="20"/>
  <c r="D210" i="20"/>
  <c r="O243" i="19"/>
  <c r="B243" i="20"/>
  <c r="B211" i="20"/>
  <c r="W243" i="19"/>
  <c r="J243" i="20"/>
  <c r="J211" i="20"/>
  <c r="U244" i="19"/>
  <c r="H244" i="20"/>
  <c r="H212" i="20"/>
  <c r="S245" i="19"/>
  <c r="F213" i="20"/>
  <c r="F245" i="20"/>
  <c r="Q246" i="19"/>
  <c r="D214" i="20"/>
  <c r="D246" i="20"/>
  <c r="O247" i="19"/>
  <c r="B215" i="20"/>
  <c r="B247" i="20"/>
  <c r="W247" i="19"/>
  <c r="J215" i="20"/>
  <c r="J247" i="20"/>
  <c r="U248" i="19"/>
  <c r="H216" i="20"/>
  <c r="H248" i="20"/>
  <c r="S249" i="19"/>
  <c r="F249" i="20"/>
  <c r="F217" i="20"/>
  <c r="Q250" i="19"/>
  <c r="D250" i="20"/>
  <c r="D218" i="20"/>
  <c r="O251" i="19"/>
  <c r="B251" i="20"/>
  <c r="B219" i="20"/>
  <c r="W251" i="19"/>
  <c r="J251" i="20"/>
  <c r="J219" i="20"/>
  <c r="U252" i="19"/>
  <c r="H252" i="20"/>
  <c r="H220" i="20"/>
  <c r="S253" i="19"/>
  <c r="F221" i="20"/>
  <c r="F253" i="20"/>
  <c r="Q254" i="19"/>
  <c r="D222" i="20"/>
  <c r="D254" i="20"/>
  <c r="O255" i="19"/>
  <c r="B223" i="20"/>
  <c r="B255" i="20"/>
  <c r="W255" i="19"/>
  <c r="J223" i="20"/>
  <c r="J255" i="20"/>
  <c r="U256" i="19"/>
  <c r="H224" i="20"/>
  <c r="H256" i="20"/>
  <c r="T69" i="19"/>
  <c r="G37" i="20"/>
  <c r="R70" i="19"/>
  <c r="E38" i="20"/>
  <c r="P71" i="19"/>
  <c r="C39" i="20"/>
  <c r="X71" i="19"/>
  <c r="K39" i="20"/>
  <c r="V72" i="19"/>
  <c r="I40" i="20"/>
  <c r="T73" i="19"/>
  <c r="G41" i="20"/>
  <c r="R74" i="19"/>
  <c r="E42" i="20"/>
  <c r="P75" i="19"/>
  <c r="C43" i="20"/>
  <c r="X75" i="19"/>
  <c r="K43" i="20"/>
  <c r="V76" i="19"/>
  <c r="I44" i="20"/>
  <c r="T77" i="19"/>
  <c r="G45" i="20"/>
  <c r="R78" i="19"/>
  <c r="E46" i="20"/>
  <c r="P79" i="19"/>
  <c r="C47" i="20"/>
  <c r="X79" i="19"/>
  <c r="K47" i="20"/>
  <c r="V80" i="19"/>
  <c r="I48" i="20"/>
  <c r="T81" i="19"/>
  <c r="G49" i="20"/>
  <c r="R82" i="19"/>
  <c r="E50" i="20"/>
  <c r="P83" i="19"/>
  <c r="C51" i="20"/>
  <c r="X83" i="19"/>
  <c r="K51" i="20"/>
  <c r="V84" i="19"/>
  <c r="I52" i="20"/>
  <c r="T85" i="19"/>
  <c r="G53" i="20"/>
  <c r="R86" i="19"/>
  <c r="E54" i="20"/>
  <c r="P87" i="19"/>
  <c r="C55" i="20"/>
  <c r="X87" i="19"/>
  <c r="K55" i="20"/>
  <c r="V88" i="19"/>
  <c r="I56" i="20"/>
  <c r="T89" i="19"/>
  <c r="G57" i="20"/>
  <c r="R90" i="19"/>
  <c r="E58" i="20"/>
  <c r="P91" i="19"/>
  <c r="C59" i="20"/>
  <c r="X91" i="19"/>
  <c r="K59" i="20"/>
  <c r="V92" i="19"/>
  <c r="I60" i="20"/>
  <c r="T93" i="19"/>
  <c r="G61" i="20"/>
  <c r="R94" i="19"/>
  <c r="E62" i="20"/>
  <c r="P95" i="19"/>
  <c r="C63" i="20"/>
  <c r="X95" i="19"/>
  <c r="K63" i="20"/>
  <c r="V96" i="19"/>
  <c r="I64" i="20"/>
  <c r="T101" i="19"/>
  <c r="G69" i="20"/>
  <c r="R102" i="19"/>
  <c r="E70" i="20"/>
  <c r="P103" i="19"/>
  <c r="C71" i="20"/>
  <c r="X103" i="19"/>
  <c r="K71" i="20"/>
  <c r="V104" i="19"/>
  <c r="I72" i="20"/>
  <c r="T105" i="19"/>
  <c r="G73" i="20"/>
  <c r="R106" i="19"/>
  <c r="E74" i="20"/>
  <c r="P107" i="19"/>
  <c r="C75" i="20"/>
  <c r="X107" i="19"/>
  <c r="K75" i="20"/>
  <c r="V108" i="19"/>
  <c r="I76" i="20"/>
  <c r="T109" i="19"/>
  <c r="G77" i="20"/>
  <c r="R110" i="19"/>
  <c r="E78" i="20"/>
  <c r="P111" i="19"/>
  <c r="C79" i="20"/>
  <c r="X111" i="19"/>
  <c r="K79" i="20"/>
  <c r="V112" i="19"/>
  <c r="I80" i="20"/>
  <c r="T113" i="19"/>
  <c r="G81" i="20"/>
  <c r="R114" i="19"/>
  <c r="E82" i="20"/>
  <c r="P115" i="19"/>
  <c r="C83" i="20"/>
  <c r="X115" i="19"/>
  <c r="K83" i="20"/>
  <c r="V116" i="19"/>
  <c r="I84" i="20"/>
  <c r="T117" i="19"/>
  <c r="G85" i="20"/>
  <c r="R118" i="19"/>
  <c r="E86" i="20"/>
  <c r="P119" i="19"/>
  <c r="C87" i="20"/>
  <c r="X119" i="19"/>
  <c r="K87" i="20"/>
  <c r="V120" i="19"/>
  <c r="I88" i="20"/>
  <c r="T121" i="19"/>
  <c r="G89" i="20"/>
  <c r="R122" i="19"/>
  <c r="E90" i="20"/>
  <c r="P123" i="19"/>
  <c r="C91" i="20"/>
  <c r="X123" i="19"/>
  <c r="K91" i="20"/>
  <c r="V124" i="19"/>
  <c r="I92" i="20"/>
  <c r="T125" i="19"/>
  <c r="G93" i="20"/>
  <c r="R126" i="19"/>
  <c r="E94" i="20"/>
  <c r="P127" i="19"/>
  <c r="C95" i="20"/>
  <c r="X127" i="19"/>
  <c r="K95" i="20"/>
  <c r="V128" i="19"/>
  <c r="I96" i="20"/>
  <c r="T133" i="19"/>
  <c r="G101" i="20"/>
  <c r="R134" i="19"/>
  <c r="E102" i="20"/>
  <c r="P135" i="19"/>
  <c r="C103" i="20"/>
  <c r="X135" i="19"/>
  <c r="K103" i="20"/>
  <c r="V136" i="19"/>
  <c r="I104" i="20"/>
  <c r="T137" i="19"/>
  <c r="G105" i="20"/>
  <c r="R138" i="19"/>
  <c r="E106" i="20"/>
  <c r="P139" i="19"/>
  <c r="C107" i="20"/>
  <c r="X139" i="19"/>
  <c r="K107" i="20"/>
  <c r="V140" i="19"/>
  <c r="I108" i="20"/>
  <c r="T141" i="19"/>
  <c r="G109" i="20"/>
  <c r="R142" i="19"/>
  <c r="E110" i="20"/>
  <c r="P143" i="19"/>
  <c r="C111" i="20"/>
  <c r="X143" i="19"/>
  <c r="K111" i="20"/>
  <c r="V144" i="19"/>
  <c r="I112" i="20"/>
  <c r="T145" i="19"/>
  <c r="G113" i="20"/>
  <c r="R146" i="19"/>
  <c r="E114" i="20"/>
  <c r="P147" i="19"/>
  <c r="C115" i="20"/>
  <c r="X147" i="19"/>
  <c r="K115" i="20"/>
  <c r="V148" i="19"/>
  <c r="I116" i="20"/>
  <c r="T149" i="19"/>
  <c r="G117" i="20"/>
  <c r="R150" i="19"/>
  <c r="E118" i="20"/>
  <c r="P151" i="19"/>
  <c r="C119" i="20"/>
  <c r="X151" i="19"/>
  <c r="K119" i="20"/>
  <c r="V152" i="19"/>
  <c r="I120" i="20"/>
  <c r="T153" i="19"/>
  <c r="G121" i="20"/>
  <c r="R154" i="19"/>
  <c r="E122" i="20"/>
  <c r="P155" i="19"/>
  <c r="C123" i="20"/>
  <c r="X155" i="19"/>
  <c r="K123" i="20"/>
  <c r="V156" i="19"/>
  <c r="I124" i="20"/>
  <c r="T157" i="19"/>
  <c r="G125" i="20"/>
  <c r="R158" i="19"/>
  <c r="E126" i="20"/>
  <c r="P159" i="19"/>
  <c r="C127" i="20"/>
  <c r="X159" i="19"/>
  <c r="K127" i="20"/>
  <c r="V160" i="19"/>
  <c r="I128" i="20"/>
  <c r="T165" i="19"/>
  <c r="G133" i="20"/>
  <c r="R166" i="19"/>
  <c r="E134" i="20"/>
  <c r="P167" i="19"/>
  <c r="C135" i="20"/>
  <c r="X167" i="19"/>
  <c r="K135" i="20"/>
  <c r="V168" i="19"/>
  <c r="I136" i="20"/>
  <c r="T169" i="19"/>
  <c r="G137" i="20"/>
  <c r="R170" i="19"/>
  <c r="E138" i="20"/>
  <c r="P171" i="19"/>
  <c r="C139" i="20"/>
  <c r="X171" i="19"/>
  <c r="K139" i="20"/>
  <c r="V172" i="19"/>
  <c r="I140" i="20"/>
  <c r="T173" i="19"/>
  <c r="G141" i="20"/>
  <c r="R174" i="19"/>
  <c r="E142" i="20"/>
  <c r="P175" i="19"/>
  <c r="C143" i="20"/>
  <c r="X175" i="19"/>
  <c r="K143" i="20"/>
  <c r="V176" i="19"/>
  <c r="I144" i="20"/>
  <c r="T177" i="19"/>
  <c r="G145" i="20"/>
  <c r="R178" i="19"/>
  <c r="E146" i="20"/>
  <c r="P179" i="19"/>
  <c r="C147" i="20"/>
  <c r="X179" i="19"/>
  <c r="K147" i="20"/>
  <c r="V180" i="19"/>
  <c r="I148" i="20"/>
  <c r="T181" i="19"/>
  <c r="G149" i="20"/>
  <c r="R182" i="19"/>
  <c r="E150" i="20"/>
  <c r="P183" i="19"/>
  <c r="C151" i="20"/>
  <c r="X183" i="19"/>
  <c r="K151" i="20"/>
  <c r="V184" i="19"/>
  <c r="I152" i="20"/>
  <c r="T185" i="19"/>
  <c r="G153" i="20"/>
  <c r="R186" i="19"/>
  <c r="E154" i="20"/>
  <c r="P187" i="19"/>
  <c r="C155" i="20"/>
  <c r="X187" i="19"/>
  <c r="K155" i="20"/>
  <c r="V188" i="19"/>
  <c r="I156" i="20"/>
  <c r="T189" i="19"/>
  <c r="G157" i="20"/>
  <c r="R190" i="19"/>
  <c r="E158" i="20"/>
  <c r="P191" i="19"/>
  <c r="C159" i="20"/>
  <c r="X191" i="19"/>
  <c r="K159" i="20"/>
  <c r="V192" i="19"/>
  <c r="I160" i="20"/>
  <c r="T197" i="19"/>
  <c r="G165" i="20"/>
  <c r="R198" i="19"/>
  <c r="E166" i="20"/>
  <c r="P199" i="19"/>
  <c r="C167" i="20"/>
  <c r="X199" i="19"/>
  <c r="K167" i="20"/>
  <c r="V200" i="19"/>
  <c r="I168" i="20"/>
  <c r="T201" i="19"/>
  <c r="G169" i="20"/>
  <c r="R202" i="19"/>
  <c r="E170" i="20"/>
  <c r="P203" i="19"/>
  <c r="C171" i="20"/>
  <c r="X203" i="19"/>
  <c r="K171" i="20"/>
  <c r="V204" i="19"/>
  <c r="I172" i="20"/>
  <c r="T205" i="19"/>
  <c r="G173" i="20"/>
  <c r="R206" i="19"/>
  <c r="E174" i="20"/>
  <c r="P207" i="19"/>
  <c r="C175" i="20"/>
  <c r="X207" i="19"/>
  <c r="K175" i="20"/>
  <c r="V208" i="19"/>
  <c r="I176" i="20"/>
  <c r="T209" i="19"/>
  <c r="G177" i="20"/>
  <c r="R210" i="19"/>
  <c r="E178" i="20"/>
  <c r="P211" i="19"/>
  <c r="C179" i="20"/>
  <c r="X211" i="19"/>
  <c r="K179" i="20"/>
  <c r="V212" i="19"/>
  <c r="I180" i="20"/>
  <c r="T213" i="19"/>
  <c r="G181" i="20"/>
  <c r="R214" i="19"/>
  <c r="E182" i="20"/>
  <c r="P215" i="19"/>
  <c r="C183" i="20"/>
  <c r="X215" i="19"/>
  <c r="K183" i="20"/>
  <c r="V216" i="19"/>
  <c r="I184" i="20"/>
  <c r="T217" i="19"/>
  <c r="G185" i="20"/>
  <c r="R218" i="19"/>
  <c r="E186" i="20"/>
  <c r="P219" i="19"/>
  <c r="C187" i="20"/>
  <c r="X219" i="19"/>
  <c r="K187" i="20"/>
  <c r="V220" i="19"/>
  <c r="I188" i="20"/>
  <c r="T221" i="19"/>
  <c r="G189" i="20"/>
  <c r="R222" i="19"/>
  <c r="E190" i="20"/>
  <c r="P223" i="19"/>
  <c r="C191" i="20"/>
  <c r="X223" i="19"/>
  <c r="K191" i="20"/>
  <c r="V224" i="19"/>
  <c r="I192" i="20"/>
  <c r="T229" i="19"/>
  <c r="G197" i="20"/>
  <c r="G229" i="20"/>
  <c r="R230" i="19"/>
  <c r="E198" i="20"/>
  <c r="E230" i="20"/>
  <c r="P231" i="19"/>
  <c r="C199" i="20"/>
  <c r="C231" i="20"/>
  <c r="X231" i="19"/>
  <c r="K199" i="20"/>
  <c r="K231" i="20"/>
  <c r="V232" i="19"/>
  <c r="I232" i="20"/>
  <c r="I200" i="20"/>
  <c r="T233" i="19"/>
  <c r="G233" i="20"/>
  <c r="G201" i="20"/>
  <c r="R234" i="19"/>
  <c r="E234" i="20"/>
  <c r="E202" i="20"/>
  <c r="P235" i="19"/>
  <c r="C235" i="20"/>
  <c r="C203" i="20"/>
  <c r="X235" i="19"/>
  <c r="K235" i="20"/>
  <c r="K203" i="20"/>
  <c r="V236" i="19"/>
  <c r="I204" i="20"/>
  <c r="I236" i="20"/>
  <c r="T237" i="19"/>
  <c r="G205" i="20"/>
  <c r="G237" i="20"/>
  <c r="R238" i="19"/>
  <c r="E206" i="20"/>
  <c r="E238" i="20"/>
  <c r="P239" i="19"/>
  <c r="C207" i="20"/>
  <c r="C239" i="20"/>
  <c r="X239" i="19"/>
  <c r="K207" i="20"/>
  <c r="K239" i="20"/>
  <c r="V240" i="19"/>
  <c r="I240" i="20"/>
  <c r="I208" i="20"/>
  <c r="T241" i="19"/>
  <c r="G241" i="20"/>
  <c r="G209" i="20"/>
  <c r="R242" i="19"/>
  <c r="E242" i="20"/>
  <c r="E210" i="20"/>
  <c r="P243" i="19"/>
  <c r="C243" i="20"/>
  <c r="C211" i="20"/>
  <c r="X243" i="19"/>
  <c r="K243" i="20"/>
  <c r="K211" i="20"/>
  <c r="V244" i="19"/>
  <c r="I212" i="20"/>
  <c r="I244" i="20"/>
  <c r="T245" i="19"/>
  <c r="G213" i="20"/>
  <c r="G245" i="20"/>
  <c r="R246" i="19"/>
  <c r="E214" i="20"/>
  <c r="E246" i="20"/>
  <c r="P247" i="19"/>
  <c r="C215" i="20"/>
  <c r="C247" i="20"/>
  <c r="X247" i="19"/>
  <c r="K215" i="20"/>
  <c r="K247" i="20"/>
  <c r="V248" i="19"/>
  <c r="I248" i="20"/>
  <c r="I216" i="20"/>
  <c r="T249" i="19"/>
  <c r="G249" i="20"/>
  <c r="G217" i="20"/>
  <c r="R250" i="19"/>
  <c r="E250" i="20"/>
  <c r="E218" i="20"/>
  <c r="P251" i="19"/>
  <c r="C251" i="20"/>
  <c r="C219" i="20"/>
  <c r="X251" i="19"/>
  <c r="K251" i="20"/>
  <c r="K219" i="20"/>
  <c r="V252" i="19"/>
  <c r="I220" i="20"/>
  <c r="I252" i="20"/>
  <c r="T253" i="19"/>
  <c r="G221" i="20"/>
  <c r="G253" i="20"/>
  <c r="R254" i="19"/>
  <c r="E222" i="20"/>
  <c r="E254" i="20"/>
  <c r="P255" i="19"/>
  <c r="C223" i="20"/>
  <c r="C255" i="20"/>
  <c r="X255" i="19"/>
  <c r="K223" i="20"/>
  <c r="K255" i="20"/>
  <c r="V256" i="19"/>
  <c r="I256" i="20"/>
  <c r="I224" i="20"/>
  <c r="U69" i="19"/>
  <c r="H37" i="20"/>
  <c r="S70" i="19"/>
  <c r="F38" i="20"/>
  <c r="Q71" i="19"/>
  <c r="D39" i="20"/>
  <c r="O72" i="19"/>
  <c r="B40" i="20"/>
  <c r="W72" i="19"/>
  <c r="J40" i="20"/>
  <c r="U73" i="19"/>
  <c r="H41" i="20"/>
  <c r="S74" i="19"/>
  <c r="F42" i="20"/>
  <c r="Q75" i="19"/>
  <c r="D43" i="20"/>
  <c r="O76" i="19"/>
  <c r="B44" i="20"/>
  <c r="W76" i="19"/>
  <c r="J44" i="20"/>
  <c r="U77" i="19"/>
  <c r="H45" i="20"/>
  <c r="S78" i="19"/>
  <c r="F46" i="20"/>
  <c r="Q79" i="19"/>
  <c r="D47" i="20"/>
  <c r="O80" i="19"/>
  <c r="B48" i="20"/>
  <c r="W80" i="19"/>
  <c r="J48" i="20"/>
  <c r="U81" i="19"/>
  <c r="H49" i="20"/>
  <c r="S82" i="19"/>
  <c r="F50" i="20"/>
  <c r="Q83" i="19"/>
  <c r="D51" i="20"/>
  <c r="O84" i="19"/>
  <c r="B52" i="20"/>
  <c r="W84" i="19"/>
  <c r="J52" i="20"/>
  <c r="U85" i="19"/>
  <c r="H53" i="20"/>
  <c r="S86" i="19"/>
  <c r="F54" i="20"/>
  <c r="Q87" i="19"/>
  <c r="D55" i="20"/>
  <c r="O88" i="19"/>
  <c r="B56" i="20"/>
  <c r="W88" i="19"/>
  <c r="J56" i="20"/>
  <c r="U89" i="19"/>
  <c r="H57" i="20"/>
  <c r="S90" i="19"/>
  <c r="F58" i="20"/>
  <c r="Q91" i="19"/>
  <c r="D59" i="20"/>
  <c r="O92" i="19"/>
  <c r="B60" i="20"/>
  <c r="W92" i="19"/>
  <c r="J60" i="20"/>
  <c r="U93" i="19"/>
  <c r="H61" i="20"/>
  <c r="S94" i="19"/>
  <c r="F62" i="20"/>
  <c r="Q95" i="19"/>
  <c r="D63" i="20"/>
  <c r="O96" i="19"/>
  <c r="B64" i="20"/>
  <c r="W96" i="19"/>
  <c r="J64" i="20"/>
  <c r="U101" i="19"/>
  <c r="H69" i="20"/>
  <c r="S102" i="19"/>
  <c r="F70" i="20"/>
  <c r="Q103" i="19"/>
  <c r="D71" i="20"/>
  <c r="O104" i="19"/>
  <c r="B72" i="20"/>
  <c r="W104" i="19"/>
  <c r="J72" i="20"/>
  <c r="U105" i="19"/>
  <c r="H73" i="20"/>
  <c r="S106" i="19"/>
  <c r="F74" i="20"/>
  <c r="Q107" i="19"/>
  <c r="D75" i="20"/>
  <c r="O108" i="19"/>
  <c r="B76" i="20"/>
  <c r="W108" i="19"/>
  <c r="J76" i="20"/>
  <c r="U109" i="19"/>
  <c r="H77" i="20"/>
  <c r="S110" i="19"/>
  <c r="F78" i="20"/>
  <c r="Q111" i="19"/>
  <c r="D79" i="20"/>
  <c r="O112" i="19"/>
  <c r="B80" i="20"/>
  <c r="W112" i="19"/>
  <c r="J80" i="20"/>
  <c r="U113" i="19"/>
  <c r="H81" i="20"/>
  <c r="S114" i="19"/>
  <c r="F82" i="20"/>
  <c r="Q115" i="19"/>
  <c r="D83" i="20"/>
  <c r="O116" i="19"/>
  <c r="B84" i="20"/>
  <c r="W116" i="19"/>
  <c r="J84" i="20"/>
  <c r="U117" i="19"/>
  <c r="H85" i="20"/>
  <c r="S118" i="19"/>
  <c r="F86" i="20"/>
  <c r="Q119" i="19"/>
  <c r="D87" i="20"/>
  <c r="O120" i="19"/>
  <c r="B88" i="20"/>
  <c r="W120" i="19"/>
  <c r="J88" i="20"/>
  <c r="U121" i="19"/>
  <c r="H89" i="20"/>
  <c r="S122" i="19"/>
  <c r="F90" i="20"/>
  <c r="Q123" i="19"/>
  <c r="D91" i="20"/>
  <c r="O124" i="19"/>
  <c r="B92" i="20"/>
  <c r="W124" i="19"/>
  <c r="J92" i="20"/>
  <c r="U125" i="19"/>
  <c r="H93" i="20"/>
  <c r="S126" i="19"/>
  <c r="F94" i="20"/>
  <c r="Q127" i="19"/>
  <c r="D95" i="20"/>
  <c r="O128" i="19"/>
  <c r="B96" i="20"/>
  <c r="W128" i="19"/>
  <c r="J96" i="20"/>
  <c r="U133" i="19"/>
  <c r="H101" i="20"/>
  <c r="S134" i="19"/>
  <c r="F102" i="20"/>
  <c r="Q135" i="19"/>
  <c r="D103" i="20"/>
  <c r="O136" i="19"/>
  <c r="B104" i="20"/>
  <c r="W136" i="19"/>
  <c r="J104" i="20"/>
  <c r="U137" i="19"/>
  <c r="H105" i="20"/>
  <c r="S138" i="19"/>
  <c r="F106" i="20"/>
  <c r="Q139" i="19"/>
  <c r="D107" i="20"/>
  <c r="O140" i="19"/>
  <c r="B108" i="20"/>
  <c r="W140" i="19"/>
  <c r="J108" i="20"/>
  <c r="U141" i="19"/>
  <c r="H109" i="20"/>
  <c r="S142" i="19"/>
  <c r="F110" i="20"/>
  <c r="Q143" i="19"/>
  <c r="D111" i="20"/>
  <c r="O144" i="19"/>
  <c r="B112" i="20"/>
  <c r="W144" i="19"/>
  <c r="J112" i="20"/>
  <c r="U145" i="19"/>
  <c r="H113" i="20"/>
  <c r="S146" i="19"/>
  <c r="F114" i="20"/>
  <c r="Q147" i="19"/>
  <c r="D115" i="20"/>
  <c r="O148" i="19"/>
  <c r="B116" i="20"/>
  <c r="W148" i="19"/>
  <c r="J116" i="20"/>
  <c r="U149" i="19"/>
  <c r="H117" i="20"/>
  <c r="S150" i="19"/>
  <c r="F118" i="20"/>
  <c r="Q151" i="19"/>
  <c r="D119" i="20"/>
  <c r="O152" i="19"/>
  <c r="B120" i="20"/>
  <c r="W152" i="19"/>
  <c r="J120" i="20"/>
  <c r="U153" i="19"/>
  <c r="H121" i="20"/>
  <c r="S154" i="19"/>
  <c r="F122" i="20"/>
  <c r="Q155" i="19"/>
  <c r="D123" i="20"/>
  <c r="O156" i="19"/>
  <c r="B124" i="20"/>
  <c r="W156" i="19"/>
  <c r="J124" i="20"/>
  <c r="U157" i="19"/>
  <c r="H125" i="20"/>
  <c r="S158" i="19"/>
  <c r="F126" i="20"/>
  <c r="Q159" i="19"/>
  <c r="D127" i="20"/>
  <c r="O160" i="19"/>
  <c r="B128" i="20"/>
  <c r="W160" i="19"/>
  <c r="J128" i="20"/>
  <c r="U165" i="19"/>
  <c r="H133" i="20"/>
  <c r="S166" i="19"/>
  <c r="F134" i="20"/>
  <c r="Q167" i="19"/>
  <c r="D135" i="20"/>
  <c r="O168" i="19"/>
  <c r="B136" i="20"/>
  <c r="W168" i="19"/>
  <c r="J136" i="20"/>
  <c r="U169" i="19"/>
  <c r="H137" i="20"/>
  <c r="S170" i="19"/>
  <c r="F138" i="20"/>
  <c r="Q171" i="19"/>
  <c r="D139" i="20"/>
  <c r="O172" i="19"/>
  <c r="B140" i="20"/>
  <c r="W172" i="19"/>
  <c r="J140" i="20"/>
  <c r="U173" i="19"/>
  <c r="H141" i="20"/>
  <c r="S174" i="19"/>
  <c r="F142" i="20"/>
  <c r="Q175" i="19"/>
  <c r="D143" i="20"/>
  <c r="O176" i="19"/>
  <c r="B144" i="20"/>
  <c r="W176" i="19"/>
  <c r="J144" i="20"/>
  <c r="U177" i="19"/>
  <c r="H145" i="20"/>
  <c r="S178" i="19"/>
  <c r="F146" i="20"/>
  <c r="Q179" i="19"/>
  <c r="D147" i="20"/>
  <c r="O180" i="19"/>
  <c r="B148" i="20"/>
  <c r="W180" i="19"/>
  <c r="J148" i="20"/>
  <c r="U181" i="19"/>
  <c r="H149" i="20"/>
  <c r="S182" i="19"/>
  <c r="F150" i="20"/>
  <c r="Q183" i="19"/>
  <c r="D151" i="20"/>
  <c r="O184" i="19"/>
  <c r="B152" i="20"/>
  <c r="W184" i="19"/>
  <c r="J152" i="20"/>
  <c r="U185" i="19"/>
  <c r="H153" i="20"/>
  <c r="S186" i="19"/>
  <c r="F154" i="20"/>
  <c r="Q187" i="19"/>
  <c r="D155" i="20"/>
  <c r="O188" i="19"/>
  <c r="B156" i="20"/>
  <c r="W188" i="19"/>
  <c r="J156" i="20"/>
  <c r="U189" i="19"/>
  <c r="H157" i="20"/>
  <c r="S190" i="19"/>
  <c r="F158" i="20"/>
  <c r="Q191" i="19"/>
  <c r="D159" i="20"/>
  <c r="O192" i="19"/>
  <c r="B160" i="20"/>
  <c r="W192" i="19"/>
  <c r="J160" i="20"/>
  <c r="U197" i="19"/>
  <c r="H165" i="20"/>
  <c r="S198" i="19"/>
  <c r="F166" i="20"/>
  <c r="Q199" i="19"/>
  <c r="D167" i="20"/>
  <c r="O200" i="19"/>
  <c r="B168" i="20"/>
  <c r="W200" i="19"/>
  <c r="J168" i="20"/>
  <c r="U201" i="19"/>
  <c r="H169" i="20"/>
  <c r="S202" i="19"/>
  <c r="F170" i="20"/>
  <c r="Q203" i="19"/>
  <c r="D171" i="20"/>
  <c r="O204" i="19"/>
  <c r="B172" i="20"/>
  <c r="W204" i="19"/>
  <c r="J172" i="20"/>
  <c r="U205" i="19"/>
  <c r="H173" i="20"/>
  <c r="S206" i="19"/>
  <c r="F174" i="20"/>
  <c r="Q207" i="19"/>
  <c r="D175" i="20"/>
  <c r="O208" i="19"/>
  <c r="B176" i="20"/>
  <c r="W208" i="19"/>
  <c r="J176" i="20"/>
  <c r="U209" i="19"/>
  <c r="H177" i="20"/>
  <c r="S210" i="19"/>
  <c r="F178" i="20"/>
  <c r="Q211" i="19"/>
  <c r="D179" i="20"/>
  <c r="O212" i="19"/>
  <c r="B180" i="20"/>
  <c r="W212" i="19"/>
  <c r="J180" i="20"/>
  <c r="U213" i="19"/>
  <c r="H181" i="20"/>
  <c r="S214" i="19"/>
  <c r="F182" i="20"/>
  <c r="Q215" i="19"/>
  <c r="D183" i="20"/>
  <c r="O216" i="19"/>
  <c r="B184" i="20"/>
  <c r="W216" i="19"/>
  <c r="J184" i="20"/>
  <c r="U217" i="19"/>
  <c r="H185" i="20"/>
  <c r="S218" i="19"/>
  <c r="F186" i="20"/>
  <c r="Q219" i="19"/>
  <c r="D187" i="20"/>
  <c r="O220" i="19"/>
  <c r="B188" i="20"/>
  <c r="W220" i="19"/>
  <c r="J188" i="20"/>
  <c r="U221" i="19"/>
  <c r="H189" i="20"/>
  <c r="S222" i="19"/>
  <c r="F190" i="20"/>
  <c r="Q223" i="19"/>
  <c r="D191" i="20"/>
  <c r="O224" i="19"/>
  <c r="B192" i="20"/>
  <c r="W224" i="19"/>
  <c r="J192" i="20"/>
  <c r="U229" i="19"/>
  <c r="H197" i="20"/>
  <c r="H229" i="20"/>
  <c r="S230" i="19"/>
  <c r="F198" i="20"/>
  <c r="F230" i="20"/>
  <c r="Q231" i="19"/>
  <c r="D231" i="20"/>
  <c r="D199" i="20"/>
  <c r="O232" i="19"/>
  <c r="B232" i="20"/>
  <c r="B200" i="20"/>
  <c r="W232" i="19"/>
  <c r="J232" i="20"/>
  <c r="J200" i="20"/>
  <c r="U233" i="19"/>
  <c r="H233" i="20"/>
  <c r="H201" i="20"/>
  <c r="S234" i="19"/>
  <c r="F234" i="20"/>
  <c r="F202" i="20"/>
  <c r="Q235" i="19"/>
  <c r="D203" i="20"/>
  <c r="D235" i="20"/>
  <c r="O236" i="19"/>
  <c r="B204" i="20"/>
  <c r="B236" i="20"/>
  <c r="W236" i="19"/>
  <c r="J204" i="20"/>
  <c r="J236" i="20"/>
  <c r="U237" i="19"/>
  <c r="H205" i="20"/>
  <c r="H237" i="20"/>
  <c r="S238" i="19"/>
  <c r="F206" i="20"/>
  <c r="F238" i="20"/>
  <c r="Q239" i="19"/>
  <c r="D239" i="20"/>
  <c r="D207" i="20"/>
  <c r="O240" i="19"/>
  <c r="B240" i="20"/>
  <c r="B208" i="20"/>
  <c r="W240" i="19"/>
  <c r="J240" i="20"/>
  <c r="J208" i="20"/>
  <c r="U241" i="19"/>
  <c r="H241" i="20"/>
  <c r="H209" i="20"/>
  <c r="S242" i="19"/>
  <c r="F242" i="20"/>
  <c r="F210" i="20"/>
  <c r="Q243" i="19"/>
  <c r="D211" i="20"/>
  <c r="D243" i="20"/>
  <c r="O244" i="19"/>
  <c r="B212" i="20"/>
  <c r="B244" i="20"/>
  <c r="W244" i="19"/>
  <c r="J212" i="20"/>
  <c r="J244" i="20"/>
  <c r="U245" i="19"/>
  <c r="H213" i="20"/>
  <c r="H245" i="20"/>
  <c r="S246" i="19"/>
  <c r="F214" i="20"/>
  <c r="F246" i="20"/>
  <c r="Q247" i="19"/>
  <c r="D247" i="20"/>
  <c r="D215" i="20"/>
  <c r="O248" i="19"/>
  <c r="B248" i="20"/>
  <c r="B216" i="20"/>
  <c r="W248" i="19"/>
  <c r="J248" i="20"/>
  <c r="J216" i="20"/>
  <c r="U249" i="19"/>
  <c r="H249" i="20"/>
  <c r="H217" i="20"/>
  <c r="S250" i="19"/>
  <c r="F250" i="20"/>
  <c r="F218" i="20"/>
  <c r="Q251" i="19"/>
  <c r="D219" i="20"/>
  <c r="D251" i="20"/>
  <c r="O252" i="19"/>
  <c r="B220" i="20"/>
  <c r="B252" i="20"/>
  <c r="W252" i="19"/>
  <c r="J220" i="20"/>
  <c r="J252" i="20"/>
  <c r="U253" i="19"/>
  <c r="H221" i="20"/>
  <c r="H253" i="20"/>
  <c r="S254" i="19"/>
  <c r="F222" i="20"/>
  <c r="F254" i="20"/>
  <c r="Q255" i="19"/>
  <c r="D255" i="20"/>
  <c r="D223" i="20"/>
  <c r="O256" i="19"/>
  <c r="B256" i="20"/>
  <c r="B224" i="20"/>
  <c r="W256" i="19"/>
  <c r="J256" i="20"/>
  <c r="J224" i="20"/>
  <c r="V69" i="19"/>
  <c r="I37" i="20"/>
  <c r="T70" i="19"/>
  <c r="G38" i="20"/>
  <c r="R71" i="19"/>
  <c r="E39" i="20"/>
  <c r="P72" i="19"/>
  <c r="C40" i="20"/>
  <c r="X72" i="19"/>
  <c r="K40" i="20"/>
  <c r="V73" i="19"/>
  <c r="I41" i="20"/>
  <c r="T74" i="19"/>
  <c r="G42" i="20"/>
  <c r="R75" i="19"/>
  <c r="E43" i="20"/>
  <c r="P76" i="19"/>
  <c r="C44" i="20"/>
  <c r="X76" i="19"/>
  <c r="K44" i="20"/>
  <c r="V77" i="19"/>
  <c r="I45" i="20"/>
  <c r="T78" i="19"/>
  <c r="G46" i="20"/>
  <c r="R79" i="19"/>
  <c r="E47" i="20"/>
  <c r="P80" i="19"/>
  <c r="C48" i="20"/>
  <c r="X80" i="19"/>
  <c r="K48" i="20"/>
  <c r="V81" i="19"/>
  <c r="I49" i="20"/>
  <c r="T82" i="19"/>
  <c r="G50" i="20"/>
  <c r="R83" i="19"/>
  <c r="E51" i="20"/>
  <c r="P84" i="19"/>
  <c r="C52" i="20"/>
  <c r="X84" i="19"/>
  <c r="K52" i="20"/>
  <c r="V85" i="19"/>
  <c r="I53" i="20"/>
  <c r="T86" i="19"/>
  <c r="G54" i="20"/>
  <c r="R87" i="19"/>
  <c r="E55" i="20"/>
  <c r="P88" i="19"/>
  <c r="C56" i="20"/>
  <c r="X88" i="19"/>
  <c r="K56" i="20"/>
  <c r="V89" i="19"/>
  <c r="I57" i="20"/>
  <c r="T90" i="19"/>
  <c r="G58" i="20"/>
  <c r="R91" i="19"/>
  <c r="E59" i="20"/>
  <c r="P92" i="19"/>
  <c r="C60" i="20"/>
  <c r="X92" i="19"/>
  <c r="K60" i="20"/>
  <c r="V93" i="19"/>
  <c r="I61" i="20"/>
  <c r="T94" i="19"/>
  <c r="G62" i="20"/>
  <c r="R95" i="19"/>
  <c r="E63" i="20"/>
  <c r="P96" i="19"/>
  <c r="C64" i="20"/>
  <c r="X96" i="19"/>
  <c r="K64" i="20"/>
  <c r="V101" i="19"/>
  <c r="I69" i="20"/>
  <c r="T102" i="19"/>
  <c r="G70" i="20"/>
  <c r="R103" i="19"/>
  <c r="E71" i="20"/>
  <c r="P104" i="19"/>
  <c r="C72" i="20"/>
  <c r="X104" i="19"/>
  <c r="K72" i="20"/>
  <c r="V105" i="19"/>
  <c r="I73" i="20"/>
  <c r="T106" i="19"/>
  <c r="G74" i="20"/>
  <c r="R107" i="19"/>
  <c r="E75" i="20"/>
  <c r="P108" i="19"/>
  <c r="C76" i="20"/>
  <c r="X108" i="19"/>
  <c r="K76" i="20"/>
  <c r="V109" i="19"/>
  <c r="I77" i="20"/>
  <c r="T110" i="19"/>
  <c r="G78" i="20"/>
  <c r="R111" i="19"/>
  <c r="E79" i="20"/>
  <c r="P112" i="19"/>
  <c r="C80" i="20"/>
  <c r="X112" i="19"/>
  <c r="K80" i="20"/>
  <c r="V113" i="19"/>
  <c r="I81" i="20"/>
  <c r="T114" i="19"/>
  <c r="G82" i="20"/>
  <c r="R115" i="19"/>
  <c r="E83" i="20"/>
  <c r="P116" i="19"/>
  <c r="C84" i="20"/>
  <c r="X116" i="19"/>
  <c r="K84" i="20"/>
  <c r="V117" i="19"/>
  <c r="I85" i="20"/>
  <c r="T118" i="19"/>
  <c r="G86" i="20"/>
  <c r="R119" i="19"/>
  <c r="E87" i="20"/>
  <c r="P120" i="19"/>
  <c r="C88" i="20"/>
  <c r="X120" i="19"/>
  <c r="K88" i="20"/>
  <c r="V121" i="19"/>
  <c r="I89" i="20"/>
  <c r="T122" i="19"/>
  <c r="G90" i="20"/>
  <c r="R123" i="19"/>
  <c r="E91" i="20"/>
  <c r="P124" i="19"/>
  <c r="C92" i="20"/>
  <c r="X124" i="19"/>
  <c r="K92" i="20"/>
  <c r="V125" i="19"/>
  <c r="I93" i="20"/>
  <c r="T126" i="19"/>
  <c r="G94" i="20"/>
  <c r="R127" i="19"/>
  <c r="E95" i="20"/>
  <c r="P128" i="19"/>
  <c r="C96" i="20"/>
  <c r="X128" i="19"/>
  <c r="K96" i="20"/>
  <c r="V133" i="19"/>
  <c r="I101" i="20"/>
  <c r="T134" i="19"/>
  <c r="G102" i="20"/>
  <c r="R135" i="19"/>
  <c r="E103" i="20"/>
  <c r="P136" i="19"/>
  <c r="C104" i="20"/>
  <c r="X136" i="19"/>
  <c r="K104" i="20"/>
  <c r="V137" i="19"/>
  <c r="I105" i="20"/>
  <c r="T138" i="19"/>
  <c r="G106" i="20"/>
  <c r="R139" i="19"/>
  <c r="E107" i="20"/>
  <c r="P140" i="19"/>
  <c r="C108" i="20"/>
  <c r="X140" i="19"/>
  <c r="K108" i="20"/>
  <c r="V141" i="19"/>
  <c r="I109" i="20"/>
  <c r="T142" i="19"/>
  <c r="G110" i="20"/>
  <c r="R143" i="19"/>
  <c r="E111" i="20"/>
  <c r="P144" i="19"/>
  <c r="C112" i="20"/>
  <c r="X144" i="19"/>
  <c r="K112" i="20"/>
  <c r="V145" i="19"/>
  <c r="I113" i="20"/>
  <c r="T146" i="19"/>
  <c r="G114" i="20"/>
  <c r="R147" i="19"/>
  <c r="E115" i="20"/>
  <c r="P148" i="19"/>
  <c r="C116" i="20"/>
  <c r="X148" i="19"/>
  <c r="K116" i="20"/>
  <c r="V149" i="19"/>
  <c r="I117" i="20"/>
  <c r="T150" i="19"/>
  <c r="G118" i="20"/>
  <c r="R151" i="19"/>
  <c r="E119" i="20"/>
  <c r="P152" i="19"/>
  <c r="C120" i="20"/>
  <c r="X152" i="19"/>
  <c r="K120" i="20"/>
  <c r="V153" i="19"/>
  <c r="I121" i="20"/>
  <c r="T154" i="19"/>
  <c r="G122" i="20"/>
  <c r="R155" i="19"/>
  <c r="E123" i="20"/>
  <c r="P156" i="19"/>
  <c r="C124" i="20"/>
  <c r="X156" i="19"/>
  <c r="K124" i="20"/>
  <c r="V157" i="19"/>
  <c r="I125" i="20"/>
  <c r="T158" i="19"/>
  <c r="G126" i="20"/>
  <c r="R159" i="19"/>
  <c r="E127" i="20"/>
  <c r="P160" i="19"/>
  <c r="C128" i="20"/>
  <c r="X160" i="19"/>
  <c r="K128" i="20"/>
  <c r="V165" i="19"/>
  <c r="I133" i="20"/>
  <c r="T166" i="19"/>
  <c r="G134" i="20"/>
  <c r="R167" i="19"/>
  <c r="E135" i="20"/>
  <c r="P168" i="19"/>
  <c r="C136" i="20"/>
  <c r="X168" i="19"/>
  <c r="K136" i="20"/>
  <c r="V169" i="19"/>
  <c r="I137" i="20"/>
  <c r="T170" i="19"/>
  <c r="G138" i="20"/>
  <c r="R171" i="19"/>
  <c r="E139" i="20"/>
  <c r="P172" i="19"/>
  <c r="C140" i="20"/>
  <c r="X172" i="19"/>
  <c r="K140" i="20"/>
  <c r="V173" i="19"/>
  <c r="I141" i="20"/>
  <c r="T174" i="19"/>
  <c r="G142" i="20"/>
  <c r="R175" i="19"/>
  <c r="E143" i="20"/>
  <c r="P176" i="19"/>
  <c r="C144" i="20"/>
  <c r="X176" i="19"/>
  <c r="K144" i="20"/>
  <c r="V177" i="19"/>
  <c r="I145" i="20"/>
  <c r="T178" i="19"/>
  <c r="G146" i="20"/>
  <c r="R179" i="19"/>
  <c r="E147" i="20"/>
  <c r="P180" i="19"/>
  <c r="C148" i="20"/>
  <c r="X180" i="19"/>
  <c r="K148" i="20"/>
  <c r="V181" i="19"/>
  <c r="I149" i="20"/>
  <c r="T182" i="19"/>
  <c r="G150" i="20"/>
  <c r="R183" i="19"/>
  <c r="E151" i="20"/>
  <c r="P184" i="19"/>
  <c r="C152" i="20"/>
  <c r="X184" i="19"/>
  <c r="K152" i="20"/>
  <c r="V185" i="19"/>
  <c r="I153" i="20"/>
  <c r="T186" i="19"/>
  <c r="G154" i="20"/>
  <c r="R187" i="19"/>
  <c r="E155" i="20"/>
  <c r="P188" i="19"/>
  <c r="C156" i="20"/>
  <c r="X188" i="19"/>
  <c r="K156" i="20"/>
  <c r="V189" i="19"/>
  <c r="I157" i="20"/>
  <c r="T190" i="19"/>
  <c r="G158" i="20"/>
  <c r="R191" i="19"/>
  <c r="E159" i="20"/>
  <c r="P192" i="19"/>
  <c r="C160" i="20"/>
  <c r="X192" i="19"/>
  <c r="K160" i="20"/>
  <c r="V197" i="19"/>
  <c r="I165" i="20"/>
  <c r="T198" i="19"/>
  <c r="G166" i="20"/>
  <c r="R199" i="19"/>
  <c r="E167" i="20"/>
  <c r="P200" i="19"/>
  <c r="C168" i="20"/>
  <c r="X200" i="19"/>
  <c r="K168" i="20"/>
  <c r="V201" i="19"/>
  <c r="I169" i="20"/>
  <c r="T202" i="19"/>
  <c r="G170" i="20"/>
  <c r="R203" i="19"/>
  <c r="E171" i="20"/>
  <c r="P204" i="19"/>
  <c r="C172" i="20"/>
  <c r="X204" i="19"/>
  <c r="K172" i="20"/>
  <c r="V205" i="19"/>
  <c r="I173" i="20"/>
  <c r="T206" i="19"/>
  <c r="G174" i="20"/>
  <c r="R207" i="19"/>
  <c r="E175" i="20"/>
  <c r="P208" i="19"/>
  <c r="C176" i="20"/>
  <c r="X208" i="19"/>
  <c r="K176" i="20"/>
  <c r="V209" i="19"/>
  <c r="I177" i="20"/>
  <c r="T210" i="19"/>
  <c r="G178" i="20"/>
  <c r="R211" i="19"/>
  <c r="E179" i="20"/>
  <c r="P212" i="19"/>
  <c r="C180" i="20"/>
  <c r="X212" i="19"/>
  <c r="K180" i="20"/>
  <c r="V213" i="19"/>
  <c r="I181" i="20"/>
  <c r="T214" i="19"/>
  <c r="G182" i="20"/>
  <c r="R215" i="19"/>
  <c r="E183" i="20"/>
  <c r="P216" i="19"/>
  <c r="C184" i="20"/>
  <c r="X216" i="19"/>
  <c r="K184" i="20"/>
  <c r="V217" i="19"/>
  <c r="I185" i="20"/>
  <c r="T218" i="19"/>
  <c r="G186" i="20"/>
  <c r="R219" i="19"/>
  <c r="E187" i="20"/>
  <c r="P220" i="19"/>
  <c r="C188" i="20"/>
  <c r="X220" i="19"/>
  <c r="K188" i="20"/>
  <c r="V221" i="19"/>
  <c r="I189" i="20"/>
  <c r="T222" i="19"/>
  <c r="G190" i="20"/>
  <c r="R223" i="19"/>
  <c r="E191" i="20"/>
  <c r="P224" i="19"/>
  <c r="C192" i="20"/>
  <c r="X224" i="19"/>
  <c r="K192" i="20"/>
  <c r="V229" i="19"/>
  <c r="I197" i="20"/>
  <c r="I229" i="20"/>
  <c r="T230" i="19"/>
  <c r="G230" i="20"/>
  <c r="G198" i="20"/>
  <c r="R231" i="19"/>
  <c r="E231" i="20"/>
  <c r="E199" i="20"/>
  <c r="P232" i="19"/>
  <c r="C232" i="20"/>
  <c r="C200" i="20"/>
  <c r="X232" i="19"/>
  <c r="K232" i="20"/>
  <c r="K200" i="20"/>
  <c r="V233" i="19"/>
  <c r="I233" i="20"/>
  <c r="I201" i="20"/>
  <c r="T234" i="19"/>
  <c r="G202" i="20"/>
  <c r="G234" i="20"/>
  <c r="R235" i="19"/>
  <c r="E203" i="20"/>
  <c r="E235" i="20"/>
  <c r="P236" i="19"/>
  <c r="C204" i="20"/>
  <c r="C236" i="20"/>
  <c r="X236" i="19"/>
  <c r="K204" i="20"/>
  <c r="K236" i="20"/>
  <c r="V237" i="19"/>
  <c r="I205" i="20"/>
  <c r="I237" i="20"/>
  <c r="T238" i="19"/>
  <c r="G238" i="20"/>
  <c r="G206" i="20"/>
  <c r="R239" i="19"/>
  <c r="E239" i="20"/>
  <c r="E207" i="20"/>
  <c r="P240" i="19"/>
  <c r="C240" i="20"/>
  <c r="C208" i="20"/>
  <c r="X240" i="19"/>
  <c r="K240" i="20"/>
  <c r="K208" i="20"/>
  <c r="V241" i="19"/>
  <c r="I241" i="20"/>
  <c r="I209" i="20"/>
  <c r="T242" i="19"/>
  <c r="G210" i="20"/>
  <c r="G242" i="20"/>
  <c r="R243" i="19"/>
  <c r="E211" i="20"/>
  <c r="E243" i="20"/>
  <c r="P244" i="19"/>
  <c r="C212" i="20"/>
  <c r="C244" i="20"/>
  <c r="X244" i="19"/>
  <c r="K212" i="20"/>
  <c r="K244" i="20"/>
  <c r="V245" i="19"/>
  <c r="I213" i="20"/>
  <c r="I245" i="20"/>
  <c r="T246" i="19"/>
  <c r="G246" i="20"/>
  <c r="G214" i="20"/>
  <c r="R247" i="19"/>
  <c r="E247" i="20"/>
  <c r="E215" i="20"/>
  <c r="P248" i="19"/>
  <c r="C248" i="20"/>
  <c r="C216" i="20"/>
  <c r="X248" i="19"/>
  <c r="K248" i="20"/>
  <c r="K216" i="20"/>
  <c r="V249" i="19"/>
  <c r="I249" i="20"/>
  <c r="I217" i="20"/>
  <c r="T250" i="19"/>
  <c r="G218" i="20"/>
  <c r="G250" i="20"/>
  <c r="R251" i="19"/>
  <c r="E219" i="20"/>
  <c r="E251" i="20"/>
  <c r="P252" i="19"/>
  <c r="C220" i="20"/>
  <c r="C252" i="20"/>
  <c r="X252" i="19"/>
  <c r="K220" i="20"/>
  <c r="K252" i="20"/>
  <c r="V253" i="19"/>
  <c r="I221" i="20"/>
  <c r="I253" i="20"/>
  <c r="T254" i="19"/>
  <c r="G254" i="20"/>
  <c r="G222" i="20"/>
  <c r="R255" i="19"/>
  <c r="E255" i="20"/>
  <c r="E223" i="20"/>
  <c r="P256" i="19"/>
  <c r="C256" i="20"/>
  <c r="C224" i="20"/>
  <c r="X256" i="19"/>
  <c r="K256" i="20"/>
  <c r="K224" i="20"/>
  <c r="O69" i="19"/>
  <c r="B37" i="20"/>
  <c r="W69" i="19"/>
  <c r="J37" i="20"/>
  <c r="U70" i="19"/>
  <c r="H38" i="20"/>
  <c r="S71" i="19"/>
  <c r="F39" i="20"/>
  <c r="Q72" i="19"/>
  <c r="D40" i="20"/>
  <c r="O73" i="19"/>
  <c r="B41" i="20"/>
  <c r="W73" i="19"/>
  <c r="J41" i="20"/>
  <c r="U74" i="19"/>
  <c r="H42" i="20"/>
  <c r="S75" i="19"/>
  <c r="F43" i="20"/>
  <c r="Q76" i="19"/>
  <c r="D44" i="20"/>
  <c r="O77" i="19"/>
  <c r="B45" i="20"/>
  <c r="W77" i="19"/>
  <c r="J45" i="20"/>
  <c r="U78" i="19"/>
  <c r="H46" i="20"/>
  <c r="S79" i="19"/>
  <c r="F47" i="20"/>
  <c r="Q80" i="19"/>
  <c r="D48" i="20"/>
  <c r="O81" i="19"/>
  <c r="B49" i="20"/>
  <c r="W81" i="19"/>
  <c r="J49" i="20"/>
  <c r="U82" i="19"/>
  <c r="H50" i="20"/>
  <c r="S83" i="19"/>
  <c r="F51" i="20"/>
  <c r="Q84" i="19"/>
  <c r="D52" i="20"/>
  <c r="O85" i="19"/>
  <c r="B53" i="20"/>
  <c r="W85" i="19"/>
  <c r="J53" i="20"/>
  <c r="U86" i="19"/>
  <c r="H54" i="20"/>
  <c r="S87" i="19"/>
  <c r="F55" i="20"/>
  <c r="Q88" i="19"/>
  <c r="D56" i="20"/>
  <c r="O89" i="19"/>
  <c r="B57" i="20"/>
  <c r="W89" i="19"/>
  <c r="J57" i="20"/>
  <c r="U90" i="19"/>
  <c r="H58" i="20"/>
  <c r="S91" i="19"/>
  <c r="F59" i="20"/>
  <c r="Q92" i="19"/>
  <c r="D60" i="20"/>
  <c r="O93" i="19"/>
  <c r="B61" i="20"/>
  <c r="W93" i="19"/>
  <c r="J61" i="20"/>
  <c r="U94" i="19"/>
  <c r="H62" i="20"/>
  <c r="S95" i="19"/>
  <c r="F63" i="20"/>
  <c r="Q96" i="19"/>
  <c r="D64" i="20"/>
  <c r="O101" i="19"/>
  <c r="B69" i="20"/>
  <c r="W101" i="19"/>
  <c r="J69" i="20"/>
  <c r="U102" i="19"/>
  <c r="H70" i="20"/>
  <c r="S103" i="19"/>
  <c r="F71" i="20"/>
  <c r="Q104" i="19"/>
  <c r="D72" i="20"/>
  <c r="O105" i="19"/>
  <c r="B73" i="20"/>
  <c r="W105" i="19"/>
  <c r="J73" i="20"/>
  <c r="U106" i="19"/>
  <c r="H74" i="20"/>
  <c r="S107" i="19"/>
  <c r="F75" i="20"/>
  <c r="Q108" i="19"/>
  <c r="D76" i="20"/>
  <c r="O109" i="19"/>
  <c r="B77" i="20"/>
  <c r="W109" i="19"/>
  <c r="J77" i="20"/>
  <c r="U110" i="19"/>
  <c r="H78" i="20"/>
  <c r="S111" i="19"/>
  <c r="F79" i="20"/>
  <c r="Q112" i="19"/>
  <c r="D80" i="20"/>
  <c r="O113" i="19"/>
  <c r="B81" i="20"/>
  <c r="W113" i="19"/>
  <c r="J81" i="20"/>
  <c r="U114" i="19"/>
  <c r="H82" i="20"/>
  <c r="S115" i="19"/>
  <c r="F83" i="20"/>
  <c r="Q116" i="19"/>
  <c r="D84" i="20"/>
  <c r="O117" i="19"/>
  <c r="B85" i="20"/>
  <c r="W117" i="19"/>
  <c r="J85" i="20"/>
  <c r="U118" i="19"/>
  <c r="H86" i="20"/>
  <c r="S119" i="19"/>
  <c r="F87" i="20"/>
  <c r="Q120" i="19"/>
  <c r="D88" i="20"/>
  <c r="O121" i="19"/>
  <c r="B89" i="20"/>
  <c r="W121" i="19"/>
  <c r="J89" i="20"/>
  <c r="U122" i="19"/>
  <c r="H90" i="20"/>
  <c r="S123" i="19"/>
  <c r="F91" i="20"/>
  <c r="Q124" i="19"/>
  <c r="D92" i="20"/>
  <c r="O125" i="19"/>
  <c r="B93" i="20"/>
  <c r="W125" i="19"/>
  <c r="J93" i="20"/>
  <c r="U126" i="19"/>
  <c r="H94" i="20"/>
  <c r="S127" i="19"/>
  <c r="F95" i="20"/>
  <c r="Q128" i="19"/>
  <c r="D96" i="20"/>
  <c r="O133" i="19"/>
  <c r="B101" i="20"/>
  <c r="W133" i="19"/>
  <c r="J101" i="20"/>
  <c r="U134" i="19"/>
  <c r="H102" i="20"/>
  <c r="S135" i="19"/>
  <c r="F103" i="20"/>
  <c r="Q136" i="19"/>
  <c r="D104" i="20"/>
  <c r="O137" i="19"/>
  <c r="B105" i="20"/>
  <c r="W137" i="19"/>
  <c r="J105" i="20"/>
  <c r="U138" i="19"/>
  <c r="H106" i="20"/>
  <c r="S139" i="19"/>
  <c r="F107" i="20"/>
  <c r="Q140" i="19"/>
  <c r="D108" i="20"/>
  <c r="O141" i="19"/>
  <c r="B109" i="20"/>
  <c r="W141" i="19"/>
  <c r="J109" i="20"/>
  <c r="U142" i="19"/>
  <c r="H110" i="20"/>
  <c r="S143" i="19"/>
  <c r="F111" i="20"/>
  <c r="Q144" i="19"/>
  <c r="D112" i="20"/>
  <c r="O145" i="19"/>
  <c r="B113" i="20"/>
  <c r="W145" i="19"/>
  <c r="J113" i="20"/>
  <c r="U146" i="19"/>
  <c r="H114" i="20"/>
  <c r="S147" i="19"/>
  <c r="F115" i="20"/>
  <c r="Q148" i="19"/>
  <c r="D116" i="20"/>
  <c r="O149" i="19"/>
  <c r="B117" i="20"/>
  <c r="W149" i="19"/>
  <c r="J117" i="20"/>
  <c r="U150" i="19"/>
  <c r="H118" i="20"/>
  <c r="S151" i="19"/>
  <c r="F119" i="20"/>
  <c r="Q152" i="19"/>
  <c r="D120" i="20"/>
  <c r="O153" i="19"/>
  <c r="B121" i="20"/>
  <c r="W153" i="19"/>
  <c r="J121" i="20"/>
  <c r="U154" i="19"/>
  <c r="H122" i="20"/>
  <c r="S155" i="19"/>
  <c r="F123" i="20"/>
  <c r="Q156" i="19"/>
  <c r="D124" i="20"/>
  <c r="O157" i="19"/>
  <c r="B125" i="20"/>
  <c r="W157" i="19"/>
  <c r="J125" i="20"/>
  <c r="U158" i="19"/>
  <c r="H126" i="20"/>
  <c r="S159" i="19"/>
  <c r="F127" i="20"/>
  <c r="Q160" i="19"/>
  <c r="D128" i="20"/>
  <c r="O165" i="19"/>
  <c r="B133" i="20"/>
  <c r="W165" i="19"/>
  <c r="J133" i="20"/>
  <c r="U166" i="19"/>
  <c r="H134" i="20"/>
  <c r="S167" i="19"/>
  <c r="F135" i="20"/>
  <c r="Q168" i="19"/>
  <c r="D136" i="20"/>
  <c r="O169" i="19"/>
  <c r="B137" i="20"/>
  <c r="W169" i="19"/>
  <c r="J137" i="20"/>
  <c r="U170" i="19"/>
  <c r="H138" i="20"/>
  <c r="S171" i="19"/>
  <c r="F139" i="20"/>
  <c r="Q172" i="19"/>
  <c r="D140" i="20"/>
  <c r="O173" i="19"/>
  <c r="B141" i="20"/>
  <c r="W173" i="19"/>
  <c r="J141" i="20"/>
  <c r="U174" i="19"/>
  <c r="H142" i="20"/>
  <c r="S175" i="19"/>
  <c r="F143" i="20"/>
  <c r="Q176" i="19"/>
  <c r="D144" i="20"/>
  <c r="O177" i="19"/>
  <c r="B145" i="20"/>
  <c r="W177" i="19"/>
  <c r="J145" i="20"/>
  <c r="U178" i="19"/>
  <c r="H146" i="20"/>
  <c r="S179" i="19"/>
  <c r="F147" i="20"/>
  <c r="Q180" i="19"/>
  <c r="D148" i="20"/>
  <c r="O181" i="19"/>
  <c r="B149" i="20"/>
  <c r="W181" i="19"/>
  <c r="J149" i="20"/>
  <c r="U182" i="19"/>
  <c r="H150" i="20"/>
  <c r="S183" i="19"/>
  <c r="F151" i="20"/>
  <c r="Q184" i="19"/>
  <c r="D152" i="20"/>
  <c r="O185" i="19"/>
  <c r="B153" i="20"/>
  <c r="W185" i="19"/>
  <c r="J153" i="20"/>
  <c r="U186" i="19"/>
  <c r="H154" i="20"/>
  <c r="S187" i="19"/>
  <c r="F155" i="20"/>
  <c r="Q188" i="19"/>
  <c r="D156" i="20"/>
  <c r="O189" i="19"/>
  <c r="B157" i="20"/>
  <c r="W189" i="19"/>
  <c r="J157" i="20"/>
  <c r="U190" i="19"/>
  <c r="H158" i="20"/>
  <c r="S191" i="19"/>
  <c r="F159" i="20"/>
  <c r="Q192" i="19"/>
  <c r="D160" i="20"/>
  <c r="O197" i="19"/>
  <c r="B165" i="20"/>
  <c r="W197" i="19"/>
  <c r="J165" i="20"/>
  <c r="U198" i="19"/>
  <c r="H166" i="20"/>
  <c r="S199" i="19"/>
  <c r="F167" i="20"/>
  <c r="Q200" i="19"/>
  <c r="D168" i="20"/>
  <c r="O201" i="19"/>
  <c r="B169" i="20"/>
  <c r="W201" i="19"/>
  <c r="J169" i="20"/>
  <c r="U202" i="19"/>
  <c r="H170" i="20"/>
  <c r="S203" i="19"/>
  <c r="F171" i="20"/>
  <c r="Q204" i="19"/>
  <c r="D172" i="20"/>
  <c r="O205" i="19"/>
  <c r="B173" i="20"/>
  <c r="W205" i="19"/>
  <c r="J173" i="20"/>
  <c r="U206" i="19"/>
  <c r="H174" i="20"/>
  <c r="S207" i="19"/>
  <c r="F175" i="20"/>
  <c r="Q208" i="19"/>
  <c r="D176" i="20"/>
  <c r="O209" i="19"/>
  <c r="B177" i="20"/>
  <c r="W209" i="19"/>
  <c r="J177" i="20"/>
  <c r="U210" i="19"/>
  <c r="H178" i="20"/>
  <c r="S211" i="19"/>
  <c r="F179" i="20"/>
  <c r="Q212" i="19"/>
  <c r="D180" i="20"/>
  <c r="O213" i="19"/>
  <c r="B181" i="20"/>
  <c r="W213" i="19"/>
  <c r="J181" i="20"/>
  <c r="U214" i="19"/>
  <c r="H182" i="20"/>
  <c r="S215" i="19"/>
  <c r="F183" i="20"/>
  <c r="Q216" i="19"/>
  <c r="D184" i="20"/>
  <c r="O217" i="19"/>
  <c r="B185" i="20"/>
  <c r="W217" i="19"/>
  <c r="J185" i="20"/>
  <c r="U218" i="19"/>
  <c r="H186" i="20"/>
  <c r="S219" i="19"/>
  <c r="F187" i="20"/>
  <c r="Q220" i="19"/>
  <c r="D188" i="20"/>
  <c r="O221" i="19"/>
  <c r="B189" i="20"/>
  <c r="W221" i="19"/>
  <c r="J189" i="20"/>
  <c r="U222" i="19"/>
  <c r="H190" i="20"/>
  <c r="S223" i="19"/>
  <c r="F191" i="20"/>
  <c r="Q224" i="19"/>
  <c r="D192" i="20"/>
  <c r="O229" i="19"/>
  <c r="B229" i="20"/>
  <c r="B197" i="20"/>
  <c r="W229" i="19"/>
  <c r="J229" i="20"/>
  <c r="J197" i="20"/>
  <c r="U230" i="19"/>
  <c r="H230" i="20"/>
  <c r="H198" i="20"/>
  <c r="S231" i="19"/>
  <c r="F231" i="20"/>
  <c r="F199" i="20"/>
  <c r="Q232" i="19"/>
  <c r="D232" i="20"/>
  <c r="D200" i="20"/>
  <c r="O233" i="19"/>
  <c r="B201" i="20"/>
  <c r="B233" i="20"/>
  <c r="W233" i="19"/>
  <c r="J201" i="20"/>
  <c r="J233" i="20"/>
  <c r="U234" i="19"/>
  <c r="H202" i="20"/>
  <c r="H234" i="20"/>
  <c r="S235" i="19"/>
  <c r="F203" i="20"/>
  <c r="F235" i="20"/>
  <c r="Q236" i="19"/>
  <c r="D204" i="20"/>
  <c r="D236" i="20"/>
  <c r="O237" i="19"/>
  <c r="B237" i="20"/>
  <c r="B205" i="20"/>
  <c r="W237" i="19"/>
  <c r="J237" i="20"/>
  <c r="J205" i="20"/>
  <c r="U238" i="19"/>
  <c r="H238" i="20"/>
  <c r="H206" i="20"/>
  <c r="S239" i="19"/>
  <c r="F239" i="20"/>
  <c r="F207" i="20"/>
  <c r="Q240" i="19"/>
  <c r="D240" i="20"/>
  <c r="D208" i="20"/>
  <c r="O241" i="19"/>
  <c r="B209" i="20"/>
  <c r="B241" i="20"/>
  <c r="W241" i="19"/>
  <c r="J209" i="20"/>
  <c r="J241" i="20"/>
  <c r="U242" i="19"/>
  <c r="H210" i="20"/>
  <c r="H242" i="20"/>
  <c r="S243" i="19"/>
  <c r="F211" i="20"/>
  <c r="F243" i="20"/>
  <c r="Q244" i="19"/>
  <c r="D212" i="20"/>
  <c r="D244" i="20"/>
  <c r="O245" i="19"/>
  <c r="B245" i="20"/>
  <c r="B213" i="20"/>
  <c r="W245" i="19"/>
  <c r="J245" i="20"/>
  <c r="J213" i="20"/>
  <c r="U246" i="19"/>
  <c r="H246" i="20"/>
  <c r="H214" i="20"/>
  <c r="S247" i="19"/>
  <c r="F247" i="20"/>
  <c r="F215" i="20"/>
  <c r="Q248" i="19"/>
  <c r="D248" i="20"/>
  <c r="D216" i="20"/>
  <c r="O249" i="19"/>
  <c r="B217" i="20"/>
  <c r="B249" i="20"/>
  <c r="W249" i="19"/>
  <c r="J217" i="20"/>
  <c r="J249" i="20"/>
  <c r="U250" i="19"/>
  <c r="H218" i="20"/>
  <c r="H250" i="20"/>
  <c r="S251" i="19"/>
  <c r="F219" i="20"/>
  <c r="F251" i="20"/>
  <c r="Q252" i="19"/>
  <c r="D220" i="20"/>
  <c r="D252" i="20"/>
  <c r="O253" i="19"/>
  <c r="B253" i="20"/>
  <c r="B221" i="20"/>
  <c r="W253" i="19"/>
  <c r="J253" i="20"/>
  <c r="J221" i="20"/>
  <c r="U254" i="19"/>
  <c r="H254" i="20"/>
  <c r="H222" i="20"/>
  <c r="S255" i="19"/>
  <c r="F255" i="20"/>
  <c r="F223" i="20"/>
  <c r="Q256" i="19"/>
  <c r="D256" i="20"/>
  <c r="D224" i="20"/>
  <c r="P69" i="19"/>
  <c r="C37" i="20"/>
  <c r="X69" i="19"/>
  <c r="K37" i="20"/>
  <c r="V70" i="19"/>
  <c r="I38" i="20"/>
  <c r="T71" i="19"/>
  <c r="G39" i="20"/>
  <c r="R72" i="19"/>
  <c r="E40" i="20"/>
  <c r="P73" i="19"/>
  <c r="C41" i="20"/>
  <c r="X73" i="19"/>
  <c r="K41" i="20"/>
  <c r="V74" i="19"/>
  <c r="I42" i="20"/>
  <c r="T75" i="19"/>
  <c r="G43" i="20"/>
  <c r="R76" i="19"/>
  <c r="E44" i="20"/>
  <c r="P77" i="19"/>
  <c r="C45" i="20"/>
  <c r="X77" i="19"/>
  <c r="K45" i="20"/>
  <c r="V78" i="19"/>
  <c r="I46" i="20"/>
  <c r="T79" i="19"/>
  <c r="G47" i="20"/>
  <c r="R80" i="19"/>
  <c r="E48" i="20"/>
  <c r="P81" i="19"/>
  <c r="C49" i="20"/>
  <c r="X81" i="19"/>
  <c r="K49" i="20"/>
  <c r="V82" i="19"/>
  <c r="I50" i="20"/>
  <c r="T83" i="19"/>
  <c r="G51" i="20"/>
  <c r="R84" i="19"/>
  <c r="E52" i="20"/>
  <c r="P85" i="19"/>
  <c r="C53" i="20"/>
  <c r="X85" i="19"/>
  <c r="K53" i="20"/>
  <c r="V86" i="19"/>
  <c r="I54" i="20"/>
  <c r="T87" i="19"/>
  <c r="G55" i="20"/>
  <c r="R88" i="19"/>
  <c r="E56" i="20"/>
  <c r="P89" i="19"/>
  <c r="C57" i="20"/>
  <c r="X89" i="19"/>
  <c r="K57" i="20"/>
  <c r="V90" i="19"/>
  <c r="I58" i="20"/>
  <c r="T91" i="19"/>
  <c r="G59" i="20"/>
  <c r="R92" i="19"/>
  <c r="E60" i="20"/>
  <c r="P93" i="19"/>
  <c r="C61" i="20"/>
  <c r="X93" i="19"/>
  <c r="K61" i="20"/>
  <c r="V94" i="19"/>
  <c r="I62" i="20"/>
  <c r="T95" i="19"/>
  <c r="G63" i="20"/>
  <c r="R96" i="19"/>
  <c r="E64" i="20"/>
  <c r="P101" i="19"/>
  <c r="C69" i="20"/>
  <c r="X101" i="19"/>
  <c r="K69" i="20"/>
  <c r="V102" i="19"/>
  <c r="I70" i="20"/>
  <c r="T103" i="19"/>
  <c r="G71" i="20"/>
  <c r="R104" i="19"/>
  <c r="E72" i="20"/>
  <c r="P105" i="19"/>
  <c r="C73" i="20"/>
  <c r="X105" i="19"/>
  <c r="K73" i="20"/>
  <c r="V106" i="19"/>
  <c r="I74" i="20"/>
  <c r="T107" i="19"/>
  <c r="G75" i="20"/>
  <c r="R108" i="19"/>
  <c r="E76" i="20"/>
  <c r="P109" i="19"/>
  <c r="C77" i="20"/>
  <c r="X109" i="19"/>
  <c r="K77" i="20"/>
  <c r="V110" i="19"/>
  <c r="I78" i="20"/>
  <c r="T111" i="19"/>
  <c r="G79" i="20"/>
  <c r="R112" i="19"/>
  <c r="E80" i="20"/>
  <c r="P113" i="19"/>
  <c r="C81" i="20"/>
  <c r="X113" i="19"/>
  <c r="K81" i="20"/>
  <c r="V114" i="19"/>
  <c r="I82" i="20"/>
  <c r="T115" i="19"/>
  <c r="G83" i="20"/>
  <c r="R116" i="19"/>
  <c r="E84" i="20"/>
  <c r="P117" i="19"/>
  <c r="C85" i="20"/>
  <c r="X117" i="19"/>
  <c r="K85" i="20"/>
  <c r="V118" i="19"/>
  <c r="I86" i="20"/>
  <c r="T119" i="19"/>
  <c r="G87" i="20"/>
  <c r="R120" i="19"/>
  <c r="E88" i="20"/>
  <c r="P121" i="19"/>
  <c r="C89" i="20"/>
  <c r="X121" i="19"/>
  <c r="K89" i="20"/>
  <c r="V122" i="19"/>
  <c r="I90" i="20"/>
  <c r="T123" i="19"/>
  <c r="G91" i="20"/>
  <c r="R124" i="19"/>
  <c r="E92" i="20"/>
  <c r="P125" i="19"/>
  <c r="C93" i="20"/>
  <c r="X125" i="19"/>
  <c r="K93" i="20"/>
  <c r="V126" i="19"/>
  <c r="I94" i="20"/>
  <c r="T127" i="19"/>
  <c r="G95" i="20"/>
  <c r="R128" i="19"/>
  <c r="E96" i="20"/>
  <c r="P133" i="19"/>
  <c r="C101" i="20"/>
  <c r="X133" i="19"/>
  <c r="K101" i="20"/>
  <c r="V134" i="19"/>
  <c r="I102" i="20"/>
  <c r="T135" i="19"/>
  <c r="G103" i="20"/>
  <c r="R136" i="19"/>
  <c r="E104" i="20"/>
  <c r="P137" i="19"/>
  <c r="C105" i="20"/>
  <c r="X137" i="19"/>
  <c r="K105" i="20"/>
  <c r="V138" i="19"/>
  <c r="I106" i="20"/>
  <c r="T139" i="19"/>
  <c r="G107" i="20"/>
  <c r="R140" i="19"/>
  <c r="E108" i="20"/>
  <c r="P141" i="19"/>
  <c r="C109" i="20"/>
  <c r="X141" i="19"/>
  <c r="K109" i="20"/>
  <c r="V142" i="19"/>
  <c r="I110" i="20"/>
  <c r="T143" i="19"/>
  <c r="G111" i="20"/>
  <c r="R144" i="19"/>
  <c r="E112" i="20"/>
  <c r="P145" i="19"/>
  <c r="C113" i="20"/>
  <c r="X145" i="19"/>
  <c r="K113" i="20"/>
  <c r="V146" i="19"/>
  <c r="I114" i="20"/>
  <c r="T147" i="19"/>
  <c r="G115" i="20"/>
  <c r="R148" i="19"/>
  <c r="E116" i="20"/>
  <c r="P149" i="19"/>
  <c r="C117" i="20"/>
  <c r="X149" i="19"/>
  <c r="K117" i="20"/>
  <c r="V150" i="19"/>
  <c r="I118" i="20"/>
  <c r="T151" i="19"/>
  <c r="G119" i="20"/>
  <c r="R152" i="19"/>
  <c r="E120" i="20"/>
  <c r="P153" i="19"/>
  <c r="C121" i="20"/>
  <c r="X153" i="19"/>
  <c r="K121" i="20"/>
  <c r="V154" i="19"/>
  <c r="I122" i="20"/>
  <c r="T155" i="19"/>
  <c r="G123" i="20"/>
  <c r="R156" i="19"/>
  <c r="E124" i="20"/>
  <c r="P157" i="19"/>
  <c r="C125" i="20"/>
  <c r="X157" i="19"/>
  <c r="K125" i="20"/>
  <c r="V158" i="19"/>
  <c r="I126" i="20"/>
  <c r="T159" i="19"/>
  <c r="G127" i="20"/>
  <c r="R160" i="19"/>
  <c r="E128" i="20"/>
  <c r="P165" i="19"/>
  <c r="C133" i="20"/>
  <c r="X165" i="19"/>
  <c r="K133" i="20"/>
  <c r="V166" i="19"/>
  <c r="I134" i="20"/>
  <c r="T167" i="19"/>
  <c r="G135" i="20"/>
  <c r="R168" i="19"/>
  <c r="E136" i="20"/>
  <c r="P169" i="19"/>
  <c r="C137" i="20"/>
  <c r="X169" i="19"/>
  <c r="K137" i="20"/>
  <c r="V170" i="19"/>
  <c r="I138" i="20"/>
  <c r="T171" i="19"/>
  <c r="G139" i="20"/>
  <c r="R172" i="19"/>
  <c r="E140" i="20"/>
  <c r="P173" i="19"/>
  <c r="C141" i="20"/>
  <c r="X173" i="19"/>
  <c r="K141" i="20"/>
  <c r="V174" i="19"/>
  <c r="I142" i="20"/>
  <c r="T175" i="19"/>
  <c r="G143" i="20"/>
  <c r="R176" i="19"/>
  <c r="E144" i="20"/>
  <c r="P177" i="19"/>
  <c r="C145" i="20"/>
  <c r="X177" i="19"/>
  <c r="K145" i="20"/>
  <c r="V178" i="19"/>
  <c r="I146" i="20"/>
  <c r="T179" i="19"/>
  <c r="G147" i="20"/>
  <c r="R180" i="19"/>
  <c r="E148" i="20"/>
  <c r="P181" i="19"/>
  <c r="C149" i="20"/>
  <c r="X181" i="19"/>
  <c r="K149" i="20"/>
  <c r="V182" i="19"/>
  <c r="I150" i="20"/>
  <c r="T183" i="19"/>
  <c r="G151" i="20"/>
  <c r="R184" i="19"/>
  <c r="E152" i="20"/>
  <c r="P185" i="19"/>
  <c r="C153" i="20"/>
  <c r="X185" i="19"/>
  <c r="K153" i="20"/>
  <c r="V186" i="19"/>
  <c r="I154" i="20"/>
  <c r="T187" i="19"/>
  <c r="G155" i="20"/>
  <c r="R188" i="19"/>
  <c r="E156" i="20"/>
  <c r="P189" i="19"/>
  <c r="C157" i="20"/>
  <c r="X189" i="19"/>
  <c r="K157" i="20"/>
  <c r="V190" i="19"/>
  <c r="I158" i="20"/>
  <c r="T191" i="19"/>
  <c r="G159" i="20"/>
  <c r="R192" i="19"/>
  <c r="E160" i="20"/>
  <c r="P197" i="19"/>
  <c r="C165" i="20"/>
  <c r="X197" i="19"/>
  <c r="K165" i="20"/>
  <c r="V198" i="19"/>
  <c r="I166" i="20"/>
  <c r="T199" i="19"/>
  <c r="G167" i="20"/>
  <c r="R200" i="19"/>
  <c r="E168" i="20"/>
  <c r="P201" i="19"/>
  <c r="C169" i="20"/>
  <c r="X201" i="19"/>
  <c r="K169" i="20"/>
  <c r="V202" i="19"/>
  <c r="I170" i="20"/>
  <c r="T203" i="19"/>
  <c r="G171" i="20"/>
  <c r="R204" i="19"/>
  <c r="E172" i="20"/>
  <c r="P205" i="19"/>
  <c r="C173" i="20"/>
  <c r="X205" i="19"/>
  <c r="K173" i="20"/>
  <c r="V206" i="19"/>
  <c r="I174" i="20"/>
  <c r="T207" i="19"/>
  <c r="G175" i="20"/>
  <c r="R208" i="19"/>
  <c r="E176" i="20"/>
  <c r="P209" i="19"/>
  <c r="C177" i="20"/>
  <c r="X209" i="19"/>
  <c r="K177" i="20"/>
  <c r="V210" i="19"/>
  <c r="I178" i="20"/>
  <c r="T211" i="19"/>
  <c r="G179" i="20"/>
  <c r="R212" i="19"/>
  <c r="E180" i="20"/>
  <c r="P213" i="19"/>
  <c r="C181" i="20"/>
  <c r="X213" i="19"/>
  <c r="K181" i="20"/>
  <c r="V214" i="19"/>
  <c r="I182" i="20"/>
  <c r="T215" i="19"/>
  <c r="G183" i="20"/>
  <c r="R216" i="19"/>
  <c r="E184" i="20"/>
  <c r="P217" i="19"/>
  <c r="C185" i="20"/>
  <c r="X217" i="19"/>
  <c r="K185" i="20"/>
  <c r="V218" i="19"/>
  <c r="I186" i="20"/>
  <c r="T219" i="19"/>
  <c r="G187" i="20"/>
  <c r="R220" i="19"/>
  <c r="E188" i="20"/>
  <c r="P221" i="19"/>
  <c r="C189" i="20"/>
  <c r="X221" i="19"/>
  <c r="K189" i="20"/>
  <c r="V222" i="19"/>
  <c r="I190" i="20"/>
  <c r="T223" i="19"/>
  <c r="G191" i="20"/>
  <c r="R224" i="19"/>
  <c r="E192" i="20"/>
  <c r="P229" i="19"/>
  <c r="C229" i="20"/>
  <c r="C197" i="20"/>
  <c r="X229" i="19"/>
  <c r="K229" i="20"/>
  <c r="K197" i="20"/>
  <c r="V230" i="19"/>
  <c r="I230" i="20"/>
  <c r="I198" i="20"/>
  <c r="T231" i="19"/>
  <c r="G231" i="20"/>
  <c r="G199" i="20"/>
  <c r="R232" i="19"/>
  <c r="E200" i="20"/>
  <c r="E232" i="20"/>
  <c r="P233" i="19"/>
  <c r="C201" i="20"/>
  <c r="C233" i="20"/>
  <c r="X233" i="19"/>
  <c r="K201" i="20"/>
  <c r="K233" i="20"/>
  <c r="V234" i="19"/>
  <c r="I202" i="20"/>
  <c r="I234" i="20"/>
  <c r="T235" i="19"/>
  <c r="G203" i="20"/>
  <c r="G235" i="20"/>
  <c r="R236" i="19"/>
  <c r="E236" i="20"/>
  <c r="E204" i="20"/>
  <c r="P237" i="19"/>
  <c r="C237" i="20"/>
  <c r="C205" i="20"/>
  <c r="X237" i="19"/>
  <c r="K237" i="20"/>
  <c r="K205" i="20"/>
  <c r="V238" i="19"/>
  <c r="I238" i="20"/>
  <c r="I206" i="20"/>
  <c r="T239" i="19"/>
  <c r="G239" i="20"/>
  <c r="G207" i="20"/>
  <c r="R240" i="19"/>
  <c r="E208" i="20"/>
  <c r="E240" i="20"/>
  <c r="P241" i="19"/>
  <c r="C209" i="20"/>
  <c r="C241" i="20"/>
  <c r="X241" i="19"/>
  <c r="K209" i="20"/>
  <c r="K241" i="20"/>
  <c r="V242" i="19"/>
  <c r="I210" i="20"/>
  <c r="I242" i="20"/>
  <c r="T243" i="19"/>
  <c r="G211" i="20"/>
  <c r="G243" i="20"/>
  <c r="R244" i="19"/>
  <c r="E244" i="20"/>
  <c r="E212" i="20"/>
  <c r="P245" i="19"/>
  <c r="C245" i="20"/>
  <c r="C213" i="20"/>
  <c r="X245" i="19"/>
  <c r="K245" i="20"/>
  <c r="K213" i="20"/>
  <c r="V246" i="19"/>
  <c r="I246" i="20"/>
  <c r="I214" i="20"/>
  <c r="T247" i="19"/>
  <c r="G247" i="20"/>
  <c r="G215" i="20"/>
  <c r="R248" i="19"/>
  <c r="E216" i="20"/>
  <c r="E248" i="20"/>
  <c r="P249" i="19"/>
  <c r="C217" i="20"/>
  <c r="C249" i="20"/>
  <c r="X249" i="19"/>
  <c r="K217" i="20"/>
  <c r="K249" i="20"/>
  <c r="V250" i="19"/>
  <c r="I218" i="20"/>
  <c r="I250" i="20"/>
  <c r="T251" i="19"/>
  <c r="G219" i="20"/>
  <c r="G251" i="20"/>
  <c r="R252" i="19"/>
  <c r="E252" i="20"/>
  <c r="E220" i="20"/>
  <c r="P253" i="19"/>
  <c r="C253" i="20"/>
  <c r="C221" i="20"/>
  <c r="X253" i="19"/>
  <c r="K253" i="20"/>
  <c r="K221" i="20"/>
  <c r="V254" i="19"/>
  <c r="I254" i="20"/>
  <c r="I222" i="20"/>
  <c r="T255" i="19"/>
  <c r="G255" i="20"/>
  <c r="G223" i="20"/>
  <c r="R256" i="19"/>
  <c r="E224" i="20"/>
  <c r="E256" i="20"/>
  <c r="Q69" i="19"/>
  <c r="D37" i="20"/>
  <c r="O70" i="19"/>
  <c r="B38" i="20"/>
  <c r="W70" i="19"/>
  <c r="J38" i="20"/>
  <c r="U71" i="19"/>
  <c r="H39" i="20"/>
  <c r="S72" i="19"/>
  <c r="F40" i="20"/>
  <c r="Q73" i="19"/>
  <c r="D41" i="20"/>
  <c r="O74" i="19"/>
  <c r="B42" i="20"/>
  <c r="W74" i="19"/>
  <c r="J42" i="20"/>
  <c r="U75" i="19"/>
  <c r="H43" i="20"/>
  <c r="S76" i="19"/>
  <c r="F44" i="20"/>
  <c r="Q77" i="19"/>
  <c r="D45" i="20"/>
  <c r="O78" i="19"/>
  <c r="B46" i="20"/>
  <c r="W78" i="19"/>
  <c r="J46" i="20"/>
  <c r="U79" i="19"/>
  <c r="H47" i="20"/>
  <c r="S80" i="19"/>
  <c r="F48" i="20"/>
  <c r="Q81" i="19"/>
  <c r="D49" i="20"/>
  <c r="O82" i="19"/>
  <c r="B50" i="20"/>
  <c r="W82" i="19"/>
  <c r="J50" i="20"/>
  <c r="U83" i="19"/>
  <c r="H51" i="20"/>
  <c r="S84" i="19"/>
  <c r="F52" i="20"/>
  <c r="Q85" i="19"/>
  <c r="D53" i="20"/>
  <c r="O86" i="19"/>
  <c r="B54" i="20"/>
  <c r="W86" i="19"/>
  <c r="J54" i="20"/>
  <c r="U87" i="19"/>
  <c r="H55" i="20"/>
  <c r="S88" i="19"/>
  <c r="F56" i="20"/>
  <c r="Q89" i="19"/>
  <c r="D57" i="20"/>
  <c r="O90" i="19"/>
  <c r="B58" i="20"/>
  <c r="W90" i="19"/>
  <c r="J58" i="20"/>
  <c r="U91" i="19"/>
  <c r="H59" i="20"/>
  <c r="S92" i="19"/>
  <c r="F60" i="20"/>
  <c r="Q93" i="19"/>
  <c r="D61" i="20"/>
  <c r="O94" i="19"/>
  <c r="B62" i="20"/>
  <c r="W94" i="19"/>
  <c r="J62" i="20"/>
  <c r="U95" i="19"/>
  <c r="H63" i="20"/>
  <c r="S96" i="19"/>
  <c r="F64" i="20"/>
  <c r="Q101" i="19"/>
  <c r="D69" i="20"/>
  <c r="O102" i="19"/>
  <c r="B70" i="20"/>
  <c r="W102" i="19"/>
  <c r="J70" i="20"/>
  <c r="U103" i="19"/>
  <c r="H71" i="20"/>
  <c r="S104" i="19"/>
  <c r="F72" i="20"/>
  <c r="Q105" i="19"/>
  <c r="D73" i="20"/>
  <c r="O106" i="19"/>
  <c r="B74" i="20"/>
  <c r="W106" i="19"/>
  <c r="J74" i="20"/>
  <c r="U107" i="19"/>
  <c r="H75" i="20"/>
  <c r="S108" i="19"/>
  <c r="F76" i="20"/>
  <c r="Q109" i="19"/>
  <c r="D77" i="20"/>
  <c r="O110" i="19"/>
  <c r="B78" i="20"/>
  <c r="W110" i="19"/>
  <c r="J78" i="20"/>
  <c r="U111" i="19"/>
  <c r="H79" i="20"/>
  <c r="S112" i="19"/>
  <c r="F80" i="20"/>
  <c r="Q113" i="19"/>
  <c r="D81" i="20"/>
  <c r="O114" i="19"/>
  <c r="B82" i="20"/>
  <c r="W114" i="19"/>
  <c r="J82" i="20"/>
  <c r="U115" i="19"/>
  <c r="H83" i="20"/>
  <c r="S116" i="19"/>
  <c r="F84" i="20"/>
  <c r="Q117" i="19"/>
  <c r="D85" i="20"/>
  <c r="O118" i="19"/>
  <c r="B86" i="20"/>
  <c r="W118" i="19"/>
  <c r="J86" i="20"/>
  <c r="U119" i="19"/>
  <c r="H87" i="20"/>
  <c r="S120" i="19"/>
  <c r="F88" i="20"/>
  <c r="Q121" i="19"/>
  <c r="D89" i="20"/>
  <c r="O122" i="19"/>
  <c r="B90" i="20"/>
  <c r="W122" i="19"/>
  <c r="J90" i="20"/>
  <c r="U123" i="19"/>
  <c r="H91" i="20"/>
  <c r="S124" i="19"/>
  <c r="F92" i="20"/>
  <c r="Q125" i="19"/>
  <c r="D93" i="20"/>
  <c r="O126" i="19"/>
  <c r="B94" i="20"/>
  <c r="W126" i="19"/>
  <c r="J94" i="20"/>
  <c r="U127" i="19"/>
  <c r="H95" i="20"/>
  <c r="S128" i="19"/>
  <c r="F96" i="20"/>
  <c r="Q133" i="19"/>
  <c r="D101" i="20"/>
  <c r="O134" i="19"/>
  <c r="B102" i="20"/>
  <c r="W134" i="19"/>
  <c r="J102" i="20"/>
  <c r="U135" i="19"/>
  <c r="H103" i="20"/>
  <c r="S136" i="19"/>
  <c r="F104" i="20"/>
  <c r="Q137" i="19"/>
  <c r="D105" i="20"/>
  <c r="O138" i="19"/>
  <c r="B106" i="20"/>
  <c r="W138" i="19"/>
  <c r="J106" i="20"/>
  <c r="U139" i="19"/>
  <c r="H107" i="20"/>
  <c r="S140" i="19"/>
  <c r="F108" i="20"/>
  <c r="Q141" i="19"/>
  <c r="D109" i="20"/>
  <c r="O142" i="19"/>
  <c r="B110" i="20"/>
  <c r="W142" i="19"/>
  <c r="J110" i="20"/>
  <c r="U143" i="19"/>
  <c r="H111" i="20"/>
  <c r="S144" i="19"/>
  <c r="F112" i="20"/>
  <c r="Q145" i="19"/>
  <c r="D113" i="20"/>
  <c r="O146" i="19"/>
  <c r="B114" i="20"/>
  <c r="W146" i="19"/>
  <c r="J114" i="20"/>
  <c r="U147" i="19"/>
  <c r="H115" i="20"/>
  <c r="S148" i="19"/>
  <c r="F116" i="20"/>
  <c r="Q149" i="19"/>
  <c r="D117" i="20"/>
  <c r="O150" i="19"/>
  <c r="B118" i="20"/>
  <c r="W150" i="19"/>
  <c r="J118" i="20"/>
  <c r="U151" i="19"/>
  <c r="H119" i="20"/>
  <c r="S152" i="19"/>
  <c r="F120" i="20"/>
  <c r="Q153" i="19"/>
  <c r="D121" i="20"/>
  <c r="O154" i="19"/>
  <c r="B122" i="20"/>
  <c r="W154" i="19"/>
  <c r="J122" i="20"/>
  <c r="U155" i="19"/>
  <c r="H123" i="20"/>
  <c r="S156" i="19"/>
  <c r="F124" i="20"/>
  <c r="Q157" i="19"/>
  <c r="D125" i="20"/>
  <c r="O158" i="19"/>
  <c r="B126" i="20"/>
  <c r="W158" i="19"/>
  <c r="J126" i="20"/>
  <c r="U159" i="19"/>
  <c r="H127" i="20"/>
  <c r="S160" i="19"/>
  <c r="F128" i="20"/>
  <c r="Q165" i="19"/>
  <c r="D133" i="20"/>
  <c r="O166" i="19"/>
  <c r="B134" i="20"/>
  <c r="W166" i="19"/>
  <c r="J134" i="20"/>
  <c r="U167" i="19"/>
  <c r="H135" i="20"/>
  <c r="S168" i="19"/>
  <c r="F136" i="20"/>
  <c r="Q169" i="19"/>
  <c r="D137" i="20"/>
  <c r="O170" i="19"/>
  <c r="B138" i="20"/>
  <c r="W170" i="19"/>
  <c r="J138" i="20"/>
  <c r="U171" i="19"/>
  <c r="H139" i="20"/>
  <c r="S172" i="19"/>
  <c r="F140" i="20"/>
  <c r="Q173" i="19"/>
  <c r="D141" i="20"/>
  <c r="O174" i="19"/>
  <c r="B142" i="20"/>
  <c r="W174" i="19"/>
  <c r="J142" i="20"/>
  <c r="U175" i="19"/>
  <c r="H143" i="20"/>
  <c r="S176" i="19"/>
  <c r="F144" i="20"/>
  <c r="Q177" i="19"/>
  <c r="D145" i="20"/>
  <c r="O178" i="19"/>
  <c r="B146" i="20"/>
  <c r="W178" i="19"/>
  <c r="J146" i="20"/>
  <c r="U179" i="19"/>
  <c r="H147" i="20"/>
  <c r="S180" i="19"/>
  <c r="F148" i="20"/>
  <c r="Q181" i="19"/>
  <c r="D149" i="20"/>
  <c r="O182" i="19"/>
  <c r="B150" i="20"/>
  <c r="W182" i="19"/>
  <c r="J150" i="20"/>
  <c r="U183" i="19"/>
  <c r="H151" i="20"/>
  <c r="S184" i="19"/>
  <c r="F152" i="20"/>
  <c r="Q185" i="19"/>
  <c r="D153" i="20"/>
  <c r="O186" i="19"/>
  <c r="B154" i="20"/>
  <c r="W186" i="19"/>
  <c r="J154" i="20"/>
  <c r="U187" i="19"/>
  <c r="H155" i="20"/>
  <c r="S188" i="19"/>
  <c r="F156" i="20"/>
  <c r="Q189" i="19"/>
  <c r="D157" i="20"/>
  <c r="O190" i="19"/>
  <c r="B158" i="20"/>
  <c r="W190" i="19"/>
  <c r="J158" i="20"/>
  <c r="U191" i="19"/>
  <c r="H159" i="20"/>
  <c r="S192" i="19"/>
  <c r="F160" i="20"/>
  <c r="Q197" i="19"/>
  <c r="D165" i="20"/>
  <c r="O198" i="19"/>
  <c r="B166" i="20"/>
  <c r="W198" i="19"/>
  <c r="J166" i="20"/>
  <c r="U199" i="19"/>
  <c r="H167" i="20"/>
  <c r="S200" i="19"/>
  <c r="F168" i="20"/>
  <c r="Q201" i="19"/>
  <c r="D169" i="20"/>
  <c r="O202" i="19"/>
  <c r="B170" i="20"/>
  <c r="W202" i="19"/>
  <c r="J170" i="20"/>
  <c r="U203" i="19"/>
  <c r="H171" i="20"/>
  <c r="S204" i="19"/>
  <c r="F172" i="20"/>
  <c r="Q205" i="19"/>
  <c r="D173" i="20"/>
  <c r="O206" i="19"/>
  <c r="B174" i="20"/>
  <c r="W206" i="19"/>
  <c r="J174" i="20"/>
  <c r="U207" i="19"/>
  <c r="H175" i="20"/>
  <c r="S208" i="19"/>
  <c r="F176" i="20"/>
  <c r="Q209" i="19"/>
  <c r="D177" i="20"/>
  <c r="O210" i="19"/>
  <c r="B178" i="20"/>
  <c r="W210" i="19"/>
  <c r="J178" i="20"/>
  <c r="U211" i="19"/>
  <c r="H179" i="20"/>
  <c r="S212" i="19"/>
  <c r="F180" i="20"/>
  <c r="Q213" i="19"/>
  <c r="D181" i="20"/>
  <c r="O214" i="19"/>
  <c r="B182" i="20"/>
  <c r="W214" i="19"/>
  <c r="J182" i="20"/>
  <c r="U215" i="19"/>
  <c r="H183" i="20"/>
  <c r="S216" i="19"/>
  <c r="F184" i="20"/>
  <c r="Q217" i="19"/>
  <c r="D185" i="20"/>
  <c r="O218" i="19"/>
  <c r="B186" i="20"/>
  <c r="W218" i="19"/>
  <c r="J186" i="20"/>
  <c r="U219" i="19"/>
  <c r="H187" i="20"/>
  <c r="S220" i="19"/>
  <c r="F188" i="20"/>
  <c r="Q221" i="19"/>
  <c r="D189" i="20"/>
  <c r="O222" i="19"/>
  <c r="B190" i="20"/>
  <c r="W222" i="19"/>
  <c r="J190" i="20"/>
  <c r="U223" i="19"/>
  <c r="H191" i="20"/>
  <c r="S224" i="19"/>
  <c r="F192" i="20"/>
  <c r="Q229" i="19"/>
  <c r="D229" i="20"/>
  <c r="D197" i="20"/>
  <c r="O230" i="19"/>
  <c r="B230" i="20"/>
  <c r="B198" i="20"/>
  <c r="W230" i="19"/>
  <c r="J230" i="20"/>
  <c r="J198" i="20"/>
  <c r="U231" i="19"/>
  <c r="H199" i="20"/>
  <c r="H231" i="20"/>
  <c r="S232" i="19"/>
  <c r="F200" i="20"/>
  <c r="F232" i="20"/>
  <c r="Q233" i="19"/>
  <c r="D201" i="20"/>
  <c r="D233" i="20"/>
  <c r="O234" i="19"/>
  <c r="B202" i="20"/>
  <c r="B234" i="20"/>
  <c r="W234" i="19"/>
  <c r="J202" i="20"/>
  <c r="J234" i="20"/>
  <c r="U235" i="19"/>
  <c r="H235" i="20"/>
  <c r="H203" i="20"/>
  <c r="S236" i="19"/>
  <c r="F236" i="20"/>
  <c r="F204" i="20"/>
  <c r="Q237" i="19"/>
  <c r="D237" i="20"/>
  <c r="D205" i="20"/>
  <c r="O238" i="19"/>
  <c r="B238" i="20"/>
  <c r="B206" i="20"/>
  <c r="W238" i="19"/>
  <c r="J238" i="20"/>
  <c r="J206" i="20"/>
  <c r="U239" i="19"/>
  <c r="H207" i="20"/>
  <c r="H239" i="20"/>
  <c r="S240" i="19"/>
  <c r="F208" i="20"/>
  <c r="F240" i="20"/>
  <c r="Q241" i="19"/>
  <c r="D209" i="20"/>
  <c r="D241" i="20"/>
  <c r="O242" i="19"/>
  <c r="B210" i="20"/>
  <c r="B242" i="20"/>
  <c r="W242" i="19"/>
  <c r="J210" i="20"/>
  <c r="J242" i="20"/>
  <c r="U243" i="19"/>
  <c r="H243" i="20"/>
  <c r="H211" i="20"/>
  <c r="S244" i="19"/>
  <c r="F244" i="20"/>
  <c r="F212" i="20"/>
  <c r="Q245" i="19"/>
  <c r="D245" i="20"/>
  <c r="D213" i="20"/>
  <c r="O246" i="19"/>
  <c r="B246" i="20"/>
  <c r="B214" i="20"/>
  <c r="W246" i="19"/>
  <c r="J246" i="20"/>
  <c r="J214" i="20"/>
  <c r="U247" i="19"/>
  <c r="H215" i="20"/>
  <c r="H247" i="20"/>
  <c r="S248" i="19"/>
  <c r="F216" i="20"/>
  <c r="F248" i="20"/>
  <c r="Q249" i="19"/>
  <c r="D217" i="20"/>
  <c r="D249" i="20"/>
  <c r="O250" i="19"/>
  <c r="B218" i="20"/>
  <c r="B250" i="20"/>
  <c r="W250" i="19"/>
  <c r="J218" i="20"/>
  <c r="J250" i="20"/>
  <c r="U251" i="19"/>
  <c r="H251" i="20"/>
  <c r="H219" i="20"/>
  <c r="S252" i="19"/>
  <c r="F252" i="20"/>
  <c r="F220" i="20"/>
  <c r="Q253" i="19"/>
  <c r="D253" i="20"/>
  <c r="D221" i="20"/>
  <c r="O254" i="19"/>
  <c r="B254" i="20"/>
  <c r="B222" i="20"/>
  <c r="W254" i="19"/>
  <c r="J254" i="20"/>
  <c r="J222" i="20"/>
  <c r="U255" i="19"/>
  <c r="H223" i="20"/>
  <c r="H255" i="20"/>
  <c r="S256" i="19"/>
  <c r="F224" i="20"/>
  <c r="F256" i="20"/>
  <c r="L27" i="19"/>
  <c r="Y27" i="19" s="1"/>
  <c r="L31" i="19"/>
  <c r="Y31" i="19" s="1"/>
  <c r="L75" i="19"/>
  <c r="L111" i="19"/>
  <c r="L115" i="19"/>
  <c r="L127" i="19"/>
  <c r="L147" i="19"/>
  <c r="L171" i="19"/>
  <c r="L175" i="19"/>
  <c r="L219" i="19"/>
  <c r="L251" i="19"/>
  <c r="L7" i="19"/>
  <c r="Y7" i="19" s="1"/>
  <c r="L11" i="19"/>
  <c r="Y11" i="19" s="1"/>
  <c r="L15" i="19"/>
  <c r="Y15" i="19" s="1"/>
  <c r="L23" i="19"/>
  <c r="Y23" i="19" s="1"/>
  <c r="L39" i="19"/>
  <c r="L43" i="19"/>
  <c r="L51" i="19"/>
  <c r="Y51" i="19" s="1"/>
  <c r="L79" i="19"/>
  <c r="L83" i="19"/>
  <c r="L87" i="19"/>
  <c r="L91" i="19"/>
  <c r="L95" i="19"/>
  <c r="L103" i="19"/>
  <c r="L191" i="19"/>
  <c r="L243" i="19"/>
  <c r="L8" i="19"/>
  <c r="Y8" i="19" s="1"/>
  <c r="L12" i="19"/>
  <c r="Y12" i="19" s="1"/>
  <c r="L16" i="19"/>
  <c r="Y16" i="19" s="1"/>
  <c r="L20" i="19"/>
  <c r="Y20" i="19" s="1"/>
  <c r="L24" i="19"/>
  <c r="Y24" i="19" s="1"/>
  <c r="L28" i="19"/>
  <c r="Y28" i="19" s="1"/>
  <c r="L32" i="19"/>
  <c r="Y32" i="19" s="1"/>
  <c r="L40" i="19"/>
  <c r="L44" i="19"/>
  <c r="Y44" i="19" s="1"/>
  <c r="L48" i="19"/>
  <c r="Y48" i="19" s="1"/>
  <c r="L52" i="19"/>
  <c r="Y52" i="19" s="1"/>
  <c r="L56" i="19"/>
  <c r="L60" i="19"/>
  <c r="Y60" i="19" s="1"/>
  <c r="L64" i="19"/>
  <c r="Y64" i="19" s="1"/>
  <c r="L72" i="19"/>
  <c r="L76" i="19"/>
  <c r="L80" i="19"/>
  <c r="L84" i="19"/>
  <c r="L88" i="19"/>
  <c r="L92" i="19"/>
  <c r="L96" i="19"/>
  <c r="L104" i="19"/>
  <c r="L108" i="19"/>
  <c r="L112" i="19"/>
  <c r="L116" i="19"/>
  <c r="L120" i="19"/>
  <c r="L124" i="19"/>
  <c r="L128" i="19"/>
  <c r="L136" i="19"/>
  <c r="L140" i="19"/>
  <c r="L144" i="19"/>
  <c r="L148" i="19"/>
  <c r="L152" i="19"/>
  <c r="L156" i="19"/>
  <c r="L160" i="19"/>
  <c r="L168" i="19"/>
  <c r="L172" i="19"/>
  <c r="L176" i="19"/>
  <c r="L180" i="19"/>
  <c r="L184" i="19"/>
  <c r="L188" i="19"/>
  <c r="L192" i="19"/>
  <c r="L200" i="19"/>
  <c r="L204" i="19"/>
  <c r="L208" i="19"/>
  <c r="L212" i="19"/>
  <c r="L216" i="19"/>
  <c r="L220" i="19"/>
  <c r="L224" i="19"/>
  <c r="L232" i="19"/>
  <c r="L236" i="19"/>
  <c r="L240" i="19"/>
  <c r="L244" i="19"/>
  <c r="L248" i="19"/>
  <c r="L252" i="19"/>
  <c r="L256" i="19"/>
  <c r="L55" i="19"/>
  <c r="L59" i="19"/>
  <c r="L107" i="19"/>
  <c r="L119" i="19"/>
  <c r="L135" i="19"/>
  <c r="L139" i="19"/>
  <c r="L143" i="19"/>
  <c r="L179" i="19"/>
  <c r="L183" i="19"/>
  <c r="L187" i="19"/>
  <c r="L199" i="19"/>
  <c r="L211" i="19"/>
  <c r="L239" i="19"/>
  <c r="L247" i="19"/>
  <c r="L255" i="19"/>
  <c r="L9" i="19"/>
  <c r="Y9" i="19" s="1"/>
  <c r="L13" i="19"/>
  <c r="Y13" i="19" s="1"/>
  <c r="L17" i="19"/>
  <c r="Y17" i="19" s="1"/>
  <c r="L21" i="19"/>
  <c r="Y21" i="19" s="1"/>
  <c r="L25" i="19"/>
  <c r="Y25" i="19" s="1"/>
  <c r="L29" i="19"/>
  <c r="Y29" i="19" s="1"/>
  <c r="L37" i="19"/>
  <c r="Y37" i="19" s="1"/>
  <c r="L41" i="19"/>
  <c r="Y41" i="19" s="1"/>
  <c r="L45" i="19"/>
  <c r="Y45" i="19" s="1"/>
  <c r="L49" i="19"/>
  <c r="Y49" i="19" s="1"/>
  <c r="L53" i="19"/>
  <c r="Y53" i="19" s="1"/>
  <c r="L57" i="19"/>
  <c r="Y57" i="19" s="1"/>
  <c r="L61" i="19"/>
  <c r="Y61" i="19" s="1"/>
  <c r="L69" i="19"/>
  <c r="L73" i="19"/>
  <c r="L77" i="19"/>
  <c r="L81" i="19"/>
  <c r="L85" i="19"/>
  <c r="L89" i="19"/>
  <c r="L93" i="19"/>
  <c r="L101" i="19"/>
  <c r="L105" i="19"/>
  <c r="L109" i="19"/>
  <c r="L113" i="19"/>
  <c r="L117" i="19"/>
  <c r="L121" i="19"/>
  <c r="L125" i="19"/>
  <c r="L133" i="19"/>
  <c r="L137" i="19"/>
  <c r="L141" i="19"/>
  <c r="L145" i="19"/>
  <c r="L149" i="19"/>
  <c r="L153" i="19"/>
  <c r="L157" i="19"/>
  <c r="L165" i="19"/>
  <c r="L169" i="19"/>
  <c r="L173" i="19"/>
  <c r="L177" i="19"/>
  <c r="L181" i="19"/>
  <c r="L185" i="19"/>
  <c r="L189" i="19"/>
  <c r="L197" i="19"/>
  <c r="L201" i="19"/>
  <c r="L205" i="19"/>
  <c r="L209" i="19"/>
  <c r="L213" i="19"/>
  <c r="L217" i="19"/>
  <c r="L221" i="19"/>
  <c r="L229" i="19"/>
  <c r="L233" i="19"/>
  <c r="L237" i="19"/>
  <c r="L241" i="19"/>
  <c r="L245" i="19"/>
  <c r="L249" i="19"/>
  <c r="L253" i="19"/>
  <c r="L47" i="19"/>
  <c r="Y47" i="19" s="1"/>
  <c r="L63" i="19"/>
  <c r="Y63" i="19" s="1"/>
  <c r="L71" i="19"/>
  <c r="L123" i="19"/>
  <c r="L151" i="19"/>
  <c r="L155" i="19"/>
  <c r="L159" i="19"/>
  <c r="L167" i="19"/>
  <c r="L203" i="19"/>
  <c r="L207" i="19"/>
  <c r="L215" i="19"/>
  <c r="L183" i="20" s="1"/>
  <c r="L223" i="19"/>
  <c r="L191" i="20" s="1"/>
  <c r="L231" i="19"/>
  <c r="L235" i="19"/>
  <c r="L5" i="19"/>
  <c r="Y5" i="19" s="1"/>
  <c r="L19" i="19"/>
  <c r="Y19" i="19" s="1"/>
  <c r="L6" i="19"/>
  <c r="Y6" i="19" s="1"/>
  <c r="L10" i="19"/>
  <c r="Y10" i="19" s="1"/>
  <c r="L14" i="19"/>
  <c r="Y14" i="19" s="1"/>
  <c r="L18" i="19"/>
  <c r="Y18" i="19" s="1"/>
  <c r="L22" i="19"/>
  <c r="Y22" i="19" s="1"/>
  <c r="L26" i="19"/>
  <c r="Y26" i="19" s="1"/>
  <c r="L30" i="19"/>
  <c r="Y30" i="19" s="1"/>
  <c r="L38" i="19"/>
  <c r="Y38" i="19" s="1"/>
  <c r="L42" i="19"/>
  <c r="L46" i="19"/>
  <c r="Y46" i="19" s="1"/>
  <c r="L50" i="19"/>
  <c r="Y50" i="19" s="1"/>
  <c r="L54" i="19"/>
  <c r="Y54" i="19" s="1"/>
  <c r="L58" i="19"/>
  <c r="L62" i="19"/>
  <c r="Y62" i="19" s="1"/>
  <c r="L70" i="19"/>
  <c r="L74" i="19"/>
  <c r="L78" i="19"/>
  <c r="L82" i="19"/>
  <c r="L86" i="19"/>
  <c r="L90" i="19"/>
  <c r="L94" i="19"/>
  <c r="L102" i="19"/>
  <c r="L106" i="19"/>
  <c r="L110" i="19"/>
  <c r="L114" i="19"/>
  <c r="L118" i="19"/>
  <c r="L122" i="19"/>
  <c r="L126" i="19"/>
  <c r="L134" i="19"/>
  <c r="L138" i="19"/>
  <c r="L142" i="19"/>
  <c r="L146" i="19"/>
  <c r="L150" i="19"/>
  <c r="L154" i="19"/>
  <c r="L158" i="19"/>
  <c r="L166" i="19"/>
  <c r="L170" i="19"/>
  <c r="L174" i="19"/>
  <c r="L178" i="19"/>
  <c r="L182" i="19"/>
  <c r="L186" i="19"/>
  <c r="L190" i="19"/>
  <c r="L198" i="19"/>
  <c r="L202" i="19"/>
  <c r="L206" i="19"/>
  <c r="L210" i="19"/>
  <c r="L214" i="19"/>
  <c r="L218" i="19"/>
  <c r="L222" i="19"/>
  <c r="L230" i="19"/>
  <c r="L234" i="19"/>
  <c r="L238" i="19"/>
  <c r="L242" i="19"/>
  <c r="L246" i="19"/>
  <c r="L250" i="19"/>
  <c r="L254" i="19"/>
  <c r="EU57" i="3"/>
  <c r="E10" i="25" s="1"/>
  <c r="EU52" i="3"/>
  <c r="E5" i="25" s="1"/>
  <c r="EU56" i="3"/>
  <c r="E9" i="25" s="1"/>
  <c r="GY57" i="3"/>
  <c r="C10" i="25" s="1"/>
  <c r="GY60" i="3"/>
  <c r="C13" i="25" s="1"/>
  <c r="BO60" i="3"/>
  <c r="H13" i="25" s="1"/>
  <c r="FU61" i="3"/>
  <c r="BO55" i="3"/>
  <c r="H8" i="25" s="1"/>
  <c r="FP61" i="3"/>
  <c r="BQ61" i="3"/>
  <c r="HU61" i="3"/>
  <c r="AM56" i="3"/>
  <c r="I9" i="25" s="1"/>
  <c r="DF61" i="3"/>
  <c r="BO56" i="3"/>
  <c r="H9" i="25" s="1"/>
  <c r="FW53" i="3"/>
  <c r="D6" i="25" s="1"/>
  <c r="BO58" i="3"/>
  <c r="H11" i="25" s="1"/>
  <c r="GY51" i="3"/>
  <c r="C4" i="25" s="1"/>
  <c r="GO61" i="3"/>
  <c r="DD61" i="3"/>
  <c r="FH61" i="3"/>
  <c r="GC61" i="3"/>
  <c r="FZ61" i="3"/>
  <c r="FW56" i="3"/>
  <c r="D9" i="25" s="1"/>
  <c r="HE61" i="3"/>
  <c r="IA57" i="3"/>
  <c r="B10" i="25" s="1"/>
  <c r="FV61" i="3"/>
  <c r="HY61" i="3"/>
  <c r="DS55" i="3"/>
  <c r="F8" i="25" s="1"/>
  <c r="DS60" i="3"/>
  <c r="F13" i="25" s="1"/>
  <c r="IA55" i="3"/>
  <c r="B8" i="25" s="1"/>
  <c r="AM60" i="3"/>
  <c r="I13" i="25" s="1"/>
  <c r="BR61" i="3"/>
  <c r="CQ57" i="3"/>
  <c r="G10" i="25" s="1"/>
  <c r="CQ51" i="3"/>
  <c r="G4" i="25" s="1"/>
  <c r="AM53" i="3"/>
  <c r="I6" i="25" s="1"/>
  <c r="IA51" i="3"/>
  <c r="B4" i="25" s="1"/>
  <c r="FC61" i="3"/>
  <c r="HM61" i="3"/>
  <c r="HG61" i="3"/>
  <c r="FO61" i="3"/>
  <c r="IA59" i="3"/>
  <c r="B12" i="25" s="1"/>
  <c r="CM61" i="3"/>
  <c r="GY59" i="3"/>
  <c r="C12" i="25" s="1"/>
  <c r="IA52" i="3"/>
  <c r="B5" i="25" s="1"/>
  <c r="DS52" i="3"/>
  <c r="F5" i="25" s="1"/>
  <c r="CR61" i="3"/>
  <c r="IA58" i="3"/>
  <c r="B11" i="25" s="1"/>
  <c r="IA53" i="3"/>
  <c r="B6" i="25" s="1"/>
  <c r="HX61" i="3"/>
  <c r="IA56" i="3"/>
  <c r="B9" i="25" s="1"/>
  <c r="HJ61" i="3"/>
  <c r="HN61" i="3"/>
  <c r="IA60" i="3"/>
  <c r="B13" i="25" s="1"/>
  <c r="GD61" i="3"/>
  <c r="GY53" i="3"/>
  <c r="C6" i="25" s="1"/>
  <c r="GX61" i="3"/>
  <c r="GJ61" i="3"/>
  <c r="GY58" i="3"/>
  <c r="C11" i="25" s="1"/>
  <c r="GR61" i="3"/>
  <c r="GY52" i="3"/>
  <c r="C5" i="25" s="1"/>
  <c r="GY55" i="3"/>
  <c r="C8" i="25" s="1"/>
  <c r="GQ61" i="3"/>
  <c r="GE61" i="3"/>
  <c r="GY56" i="3"/>
  <c r="C9" i="25" s="1"/>
  <c r="GB61" i="3"/>
  <c r="GI61" i="3"/>
  <c r="FW60" i="3"/>
  <c r="D13" i="25" s="1"/>
  <c r="FW51" i="3"/>
  <c r="D4" i="25" s="1"/>
  <c r="FD61" i="3"/>
  <c r="FW52" i="3"/>
  <c r="D5" i="25" s="1"/>
  <c r="FW58" i="3"/>
  <c r="D11" i="25" s="1"/>
  <c r="FW57" i="3"/>
  <c r="D10" i="25" s="1"/>
  <c r="FW55" i="3"/>
  <c r="D8" i="25" s="1"/>
  <c r="FW59" i="3"/>
  <c r="D12" i="25" s="1"/>
  <c r="DA61" i="3"/>
  <c r="DS51" i="3"/>
  <c r="F4" i="25" s="1"/>
  <c r="DS59" i="3"/>
  <c r="F12" i="25" s="1"/>
  <c r="DL61" i="3"/>
  <c r="DS58" i="3"/>
  <c r="F11" i="25" s="1"/>
  <c r="DS56" i="3"/>
  <c r="F9" i="25" s="1"/>
  <c r="DP61" i="3"/>
  <c r="DS53" i="3"/>
  <c r="F6" i="25" s="1"/>
  <c r="DS57" i="3"/>
  <c r="F10" i="25" s="1"/>
  <c r="CQ52" i="3"/>
  <c r="G5" i="25" s="1"/>
  <c r="BX61" i="3"/>
  <c r="CQ58" i="3"/>
  <c r="G11" i="25" s="1"/>
  <c r="BS61" i="3"/>
  <c r="CE61" i="3"/>
  <c r="CQ56" i="3"/>
  <c r="G9" i="25" s="1"/>
  <c r="CB61" i="3"/>
  <c r="CA61" i="3"/>
  <c r="CO61" i="3"/>
  <c r="CQ53" i="3"/>
  <c r="G6" i="25" s="1"/>
  <c r="CQ59" i="3"/>
  <c r="G12" i="25" s="1"/>
  <c r="CQ60" i="3"/>
  <c r="G13" i="25" s="1"/>
  <c r="CQ55" i="3"/>
  <c r="G8" i="25" s="1"/>
  <c r="BO53" i="3"/>
  <c r="H6" i="25" s="1"/>
  <c r="CY61" i="3"/>
  <c r="GT61" i="3"/>
  <c r="GF61" i="3"/>
  <c r="HW61" i="3"/>
  <c r="HO61" i="3"/>
  <c r="GA61" i="3"/>
  <c r="CZ61" i="3"/>
  <c r="EX61" i="3"/>
  <c r="CJ61" i="3"/>
  <c r="GK61" i="3"/>
  <c r="HD61" i="3"/>
  <c r="FN61" i="3"/>
  <c r="HV61" i="3"/>
  <c r="CV61" i="3"/>
  <c r="DH61" i="3"/>
  <c r="CL61" i="3"/>
  <c r="HI61" i="3"/>
  <c r="DT61" i="3"/>
  <c r="CN61" i="3"/>
  <c r="FY61" i="3"/>
  <c r="EV61" i="3"/>
  <c r="FG61" i="3"/>
  <c r="HT61" i="3"/>
  <c r="EW61" i="3"/>
  <c r="GZ61" i="3"/>
  <c r="HH61" i="3"/>
  <c r="CW61" i="3"/>
  <c r="GG61" i="3"/>
  <c r="FE61" i="3"/>
  <c r="FX61" i="3"/>
  <c r="BV61" i="3"/>
  <c r="CX61" i="3"/>
  <c r="FR61" i="3"/>
  <c r="BZ61" i="3"/>
  <c r="CP61" i="3"/>
  <c r="EZ61" i="3"/>
  <c r="HQ61" i="3"/>
  <c r="BP61" i="3"/>
  <c r="GH61" i="3"/>
  <c r="FF61" i="3"/>
  <c r="FM61" i="3"/>
  <c r="GL61" i="3"/>
  <c r="HB61" i="3"/>
  <c r="HS61" i="3"/>
  <c r="FB61" i="3"/>
  <c r="DQ61" i="3"/>
  <c r="HA61" i="3"/>
  <c r="CK61" i="3"/>
  <c r="DJ61" i="3"/>
  <c r="HZ61" i="3"/>
  <c r="DG61" i="3"/>
  <c r="FL61" i="3"/>
  <c r="FS61" i="3"/>
  <c r="DO61" i="3"/>
  <c r="DN61" i="3"/>
  <c r="GS61" i="3"/>
  <c r="GP61" i="3"/>
  <c r="FT61" i="3"/>
  <c r="BY61" i="3"/>
  <c r="CG61" i="3"/>
  <c r="BT61" i="3"/>
  <c r="CI61" i="3"/>
  <c r="HF61" i="3"/>
  <c r="GU61" i="3"/>
  <c r="CS61" i="3"/>
  <c r="FJ61" i="3"/>
  <c r="CH61" i="3"/>
  <c r="GN61" i="3"/>
  <c r="BW61" i="3"/>
  <c r="CC61" i="3"/>
  <c r="GV61" i="3"/>
  <c r="HC61" i="3"/>
  <c r="BU61" i="3"/>
  <c r="HP61" i="3"/>
  <c r="DI61" i="3"/>
  <c r="FQ61" i="3"/>
  <c r="HL61" i="3"/>
  <c r="CF61" i="3"/>
  <c r="GM61" i="3"/>
  <c r="HK61" i="3"/>
  <c r="CU61" i="3"/>
  <c r="FA61" i="3"/>
  <c r="DB61" i="3"/>
  <c r="DM61" i="3"/>
  <c r="GW61" i="3"/>
  <c r="CD61" i="3"/>
  <c r="EY61" i="3"/>
  <c r="DE61" i="3"/>
  <c r="FI61" i="3"/>
  <c r="CT61" i="3"/>
  <c r="AN61" i="3"/>
  <c r="DK61" i="3"/>
  <c r="DC61" i="3"/>
  <c r="DR61" i="3"/>
  <c r="FK61" i="3"/>
  <c r="HR61" i="3"/>
  <c r="C5" i="20"/>
  <c r="K5" i="20"/>
  <c r="G6" i="20"/>
  <c r="C7" i="20"/>
  <c r="K7" i="20"/>
  <c r="G8" i="20"/>
  <c r="C9" i="20"/>
  <c r="K9" i="20"/>
  <c r="G10" i="20"/>
  <c r="C11" i="20"/>
  <c r="K11" i="20"/>
  <c r="G12" i="20"/>
  <c r="C13" i="20"/>
  <c r="K13" i="20"/>
  <c r="G14" i="20"/>
  <c r="C15" i="20"/>
  <c r="K15" i="20"/>
  <c r="G16" i="20"/>
  <c r="C17" i="20"/>
  <c r="K17" i="20"/>
  <c r="G18" i="20"/>
  <c r="C19" i="20"/>
  <c r="K19" i="20"/>
  <c r="G20" i="20"/>
  <c r="C21" i="20"/>
  <c r="K21" i="20"/>
  <c r="G22" i="20"/>
  <c r="C23" i="20"/>
  <c r="K23" i="20"/>
  <c r="G24" i="20"/>
  <c r="C25" i="20"/>
  <c r="K25" i="20"/>
  <c r="G26" i="20"/>
  <c r="C27" i="20"/>
  <c r="I28" i="20"/>
  <c r="E30" i="20"/>
  <c r="I32" i="20"/>
  <c r="D5" i="20"/>
  <c r="H6" i="20"/>
  <c r="D7" i="20"/>
  <c r="H8" i="20"/>
  <c r="D9" i="20"/>
  <c r="H10" i="20"/>
  <c r="D11" i="20"/>
  <c r="H12" i="20"/>
  <c r="D13" i="20"/>
  <c r="H14" i="20"/>
  <c r="D15" i="20"/>
  <c r="H16" i="20"/>
  <c r="D17" i="20"/>
  <c r="H18" i="20"/>
  <c r="D19" i="20"/>
  <c r="H20" i="20"/>
  <c r="D21" i="20"/>
  <c r="H22" i="20"/>
  <c r="D23" i="20"/>
  <c r="H24" i="20"/>
  <c r="D25" i="20"/>
  <c r="H26" i="20"/>
  <c r="D27" i="20"/>
  <c r="B28" i="20"/>
  <c r="J28" i="20"/>
  <c r="H29" i="20"/>
  <c r="F30" i="20"/>
  <c r="D31" i="20"/>
  <c r="B32" i="20"/>
  <c r="J32" i="20"/>
  <c r="E5" i="20"/>
  <c r="I6" i="20"/>
  <c r="E7" i="20"/>
  <c r="I8" i="20"/>
  <c r="E9" i="20"/>
  <c r="I10" i="20"/>
  <c r="E11" i="20"/>
  <c r="I12" i="20"/>
  <c r="E13" i="20"/>
  <c r="I14" i="20"/>
  <c r="E15" i="20"/>
  <c r="I16" i="20"/>
  <c r="E17" i="20"/>
  <c r="I18" i="20"/>
  <c r="E19" i="20"/>
  <c r="I20" i="20"/>
  <c r="E21" i="20"/>
  <c r="I22" i="20"/>
  <c r="E23" i="20"/>
  <c r="I24" i="20"/>
  <c r="E25" i="20"/>
  <c r="I26" i="20"/>
  <c r="E27" i="20"/>
  <c r="I29" i="20"/>
  <c r="E31" i="20"/>
  <c r="F5" i="20"/>
  <c r="B6" i="20"/>
  <c r="J6" i="20"/>
  <c r="F7" i="20"/>
  <c r="B8" i="20"/>
  <c r="J8" i="20"/>
  <c r="F9" i="20"/>
  <c r="B10" i="20"/>
  <c r="J10" i="20"/>
  <c r="F11" i="20"/>
  <c r="B12" i="20"/>
  <c r="J12" i="20"/>
  <c r="F13" i="20"/>
  <c r="B14" i="20"/>
  <c r="J14" i="20"/>
  <c r="F15" i="20"/>
  <c r="B16" i="20"/>
  <c r="J16" i="20"/>
  <c r="F17" i="20"/>
  <c r="B18" i="20"/>
  <c r="J18" i="20"/>
  <c r="F19" i="20"/>
  <c r="B20" i="20"/>
  <c r="J20" i="20"/>
  <c r="F21" i="20"/>
  <c r="B22" i="20"/>
  <c r="J22" i="20"/>
  <c r="F23" i="20"/>
  <c r="B24" i="20"/>
  <c r="J24" i="20"/>
  <c r="F25" i="20"/>
  <c r="B26" i="20"/>
  <c r="J26" i="20"/>
  <c r="F27" i="20"/>
  <c r="D28" i="20"/>
  <c r="B29" i="20"/>
  <c r="J29" i="20"/>
  <c r="H30" i="20"/>
  <c r="F31" i="20"/>
  <c r="D32" i="20"/>
  <c r="G5" i="20"/>
  <c r="C6" i="20"/>
  <c r="K6" i="20"/>
  <c r="G7" i="20"/>
  <c r="C8" i="20"/>
  <c r="K8" i="20"/>
  <c r="G9" i="20"/>
  <c r="C10" i="20"/>
  <c r="K10" i="20"/>
  <c r="G11" i="20"/>
  <c r="C12" i="20"/>
  <c r="K12" i="20"/>
  <c r="G13" i="20"/>
  <c r="C14" i="20"/>
  <c r="K14" i="20"/>
  <c r="G15" i="20"/>
  <c r="C16" i="20"/>
  <c r="K16" i="20"/>
  <c r="G17" i="20"/>
  <c r="C18" i="20"/>
  <c r="K18" i="20"/>
  <c r="G19" i="20"/>
  <c r="C20" i="20"/>
  <c r="K20" i="20"/>
  <c r="G21" i="20"/>
  <c r="C22" i="20"/>
  <c r="K22" i="20"/>
  <c r="G23" i="20"/>
  <c r="C24" i="20"/>
  <c r="K24" i="20"/>
  <c r="G25" i="20"/>
  <c r="C26" i="20"/>
  <c r="K26" i="20"/>
  <c r="G27" i="20"/>
  <c r="E28" i="20"/>
  <c r="I30" i="20"/>
  <c r="E32" i="20"/>
  <c r="H5" i="20"/>
  <c r="D6" i="20"/>
  <c r="H7" i="20"/>
  <c r="D8" i="20"/>
  <c r="H9" i="20"/>
  <c r="D10" i="20"/>
  <c r="H11" i="20"/>
  <c r="D12" i="20"/>
  <c r="H13" i="20"/>
  <c r="D14" i="20"/>
  <c r="H15" i="20"/>
  <c r="D16" i="20"/>
  <c r="H17" i="20"/>
  <c r="D18" i="20"/>
  <c r="H19" i="20"/>
  <c r="D20" i="20"/>
  <c r="H21" i="20"/>
  <c r="D22" i="20"/>
  <c r="H23" i="20"/>
  <c r="D24" i="20"/>
  <c r="H25" i="20"/>
  <c r="D26" i="20"/>
  <c r="H27" i="20"/>
  <c r="F28" i="20"/>
  <c r="D29" i="20"/>
  <c r="B30" i="20"/>
  <c r="J30" i="20"/>
  <c r="H31" i="20"/>
  <c r="F32" i="20"/>
  <c r="I5" i="20"/>
  <c r="E6" i="20"/>
  <c r="I7" i="20"/>
  <c r="E8" i="20"/>
  <c r="I9" i="20"/>
  <c r="E10" i="20"/>
  <c r="I11" i="20"/>
  <c r="E12" i="20"/>
  <c r="I13" i="20"/>
  <c r="E14" i="20"/>
  <c r="I15" i="20"/>
  <c r="E16" i="20"/>
  <c r="I17" i="20"/>
  <c r="E18" i="20"/>
  <c r="I19" i="20"/>
  <c r="E20" i="20"/>
  <c r="I21" i="20"/>
  <c r="E22" i="20"/>
  <c r="I23" i="20"/>
  <c r="E24" i="20"/>
  <c r="I25" i="20"/>
  <c r="E26" i="20"/>
  <c r="I27" i="20"/>
  <c r="E29" i="20"/>
  <c r="I31" i="20"/>
  <c r="B5" i="20"/>
  <c r="J5" i="20"/>
  <c r="F6" i="20"/>
  <c r="B7" i="20"/>
  <c r="J7" i="20"/>
  <c r="F8" i="20"/>
  <c r="B9" i="20"/>
  <c r="J9" i="20"/>
  <c r="F10" i="20"/>
  <c r="B11" i="20"/>
  <c r="J11" i="20"/>
  <c r="F12" i="20"/>
  <c r="B13" i="20"/>
  <c r="J13" i="20"/>
  <c r="F14" i="20"/>
  <c r="B15" i="20"/>
  <c r="J15" i="20"/>
  <c r="F16" i="20"/>
  <c r="B17" i="20"/>
  <c r="J17" i="20"/>
  <c r="F18" i="20"/>
  <c r="B19" i="20"/>
  <c r="J19" i="20"/>
  <c r="F20" i="20"/>
  <c r="B21" i="20"/>
  <c r="J21" i="20"/>
  <c r="F22" i="20"/>
  <c r="B23" i="20"/>
  <c r="J23" i="20"/>
  <c r="F24" i="20"/>
  <c r="B25" i="20"/>
  <c r="J25" i="20"/>
  <c r="F26" i="20"/>
  <c r="B27" i="20"/>
  <c r="J27" i="20"/>
  <c r="H28" i="20"/>
  <c r="F29" i="20"/>
  <c r="D30" i="20"/>
  <c r="B31" i="20"/>
  <c r="J31" i="20"/>
  <c r="H32" i="20"/>
  <c r="C28" i="20"/>
  <c r="K28" i="20"/>
  <c r="G29" i="20"/>
  <c r="C30" i="20"/>
  <c r="K30" i="20"/>
  <c r="G31" i="20"/>
  <c r="C32" i="20"/>
  <c r="K32" i="20"/>
  <c r="K27" i="20"/>
  <c r="G28" i="20"/>
  <c r="C29" i="20"/>
  <c r="K29" i="20"/>
  <c r="G30" i="20"/>
  <c r="C31" i="20"/>
  <c r="K31" i="20"/>
  <c r="G32" i="20"/>
  <c r="E14" i="25" l="1"/>
  <c r="L121" i="20"/>
  <c r="L49" i="20"/>
  <c r="L147" i="20"/>
  <c r="L188" i="20"/>
  <c r="L152" i="20"/>
  <c r="L44" i="20"/>
  <c r="EU61" i="3"/>
  <c r="F14" i="25"/>
  <c r="D14" i="25"/>
  <c r="B14" i="25"/>
  <c r="G14" i="25"/>
  <c r="C14" i="25"/>
  <c r="L70" i="20"/>
  <c r="L141" i="20"/>
  <c r="L105" i="20"/>
  <c r="L179" i="20"/>
  <c r="L172" i="20"/>
  <c r="L110" i="20"/>
  <c r="L74" i="20"/>
  <c r="L109" i="20"/>
  <c r="L176" i="20"/>
  <c r="L64" i="20"/>
  <c r="L87" i="20"/>
  <c r="L95" i="20"/>
  <c r="L126" i="20"/>
  <c r="L90" i="20"/>
  <c r="L39" i="20"/>
  <c r="L125" i="20"/>
  <c r="L192" i="20"/>
  <c r="L156" i="20"/>
  <c r="L171" i="20"/>
  <c r="Y254" i="19"/>
  <c r="L222" i="20"/>
  <c r="L254" i="20"/>
  <c r="Y218" i="19"/>
  <c r="L186" i="20"/>
  <c r="Y182" i="19"/>
  <c r="L150" i="20"/>
  <c r="Y146" i="19"/>
  <c r="L114" i="20"/>
  <c r="Y110" i="19"/>
  <c r="L78" i="20"/>
  <c r="Y74" i="19"/>
  <c r="L42" i="20"/>
  <c r="Y167" i="19"/>
  <c r="L135" i="20"/>
  <c r="Y253" i="19"/>
  <c r="L253" i="20"/>
  <c r="L221" i="20"/>
  <c r="L185" i="20"/>
  <c r="Y181" i="19"/>
  <c r="L149" i="20"/>
  <c r="L113" i="20"/>
  <c r="Y109" i="19"/>
  <c r="L77" i="20"/>
  <c r="Y73" i="19"/>
  <c r="L41" i="20"/>
  <c r="Y247" i="19"/>
  <c r="L247" i="20"/>
  <c r="L215" i="20"/>
  <c r="L107" i="20"/>
  <c r="Y248" i="19"/>
  <c r="L248" i="20"/>
  <c r="L216" i="20"/>
  <c r="Y212" i="19"/>
  <c r="L180" i="20"/>
  <c r="Y176" i="19"/>
  <c r="L144" i="20"/>
  <c r="Y140" i="19"/>
  <c r="L108" i="20"/>
  <c r="L72" i="20"/>
  <c r="Y103" i="19"/>
  <c r="L71" i="20"/>
  <c r="Y171" i="19"/>
  <c r="L139" i="20"/>
  <c r="Y250" i="19"/>
  <c r="L250" i="20"/>
  <c r="L218" i="20"/>
  <c r="Y214" i="19"/>
  <c r="L182" i="20"/>
  <c r="Y178" i="19"/>
  <c r="L146" i="20"/>
  <c r="Y70" i="19"/>
  <c r="L38" i="20"/>
  <c r="Y159" i="19"/>
  <c r="L127" i="20"/>
  <c r="Y249" i="19"/>
  <c r="L217" i="20"/>
  <c r="L249" i="20"/>
  <c r="Y213" i="19"/>
  <c r="L181" i="20"/>
  <c r="Y177" i="19"/>
  <c r="L145" i="20"/>
  <c r="Y105" i="19"/>
  <c r="L73" i="20"/>
  <c r="Y69" i="19"/>
  <c r="L37" i="20"/>
  <c r="Y239" i="19"/>
  <c r="L239" i="20"/>
  <c r="L207" i="20"/>
  <c r="Y135" i="19"/>
  <c r="L103" i="20"/>
  <c r="L212" i="20"/>
  <c r="L244" i="20"/>
  <c r="Y172" i="19"/>
  <c r="L140" i="20"/>
  <c r="Y136" i="19"/>
  <c r="L104" i="20"/>
  <c r="Y95" i="19"/>
  <c r="L63" i="20"/>
  <c r="Y147" i="19"/>
  <c r="L115" i="20"/>
  <c r="Y246" i="19"/>
  <c r="L214" i="20"/>
  <c r="L246" i="20"/>
  <c r="Y210" i="19"/>
  <c r="L178" i="20"/>
  <c r="Y174" i="19"/>
  <c r="L142" i="20"/>
  <c r="Y138" i="19"/>
  <c r="L106" i="20"/>
  <c r="Y235" i="19"/>
  <c r="L203" i="20"/>
  <c r="L235" i="20"/>
  <c r="Y155" i="19"/>
  <c r="L123" i="20"/>
  <c r="Y245" i="19"/>
  <c r="L245" i="20"/>
  <c r="L213" i="20"/>
  <c r="Y209" i="19"/>
  <c r="L177" i="20"/>
  <c r="Y101" i="19"/>
  <c r="L69" i="20"/>
  <c r="L240" i="20"/>
  <c r="L208" i="20"/>
  <c r="Y168" i="19"/>
  <c r="L136" i="20"/>
  <c r="Y128" i="19"/>
  <c r="L96" i="20"/>
  <c r="Y92" i="19"/>
  <c r="L60" i="20"/>
  <c r="Y91" i="19"/>
  <c r="L59" i="20"/>
  <c r="L242" i="20"/>
  <c r="L210" i="20"/>
  <c r="L174" i="20"/>
  <c r="L138" i="20"/>
  <c r="Y134" i="19"/>
  <c r="L102" i="20"/>
  <c r="L62" i="20"/>
  <c r="L231" i="20"/>
  <c r="L199" i="20"/>
  <c r="L119" i="20"/>
  <c r="L209" i="20"/>
  <c r="L241" i="20"/>
  <c r="Y205" i="19"/>
  <c r="L173" i="20"/>
  <c r="Y169" i="19"/>
  <c r="L137" i="20"/>
  <c r="L101" i="20"/>
  <c r="L61" i="20"/>
  <c r="Y199" i="19"/>
  <c r="L167" i="20"/>
  <c r="Y107" i="19"/>
  <c r="L75" i="20"/>
  <c r="L204" i="20"/>
  <c r="L236" i="20"/>
  <c r="L168" i="20"/>
  <c r="L128" i="20"/>
  <c r="Y124" i="19"/>
  <c r="L92" i="20"/>
  <c r="Y88" i="19"/>
  <c r="L56" i="20"/>
  <c r="Y87" i="19"/>
  <c r="L55" i="20"/>
  <c r="Y115" i="19"/>
  <c r="L83" i="20"/>
  <c r="L206" i="20"/>
  <c r="L238" i="20"/>
  <c r="Y202" i="19"/>
  <c r="L170" i="20"/>
  <c r="L134" i="20"/>
  <c r="Y126" i="19"/>
  <c r="L94" i="20"/>
  <c r="Y90" i="19"/>
  <c r="L58" i="20"/>
  <c r="L91" i="20"/>
  <c r="Y237" i="19"/>
  <c r="L237" i="20"/>
  <c r="L205" i="20"/>
  <c r="L169" i="20"/>
  <c r="L133" i="20"/>
  <c r="Y125" i="19"/>
  <c r="L93" i="20"/>
  <c r="L57" i="20"/>
  <c r="Y187" i="19"/>
  <c r="L155" i="20"/>
  <c r="Y232" i="19"/>
  <c r="L232" i="20"/>
  <c r="L200" i="20"/>
  <c r="Y192" i="19"/>
  <c r="L160" i="20"/>
  <c r="Y156" i="19"/>
  <c r="L124" i="20"/>
  <c r="Y120" i="19"/>
  <c r="L88" i="20"/>
  <c r="Y84" i="19"/>
  <c r="L52" i="20"/>
  <c r="Y83" i="19"/>
  <c r="L51" i="20"/>
  <c r="Y111" i="19"/>
  <c r="L79" i="20"/>
  <c r="Y234" i="19"/>
  <c r="L234" i="20"/>
  <c r="L202" i="20"/>
  <c r="Y198" i="19"/>
  <c r="L166" i="20"/>
  <c r="Y86" i="19"/>
  <c r="L54" i="20"/>
  <c r="Y233" i="19"/>
  <c r="L201" i="20"/>
  <c r="L233" i="20"/>
  <c r="Y197" i="19"/>
  <c r="L165" i="20"/>
  <c r="Y121" i="19"/>
  <c r="L89" i="20"/>
  <c r="Y85" i="19"/>
  <c r="L53" i="20"/>
  <c r="Y183" i="19"/>
  <c r="L151" i="20"/>
  <c r="Y152" i="19"/>
  <c r="L120" i="20"/>
  <c r="Y116" i="19"/>
  <c r="L84" i="20"/>
  <c r="Y80" i="19"/>
  <c r="L48" i="20"/>
  <c r="Y79" i="19"/>
  <c r="L47" i="20"/>
  <c r="Y251" i="19"/>
  <c r="L219" i="20"/>
  <c r="L251" i="20"/>
  <c r="Y75" i="19"/>
  <c r="L43" i="20"/>
  <c r="Y230" i="19"/>
  <c r="L198" i="20"/>
  <c r="L230" i="20"/>
  <c r="Y190" i="19"/>
  <c r="L158" i="20"/>
  <c r="Y154" i="19"/>
  <c r="L122" i="20"/>
  <c r="Y118" i="19"/>
  <c r="L86" i="20"/>
  <c r="Y82" i="19"/>
  <c r="L50" i="20"/>
  <c r="Y207" i="19"/>
  <c r="L175" i="20"/>
  <c r="Y229" i="19"/>
  <c r="L229" i="20"/>
  <c r="L197" i="20"/>
  <c r="Y189" i="19"/>
  <c r="L157" i="20"/>
  <c r="Y117" i="19"/>
  <c r="L85" i="20"/>
  <c r="Y256" i="19"/>
  <c r="L256" i="20"/>
  <c r="L224" i="20"/>
  <c r="Y148" i="19"/>
  <c r="L116" i="20"/>
  <c r="Y112" i="19"/>
  <c r="L80" i="20"/>
  <c r="L211" i="20"/>
  <c r="L243" i="20"/>
  <c r="Y219" i="19"/>
  <c r="L187" i="20"/>
  <c r="Y222" i="19"/>
  <c r="L190" i="20"/>
  <c r="L154" i="20"/>
  <c r="Y150" i="19"/>
  <c r="L118" i="20"/>
  <c r="Y114" i="19"/>
  <c r="L82" i="20"/>
  <c r="L46" i="20"/>
  <c r="L189" i="20"/>
  <c r="Y185" i="19"/>
  <c r="L153" i="20"/>
  <c r="L117" i="20"/>
  <c r="Y113" i="19"/>
  <c r="L81" i="20"/>
  <c r="L45" i="20"/>
  <c r="Y255" i="19"/>
  <c r="L255" i="20"/>
  <c r="L223" i="20"/>
  <c r="Y143" i="19"/>
  <c r="L111" i="20"/>
  <c r="Y252" i="19"/>
  <c r="L220" i="20"/>
  <c r="L252" i="20"/>
  <c r="Y216" i="19"/>
  <c r="L184" i="20"/>
  <c r="Y180" i="19"/>
  <c r="L148" i="20"/>
  <c r="L112" i="20"/>
  <c r="Y108" i="19"/>
  <c r="L76" i="20"/>
  <c r="Y72" i="19"/>
  <c r="L40" i="20"/>
  <c r="Y191" i="19"/>
  <c r="L159" i="20"/>
  <c r="Y175" i="19"/>
  <c r="L143" i="20"/>
  <c r="L7" i="20"/>
  <c r="Y39" i="19"/>
  <c r="Y142" i="19"/>
  <c r="Y106" i="19"/>
  <c r="Y141" i="19"/>
  <c r="Y244" i="19"/>
  <c r="Y208" i="19"/>
  <c r="Y96" i="19"/>
  <c r="Y102" i="19"/>
  <c r="Y173" i="19"/>
  <c r="Y137" i="19"/>
  <c r="Y211" i="19"/>
  <c r="Y119" i="19"/>
  <c r="Y240" i="19"/>
  <c r="Y204" i="19"/>
  <c r="L24" i="20"/>
  <c r="Y56" i="19"/>
  <c r="Y127" i="19"/>
  <c r="Y217" i="19"/>
  <c r="Y242" i="19"/>
  <c r="Y206" i="19"/>
  <c r="Y170" i="19"/>
  <c r="Y94" i="19"/>
  <c r="L26" i="20"/>
  <c r="Y58" i="19"/>
  <c r="Y231" i="19"/>
  <c r="Y151" i="19"/>
  <c r="Y241" i="19"/>
  <c r="Y133" i="19"/>
  <c r="Y93" i="19"/>
  <c r="Y236" i="19"/>
  <c r="Y200" i="19"/>
  <c r="Y160" i="19"/>
  <c r="Y104" i="19"/>
  <c r="Y238" i="19"/>
  <c r="Y166" i="19"/>
  <c r="Y223" i="19"/>
  <c r="Y123" i="19"/>
  <c r="Y201" i="19"/>
  <c r="Y165" i="19"/>
  <c r="Y89" i="19"/>
  <c r="L27" i="20"/>
  <c r="Y59" i="19"/>
  <c r="Y145" i="19"/>
  <c r="Y139" i="19"/>
  <c r="Y158" i="19"/>
  <c r="Y122" i="19"/>
  <c r="Y215" i="19"/>
  <c r="Y71" i="19"/>
  <c r="Y157" i="19"/>
  <c r="L23" i="20"/>
  <c r="Y55" i="19"/>
  <c r="Y224" i="19"/>
  <c r="Y188" i="19"/>
  <c r="Y153" i="19"/>
  <c r="Y81" i="19"/>
  <c r="Y179" i="19"/>
  <c r="Y220" i="19"/>
  <c r="Y184" i="19"/>
  <c r="Y76" i="19"/>
  <c r="L8" i="20"/>
  <c r="Y40" i="19"/>
  <c r="Y243" i="19"/>
  <c r="Y186" i="19"/>
  <c r="Y78" i="19"/>
  <c r="L10" i="20"/>
  <c r="Y42" i="19"/>
  <c r="Y203" i="19"/>
  <c r="Y221" i="19"/>
  <c r="Y149" i="19"/>
  <c r="Y77" i="19"/>
  <c r="Y144" i="19"/>
  <c r="L11" i="20"/>
  <c r="Y43" i="19"/>
  <c r="L25" i="20"/>
  <c r="L9" i="20"/>
  <c r="L15" i="20"/>
  <c r="L18" i="20"/>
  <c r="L16" i="20"/>
  <c r="L32" i="20"/>
  <c r="L29" i="20"/>
  <c r="L13" i="20"/>
  <c r="L22" i="20"/>
  <c r="L6" i="20"/>
  <c r="L20" i="20"/>
  <c r="L19" i="20"/>
  <c r="L21" i="20"/>
  <c r="L5" i="20"/>
  <c r="L17" i="20"/>
  <c r="L14" i="20"/>
  <c r="L12" i="20"/>
  <c r="L30" i="20"/>
  <c r="L31" i="20"/>
  <c r="L28" i="20"/>
  <c r="IA61" i="3"/>
  <c r="CQ61" i="3"/>
  <c r="GY61" i="3"/>
  <c r="FW61" i="3"/>
  <c r="DS61" i="3"/>
  <c r="BI51" i="2" l="1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BI46" i="2"/>
  <c r="BN43" i="3" s="1"/>
  <c r="BN57" i="3" s="1"/>
  <c r="BH46" i="2"/>
  <c r="BM43" i="3" s="1"/>
  <c r="BM57" i="3" s="1"/>
  <c r="BG46" i="2"/>
  <c r="BL43" i="3" s="1"/>
  <c r="BL57" i="3" s="1"/>
  <c r="BF46" i="2"/>
  <c r="BK43" i="3" s="1"/>
  <c r="BK57" i="3" s="1"/>
  <c r="BE46" i="2"/>
  <c r="BJ43" i="3" s="1"/>
  <c r="BJ57" i="3" s="1"/>
  <c r="BD46" i="2"/>
  <c r="BI43" i="3" s="1"/>
  <c r="BI57" i="3" s="1"/>
  <c r="BC46" i="2"/>
  <c r="BH43" i="3" s="1"/>
  <c r="BH57" i="3" s="1"/>
  <c r="BB46" i="2"/>
  <c r="BG43" i="3" s="1"/>
  <c r="BG57" i="3" s="1"/>
  <c r="BA46" i="2"/>
  <c r="BF43" i="3" s="1"/>
  <c r="BF57" i="3" s="1"/>
  <c r="AZ46" i="2"/>
  <c r="BE43" i="3" s="1"/>
  <c r="BE57" i="3" s="1"/>
  <c r="AY46" i="2"/>
  <c r="BD43" i="3" s="1"/>
  <c r="BD57" i="3" s="1"/>
  <c r="AX46" i="2"/>
  <c r="BC43" i="3" s="1"/>
  <c r="BC57" i="3" s="1"/>
  <c r="AW46" i="2"/>
  <c r="BB43" i="3" s="1"/>
  <c r="BB57" i="3" s="1"/>
  <c r="AV46" i="2"/>
  <c r="BA43" i="3" s="1"/>
  <c r="BA57" i="3" s="1"/>
  <c r="AU46" i="2"/>
  <c r="AZ43" i="3" s="1"/>
  <c r="AZ57" i="3" s="1"/>
  <c r="AT46" i="2"/>
  <c r="AY43" i="3" s="1"/>
  <c r="AY57" i="3" s="1"/>
  <c r="AS46" i="2"/>
  <c r="AX43" i="3" s="1"/>
  <c r="AX57" i="3" s="1"/>
  <c r="AR46" i="2"/>
  <c r="AW43" i="3" s="1"/>
  <c r="AW57" i="3" s="1"/>
  <c r="AQ46" i="2"/>
  <c r="AV43" i="3" s="1"/>
  <c r="AV57" i="3" s="1"/>
  <c r="AP46" i="2"/>
  <c r="AU43" i="3" s="1"/>
  <c r="AU57" i="3" s="1"/>
  <c r="AO46" i="2"/>
  <c r="AT43" i="3" s="1"/>
  <c r="AT57" i="3" s="1"/>
  <c r="AN46" i="2"/>
  <c r="AS43" i="3" s="1"/>
  <c r="AS57" i="3" s="1"/>
  <c r="AM46" i="2"/>
  <c r="AR43" i="3" s="1"/>
  <c r="AR57" i="3" s="1"/>
  <c r="AL46" i="2"/>
  <c r="AQ43" i="3" s="1"/>
  <c r="AQ57" i="3" s="1"/>
  <c r="AK46" i="2"/>
  <c r="AP43" i="3" s="1"/>
  <c r="AP57" i="3" s="1"/>
  <c r="AJ46" i="2"/>
  <c r="AO43" i="3" s="1"/>
  <c r="AG46" i="2"/>
  <c r="AL43" i="3" s="1"/>
  <c r="AL57" i="3" s="1"/>
  <c r="AF46" i="2"/>
  <c r="AK43" i="3" s="1"/>
  <c r="AK57" i="3" s="1"/>
  <c r="AE46" i="2"/>
  <c r="AJ43" i="3" s="1"/>
  <c r="AJ57" i="3" s="1"/>
  <c r="AD46" i="2"/>
  <c r="AI43" i="3" s="1"/>
  <c r="AI57" i="3" s="1"/>
  <c r="AC46" i="2"/>
  <c r="AH43" i="3" s="1"/>
  <c r="AH57" i="3" s="1"/>
  <c r="AB46" i="2"/>
  <c r="AG43" i="3" s="1"/>
  <c r="AG57" i="3" s="1"/>
  <c r="AA46" i="2"/>
  <c r="AF43" i="3" s="1"/>
  <c r="AF57" i="3" s="1"/>
  <c r="Z46" i="2"/>
  <c r="AE43" i="3" s="1"/>
  <c r="AE57" i="3" s="1"/>
  <c r="Y46" i="2"/>
  <c r="AD43" i="3" s="1"/>
  <c r="AD57" i="3" s="1"/>
  <c r="X46" i="2"/>
  <c r="AC43" i="3" s="1"/>
  <c r="AC57" i="3" s="1"/>
  <c r="W46" i="2"/>
  <c r="AB43" i="3" s="1"/>
  <c r="AB57" i="3" s="1"/>
  <c r="V46" i="2"/>
  <c r="AA43" i="3" s="1"/>
  <c r="AA57" i="3" s="1"/>
  <c r="U46" i="2"/>
  <c r="Z43" i="3" s="1"/>
  <c r="Z57" i="3" s="1"/>
  <c r="T46" i="2"/>
  <c r="Y43" i="3" s="1"/>
  <c r="Y57" i="3" s="1"/>
  <c r="S46" i="2"/>
  <c r="X43" i="3" s="1"/>
  <c r="X57" i="3" s="1"/>
  <c r="R46" i="2"/>
  <c r="W43" i="3" s="1"/>
  <c r="W57" i="3" s="1"/>
  <c r="Q46" i="2"/>
  <c r="V43" i="3" s="1"/>
  <c r="V57" i="3" s="1"/>
  <c r="P46" i="2"/>
  <c r="U43" i="3" s="1"/>
  <c r="U57" i="3" s="1"/>
  <c r="O46" i="2"/>
  <c r="T43" i="3" s="1"/>
  <c r="T57" i="3" s="1"/>
  <c r="N46" i="2"/>
  <c r="S43" i="3" s="1"/>
  <c r="S57" i="3" s="1"/>
  <c r="M46" i="2"/>
  <c r="R43" i="3" s="1"/>
  <c r="R57" i="3" s="1"/>
  <c r="L46" i="2"/>
  <c r="Q43" i="3" s="1"/>
  <c r="Q57" i="3" s="1"/>
  <c r="K46" i="2"/>
  <c r="P43" i="3" s="1"/>
  <c r="P57" i="3" s="1"/>
  <c r="J46" i="2"/>
  <c r="O43" i="3" s="1"/>
  <c r="O57" i="3" s="1"/>
  <c r="I46" i="2"/>
  <c r="N43" i="3" s="1"/>
  <c r="N57" i="3" s="1"/>
  <c r="H46" i="2"/>
  <c r="M43" i="3" s="1"/>
  <c r="M57" i="3" s="1"/>
  <c r="G46" i="2"/>
  <c r="L43" i="3" s="1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AG43" i="2"/>
  <c r="AL40" i="3" s="1"/>
  <c r="AF43" i="2"/>
  <c r="AK40" i="3" s="1"/>
  <c r="AE43" i="2"/>
  <c r="AJ40" i="3" s="1"/>
  <c r="AD43" i="2"/>
  <c r="AI40" i="3" s="1"/>
  <c r="AC43" i="2"/>
  <c r="AH40" i="3" s="1"/>
  <c r="AB43" i="2"/>
  <c r="AG40" i="3" s="1"/>
  <c r="AA43" i="2"/>
  <c r="AF40" i="3" s="1"/>
  <c r="Z43" i="2"/>
  <c r="AE40" i="3" s="1"/>
  <c r="Y43" i="2"/>
  <c r="AD40" i="3" s="1"/>
  <c r="X43" i="2"/>
  <c r="AC40" i="3" s="1"/>
  <c r="W43" i="2"/>
  <c r="AB40" i="3" s="1"/>
  <c r="V43" i="2"/>
  <c r="AA40" i="3" s="1"/>
  <c r="U43" i="2"/>
  <c r="Z40" i="3" s="1"/>
  <c r="T43" i="2"/>
  <c r="Y40" i="3" s="1"/>
  <c r="S43" i="2"/>
  <c r="X40" i="3" s="1"/>
  <c r="R43" i="2"/>
  <c r="W40" i="3" s="1"/>
  <c r="Q43" i="2"/>
  <c r="V40" i="3" s="1"/>
  <c r="P43" i="2"/>
  <c r="U40" i="3" s="1"/>
  <c r="O43" i="2"/>
  <c r="T40" i="3" s="1"/>
  <c r="N43" i="2"/>
  <c r="S40" i="3" s="1"/>
  <c r="M43" i="2"/>
  <c r="R40" i="3" s="1"/>
  <c r="L43" i="2"/>
  <c r="Q40" i="3" s="1"/>
  <c r="K43" i="2"/>
  <c r="P40" i="3" s="1"/>
  <c r="J43" i="2"/>
  <c r="O40" i="3" s="1"/>
  <c r="I43" i="2"/>
  <c r="N40" i="3" s="1"/>
  <c r="H43" i="2"/>
  <c r="M40" i="3" s="1"/>
  <c r="AG42" i="2"/>
  <c r="AL39" i="3" s="1"/>
  <c r="AF42" i="2"/>
  <c r="AK39" i="3" s="1"/>
  <c r="AE42" i="2"/>
  <c r="AJ39" i="3" s="1"/>
  <c r="AD42" i="2"/>
  <c r="AI39" i="3" s="1"/>
  <c r="AC42" i="2"/>
  <c r="AH39" i="3" s="1"/>
  <c r="AB42" i="2"/>
  <c r="AG39" i="3" s="1"/>
  <c r="AA42" i="2"/>
  <c r="AF39" i="3" s="1"/>
  <c r="Z42" i="2"/>
  <c r="AE39" i="3" s="1"/>
  <c r="Y42" i="2"/>
  <c r="AD39" i="3" s="1"/>
  <c r="X42" i="2"/>
  <c r="AC39" i="3" s="1"/>
  <c r="W42" i="2"/>
  <c r="AB39" i="3" s="1"/>
  <c r="V42" i="2"/>
  <c r="AA39" i="3" s="1"/>
  <c r="U42" i="2"/>
  <c r="Z39" i="3" s="1"/>
  <c r="T42" i="2"/>
  <c r="Y39" i="3" s="1"/>
  <c r="S42" i="2"/>
  <c r="X39" i="3" s="1"/>
  <c r="R42" i="2"/>
  <c r="W39" i="3" s="1"/>
  <c r="Q42" i="2"/>
  <c r="V39" i="3" s="1"/>
  <c r="P42" i="2"/>
  <c r="U39" i="3" s="1"/>
  <c r="O42" i="2"/>
  <c r="T39" i="3" s="1"/>
  <c r="N42" i="2"/>
  <c r="S39" i="3" s="1"/>
  <c r="M42" i="2"/>
  <c r="R39" i="3" s="1"/>
  <c r="L42" i="2"/>
  <c r="Q39" i="3" s="1"/>
  <c r="K42" i="2"/>
  <c r="P39" i="3" s="1"/>
  <c r="J42" i="2"/>
  <c r="O39" i="3" s="1"/>
  <c r="I42" i="2"/>
  <c r="N39" i="3" s="1"/>
  <c r="H42" i="2"/>
  <c r="M39" i="3" s="1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AG40" i="2"/>
  <c r="AL36" i="3" s="1"/>
  <c r="AF40" i="2"/>
  <c r="AK36" i="3" s="1"/>
  <c r="AE40" i="2"/>
  <c r="AJ36" i="3" s="1"/>
  <c r="AD40" i="2"/>
  <c r="AI36" i="3" s="1"/>
  <c r="AC40" i="2"/>
  <c r="AH36" i="3" s="1"/>
  <c r="AB40" i="2"/>
  <c r="AG36" i="3" s="1"/>
  <c r="AA40" i="2"/>
  <c r="AF36" i="3" s="1"/>
  <c r="Z40" i="2"/>
  <c r="AE36" i="3" s="1"/>
  <c r="Y40" i="2"/>
  <c r="AD36" i="3" s="1"/>
  <c r="X40" i="2"/>
  <c r="AC36" i="3" s="1"/>
  <c r="W40" i="2"/>
  <c r="AB36" i="3" s="1"/>
  <c r="V40" i="2"/>
  <c r="AA36" i="3" s="1"/>
  <c r="U40" i="2"/>
  <c r="Z36" i="3" s="1"/>
  <c r="T40" i="2"/>
  <c r="Y36" i="3" s="1"/>
  <c r="S40" i="2"/>
  <c r="X36" i="3" s="1"/>
  <c r="R40" i="2"/>
  <c r="W36" i="3" s="1"/>
  <c r="Q40" i="2"/>
  <c r="V36" i="3" s="1"/>
  <c r="P40" i="2"/>
  <c r="U36" i="3" s="1"/>
  <c r="O40" i="2"/>
  <c r="T36" i="3" s="1"/>
  <c r="N40" i="2"/>
  <c r="S36" i="3" s="1"/>
  <c r="M40" i="2"/>
  <c r="R36" i="3" s="1"/>
  <c r="L40" i="2"/>
  <c r="Q36" i="3" s="1"/>
  <c r="K40" i="2"/>
  <c r="P36" i="3" s="1"/>
  <c r="J40" i="2"/>
  <c r="O36" i="3" s="1"/>
  <c r="I40" i="2"/>
  <c r="N36" i="3" s="1"/>
  <c r="H40" i="2"/>
  <c r="M36" i="3" s="1"/>
  <c r="L46" i="3" l="1"/>
  <c r="AM40" i="3"/>
  <c r="AM39" i="3"/>
  <c r="L57" i="3"/>
  <c r="AM43" i="3"/>
  <c r="AM36" i="3"/>
  <c r="AO57" i="3"/>
  <c r="BO43" i="3"/>
  <c r="T37" i="3"/>
  <c r="T55" i="3" s="1"/>
  <c r="T38" i="3"/>
  <c r="T58" i="3" s="1"/>
  <c r="M37" i="3"/>
  <c r="M38" i="3"/>
  <c r="U37" i="3"/>
  <c r="U55" i="3" s="1"/>
  <c r="U38" i="3"/>
  <c r="U58" i="3" s="1"/>
  <c r="AC37" i="3"/>
  <c r="AC55" i="3" s="1"/>
  <c r="AC38" i="3"/>
  <c r="AC58" i="3" s="1"/>
  <c r="AK37" i="3"/>
  <c r="AK55" i="3" s="1"/>
  <c r="AK38" i="3"/>
  <c r="AK58" i="3" s="1"/>
  <c r="N37" i="3"/>
  <c r="N55" i="3" s="1"/>
  <c r="N38" i="3"/>
  <c r="N58" i="3" s="1"/>
  <c r="V37" i="3"/>
  <c r="V55" i="3" s="1"/>
  <c r="V38" i="3"/>
  <c r="V58" i="3" s="1"/>
  <c r="AD37" i="3"/>
  <c r="AD55" i="3" s="1"/>
  <c r="AD38" i="3"/>
  <c r="AD58" i="3" s="1"/>
  <c r="AL37" i="3"/>
  <c r="AL55" i="3" s="1"/>
  <c r="AL38" i="3"/>
  <c r="AL58" i="3" s="1"/>
  <c r="O37" i="3"/>
  <c r="O55" i="3" s="1"/>
  <c r="O38" i="3"/>
  <c r="O58" i="3" s="1"/>
  <c r="W37" i="3"/>
  <c r="W55" i="3" s="1"/>
  <c r="W38" i="3"/>
  <c r="W58" i="3" s="1"/>
  <c r="AE37" i="3"/>
  <c r="AE55" i="3" s="1"/>
  <c r="AE38" i="3"/>
  <c r="AE58" i="3" s="1"/>
  <c r="AB37" i="3"/>
  <c r="AB55" i="3" s="1"/>
  <c r="AB38" i="3"/>
  <c r="AB58" i="3" s="1"/>
  <c r="P37" i="3"/>
  <c r="P55" i="3" s="1"/>
  <c r="P38" i="3"/>
  <c r="P58" i="3" s="1"/>
  <c r="X37" i="3"/>
  <c r="X55" i="3" s="1"/>
  <c r="X38" i="3"/>
  <c r="X58" i="3" s="1"/>
  <c r="AF37" i="3"/>
  <c r="AF55" i="3" s="1"/>
  <c r="AF38" i="3"/>
  <c r="AF58" i="3" s="1"/>
  <c r="Q37" i="3"/>
  <c r="Q55" i="3" s="1"/>
  <c r="Q38" i="3"/>
  <c r="Q58" i="3" s="1"/>
  <c r="Y37" i="3"/>
  <c r="Y55" i="3" s="1"/>
  <c r="Y38" i="3"/>
  <c r="Y58" i="3" s="1"/>
  <c r="AG37" i="3"/>
  <c r="AG55" i="3" s="1"/>
  <c r="AG38" i="3"/>
  <c r="AG58" i="3" s="1"/>
  <c r="R38" i="3"/>
  <c r="R58" i="3" s="1"/>
  <c r="R37" i="3"/>
  <c r="R55" i="3" s="1"/>
  <c r="Z38" i="3"/>
  <c r="Z58" i="3" s="1"/>
  <c r="Z37" i="3"/>
  <c r="Z55" i="3" s="1"/>
  <c r="AH38" i="3"/>
  <c r="AH58" i="3" s="1"/>
  <c r="AH37" i="3"/>
  <c r="AH55" i="3" s="1"/>
  <c r="AJ37" i="3"/>
  <c r="AJ55" i="3" s="1"/>
  <c r="AJ38" i="3"/>
  <c r="AJ58" i="3" s="1"/>
  <c r="S37" i="3"/>
  <c r="S55" i="3" s="1"/>
  <c r="S38" i="3"/>
  <c r="S58" i="3" s="1"/>
  <c r="AA37" i="3"/>
  <c r="AA55" i="3" s="1"/>
  <c r="AA38" i="3"/>
  <c r="AA58" i="3" s="1"/>
  <c r="AI37" i="3"/>
  <c r="AI55" i="3" s="1"/>
  <c r="AI38" i="3"/>
  <c r="AI58" i="3" s="1"/>
  <c r="BL46" i="3"/>
  <c r="BL47" i="3"/>
  <c r="BL48" i="3"/>
  <c r="BL45" i="3"/>
  <c r="BL52" i="3" s="1"/>
  <c r="V46" i="3"/>
  <c r="V47" i="3"/>
  <c r="V48" i="3"/>
  <c r="V45" i="3"/>
  <c r="V52" i="3" s="1"/>
  <c r="BM47" i="3"/>
  <c r="BM48" i="3"/>
  <c r="BM45" i="3"/>
  <c r="BM52" i="3" s="1"/>
  <c r="BM46" i="3"/>
  <c r="P46" i="3"/>
  <c r="P47" i="3"/>
  <c r="P48" i="3"/>
  <c r="P45" i="3"/>
  <c r="P52" i="3" s="1"/>
  <c r="X46" i="3"/>
  <c r="X47" i="3"/>
  <c r="X48" i="3"/>
  <c r="X45" i="3"/>
  <c r="X52" i="3" s="1"/>
  <c r="AF46" i="3"/>
  <c r="AF47" i="3"/>
  <c r="AF48" i="3"/>
  <c r="AF45" i="3"/>
  <c r="AF52" i="3" s="1"/>
  <c r="AP48" i="3"/>
  <c r="AP46" i="3"/>
  <c r="AP45" i="3"/>
  <c r="AP52" i="3" s="1"/>
  <c r="AP47" i="3"/>
  <c r="AX48" i="3"/>
  <c r="AX46" i="3"/>
  <c r="AX45" i="3"/>
  <c r="AX52" i="3" s="1"/>
  <c r="AX47" i="3"/>
  <c r="BF48" i="3"/>
  <c r="BF46" i="3"/>
  <c r="BF45" i="3"/>
  <c r="BF52" i="3" s="1"/>
  <c r="BF47" i="3"/>
  <c r="BN48" i="3"/>
  <c r="BN46" i="3"/>
  <c r="BN47" i="3"/>
  <c r="BN45" i="3"/>
  <c r="BN52" i="3" s="1"/>
  <c r="N46" i="3"/>
  <c r="N47" i="3"/>
  <c r="N48" i="3"/>
  <c r="N45" i="3"/>
  <c r="N52" i="3" s="1"/>
  <c r="AW47" i="3"/>
  <c r="AW48" i="3"/>
  <c r="AW45" i="3"/>
  <c r="AW52" i="3" s="1"/>
  <c r="AW46" i="3"/>
  <c r="Q47" i="3"/>
  <c r="Q48" i="3"/>
  <c r="Q45" i="3"/>
  <c r="Q52" i="3" s="1"/>
  <c r="Q46" i="3"/>
  <c r="Y47" i="3"/>
  <c r="Y48" i="3"/>
  <c r="Y46" i="3"/>
  <c r="Y45" i="3"/>
  <c r="Y52" i="3" s="1"/>
  <c r="AG47" i="3"/>
  <c r="AG48" i="3"/>
  <c r="AG46" i="3"/>
  <c r="AG45" i="3"/>
  <c r="AG52" i="3" s="1"/>
  <c r="AQ46" i="3"/>
  <c r="AQ47" i="3"/>
  <c r="AQ45" i="3"/>
  <c r="AQ52" i="3" s="1"/>
  <c r="AQ48" i="3"/>
  <c r="AY46" i="3"/>
  <c r="AY47" i="3"/>
  <c r="AY48" i="3"/>
  <c r="AY45" i="3"/>
  <c r="AY52" i="3" s="1"/>
  <c r="BG46" i="3"/>
  <c r="BG47" i="3"/>
  <c r="BG45" i="3"/>
  <c r="BG52" i="3" s="1"/>
  <c r="BG48" i="3"/>
  <c r="BD46" i="3"/>
  <c r="BD47" i="3"/>
  <c r="BD48" i="3"/>
  <c r="BD45" i="3"/>
  <c r="BD52" i="3" s="1"/>
  <c r="O46" i="3"/>
  <c r="O47" i="3"/>
  <c r="O48" i="3"/>
  <c r="O45" i="3"/>
  <c r="O52" i="3" s="1"/>
  <c r="R48" i="3"/>
  <c r="R46" i="3"/>
  <c r="R47" i="3"/>
  <c r="R45" i="3"/>
  <c r="R52" i="3" s="1"/>
  <c r="Z48" i="3"/>
  <c r="Z46" i="3"/>
  <c r="Z45" i="3"/>
  <c r="Z52" i="3" s="1"/>
  <c r="Z47" i="3"/>
  <c r="AH48" i="3"/>
  <c r="AH46" i="3"/>
  <c r="AH45" i="3"/>
  <c r="AH52" i="3" s="1"/>
  <c r="AH47" i="3"/>
  <c r="AR46" i="3"/>
  <c r="AR47" i="3"/>
  <c r="AR48" i="3"/>
  <c r="AR45" i="3"/>
  <c r="AR52" i="3" s="1"/>
  <c r="AZ46" i="3"/>
  <c r="AZ47" i="3"/>
  <c r="AZ48" i="3"/>
  <c r="AZ45" i="3"/>
  <c r="AZ52" i="3" s="1"/>
  <c r="BH46" i="3"/>
  <c r="BH47" i="3"/>
  <c r="BH48" i="3"/>
  <c r="BH45" i="3"/>
  <c r="BH52" i="3" s="1"/>
  <c r="AV46" i="3"/>
  <c r="AV47" i="3"/>
  <c r="AV48" i="3"/>
  <c r="AV45" i="3"/>
  <c r="AV52" i="3" s="1"/>
  <c r="AO47" i="3"/>
  <c r="AO48" i="3"/>
  <c r="AO45" i="3"/>
  <c r="AO46" i="3"/>
  <c r="S46" i="3"/>
  <c r="S47" i="3"/>
  <c r="S45" i="3"/>
  <c r="S52" i="3" s="1"/>
  <c r="S48" i="3"/>
  <c r="AA46" i="3"/>
  <c r="AA47" i="3"/>
  <c r="AA45" i="3"/>
  <c r="AA52" i="3" s="1"/>
  <c r="AA48" i="3"/>
  <c r="AI46" i="3"/>
  <c r="AI47" i="3"/>
  <c r="AI45" i="3"/>
  <c r="AI52" i="3" s="1"/>
  <c r="AI48" i="3"/>
  <c r="AS46" i="3"/>
  <c r="AS47" i="3"/>
  <c r="AS48" i="3"/>
  <c r="AS45" i="3"/>
  <c r="AS52" i="3" s="1"/>
  <c r="BA46" i="3"/>
  <c r="BA47" i="3"/>
  <c r="BA48" i="3"/>
  <c r="BA45" i="3"/>
  <c r="BA52" i="3" s="1"/>
  <c r="BI46" i="3"/>
  <c r="BI47" i="3"/>
  <c r="BI48" i="3"/>
  <c r="BI45" i="3"/>
  <c r="BI52" i="3" s="1"/>
  <c r="AD46" i="3"/>
  <c r="AD47" i="3"/>
  <c r="AD48" i="3"/>
  <c r="AD45" i="3"/>
  <c r="AD52" i="3" s="1"/>
  <c r="W46" i="3"/>
  <c r="W47" i="3"/>
  <c r="W48" i="3"/>
  <c r="W45" i="3"/>
  <c r="W52" i="3" s="1"/>
  <c r="BE47" i="3"/>
  <c r="BE48" i="3"/>
  <c r="BE45" i="3"/>
  <c r="BE52" i="3" s="1"/>
  <c r="BE46" i="3"/>
  <c r="L48" i="3"/>
  <c r="L47" i="3"/>
  <c r="L45" i="3"/>
  <c r="T46" i="3"/>
  <c r="T47" i="3"/>
  <c r="T48" i="3"/>
  <c r="T45" i="3"/>
  <c r="T52" i="3" s="1"/>
  <c r="AB46" i="3"/>
  <c r="AB47" i="3"/>
  <c r="AB48" i="3"/>
  <c r="AB45" i="3"/>
  <c r="AB52" i="3" s="1"/>
  <c r="AJ46" i="3"/>
  <c r="AJ47" i="3"/>
  <c r="AJ48" i="3"/>
  <c r="AJ45" i="3"/>
  <c r="AJ52" i="3" s="1"/>
  <c r="AT46" i="3"/>
  <c r="AT47" i="3"/>
  <c r="AT48" i="3"/>
  <c r="AT45" i="3"/>
  <c r="AT52" i="3" s="1"/>
  <c r="BB46" i="3"/>
  <c r="BB47" i="3"/>
  <c r="BB48" i="3"/>
  <c r="BB45" i="3"/>
  <c r="BB52" i="3" s="1"/>
  <c r="BJ46" i="3"/>
  <c r="BJ47" i="3"/>
  <c r="BJ48" i="3"/>
  <c r="BJ45" i="3"/>
  <c r="BJ52" i="3" s="1"/>
  <c r="AL46" i="3"/>
  <c r="AL47" i="3"/>
  <c r="AL48" i="3"/>
  <c r="AL45" i="3"/>
  <c r="AL52" i="3" s="1"/>
  <c r="AE46" i="3"/>
  <c r="AE47" i="3"/>
  <c r="AE48" i="3"/>
  <c r="AE45" i="3"/>
  <c r="AE52" i="3" s="1"/>
  <c r="M46" i="3"/>
  <c r="M47" i="3"/>
  <c r="M48" i="3"/>
  <c r="M45" i="3"/>
  <c r="M52" i="3" s="1"/>
  <c r="U46" i="3"/>
  <c r="U47" i="3"/>
  <c r="U48" i="3"/>
  <c r="U45" i="3"/>
  <c r="U52" i="3" s="1"/>
  <c r="AC46" i="3"/>
  <c r="AC47" i="3"/>
  <c r="AC48" i="3"/>
  <c r="AC45" i="3"/>
  <c r="AC52" i="3" s="1"/>
  <c r="AK46" i="3"/>
  <c r="AK47" i="3"/>
  <c r="AK48" i="3"/>
  <c r="AK45" i="3"/>
  <c r="AK52" i="3" s="1"/>
  <c r="AU46" i="3"/>
  <c r="AU47" i="3"/>
  <c r="AU48" i="3"/>
  <c r="AU45" i="3"/>
  <c r="AU52" i="3" s="1"/>
  <c r="BC46" i="3"/>
  <c r="BC47" i="3"/>
  <c r="BC48" i="3"/>
  <c r="BC45" i="3"/>
  <c r="BC52" i="3" s="1"/>
  <c r="BK46" i="3"/>
  <c r="BK47" i="3"/>
  <c r="BK48" i="3"/>
  <c r="BK45" i="3"/>
  <c r="BK52" i="3" s="1"/>
  <c r="M42" i="3"/>
  <c r="M41" i="3"/>
  <c r="BC41" i="3"/>
  <c r="BC42" i="3"/>
  <c r="N41" i="3"/>
  <c r="N42" i="3"/>
  <c r="V41" i="3"/>
  <c r="V42" i="3"/>
  <c r="AD41" i="3"/>
  <c r="AD42" i="3"/>
  <c r="AL41" i="3"/>
  <c r="AL42" i="3"/>
  <c r="AV42" i="3"/>
  <c r="AV41" i="3"/>
  <c r="BD42" i="3"/>
  <c r="BD41" i="3"/>
  <c r="BL42" i="3"/>
  <c r="BL41" i="3"/>
  <c r="AC42" i="3"/>
  <c r="AC41" i="3"/>
  <c r="O41" i="3"/>
  <c r="O42" i="3"/>
  <c r="W41" i="3"/>
  <c r="W42" i="3"/>
  <c r="AE41" i="3"/>
  <c r="AE42" i="3"/>
  <c r="AO42" i="3"/>
  <c r="AO41" i="3"/>
  <c r="AW42" i="3"/>
  <c r="AW41" i="3"/>
  <c r="BE42" i="3"/>
  <c r="BE41" i="3"/>
  <c r="BM42" i="3"/>
  <c r="BM41" i="3"/>
  <c r="AK42" i="3"/>
  <c r="AK41" i="3"/>
  <c r="P42" i="3"/>
  <c r="P41" i="3"/>
  <c r="X42" i="3"/>
  <c r="X41" i="3"/>
  <c r="AF42" i="3"/>
  <c r="AF41" i="3"/>
  <c r="AP42" i="3"/>
  <c r="AP41" i="3"/>
  <c r="AX42" i="3"/>
  <c r="AX41" i="3"/>
  <c r="BF42" i="3"/>
  <c r="BF41" i="3"/>
  <c r="BN42" i="3"/>
  <c r="BN41" i="3"/>
  <c r="Q42" i="3"/>
  <c r="Q41" i="3"/>
  <c r="Y42" i="3"/>
  <c r="Y41" i="3"/>
  <c r="AG42" i="3"/>
  <c r="AG41" i="3"/>
  <c r="AQ42" i="3"/>
  <c r="AQ41" i="3"/>
  <c r="AY42" i="3"/>
  <c r="AY41" i="3"/>
  <c r="BG42" i="3"/>
  <c r="BG41" i="3"/>
  <c r="U42" i="3"/>
  <c r="U41" i="3"/>
  <c r="R42" i="3"/>
  <c r="R41" i="3"/>
  <c r="Z42" i="3"/>
  <c r="Z41" i="3"/>
  <c r="AH42" i="3"/>
  <c r="AH41" i="3"/>
  <c r="AR42" i="3"/>
  <c r="AR41" i="3"/>
  <c r="AZ41" i="3"/>
  <c r="AZ42" i="3"/>
  <c r="BH41" i="3"/>
  <c r="BH42" i="3"/>
  <c r="AU42" i="3"/>
  <c r="AU41" i="3"/>
  <c r="S42" i="3"/>
  <c r="S41" i="3"/>
  <c r="AA42" i="3"/>
  <c r="AA41" i="3"/>
  <c r="AI42" i="3"/>
  <c r="AI41" i="3"/>
  <c r="AS42" i="3"/>
  <c r="AS41" i="3"/>
  <c r="BA42" i="3"/>
  <c r="BA41" i="3"/>
  <c r="BI42" i="3"/>
  <c r="BI41" i="3"/>
  <c r="BK41" i="3"/>
  <c r="BK42" i="3"/>
  <c r="L41" i="3"/>
  <c r="L42" i="3"/>
  <c r="T42" i="3"/>
  <c r="T41" i="3"/>
  <c r="AB42" i="3"/>
  <c r="AB41" i="3"/>
  <c r="AJ41" i="3"/>
  <c r="AJ42" i="3"/>
  <c r="AT42" i="3"/>
  <c r="AT41" i="3"/>
  <c r="BB41" i="3"/>
  <c r="BB42" i="3"/>
  <c r="BJ41" i="3"/>
  <c r="BJ42" i="3"/>
  <c r="L51" i="3" l="1"/>
  <c r="BO57" i="3"/>
  <c r="H10" i="25" s="1"/>
  <c r="AM57" i="3"/>
  <c r="I10" i="25" s="1"/>
  <c r="AY51" i="3"/>
  <c r="BI51" i="3"/>
  <c r="AQ51" i="3"/>
  <c r="BA51" i="3"/>
  <c r="AR51" i="3"/>
  <c r="BF51" i="3"/>
  <c r="BE51" i="3"/>
  <c r="BD51" i="3"/>
  <c r="AT51" i="3"/>
  <c r="AS51" i="3"/>
  <c r="AU51" i="3"/>
  <c r="BG51" i="3"/>
  <c r="AX51" i="3"/>
  <c r="BN51" i="3"/>
  <c r="BM51" i="3"/>
  <c r="BL51" i="3"/>
  <c r="AB51" i="3"/>
  <c r="AA51" i="3"/>
  <c r="R51" i="3"/>
  <c r="AF51" i="3"/>
  <c r="M51" i="3"/>
  <c r="T51" i="3"/>
  <c r="S51" i="3"/>
  <c r="U51" i="3"/>
  <c r="AG51" i="3"/>
  <c r="X51" i="3"/>
  <c r="AM42" i="3"/>
  <c r="AH51" i="3"/>
  <c r="Y51" i="3"/>
  <c r="AI51" i="3"/>
  <c r="Z51" i="3"/>
  <c r="BO42" i="3"/>
  <c r="AL51" i="3"/>
  <c r="BC51" i="3"/>
  <c r="AM41" i="3"/>
  <c r="O51" i="3"/>
  <c r="N51" i="3"/>
  <c r="M58" i="3"/>
  <c r="AM38" i="3"/>
  <c r="BO41" i="3"/>
  <c r="M55" i="3"/>
  <c r="AM37" i="3"/>
  <c r="AM46" i="3"/>
  <c r="AM47" i="25" s="1"/>
  <c r="BO46" i="3"/>
  <c r="AL47" i="25" s="1"/>
  <c r="L52" i="3"/>
  <c r="AM45" i="3"/>
  <c r="AM46" i="25" s="1"/>
  <c r="AO52" i="3"/>
  <c r="BO45" i="3"/>
  <c r="AL46" i="25" s="1"/>
  <c r="AM47" i="3"/>
  <c r="AM48" i="25" s="1"/>
  <c r="BO48" i="3"/>
  <c r="AL49" i="25" s="1"/>
  <c r="AM48" i="3"/>
  <c r="AM49" i="25" s="1"/>
  <c r="BO47" i="3"/>
  <c r="AL48" i="25" s="1"/>
  <c r="M59" i="3"/>
  <c r="BK59" i="3"/>
  <c r="AU59" i="3"/>
  <c r="AC59" i="3"/>
  <c r="AL59" i="3"/>
  <c r="BB59" i="3"/>
  <c r="O59" i="3"/>
  <c r="AF59" i="3"/>
  <c r="AF61" i="3" s="1"/>
  <c r="P59" i="3"/>
  <c r="AJ59" i="3"/>
  <c r="T59" i="3"/>
  <c r="AD59" i="3"/>
  <c r="BA59" i="3"/>
  <c r="AI59" i="3"/>
  <c r="S59" i="3"/>
  <c r="AV59" i="3"/>
  <c r="AZ59" i="3"/>
  <c r="BD59" i="3"/>
  <c r="N59" i="3"/>
  <c r="X59" i="3"/>
  <c r="AL61" i="3"/>
  <c r="AK59" i="3"/>
  <c r="W59" i="3"/>
  <c r="BH59" i="3"/>
  <c r="V59" i="3"/>
  <c r="U59" i="3"/>
  <c r="BJ59" i="3"/>
  <c r="AS59" i="3"/>
  <c r="BM59" i="3"/>
  <c r="BC59" i="3"/>
  <c r="AT59" i="3"/>
  <c r="BI59" i="3"/>
  <c r="AE59" i="3"/>
  <c r="AB59" i="3"/>
  <c r="AR59" i="3"/>
  <c r="AO59" i="3"/>
  <c r="AW59" i="3"/>
  <c r="Q59" i="3"/>
  <c r="AG59" i="3"/>
  <c r="L59" i="3"/>
  <c r="Y59" i="3"/>
  <c r="Z59" i="3"/>
  <c r="BN59" i="3"/>
  <c r="BN61" i="3" s="1"/>
  <c r="AX59" i="3"/>
  <c r="AA59" i="3"/>
  <c r="BG59" i="3"/>
  <c r="AQ59" i="3"/>
  <c r="BE59" i="3"/>
  <c r="AH59" i="3"/>
  <c r="R59" i="3"/>
  <c r="BF59" i="3"/>
  <c r="BF61" i="3" s="1"/>
  <c r="AP59" i="3"/>
  <c r="AY59" i="3"/>
  <c r="AY61" i="3" s="1"/>
  <c r="BL59" i="3"/>
  <c r="BB51" i="3"/>
  <c r="W51" i="3"/>
  <c r="V51" i="3"/>
  <c r="P51" i="3"/>
  <c r="AW51" i="3"/>
  <c r="AV51" i="3"/>
  <c r="GY65" i="3"/>
  <c r="GY67" i="3" s="1"/>
  <c r="EM65" i="3"/>
  <c r="EM67" i="3" s="1"/>
  <c r="CA65" i="3"/>
  <c r="CA67" i="3" s="1"/>
  <c r="O65" i="3"/>
  <c r="O67" i="3" s="1"/>
  <c r="GH65" i="3"/>
  <c r="GH67" i="3" s="1"/>
  <c r="DV65" i="3"/>
  <c r="DV67" i="3" s="1"/>
  <c r="BJ65" i="3"/>
  <c r="BJ67" i="3" s="1"/>
  <c r="GJ65" i="3"/>
  <c r="GJ67" i="3" s="1"/>
  <c r="GO65" i="3"/>
  <c r="GO67" i="3" s="1"/>
  <c r="EC65" i="3"/>
  <c r="EC67" i="3" s="1"/>
  <c r="BQ65" i="3"/>
  <c r="BQ67" i="3" s="1"/>
  <c r="GR65" i="3"/>
  <c r="GR67" i="3" s="1"/>
  <c r="GN65" i="3"/>
  <c r="GN67" i="3" s="1"/>
  <c r="EB65" i="3"/>
  <c r="EB67" i="3" s="1"/>
  <c r="BP65" i="3"/>
  <c r="BP67" i="3" s="1"/>
  <c r="GB65" i="3"/>
  <c r="GB67" i="3" s="1"/>
  <c r="GU65" i="3"/>
  <c r="GU67" i="3" s="1"/>
  <c r="EI65" i="3"/>
  <c r="EI67" i="3" s="1"/>
  <c r="BW65" i="3"/>
  <c r="BW67" i="3" s="1"/>
  <c r="EN65" i="3"/>
  <c r="EN67" i="3" s="1"/>
  <c r="GL65" i="3"/>
  <c r="GL67" i="3" s="1"/>
  <c r="DZ65" i="3"/>
  <c r="DZ67" i="3" s="1"/>
  <c r="BN65" i="3"/>
  <c r="BN67" i="3" s="1"/>
  <c r="GZ65" i="3"/>
  <c r="GZ67" i="3" s="1"/>
  <c r="HA65" i="3"/>
  <c r="HA67" i="3" s="1"/>
  <c r="EO65" i="3"/>
  <c r="EO67" i="3" s="1"/>
  <c r="CC65" i="3"/>
  <c r="CC67" i="3" s="1"/>
  <c r="Q65" i="3"/>
  <c r="Q67" i="3" s="1"/>
  <c r="BY65" i="3"/>
  <c r="BY67" i="3" s="1"/>
  <c r="EW65" i="3"/>
  <c r="EW67" i="3" s="1"/>
  <c r="GQ65" i="3"/>
  <c r="GQ67" i="3" s="1"/>
  <c r="EE65" i="3"/>
  <c r="EE67" i="3" s="1"/>
  <c r="BS65" i="3"/>
  <c r="BS67" i="3" s="1"/>
  <c r="EF65" i="3"/>
  <c r="EF67" i="3" s="1"/>
  <c r="FZ65" i="3"/>
  <c r="FZ67" i="3" s="1"/>
  <c r="DN65" i="3"/>
  <c r="DN67" i="3" s="1"/>
  <c r="BB65" i="3"/>
  <c r="BB67" i="3" s="1"/>
  <c r="EV65" i="3"/>
  <c r="EV67" i="3" s="1"/>
  <c r="GG65" i="3"/>
  <c r="GG67" i="3" s="1"/>
  <c r="DU65" i="3"/>
  <c r="DU67" i="3" s="1"/>
  <c r="BI65" i="3"/>
  <c r="BI67" i="3" s="1"/>
  <c r="DX65" i="3"/>
  <c r="DX67" i="3" s="1"/>
  <c r="GF65" i="3"/>
  <c r="GF67" i="3" s="1"/>
  <c r="DT65" i="3"/>
  <c r="DT67" i="3" s="1"/>
  <c r="BH65" i="3"/>
  <c r="BH67" i="3" s="1"/>
  <c r="FD65" i="3"/>
  <c r="FD67" i="3" s="1"/>
  <c r="GM65" i="3"/>
  <c r="GM67" i="3" s="1"/>
  <c r="EA65" i="3"/>
  <c r="EA67" i="3" s="1"/>
  <c r="BO65" i="3"/>
  <c r="BO67" i="3" s="1"/>
  <c r="BT65" i="3"/>
  <c r="BT67" i="3" s="1"/>
  <c r="GD65" i="3"/>
  <c r="GD67" i="3" s="1"/>
  <c r="DR65" i="3"/>
  <c r="DR67" i="3" s="1"/>
  <c r="BF65" i="3"/>
  <c r="BF67" i="3" s="1"/>
  <c r="FL65" i="3"/>
  <c r="FL67" i="3" s="1"/>
  <c r="GS65" i="3"/>
  <c r="GS67" i="3" s="1"/>
  <c r="EG65" i="3"/>
  <c r="EG67" i="3" s="1"/>
  <c r="BU65" i="3"/>
  <c r="BU67" i="3" s="1"/>
  <c r="HH65" i="3"/>
  <c r="HH67" i="3" s="1"/>
  <c r="M65" i="3"/>
  <c r="M67" i="3" s="1"/>
  <c r="GI65" i="3"/>
  <c r="GI67" i="3" s="1"/>
  <c r="DW65" i="3"/>
  <c r="DW67" i="3" s="1"/>
  <c r="BK65" i="3"/>
  <c r="BK67" i="3" s="1"/>
  <c r="BL65" i="3"/>
  <c r="BL67" i="3" s="1"/>
  <c r="FR65" i="3"/>
  <c r="FR67" i="3" s="1"/>
  <c r="DF65" i="3"/>
  <c r="DF67" i="3" s="1"/>
  <c r="AT65" i="3"/>
  <c r="AT67" i="3" s="1"/>
  <c r="CR65" i="3"/>
  <c r="CR67" i="3" s="1"/>
  <c r="FY65" i="3"/>
  <c r="FY67" i="3" s="1"/>
  <c r="DM65" i="3"/>
  <c r="DM67" i="3" s="1"/>
  <c r="BA65" i="3"/>
  <c r="BA67" i="3" s="1"/>
  <c r="CJ65" i="3"/>
  <c r="CJ67" i="3" s="1"/>
  <c r="FX65" i="3"/>
  <c r="FX67" i="3" s="1"/>
  <c r="DL65" i="3"/>
  <c r="DL67" i="3" s="1"/>
  <c r="AZ65" i="3"/>
  <c r="AZ67" i="3" s="1"/>
  <c r="CZ65" i="3"/>
  <c r="CZ67" i="3" s="1"/>
  <c r="GE65" i="3"/>
  <c r="GE67" i="3" s="1"/>
  <c r="DS65" i="3"/>
  <c r="DS67" i="3" s="1"/>
  <c r="BG65" i="3"/>
  <c r="BG67" i="3" s="1"/>
  <c r="P65" i="3"/>
  <c r="P67" i="3" s="1"/>
  <c r="FV65" i="3"/>
  <c r="FV67" i="3" s="1"/>
  <c r="DJ65" i="3"/>
  <c r="DJ67" i="3" s="1"/>
  <c r="AX65" i="3"/>
  <c r="AX67" i="3" s="1"/>
  <c r="DH65" i="3"/>
  <c r="DH67" i="3" s="1"/>
  <c r="GK65" i="3"/>
  <c r="GK67" i="3" s="1"/>
  <c r="DY65" i="3"/>
  <c r="DY67" i="3" s="1"/>
  <c r="BM65" i="3"/>
  <c r="BM67" i="3" s="1"/>
  <c r="FT65" i="3"/>
  <c r="FT67" i="3" s="1"/>
  <c r="HP65" i="3"/>
  <c r="HP67" i="3" s="1"/>
  <c r="GA65" i="3"/>
  <c r="GA67" i="3" s="1"/>
  <c r="DO65" i="3"/>
  <c r="DO67" i="3" s="1"/>
  <c r="BC65" i="3"/>
  <c r="BC67" i="3" s="1"/>
  <c r="HV65" i="3"/>
  <c r="HV67" i="3" s="1"/>
  <c r="FJ65" i="3"/>
  <c r="FJ67" i="3" s="1"/>
  <c r="CX65" i="3"/>
  <c r="CX67" i="3" s="1"/>
  <c r="AL65" i="3"/>
  <c r="AL67" i="3" s="1"/>
  <c r="AV65" i="3"/>
  <c r="AV67" i="3" s="1"/>
  <c r="FQ65" i="3"/>
  <c r="FQ67" i="3" s="1"/>
  <c r="DE65" i="3"/>
  <c r="DE67" i="3" s="1"/>
  <c r="AS65" i="3"/>
  <c r="AS67" i="3" s="1"/>
  <c r="AF65" i="3"/>
  <c r="AF67" i="3" s="1"/>
  <c r="FP65" i="3"/>
  <c r="FP67" i="3" s="1"/>
  <c r="DD65" i="3"/>
  <c r="DD67" i="3" s="1"/>
  <c r="AR65" i="3"/>
  <c r="AR67" i="3" s="1"/>
  <c r="AN65" i="3"/>
  <c r="AN67" i="3" s="1"/>
  <c r="FW65" i="3"/>
  <c r="FW67" i="3" s="1"/>
  <c r="DK65" i="3"/>
  <c r="DK67" i="3" s="1"/>
  <c r="AY65" i="3"/>
  <c r="AY67" i="3" s="1"/>
  <c r="HZ65" i="3"/>
  <c r="HZ67" i="3" s="1"/>
  <c r="FN65" i="3"/>
  <c r="FN67" i="3" s="1"/>
  <c r="DB65" i="3"/>
  <c r="DB67" i="3" s="1"/>
  <c r="AP65" i="3"/>
  <c r="AP67" i="3" s="1"/>
  <c r="BD65" i="3"/>
  <c r="BD67" i="3" s="1"/>
  <c r="GC65" i="3"/>
  <c r="GC67" i="3" s="1"/>
  <c r="DQ65" i="3"/>
  <c r="DQ67" i="3" s="1"/>
  <c r="BE65" i="3"/>
  <c r="BE67" i="3" s="1"/>
  <c r="DP65" i="3"/>
  <c r="DP67" i="3" s="1"/>
  <c r="BX65" i="3"/>
  <c r="BX67" i="3" s="1"/>
  <c r="FS65" i="3"/>
  <c r="FS67" i="3" s="1"/>
  <c r="DG65" i="3"/>
  <c r="DG67" i="3" s="1"/>
  <c r="AU65" i="3"/>
  <c r="AU67" i="3" s="1"/>
  <c r="HN65" i="3"/>
  <c r="HN67" i="3" s="1"/>
  <c r="FB65" i="3"/>
  <c r="FB67" i="3" s="1"/>
  <c r="CP65" i="3"/>
  <c r="CP67" i="3" s="1"/>
  <c r="AD65" i="3"/>
  <c r="AD67" i="3" s="1"/>
  <c r="HU65" i="3"/>
  <c r="HU67" i="3" s="1"/>
  <c r="FI65" i="3"/>
  <c r="FI67" i="3" s="1"/>
  <c r="CW65" i="3"/>
  <c r="CW67" i="3" s="1"/>
  <c r="AK65" i="3"/>
  <c r="AK67" i="3" s="1"/>
  <c r="HT65" i="3"/>
  <c r="HT67" i="3" s="1"/>
  <c r="FH65" i="3"/>
  <c r="FH67" i="3" s="1"/>
  <c r="CV65" i="3"/>
  <c r="CV67" i="3" s="1"/>
  <c r="AJ65" i="3"/>
  <c r="AJ67" i="3" s="1"/>
  <c r="IA65" i="3"/>
  <c r="IA67" i="3" s="1"/>
  <c r="FO65" i="3"/>
  <c r="FO67" i="3" s="1"/>
  <c r="DC65" i="3"/>
  <c r="DC67" i="3" s="1"/>
  <c r="AQ65" i="3"/>
  <c r="AQ67" i="3" s="1"/>
  <c r="HR65" i="3"/>
  <c r="HR67" i="3" s="1"/>
  <c r="FF65" i="3"/>
  <c r="FF67" i="3" s="1"/>
  <c r="CT65" i="3"/>
  <c r="CT67" i="3" s="1"/>
  <c r="AH65" i="3"/>
  <c r="AH67" i="3" s="1"/>
  <c r="FU65" i="3"/>
  <c r="FU67" i="3" s="1"/>
  <c r="DI65" i="3"/>
  <c r="DI67" i="3" s="1"/>
  <c r="AW65" i="3"/>
  <c r="AW67" i="3" s="1"/>
  <c r="CB65" i="3"/>
  <c r="CB67" i="3" s="1"/>
  <c r="HX65" i="3"/>
  <c r="HX67" i="3" s="1"/>
  <c r="BV65" i="3"/>
  <c r="BV67" i="3" s="1"/>
  <c r="Y65" i="3"/>
  <c r="Y67" i="3" s="1"/>
  <c r="HW65" i="3"/>
  <c r="HW67" i="3" s="1"/>
  <c r="FK65" i="3"/>
  <c r="FK67" i="3" s="1"/>
  <c r="CY65" i="3"/>
  <c r="CY67" i="3" s="1"/>
  <c r="AM65" i="3"/>
  <c r="AM67" i="3" s="1"/>
  <c r="HF65" i="3"/>
  <c r="HF67" i="3" s="1"/>
  <c r="ET65" i="3"/>
  <c r="ET67" i="3" s="1"/>
  <c r="CH65" i="3"/>
  <c r="CH67" i="3" s="1"/>
  <c r="V65" i="3"/>
  <c r="V67" i="3" s="1"/>
  <c r="HM65" i="3"/>
  <c r="HM67" i="3" s="1"/>
  <c r="FA65" i="3"/>
  <c r="FA67" i="3" s="1"/>
  <c r="CO65" i="3"/>
  <c r="CO67" i="3" s="1"/>
  <c r="AC65" i="3"/>
  <c r="AC67" i="3" s="1"/>
  <c r="HL65" i="3"/>
  <c r="HL67" i="3" s="1"/>
  <c r="EZ65" i="3"/>
  <c r="EZ67" i="3" s="1"/>
  <c r="CN65" i="3"/>
  <c r="CN67" i="3" s="1"/>
  <c r="AB65" i="3"/>
  <c r="AB67" i="3" s="1"/>
  <c r="HS65" i="3"/>
  <c r="HS67" i="3" s="1"/>
  <c r="FG65" i="3"/>
  <c r="FG67" i="3" s="1"/>
  <c r="CU65" i="3"/>
  <c r="CU67" i="3" s="1"/>
  <c r="AI65" i="3"/>
  <c r="AI67" i="3" s="1"/>
  <c r="HJ65" i="3"/>
  <c r="HJ67" i="3" s="1"/>
  <c r="EX65" i="3"/>
  <c r="EX67" i="3" s="1"/>
  <c r="CL65" i="3"/>
  <c r="CL67" i="3" s="1"/>
  <c r="Z65" i="3"/>
  <c r="Z67" i="3" s="1"/>
  <c r="HY65" i="3"/>
  <c r="HY67" i="3" s="1"/>
  <c r="FM65" i="3"/>
  <c r="FM67" i="3" s="1"/>
  <c r="DA65" i="3"/>
  <c r="DA67" i="3" s="1"/>
  <c r="AO65" i="3"/>
  <c r="AO67" i="3" s="1"/>
  <c r="X65" i="3"/>
  <c r="X67" i="3" s="1"/>
  <c r="BR65" i="3"/>
  <c r="BR67" i="3" s="1"/>
  <c r="GW65" i="3"/>
  <c r="GW67" i="3" s="1"/>
  <c r="GV65" i="3"/>
  <c r="GV67" i="3" s="1"/>
  <c r="HC65" i="3"/>
  <c r="HC67" i="3" s="1"/>
  <c r="CE65" i="3"/>
  <c r="CE67" i="3" s="1"/>
  <c r="GT65" i="3"/>
  <c r="GT67" i="3" s="1"/>
  <c r="L65" i="3"/>
  <c r="L67" i="3" s="1"/>
  <c r="HO65" i="3"/>
  <c r="HO67" i="3" s="1"/>
  <c r="FC65" i="3"/>
  <c r="FC67" i="3" s="1"/>
  <c r="CQ65" i="3"/>
  <c r="CQ67" i="3" s="1"/>
  <c r="AE65" i="3"/>
  <c r="AE67" i="3" s="1"/>
  <c r="GX65" i="3"/>
  <c r="GX67" i="3" s="1"/>
  <c r="EL65" i="3"/>
  <c r="EL67" i="3" s="1"/>
  <c r="BZ65" i="3"/>
  <c r="BZ67" i="3" s="1"/>
  <c r="N65" i="3"/>
  <c r="N67" i="3" s="1"/>
  <c r="HE65" i="3"/>
  <c r="HE67" i="3" s="1"/>
  <c r="ES65" i="3"/>
  <c r="ES67" i="3" s="1"/>
  <c r="CG65" i="3"/>
  <c r="CG67" i="3" s="1"/>
  <c r="U65" i="3"/>
  <c r="U67" i="3" s="1"/>
  <c r="HD65" i="3"/>
  <c r="HD67" i="3" s="1"/>
  <c r="ER65" i="3"/>
  <c r="ER67" i="3" s="1"/>
  <c r="CF65" i="3"/>
  <c r="CF67" i="3" s="1"/>
  <c r="T65" i="3"/>
  <c r="T67" i="3" s="1"/>
  <c r="HK65" i="3"/>
  <c r="HK67" i="3" s="1"/>
  <c r="EY65" i="3"/>
  <c r="EY67" i="3" s="1"/>
  <c r="CM65" i="3"/>
  <c r="CM67" i="3" s="1"/>
  <c r="AA65" i="3"/>
  <c r="AA67" i="3" s="1"/>
  <c r="HB65" i="3"/>
  <c r="HB67" i="3" s="1"/>
  <c r="EP65" i="3"/>
  <c r="EP67" i="3" s="1"/>
  <c r="CD65" i="3"/>
  <c r="CD67" i="3" s="1"/>
  <c r="R65" i="3"/>
  <c r="R67" i="3" s="1"/>
  <c r="HQ65" i="3"/>
  <c r="HQ67" i="3" s="1"/>
  <c r="FE65" i="3"/>
  <c r="FE67" i="3" s="1"/>
  <c r="CS65" i="3"/>
  <c r="CS67" i="3" s="1"/>
  <c r="AG65" i="3"/>
  <c r="AG67" i="3" s="1"/>
  <c r="ED65" i="3"/>
  <c r="ED67" i="3" s="1"/>
  <c r="EK65" i="3"/>
  <c r="EK67" i="3" s="1"/>
  <c r="EJ65" i="3"/>
  <c r="EJ67" i="3" s="1"/>
  <c r="EQ65" i="3"/>
  <c r="EQ67" i="3" s="1"/>
  <c r="S65" i="3"/>
  <c r="S67" i="3" s="1"/>
  <c r="EH65" i="3"/>
  <c r="EH67" i="3" s="1"/>
  <c r="HI65" i="3"/>
  <c r="HI67" i="3" s="1"/>
  <c r="HG65" i="3"/>
  <c r="HG67" i="3" s="1"/>
  <c r="EU65" i="3"/>
  <c r="EU67" i="3" s="1"/>
  <c r="CI65" i="3"/>
  <c r="CI67" i="3" s="1"/>
  <c r="W65" i="3"/>
  <c r="W67" i="3" s="1"/>
  <c r="GP65" i="3"/>
  <c r="GP67" i="3" s="1"/>
  <c r="CK65" i="3"/>
  <c r="CK67" i="3" s="1"/>
  <c r="Q51" i="3"/>
  <c r="AP51" i="3"/>
  <c r="AK51" i="3"/>
  <c r="AO51" i="3"/>
  <c r="AC51" i="3"/>
  <c r="AJ51" i="3"/>
  <c r="AJ61" i="3" s="1"/>
  <c r="BK51" i="3"/>
  <c r="BK61" i="3" s="1"/>
  <c r="BH51" i="3"/>
  <c r="BH61" i="3" s="1"/>
  <c r="BJ51" i="3"/>
  <c r="AZ51" i="3"/>
  <c r="AZ61" i="3" s="1"/>
  <c r="AE51" i="3"/>
  <c r="AE61" i="3" s="1"/>
  <c r="AD51" i="3"/>
  <c r="BA61" i="3" l="1"/>
  <c r="Q61" i="3"/>
  <c r="AM51" i="3"/>
  <c r="I4" i="25" s="1"/>
  <c r="AM58" i="3"/>
  <c r="I11" i="25" s="1"/>
  <c r="AM52" i="3"/>
  <c r="I5" i="25" s="1"/>
  <c r="AM55" i="3"/>
  <c r="I8" i="25" s="1"/>
  <c r="BO52" i="3"/>
  <c r="H5" i="25" s="1"/>
  <c r="BO51" i="3"/>
  <c r="H4" i="25" s="1"/>
  <c r="AK61" i="3"/>
  <c r="BG61" i="3"/>
  <c r="S61" i="3"/>
  <c r="AB61" i="3"/>
  <c r="AC61" i="3"/>
  <c r="AD61" i="3"/>
  <c r="U61" i="3"/>
  <c r="BD61" i="3"/>
  <c r="BL61" i="3"/>
  <c r="AS61" i="3"/>
  <c r="X61" i="3"/>
  <c r="T61" i="3"/>
  <c r="AP61" i="3"/>
  <c r="AQ61" i="3"/>
  <c r="BI61" i="3"/>
  <c r="AG61" i="3"/>
  <c r="AT61" i="3"/>
  <c r="AA61" i="3"/>
  <c r="BC61" i="3"/>
  <c r="AU61" i="3"/>
  <c r="AX61" i="3"/>
  <c r="BM61" i="3"/>
  <c r="AH61" i="3"/>
  <c r="AR61" i="3"/>
  <c r="BE61" i="3"/>
  <c r="Y61" i="3"/>
  <c r="M61" i="3"/>
  <c r="AI61" i="3"/>
  <c r="Z61" i="3"/>
  <c r="R61" i="3"/>
  <c r="O61" i="3"/>
  <c r="BJ61" i="3"/>
  <c r="N61" i="3"/>
  <c r="V61" i="3"/>
  <c r="BO59" i="3"/>
  <c r="AM59" i="3"/>
  <c r="BB61" i="3"/>
  <c r="P61" i="3"/>
  <c r="W61" i="3"/>
  <c r="AV61" i="3"/>
  <c r="AW61" i="3"/>
  <c r="AO61" i="3"/>
  <c r="L61" i="3"/>
  <c r="AM61" i="3" l="1"/>
  <c r="I12" i="25"/>
  <c r="I14" i="25" s="1"/>
  <c r="BO61" i="3"/>
  <c r="H12" i="25"/>
  <c r="H14" i="25" s="1"/>
</calcChain>
</file>

<file path=xl/sharedStrings.xml><?xml version="1.0" encoding="utf-8"?>
<sst xmlns="http://schemas.openxmlformats.org/spreadsheetml/2006/main" count="7097" uniqueCount="946">
  <si>
    <t>Soma de Total_2014</t>
  </si>
  <si>
    <t>Soma de Total_2013</t>
  </si>
  <si>
    <t>Soma de Total_2012</t>
  </si>
  <si>
    <t>Soma de Total_2011</t>
  </si>
  <si>
    <t>Soma de Total_2010</t>
  </si>
  <si>
    <t>Soma de Total_2009</t>
  </si>
  <si>
    <t>Soma de Total_2008</t>
  </si>
  <si>
    <t>Soma de Total_2007</t>
  </si>
  <si>
    <t>77.22-5</t>
  </si>
  <si>
    <t>Edição e edição integrada à impressão</t>
  </si>
  <si>
    <t>Serviços audiovisuais</t>
  </si>
  <si>
    <t>Telecomunicações</t>
  </si>
  <si>
    <t>Serviços técnico profissionais</t>
  </si>
  <si>
    <t>Atividades de ensino continuado</t>
  </si>
  <si>
    <t>Atividades culturais, recreativas e esportivas</t>
  </si>
  <si>
    <t>46.47-8</t>
  </si>
  <si>
    <t>47.56-3</t>
  </si>
  <si>
    <t>Artigos de escritório e de papelaria; papel, papelão e seus artefatos; livros, jornais e outras publicações</t>
  </si>
  <si>
    <t>Eletrodomésticos, equipamentos de áudio e vídeo, instrumentos musicais e acessórios</t>
  </si>
  <si>
    <t>Artigos culturais, recreativos e esportivos</t>
  </si>
  <si>
    <t>Outros produtos novos</t>
  </si>
  <si>
    <t>Fabricação de artigos de joalheria, bijuteria e semelhantes</t>
  </si>
  <si>
    <t>Fabricação de instrumentos musicais</t>
  </si>
  <si>
    <t>Audiovisual</t>
  </si>
  <si>
    <t>Música</t>
  </si>
  <si>
    <t>Entretenimento</t>
  </si>
  <si>
    <t>Agreg</t>
  </si>
  <si>
    <t>Pesquisa</t>
  </si>
  <si>
    <t>PAS</t>
  </si>
  <si>
    <t>PAC</t>
  </si>
  <si>
    <t>PIA</t>
  </si>
  <si>
    <t>AgregDenominação</t>
  </si>
  <si>
    <t>Aluguel de Fitas de Vídeo, Dvds e Similares</t>
  </si>
  <si>
    <t>Artes Cênicas, Espetáculos e Atividades Complementares</t>
  </si>
  <si>
    <t>Atividades de Bibliotecas e Arquivos</t>
  </si>
  <si>
    <t>Patrimônio</t>
  </si>
  <si>
    <t>Atividades de Exibição Cinematográfica</t>
  </si>
  <si>
    <t>Atividades de Gravação de Som e de Edição de Música</t>
  </si>
  <si>
    <t>Atividades de Jardins Botânicos, Zoológicos, Parques Nacionais, Reservas Ecológicas e áreas de Proteção Ambiental</t>
  </si>
  <si>
    <t>Atividades de Museus e de Exploração, Restauração Artística e Conservação de Lugares e Prédios Históricos e Atrações Similares</t>
  </si>
  <si>
    <t>Atividades de Organizações Associativas Ligadas à Cultura e à Arte</t>
  </si>
  <si>
    <t>Atividades de Pós-Produção Cinematográfica, de Vídeos e de Programas de Televisão</t>
  </si>
  <si>
    <t>Atividades de Produção Cinematográfica, de Vídeos e de Programas de Televisão</t>
  </si>
  <si>
    <t>Atividades de Rádio</t>
  </si>
  <si>
    <t>Atividades de Recreação e Lazer não Especificadas Anteriormente</t>
  </si>
  <si>
    <t>Atividades de Televisão Aberta</t>
  </si>
  <si>
    <t>Atividades Fotográficas e Similares</t>
  </si>
  <si>
    <t>Comércio Atacadista de Artigos de Escritório e de Papelaria</t>
  </si>
  <si>
    <t>Comércio</t>
  </si>
  <si>
    <t>Comércio Varejista de Discos, Cds, Dvds e Fitas</t>
  </si>
  <si>
    <t>Comércio Varejista de Jóias e Relógios</t>
  </si>
  <si>
    <t>Comércio Varejista de Livros, Jornais, Revistas e Papelaria</t>
  </si>
  <si>
    <t>Comércio Varejista Especializado de Instrumentos Musicais e Acessórios</t>
  </si>
  <si>
    <t>Criação Artística</t>
  </si>
  <si>
    <t>Design e Decoração de Interiores</t>
  </si>
  <si>
    <t>Distribuição Cinematográfica, de Vídeo e de Programas de Televisão</t>
  </si>
  <si>
    <t>Edição de Jornais</t>
  </si>
  <si>
    <t>Edição de Revistas</t>
  </si>
  <si>
    <t>Edição Integrada à Impressão de Jornais</t>
  </si>
  <si>
    <t>Edição Integrada à Impressão de Livros</t>
  </si>
  <si>
    <t>Edição Integrada à Impressão de Revistas</t>
  </si>
  <si>
    <t>Ensino de Arte e Cultura</t>
  </si>
  <si>
    <t>Ensino de Idiomas</t>
  </si>
  <si>
    <t>Fabricação de Bijuterias e Artefatos Semelhantes</t>
  </si>
  <si>
    <t>Fabricação de Instrumentos Musicais</t>
  </si>
  <si>
    <t>Gestão de Espaços para Artes Cênicas, Espetáculos e Outras Atividades Artísticas</t>
  </si>
  <si>
    <t>Lapidação de Gemas e Fabricação de Artefatos de Ourivesaria e Joalheria</t>
  </si>
  <si>
    <t>Operadoras de Televisão por Assinatura por Cabo</t>
  </si>
  <si>
    <t>Operadoras de Televisão por Assinatura por Microondas</t>
  </si>
  <si>
    <t>Operadoras de Televisão por Assinatura por Satélite</t>
  </si>
  <si>
    <t>Parques de Diversão e Parques Temáticos</t>
  </si>
  <si>
    <t>Programadoras e Atividades Relacionadas à Televisão por Assinatura</t>
  </si>
  <si>
    <t>Serviços de Arquitetura</t>
  </si>
  <si>
    <t>ClasseCNAE</t>
  </si>
  <si>
    <t>Classe CNAE (denominação)</t>
  </si>
  <si>
    <t>Edição de livros</t>
  </si>
  <si>
    <t>85.92-9; 85.93-7</t>
  </si>
  <si>
    <t>Ensino de Arte e Cultura; Ensino de Idiomas</t>
  </si>
  <si>
    <t>Tabelão de conversão - Agregação da pesquisa PAS, PAC, PIA para todas as classes CNAE da cultura (ABAIXO HÁ A AGREGAÇÃO COM AS CNAES CULTURAIS SOMENTE, UTILIZADA PARA O CÁLCULO DAS CONVERSÕES)</t>
  </si>
  <si>
    <t>Índices para correção monetária (valores a serem atualizados para dez/2014</t>
  </si>
  <si>
    <t>1P</t>
  </si>
  <si>
    <t>2P</t>
  </si>
  <si>
    <t>3P</t>
  </si>
  <si>
    <t>1G</t>
  </si>
  <si>
    <t>Total Geral</t>
  </si>
  <si>
    <t>Soma de Soma de Total_2014</t>
  </si>
  <si>
    <t>Soma de Soma de Total_2013</t>
  </si>
  <si>
    <t>Soma de Soma de Total_2012</t>
  </si>
  <si>
    <t>Soma de Soma de Total_2011</t>
  </si>
  <si>
    <t>Soma de Soma de Total_2010</t>
  </si>
  <si>
    <t>Soma de Soma de Total_2009</t>
  </si>
  <si>
    <t>Soma de Soma de Total_2008</t>
  </si>
  <si>
    <t>Soma de Soma de Total_2007</t>
  </si>
  <si>
    <t>Rótulos de Coluna</t>
  </si>
  <si>
    <t>Valores</t>
  </si>
  <si>
    <t>Total</t>
  </si>
  <si>
    <t>Abaixo, as tabelas dinamicas automaticas para "Tipo de Atuacao".</t>
  </si>
  <si>
    <t>Soma de 11 - Rondônia_2014</t>
  </si>
  <si>
    <t>Soma de 12 - Acre_2014</t>
  </si>
  <si>
    <t>Soma de 13 - Amazonas_2014</t>
  </si>
  <si>
    <t>Soma de 14 - Roraima_2014</t>
  </si>
  <si>
    <t>Soma de 15 - Pará_2014</t>
  </si>
  <si>
    <t>Soma de 16 - Amapá_2014</t>
  </si>
  <si>
    <t>Soma de 17 - Tocantins_2014</t>
  </si>
  <si>
    <t>Soma de 21 - Maranhão_2014</t>
  </si>
  <si>
    <t>Soma de 22 - Piauí_2014</t>
  </si>
  <si>
    <t>Soma de 23 - Ceará_2014</t>
  </si>
  <si>
    <t>Soma de 24 - Rio Grande do Norte_2014</t>
  </si>
  <si>
    <t>Soma de 25 - Paraíba_2014</t>
  </si>
  <si>
    <t>Soma de 26 - Pernambuco_2014</t>
  </si>
  <si>
    <t>Soma de 27 - Alagoas_2014</t>
  </si>
  <si>
    <t>Soma de 28 - Sergipe_2014</t>
  </si>
  <si>
    <t>Soma de 29 - Bahia_2014</t>
  </si>
  <si>
    <t>Soma de 31 - Minas Gerais_2014</t>
  </si>
  <si>
    <t>Soma de 32 - Espírito Santo_2014</t>
  </si>
  <si>
    <t>Soma de 33 - Rio de Janeiro_2014</t>
  </si>
  <si>
    <t>Soma de 35 - São Paulo_2014</t>
  </si>
  <si>
    <t>Soma de 41 - Paraná_2014</t>
  </si>
  <si>
    <t>Soma de 42 - Santa Catarina_2014</t>
  </si>
  <si>
    <t>Soma de 43 - Rio Grande do Sul_2014</t>
  </si>
  <si>
    <t>Soma de 50 - Mato Grosso do Sul_2014</t>
  </si>
  <si>
    <t>Soma de 51 - Mato Grosso_2014</t>
  </si>
  <si>
    <t>Soma de 52 - Goiás_2014</t>
  </si>
  <si>
    <t>Soma de 53 - Distrito Federal_2014</t>
  </si>
  <si>
    <t>Soma de 11 - Rondônia_2013</t>
  </si>
  <si>
    <t>Soma de 12 - Acre_2013</t>
  </si>
  <si>
    <t>Soma de 13 - Amazonas_2013</t>
  </si>
  <si>
    <t>Soma de 14 - Roraima_2013</t>
  </si>
  <si>
    <t>Soma de 15 - Pará_2013</t>
  </si>
  <si>
    <t>Soma de 16 - Amapá_2013</t>
  </si>
  <si>
    <t>Soma de 17 - Tocantins_2013</t>
  </si>
  <si>
    <t>Soma de 21 - Maranhão_2013</t>
  </si>
  <si>
    <t>Soma de 22 - Piauí_2013</t>
  </si>
  <si>
    <t>Soma de 23 - Ceará_2013</t>
  </si>
  <si>
    <t>Soma de 24 - Rio Grande do Norte_2013</t>
  </si>
  <si>
    <t>Soma de 25 - Paraíba_2013</t>
  </si>
  <si>
    <t>Soma de 26 - Pernambuco_2013</t>
  </si>
  <si>
    <t>Soma de 27 - Alagoas_2013</t>
  </si>
  <si>
    <t>Soma de 28 - Sergipe_2013</t>
  </si>
  <si>
    <t>Soma de 29 - Bahia_2013</t>
  </si>
  <si>
    <t>Soma de 31 - Minas Gerais_2013</t>
  </si>
  <si>
    <t>Soma de 32 - Espírito Santo_2013</t>
  </si>
  <si>
    <t>Soma de 33 - Rio de Janeiro_2013</t>
  </si>
  <si>
    <t>Soma de 35 - São Paulo_2013</t>
  </si>
  <si>
    <t>Soma de 41 - Paraná_2013</t>
  </si>
  <si>
    <t>Soma de 42 - Santa Catarina_2013</t>
  </si>
  <si>
    <t>Soma de 43 - Rio Grande do Sul_2013</t>
  </si>
  <si>
    <t>Soma de 50 - Mato Grosso do Sul_2013</t>
  </si>
  <si>
    <t>Soma de 51 - Mato Grosso_2013</t>
  </si>
  <si>
    <t>Soma de 52 - Goiás_2013</t>
  </si>
  <si>
    <t>Soma de 53 - Distrito Federal_2013</t>
  </si>
  <si>
    <t>Soma de 11 - Rondônia_2012</t>
  </si>
  <si>
    <t>Soma de 12 - Acre_2012</t>
  </si>
  <si>
    <t>Soma de 13 - Amazonas_2012</t>
  </si>
  <si>
    <t>Soma de 14 - Roraima_2012</t>
  </si>
  <si>
    <t>Soma de 15 - Pará_2012</t>
  </si>
  <si>
    <t>Soma de 16 - Amapá_2012</t>
  </si>
  <si>
    <t>Soma de 17 - Tocantins_2012</t>
  </si>
  <si>
    <t>Soma de 21 - Maranhão_2012</t>
  </si>
  <si>
    <t>Soma de 22 - Piauí_2012</t>
  </si>
  <si>
    <t>Soma de 23 - Ceará_2012</t>
  </si>
  <si>
    <t>Soma de 24 - Rio Grande do Norte_2012</t>
  </si>
  <si>
    <t>Soma de 25 - Paraíba_2012</t>
  </si>
  <si>
    <t>Soma de 26 - Pernambuco_2012</t>
  </si>
  <si>
    <t>Soma de 27 - Alagoas_2012</t>
  </si>
  <si>
    <t>Soma de 28 - Sergipe_2012</t>
  </si>
  <si>
    <t>Soma de 29 - Bahia_2012</t>
  </si>
  <si>
    <t>Soma de 31 - Minas Gerais_2012</t>
  </si>
  <si>
    <t>Soma de 32 - Espírito Santo_2012</t>
  </si>
  <si>
    <t>Soma de 33 - Rio de Janeiro_2012</t>
  </si>
  <si>
    <t>Soma de 35 - São Paulo_2012</t>
  </si>
  <si>
    <t>Soma de 41 - Paraná_2012</t>
  </si>
  <si>
    <t>Soma de 42 - Santa Catarina_2012</t>
  </si>
  <si>
    <t>Soma de 43 - Rio Grande do Sul_2012</t>
  </si>
  <si>
    <t>Soma de 50 - Mato Grosso do Sul_2012</t>
  </si>
  <si>
    <t>Soma de 51 - Mato Grosso_2012</t>
  </si>
  <si>
    <t>Soma de 52 - Goiás_2012</t>
  </si>
  <si>
    <t>Soma de 53 - Distrito Federal_2012</t>
  </si>
  <si>
    <t>Soma de 11 - Rondônia_2011</t>
  </si>
  <si>
    <t>Soma de 12 - Acre_2011</t>
  </si>
  <si>
    <t>Soma de 13 - Amazonas_2011</t>
  </si>
  <si>
    <t>Soma de 14 - Roraima_2011</t>
  </si>
  <si>
    <t>Soma de 15 - Pará_2011</t>
  </si>
  <si>
    <t>Soma de 16 - Amapá_2011</t>
  </si>
  <si>
    <t>Soma de 17 - Tocantins_2011</t>
  </si>
  <si>
    <t>Soma de 21 - Maranhão_2011</t>
  </si>
  <si>
    <t>Soma de 22 - Piauí_2011</t>
  </si>
  <si>
    <t>Soma de 23 - Ceará_2011</t>
  </si>
  <si>
    <t>Soma de 24 - Rio Grande do Norte_2011</t>
  </si>
  <si>
    <t>Soma de 25 - Paraíba_2011</t>
  </si>
  <si>
    <t>Soma de 26 - Pernambuco_2011</t>
  </si>
  <si>
    <t>Soma de 27 - Alagoas_2011</t>
  </si>
  <si>
    <t>Soma de 28 - Sergipe_2011</t>
  </si>
  <si>
    <t>Soma de 29 - Bahia_2011</t>
  </si>
  <si>
    <t>Soma de 31 - Minas Gerais_2011</t>
  </si>
  <si>
    <t>Soma de 32 - Espírito Santo_2011</t>
  </si>
  <si>
    <t>Soma de 33 - Rio de Janeiro_2011</t>
  </si>
  <si>
    <t>Soma de 35 - São Paulo_2011</t>
  </si>
  <si>
    <t>Soma de 41 - Paraná_2011</t>
  </si>
  <si>
    <t>Soma de 42 - Santa Catarina_2011</t>
  </si>
  <si>
    <t>Soma de 43 - Rio Grande do Sul_2011</t>
  </si>
  <si>
    <t>Soma de 50 - Mato Grosso do Sul_2011</t>
  </si>
  <si>
    <t>Soma de 51 - Mato Grosso_2011</t>
  </si>
  <si>
    <t>Soma de 52 - Goiás_2011</t>
  </si>
  <si>
    <t>Soma de 53 - Distrito Federal_2011</t>
  </si>
  <si>
    <t>Soma de 11 - Rondônia_2010</t>
  </si>
  <si>
    <t>Soma de 12 - Acre_2010</t>
  </si>
  <si>
    <t>Soma de 13 - Amazonas_2010</t>
  </si>
  <si>
    <t>Soma de 14 - Roraima_2010</t>
  </si>
  <si>
    <t>Soma de 15 - Pará_2010</t>
  </si>
  <si>
    <t>Soma de 16 - Amapá_2010</t>
  </si>
  <si>
    <t>Soma de 17 - Tocantins_2010</t>
  </si>
  <si>
    <t>Soma de 21 - Maranhão_2010</t>
  </si>
  <si>
    <t>Soma de 22 - Piauí_2010</t>
  </si>
  <si>
    <t>Soma de 23 - Ceará_2010</t>
  </si>
  <si>
    <t>Soma de 24 - Rio Grande do Norte_2010</t>
  </si>
  <si>
    <t>Soma de 25 - Paraíba_2010</t>
  </si>
  <si>
    <t>Soma de 26 - Pernambuco_2010</t>
  </si>
  <si>
    <t>Soma de 27 - Alagoas_2010</t>
  </si>
  <si>
    <t>Soma de 28 - Sergipe_2010</t>
  </si>
  <si>
    <t>Soma de 29 - Bahia_2010</t>
  </si>
  <si>
    <t>Soma de 31 - Minas Gerais_2010</t>
  </si>
  <si>
    <t>Soma de 32 - Espírito Santo_2010</t>
  </si>
  <si>
    <t>Soma de 33 - Rio de Janeiro_2010</t>
  </si>
  <si>
    <t>Soma de 35 - São Paulo_2010</t>
  </si>
  <si>
    <t>Soma de 41 - Paraná_2010</t>
  </si>
  <si>
    <t>Soma de 42 - Santa Catarina_2010</t>
  </si>
  <si>
    <t>Soma de 43 - Rio Grande do Sul_2010</t>
  </si>
  <si>
    <t>Soma de 50 - Mato Grosso do Sul_2010</t>
  </si>
  <si>
    <t>Soma de 51 - Mato Grosso_2010</t>
  </si>
  <si>
    <t>Soma de 52 - Goiás_2010</t>
  </si>
  <si>
    <t>Soma de 53 - Distrito Federal_2010</t>
  </si>
  <si>
    <t>Soma de 11 - Rondônia_2009</t>
  </si>
  <si>
    <t>Soma de 12 - Acre_2009</t>
  </si>
  <si>
    <t>Soma de 13 - Amazonas_2009</t>
  </si>
  <si>
    <t>Soma de 14 - Roraima_2009</t>
  </si>
  <si>
    <t>Soma de 15 - Pará_2009</t>
  </si>
  <si>
    <t>Soma de 16 - Amapá_2009</t>
  </si>
  <si>
    <t>Soma de 17 - Tocantins_2009</t>
  </si>
  <si>
    <t>Soma de 21 - Maranhão_2009</t>
  </si>
  <si>
    <t>Soma de 22 - Piauí_2009</t>
  </si>
  <si>
    <t>Soma de 23 - Ceará_2009</t>
  </si>
  <si>
    <t>Soma de 24 - Rio Grande do Norte_2009</t>
  </si>
  <si>
    <t>Soma de 25 - Paraíba_2009</t>
  </si>
  <si>
    <t>Soma de 26 - Pernambuco_2009</t>
  </si>
  <si>
    <t>Soma de 27 - Alagoas_2009</t>
  </si>
  <si>
    <t>Soma de 28 - Sergipe_2009</t>
  </si>
  <si>
    <t>Soma de 29 - Bahia_2009</t>
  </si>
  <si>
    <t>Soma de 31 - Minas Gerais_2009</t>
  </si>
  <si>
    <t>Soma de 32 - Espírito Santo_2009</t>
  </si>
  <si>
    <t>Soma de 33 - Rio de Janeiro_2009</t>
  </si>
  <si>
    <t>Soma de 35 - São Paulo_2009</t>
  </si>
  <si>
    <t>Soma de 41 - Paraná_2009</t>
  </si>
  <si>
    <t>Soma de 42 - Santa Catarina_2009</t>
  </si>
  <si>
    <t>Soma de 43 - Rio Grande do Sul_2009</t>
  </si>
  <si>
    <t>Soma de 50 - Mato Grosso do Sul_2009</t>
  </si>
  <si>
    <t>Soma de 51 - Mato Grosso_2009</t>
  </si>
  <si>
    <t>Soma de 52 - Goiás_2009</t>
  </si>
  <si>
    <t>Soma de 53 - Distrito Federal_2009</t>
  </si>
  <si>
    <t>Soma de 11 - Rondônia_2008</t>
  </si>
  <si>
    <t>Soma de 12 - Acre_2008</t>
  </si>
  <si>
    <t>Soma de 13 - Amazonas_2008</t>
  </si>
  <si>
    <t>Soma de 14 - Roraima_2008</t>
  </si>
  <si>
    <t>Soma de 15 - Pará_2008</t>
  </si>
  <si>
    <t>Soma de 16 - Amapá_2008</t>
  </si>
  <si>
    <t>Soma de 17 - Tocantins_2008</t>
  </si>
  <si>
    <t>Soma de 21 - Maranhão_2008</t>
  </si>
  <si>
    <t>Soma de 22 - Piauí_2008</t>
  </si>
  <si>
    <t>Soma de 23 - Ceará_2008</t>
  </si>
  <si>
    <t>Soma de 24 - Rio Grande do Norte_2008</t>
  </si>
  <si>
    <t>Soma de 25 - Paraíba_2008</t>
  </si>
  <si>
    <t>Soma de 26 - Pernambuco_2008</t>
  </si>
  <si>
    <t>Soma de 27 - Alagoas_2008</t>
  </si>
  <si>
    <t>Soma de 28 - Sergipe_2008</t>
  </si>
  <si>
    <t>Soma de 29 - Bahia_2008</t>
  </si>
  <si>
    <t>Soma de 31 - Minas Gerais_2008</t>
  </si>
  <si>
    <t>Soma de 32 - Espírito Santo_2008</t>
  </si>
  <si>
    <t>Soma de 33 - Rio de Janeiro_2008</t>
  </si>
  <si>
    <t>Soma de 35 - São Paulo_2008</t>
  </si>
  <si>
    <t>Soma de 41 - Paraná_2008</t>
  </si>
  <si>
    <t>Soma de 42 - Santa Catarina_2008</t>
  </si>
  <si>
    <t>Soma de 43 - Rio Grande do Sul_2008</t>
  </si>
  <si>
    <t>Soma de 50 - Mato Grosso do Sul_2008</t>
  </si>
  <si>
    <t>Soma de 51 - Mato Grosso_2008</t>
  </si>
  <si>
    <t>Soma de 52 - Goiás_2008</t>
  </si>
  <si>
    <t>Soma de 53 - Distrito Federal_2008</t>
  </si>
  <si>
    <t>Soma de 11 - Rondônia_2007</t>
  </si>
  <si>
    <t>Soma de 12 - Acre_2007</t>
  </si>
  <si>
    <t>Soma de 13 - Amazonas_2007</t>
  </si>
  <si>
    <t>Soma de 14 - Roraima_2007</t>
  </si>
  <si>
    <t>Soma de 15 - Pará_2007</t>
  </si>
  <si>
    <t>Soma de 16 - Amapá_2007</t>
  </si>
  <si>
    <t>Soma de 17 - Tocantins_2007</t>
  </si>
  <si>
    <t>Soma de 21 - Maranhão_2007</t>
  </si>
  <si>
    <t>Soma de 22 - Piauí_2007</t>
  </si>
  <si>
    <t>Soma de 23 - Ceará_2007</t>
  </si>
  <si>
    <t>Soma de 24 - Rio Grande do Norte_2007</t>
  </si>
  <si>
    <t>Soma de 25 - Paraíba_2007</t>
  </si>
  <si>
    <t>Soma de 26 - Pernambuco_2007</t>
  </si>
  <si>
    <t>Soma de 27 - Alagoas_2007</t>
  </si>
  <si>
    <t>Soma de 28 - Sergipe_2007</t>
  </si>
  <si>
    <t>Soma de 29 - Bahia_2007</t>
  </si>
  <si>
    <t>Soma de 31 - Minas Gerais_2007</t>
  </si>
  <si>
    <t>Soma de 32 - Espírito Santo_2007</t>
  </si>
  <si>
    <t>Soma de 33 - Rio de Janeiro_2007</t>
  </si>
  <si>
    <t>Soma de 35 - São Paulo_2007</t>
  </si>
  <si>
    <t>Soma de 41 - Paraná_2007</t>
  </si>
  <si>
    <t>Soma de 42 - Santa Catarina_2007</t>
  </si>
  <si>
    <t>Soma de 43 - Rio Grande do Sul_2007</t>
  </si>
  <si>
    <t>Soma de 50 - Mato Grosso do Sul_2007</t>
  </si>
  <si>
    <t>Soma de 51 - Mato Grosso_2007</t>
  </si>
  <si>
    <t>Soma de 52 - Goiás_2007</t>
  </si>
  <si>
    <t>Soma de 53 - Distrito Federal_2007</t>
  </si>
  <si>
    <t>Soma de Soma de 11 - Rondônia_2007</t>
  </si>
  <si>
    <t>Soma de Soma de 12 - Acre_2007</t>
  </si>
  <si>
    <t>Soma de Soma de 13 - Amazonas_2007</t>
  </si>
  <si>
    <t>Soma de Soma de 14 - Roraima_2007</t>
  </si>
  <si>
    <t>Soma de Soma de 15 - Pará_2007</t>
  </si>
  <si>
    <t>Soma de Soma de 16 - Amapá_2007</t>
  </si>
  <si>
    <t>Soma de Soma de 17 - Tocantins_2007</t>
  </si>
  <si>
    <t>Soma de Soma de 21 - Maranhão_2007</t>
  </si>
  <si>
    <t>Soma de Soma de 22 - Piauí_2007</t>
  </si>
  <si>
    <t>Soma de Soma de 23 - Ceará_2007</t>
  </si>
  <si>
    <t>Soma de Soma de 24 - Rio Grande do Norte_2007</t>
  </si>
  <si>
    <t>Soma de Soma de 25 - Paraíba_2007</t>
  </si>
  <si>
    <t>Soma de Soma de 26 - Pernambuco_2007</t>
  </si>
  <si>
    <t>Soma de Soma de 27 - Alagoas_2007</t>
  </si>
  <si>
    <t>Soma de Soma de 28 - Sergipe_2007</t>
  </si>
  <si>
    <t>Soma de Soma de 29 - Bahia_2007</t>
  </si>
  <si>
    <t>Soma de Soma de 31 - Minas Gerais_2007</t>
  </si>
  <si>
    <t>Soma de Soma de 32 - Espírito Santo_2007</t>
  </si>
  <si>
    <t>Soma de Soma de 33 - Rio de Janeiro_2007</t>
  </si>
  <si>
    <t>Soma de Soma de 35 - São Paulo_2007</t>
  </si>
  <si>
    <t>Soma de Soma de 41 - Paraná_2007</t>
  </si>
  <si>
    <t>Soma de Soma de 42 - Santa Catarina_2007</t>
  </si>
  <si>
    <t>Soma de Soma de 43 - Rio Grande do Sul_2007</t>
  </si>
  <si>
    <t>Soma de Soma de 50 - Mato Grosso do Sul_2007</t>
  </si>
  <si>
    <t>Soma de Soma de 51 - Mato Grosso_2007</t>
  </si>
  <si>
    <t>Soma de Soma de 52 - Goiás_2007</t>
  </si>
  <si>
    <t>Soma de Soma de 53 - Distrito Federal_2007</t>
  </si>
  <si>
    <t>Soma de Soma de 11 - Rondônia_2008</t>
  </si>
  <si>
    <t>Soma de Soma de 12 - Acre_2008</t>
  </si>
  <si>
    <t>Soma de Soma de 13 - Amazonas_2008</t>
  </si>
  <si>
    <t>Soma de Soma de 14 - Roraima_2008</t>
  </si>
  <si>
    <t>Soma de Soma de 15 - Pará_2008</t>
  </si>
  <si>
    <t>Soma de Soma de 16 - Amapá_2008</t>
  </si>
  <si>
    <t>Soma de Soma de 17 - Tocantins_2008</t>
  </si>
  <si>
    <t>Soma de Soma de 21 - Maranhão_2008</t>
  </si>
  <si>
    <t>Soma de Soma de 22 - Piauí_2008</t>
  </si>
  <si>
    <t>Soma de Soma de 23 - Ceará_2008</t>
  </si>
  <si>
    <t>Soma de Soma de 24 - Rio Grande do Norte_2008</t>
  </si>
  <si>
    <t>Soma de Soma de 25 - Paraíba_2008</t>
  </si>
  <si>
    <t>Soma de Soma de 26 - Pernambuco_2008</t>
  </si>
  <si>
    <t>Soma de Soma de 27 - Alagoas_2008</t>
  </si>
  <si>
    <t>Soma de Soma de 28 - Sergipe_2008</t>
  </si>
  <si>
    <t>Soma de Soma de 29 - Bahia_2008</t>
  </si>
  <si>
    <t>Soma de Soma de 31 - Minas Gerais_2008</t>
  </si>
  <si>
    <t>Soma de Soma de 32 - Espírito Santo_2008</t>
  </si>
  <si>
    <t>Soma de Soma de 33 - Rio de Janeiro_2008</t>
  </si>
  <si>
    <t>Soma de Soma de 35 - São Paulo_2008</t>
  </si>
  <si>
    <t>Soma de Soma de 41 - Paraná_2008</t>
  </si>
  <si>
    <t>Soma de Soma de 42 - Santa Catarina_2008</t>
  </si>
  <si>
    <t>Soma de Soma de 43 - Rio Grande do Sul_2008</t>
  </si>
  <si>
    <t>Soma de Soma de 50 - Mato Grosso do Sul_2008</t>
  </si>
  <si>
    <t>Soma de Soma de 51 - Mato Grosso_2008</t>
  </si>
  <si>
    <t>Soma de Soma de 52 - Goiás_2008</t>
  </si>
  <si>
    <t>Soma de Soma de 53 - Distrito Federal_2008</t>
  </si>
  <si>
    <t>Soma de Soma de 11 - Rondônia_2009</t>
  </si>
  <si>
    <t>Soma de Soma de 12 - Acre_2009</t>
  </si>
  <si>
    <t>Soma de Soma de 13 - Amazonas_2009</t>
  </si>
  <si>
    <t>Soma de Soma de 14 - Roraima_2009</t>
  </si>
  <si>
    <t>Soma de Soma de 15 - Pará_2009</t>
  </si>
  <si>
    <t>Soma de Soma de 16 - Amapá_2009</t>
  </si>
  <si>
    <t>Soma de Soma de 17 - Tocantins_2009</t>
  </si>
  <si>
    <t>Soma de Soma de 21 - Maranhão_2009</t>
  </si>
  <si>
    <t>Soma de Soma de 22 - Piauí_2009</t>
  </si>
  <si>
    <t>Soma de Soma de 23 - Ceará_2009</t>
  </si>
  <si>
    <t>Soma de Soma de 24 - Rio Grande do Norte_2009</t>
  </si>
  <si>
    <t>Soma de Soma de 25 - Paraíba_2009</t>
  </si>
  <si>
    <t>Soma de Soma de 26 - Pernambuco_2009</t>
  </si>
  <si>
    <t>Soma de Soma de 27 - Alagoas_2009</t>
  </si>
  <si>
    <t>Soma de Soma de 28 - Sergipe_2009</t>
  </si>
  <si>
    <t>Soma de Soma de 29 - Bahia_2009</t>
  </si>
  <si>
    <t>Soma de Soma de 31 - Minas Gerais_2009</t>
  </si>
  <si>
    <t>Soma de Soma de 32 - Espírito Santo_2009</t>
  </si>
  <si>
    <t>Soma de Soma de 33 - Rio de Janeiro_2009</t>
  </si>
  <si>
    <t>Soma de Soma de 35 - São Paulo_2009</t>
  </si>
  <si>
    <t>Soma de Soma de 41 - Paraná_2009</t>
  </si>
  <si>
    <t>Soma de Soma de 42 - Santa Catarina_2009</t>
  </si>
  <si>
    <t>Soma de Soma de 43 - Rio Grande do Sul_2009</t>
  </si>
  <si>
    <t>Soma de Soma de 50 - Mato Grosso do Sul_2009</t>
  </si>
  <si>
    <t>Soma de Soma de 51 - Mato Grosso_2009</t>
  </si>
  <si>
    <t>Soma de Soma de 52 - Goiás_2009</t>
  </si>
  <si>
    <t>Soma de Soma de 53 - Distrito Federal_2009</t>
  </si>
  <si>
    <t>Soma de Soma de 11 - Rondônia_2010</t>
  </si>
  <si>
    <t>Soma de Soma de 12 - Acre_2010</t>
  </si>
  <si>
    <t>Soma de Soma de 13 - Amazonas_2010</t>
  </si>
  <si>
    <t>Soma de Soma de 14 - Roraima_2010</t>
  </si>
  <si>
    <t>Soma de Soma de 15 - Pará_2010</t>
  </si>
  <si>
    <t>Soma de Soma de 16 - Amapá_2010</t>
  </si>
  <si>
    <t>Soma de Soma de 17 - Tocantins_2010</t>
  </si>
  <si>
    <t>Soma de Soma de 21 - Maranhão_2010</t>
  </si>
  <si>
    <t>Soma de Soma de 22 - Piauí_2010</t>
  </si>
  <si>
    <t>Soma de Soma de 23 - Ceará_2010</t>
  </si>
  <si>
    <t>Soma de Soma de 24 - Rio Grande do Norte_2010</t>
  </si>
  <si>
    <t>Soma de Soma de 25 - Paraíba_2010</t>
  </si>
  <si>
    <t>Soma de Soma de 26 - Pernambuco_2010</t>
  </si>
  <si>
    <t>Soma de Soma de 27 - Alagoas_2010</t>
  </si>
  <si>
    <t>Soma de Soma de 28 - Sergipe_2010</t>
  </si>
  <si>
    <t>Soma de Soma de 29 - Bahia_2010</t>
  </si>
  <si>
    <t>Soma de Soma de 31 - Minas Gerais_2010</t>
  </si>
  <si>
    <t>Soma de Soma de 32 - Espírito Santo_2010</t>
  </si>
  <si>
    <t>Soma de Soma de 33 - Rio de Janeiro_2010</t>
  </si>
  <si>
    <t>Soma de Soma de 35 - São Paulo_2010</t>
  </si>
  <si>
    <t>Soma de Soma de 41 - Paraná_2010</t>
  </si>
  <si>
    <t>Soma de Soma de 42 - Santa Catarina_2010</t>
  </si>
  <si>
    <t>Soma de Soma de 43 - Rio Grande do Sul_2010</t>
  </si>
  <si>
    <t>Soma de Soma de 50 - Mato Grosso do Sul_2010</t>
  </si>
  <si>
    <t>Soma de Soma de 51 - Mato Grosso_2010</t>
  </si>
  <si>
    <t>Soma de Soma de 52 - Goiás_2010</t>
  </si>
  <si>
    <t>Soma de Soma de 53 - Distrito Federal_2010</t>
  </si>
  <si>
    <t>Soma de Soma de 11 - Rondônia_2011</t>
  </si>
  <si>
    <t>Soma de Soma de 12 - Acre_2011</t>
  </si>
  <si>
    <t>Soma de Soma de 13 - Amazonas_2011</t>
  </si>
  <si>
    <t>Soma de Soma de 14 - Roraima_2011</t>
  </si>
  <si>
    <t>Soma de Soma de 15 - Pará_2011</t>
  </si>
  <si>
    <t>Soma de Soma de 16 - Amapá_2011</t>
  </si>
  <si>
    <t>Soma de Soma de 17 - Tocantins_2011</t>
  </si>
  <si>
    <t>Soma de Soma de 21 - Maranhão_2011</t>
  </si>
  <si>
    <t>Soma de Soma de 22 - Piauí_2011</t>
  </si>
  <si>
    <t>Soma de Soma de 23 - Ceará_2011</t>
  </si>
  <si>
    <t>Soma de Soma de 24 - Rio Grande do Norte_2011</t>
  </si>
  <si>
    <t>Soma de Soma de 25 - Paraíba_2011</t>
  </si>
  <si>
    <t>Soma de Soma de 26 - Pernambuco_2011</t>
  </si>
  <si>
    <t>Soma de Soma de 27 - Alagoas_2011</t>
  </si>
  <si>
    <t>Soma de Soma de 28 - Sergipe_2011</t>
  </si>
  <si>
    <t>Soma de Soma de 29 - Bahia_2011</t>
  </si>
  <si>
    <t>Soma de Soma de 31 - Minas Gerais_2011</t>
  </si>
  <si>
    <t>Soma de Soma de 32 - Espírito Santo_2011</t>
  </si>
  <si>
    <t>Soma de Soma de 33 - Rio de Janeiro_2011</t>
  </si>
  <si>
    <t>Soma de Soma de 35 - São Paulo_2011</t>
  </si>
  <si>
    <t>Soma de Soma de 41 - Paraná_2011</t>
  </si>
  <si>
    <t>Soma de Soma de 42 - Santa Catarina_2011</t>
  </si>
  <si>
    <t>Soma de Soma de 43 - Rio Grande do Sul_2011</t>
  </si>
  <si>
    <t>Soma de Soma de 50 - Mato Grosso do Sul_2011</t>
  </si>
  <si>
    <t>Soma de Soma de 51 - Mato Grosso_2011</t>
  </si>
  <si>
    <t>Soma de Soma de 52 - Goiás_2011</t>
  </si>
  <si>
    <t>Soma de Soma de 53 - Distrito Federal_2011</t>
  </si>
  <si>
    <t>Soma de Soma de 11 - Rondônia_2012</t>
  </si>
  <si>
    <t>Soma de Soma de 12 - Acre_2012</t>
  </si>
  <si>
    <t>Soma de Soma de 13 - Amazonas_2012</t>
  </si>
  <si>
    <t>Soma de Soma de 14 - Roraima_2012</t>
  </si>
  <si>
    <t>Soma de Soma de 15 - Pará_2012</t>
  </si>
  <si>
    <t>Soma de Soma de 16 - Amapá_2012</t>
  </si>
  <si>
    <t>Soma de Soma de 17 - Tocantins_2012</t>
  </si>
  <si>
    <t>Soma de Soma de 21 - Maranhão_2012</t>
  </si>
  <si>
    <t>Soma de Soma de 22 - Piauí_2012</t>
  </si>
  <si>
    <t>Soma de Soma de 23 - Ceará_2012</t>
  </si>
  <si>
    <t>Soma de Soma de 24 - Rio Grande do Norte_2012</t>
  </si>
  <si>
    <t>Soma de Soma de 25 - Paraíba_2012</t>
  </si>
  <si>
    <t>Soma de Soma de 26 - Pernambuco_2012</t>
  </si>
  <si>
    <t>Soma de Soma de 27 - Alagoas_2012</t>
  </si>
  <si>
    <t>Soma de Soma de 28 - Sergipe_2012</t>
  </si>
  <si>
    <t>Soma de Soma de 29 - Bahia_2012</t>
  </si>
  <si>
    <t>Soma de Soma de 31 - Minas Gerais_2012</t>
  </si>
  <si>
    <t>Soma de Soma de 32 - Espírito Santo_2012</t>
  </si>
  <si>
    <t>Soma de Soma de 33 - Rio de Janeiro_2012</t>
  </si>
  <si>
    <t>Soma de Soma de 35 - São Paulo_2012</t>
  </si>
  <si>
    <t>Soma de Soma de 41 - Paraná_2012</t>
  </si>
  <si>
    <t>Soma de Soma de 42 - Santa Catarina_2012</t>
  </si>
  <si>
    <t>Soma de Soma de 43 - Rio Grande do Sul_2012</t>
  </si>
  <si>
    <t>Soma de Soma de 50 - Mato Grosso do Sul_2012</t>
  </si>
  <si>
    <t>Soma de Soma de 51 - Mato Grosso_2012</t>
  </si>
  <si>
    <t>Soma de Soma de 52 - Goiás_2012</t>
  </si>
  <si>
    <t>Soma de Soma de 53 - Distrito Federal_2012</t>
  </si>
  <si>
    <t>Soma de Soma de 11 - Rondônia_2013</t>
  </si>
  <si>
    <t>Soma de Soma de 12 - Acre_2013</t>
  </si>
  <si>
    <t>Soma de Soma de 13 - Amazonas_2013</t>
  </si>
  <si>
    <t>Soma de Soma de 14 - Roraima_2013</t>
  </si>
  <si>
    <t>Soma de Soma de 15 - Pará_2013</t>
  </si>
  <si>
    <t>Soma de Soma de 16 - Amapá_2013</t>
  </si>
  <si>
    <t>Soma de Soma de 17 - Tocantins_2013</t>
  </si>
  <si>
    <t>Soma de Soma de 21 - Maranhão_2013</t>
  </si>
  <si>
    <t>Soma de Soma de 22 - Piauí_2013</t>
  </si>
  <si>
    <t>Soma de Soma de 23 - Ceará_2013</t>
  </si>
  <si>
    <t>Soma de Soma de 24 - Rio Grande do Norte_2013</t>
  </si>
  <si>
    <t>Soma de Soma de 25 - Paraíba_2013</t>
  </si>
  <si>
    <t>Soma de Soma de 26 - Pernambuco_2013</t>
  </si>
  <si>
    <t>Soma de Soma de 27 - Alagoas_2013</t>
  </si>
  <si>
    <t>Soma de Soma de 28 - Sergipe_2013</t>
  </si>
  <si>
    <t>Soma de Soma de 29 - Bahia_2013</t>
  </si>
  <si>
    <t>Soma de Soma de 31 - Minas Gerais_2013</t>
  </si>
  <si>
    <t>Soma de Soma de 32 - Espírito Santo_2013</t>
  </si>
  <si>
    <t>Soma de Soma de 33 - Rio de Janeiro_2013</t>
  </si>
  <si>
    <t>Soma de Soma de 35 - São Paulo_2013</t>
  </si>
  <si>
    <t>Soma de Soma de 41 - Paraná_2013</t>
  </si>
  <si>
    <t>Soma de Soma de 42 - Santa Catarina_2013</t>
  </si>
  <si>
    <t>Soma de Soma de 43 - Rio Grande do Sul_2013</t>
  </si>
  <si>
    <t>Soma de Soma de 50 - Mato Grosso do Sul_2013</t>
  </si>
  <si>
    <t>Soma de Soma de 51 - Mato Grosso_2013</t>
  </si>
  <si>
    <t>Soma de Soma de 52 - Goiás_2013</t>
  </si>
  <si>
    <t>Soma de Soma de 53 - Distrito Federal_2013</t>
  </si>
  <si>
    <t>Soma de Soma de 11 - Rondônia_2014</t>
  </si>
  <si>
    <t>Soma de Soma de 12 - Acre_2014</t>
  </si>
  <si>
    <t>Soma de Soma de 13 - Amazonas_2014</t>
  </si>
  <si>
    <t>Soma de Soma de 14 - Roraima_2014</t>
  </si>
  <si>
    <t>Soma de Soma de 15 - Pará_2014</t>
  </si>
  <si>
    <t>Soma de Soma de 16 - Amapá_2014</t>
  </si>
  <si>
    <t>Soma de Soma de 17 - Tocantins_2014</t>
  </si>
  <si>
    <t>Soma de Soma de 21 - Maranhão_2014</t>
  </si>
  <si>
    <t>Soma de Soma de 22 - Piauí_2014</t>
  </si>
  <si>
    <t>Soma de Soma de 23 - Ceará_2014</t>
  </si>
  <si>
    <t>Soma de Soma de 24 - Rio Grande do Norte_2014</t>
  </si>
  <si>
    <t>Soma de Soma de 25 - Paraíba_2014</t>
  </si>
  <si>
    <t>Soma de Soma de 26 - Pernambuco_2014</t>
  </si>
  <si>
    <t>Soma de Soma de 27 - Alagoas_2014</t>
  </si>
  <si>
    <t>Soma de Soma de 28 - Sergipe_2014</t>
  </si>
  <si>
    <t>Soma de Soma de 29 - Bahia_2014</t>
  </si>
  <si>
    <t>Soma de Soma de 31 - Minas Gerais_2014</t>
  </si>
  <si>
    <t>Soma de Soma de 32 - Espírito Santo_2014</t>
  </si>
  <si>
    <t>Soma de Soma de 33 - Rio de Janeiro_2014</t>
  </si>
  <si>
    <t>Soma de Soma de 35 - São Paulo_2014</t>
  </si>
  <si>
    <t>Soma de Soma de 41 - Paraná_2014</t>
  </si>
  <si>
    <t>Soma de Soma de 42 - Santa Catarina_2014</t>
  </si>
  <si>
    <t>Soma de Soma de 43 - Rio Grande do Sul_2014</t>
  </si>
  <si>
    <t>Soma de Soma de 50 - Mato Grosso do Sul_2014</t>
  </si>
  <si>
    <t>Soma de Soma de 51 - Mato Grosso_2014</t>
  </si>
  <si>
    <t>Soma de Soma de 52 - Goiás_2014</t>
  </si>
  <si>
    <t>Soma de Soma de 53 - Distrito Federal_2014</t>
  </si>
  <si>
    <t>11 - Rondônia</t>
  </si>
  <si>
    <t>12 - Acre</t>
  </si>
  <si>
    <t>13 - Amazonas</t>
  </si>
  <si>
    <t>14 - Roraima</t>
  </si>
  <si>
    <t>15 - Pará</t>
  </si>
  <si>
    <t>16 - Amapá</t>
  </si>
  <si>
    <t>17 - Tocantins</t>
  </si>
  <si>
    <t>21 - Maranhão</t>
  </si>
  <si>
    <t>22 - Piauí</t>
  </si>
  <si>
    <t>23 - Ceará</t>
  </si>
  <si>
    <t>24 - Rio Grande do Norte</t>
  </si>
  <si>
    <t>25 - Paraíba</t>
  </si>
  <si>
    <t>26 - Pernambuco</t>
  </si>
  <si>
    <t>27 - Alagoas</t>
  </si>
  <si>
    <t>28 - Sergipe</t>
  </si>
  <si>
    <t>29 - Bahia</t>
  </si>
  <si>
    <t>31 - Minas Gerais</t>
  </si>
  <si>
    <t>32 - Espírito Santo</t>
  </si>
  <si>
    <t>33 - Rio de Janeiro</t>
  </si>
  <si>
    <t>35 - São Paulo</t>
  </si>
  <si>
    <t>41 - Paraná</t>
  </si>
  <si>
    <t>42 - Santa Catarina</t>
  </si>
  <si>
    <t>43 - Rio Grande do Sul</t>
  </si>
  <si>
    <t>50 - Mato Grosso do Sul</t>
  </si>
  <si>
    <t>51 - Mato Grosso</t>
  </si>
  <si>
    <t>52 - Goiás</t>
  </si>
  <si>
    <t>53 - Distrito Federal</t>
  </si>
  <si>
    <t>11 - Rondônia_2014</t>
  </si>
  <si>
    <t>12 - Acre_2014</t>
  </si>
  <si>
    <t>13 - Amazonas_2014</t>
  </si>
  <si>
    <t>14 - Roraima_2014</t>
  </si>
  <si>
    <t>15 - Pará_2014</t>
  </si>
  <si>
    <t>16 - Amapá_2014</t>
  </si>
  <si>
    <t>17 - Tocantins_2014</t>
  </si>
  <si>
    <t>21 - Maranhão_2014</t>
  </si>
  <si>
    <t>22 - Piauí_2014</t>
  </si>
  <si>
    <t>23 - Ceará_2014</t>
  </si>
  <si>
    <t>24 - Rio Grande do Norte_2014</t>
  </si>
  <si>
    <t>25 - Paraíba_2014</t>
  </si>
  <si>
    <t>26 - Pernambuco_2014</t>
  </si>
  <si>
    <t>27 - Alagoas_2014</t>
  </si>
  <si>
    <t>28 - Sergipe_2014</t>
  </si>
  <si>
    <t>29 - Bahia_2014</t>
  </si>
  <si>
    <t>31 - Minas Gerais_2014</t>
  </si>
  <si>
    <t>32 - Espírito Santo_2014</t>
  </si>
  <si>
    <t>33 - Rio de Janeiro_2014</t>
  </si>
  <si>
    <t>35 - São Paulo_2014</t>
  </si>
  <si>
    <t>41 - Paraná_2014</t>
  </si>
  <si>
    <t>42 - Santa Catarina_2014</t>
  </si>
  <si>
    <t>43 - Rio Grande do Sul_2014</t>
  </si>
  <si>
    <t>50 - Mato Grosso do Sul_2014</t>
  </si>
  <si>
    <t>51 - Mato Grosso_2014</t>
  </si>
  <si>
    <t>52 - Goiás_2014</t>
  </si>
  <si>
    <t>53 - Distrito Federal_2014</t>
  </si>
  <si>
    <t>Total_2014</t>
  </si>
  <si>
    <t>11 - Rondônia_2013</t>
  </si>
  <si>
    <t>12 - Acre_2013</t>
  </si>
  <si>
    <t>13 - Amazonas_2013</t>
  </si>
  <si>
    <t>14 - Roraima_2013</t>
  </si>
  <si>
    <t>15 - Pará_2013</t>
  </si>
  <si>
    <t>16 - Amapá_2013</t>
  </si>
  <si>
    <t>17 - Tocantins_2013</t>
  </si>
  <si>
    <t>21 - Maranhão_2013</t>
  </si>
  <si>
    <t>22 - Piauí_2013</t>
  </si>
  <si>
    <t>23 - Ceará_2013</t>
  </si>
  <si>
    <t>24 - Rio Grande do Norte_2013</t>
  </si>
  <si>
    <t>25 - Paraíba_2013</t>
  </si>
  <si>
    <t>26 - Pernambuco_2013</t>
  </si>
  <si>
    <t>27 - Alagoas_2013</t>
  </si>
  <si>
    <t>28 - Sergipe_2013</t>
  </si>
  <si>
    <t>29 - Bahia_2013</t>
  </si>
  <si>
    <t>31 - Minas Gerais_2013</t>
  </si>
  <si>
    <t>32 - Espírito Santo_2013</t>
  </si>
  <si>
    <t>33 - Rio de Janeiro_2013</t>
  </si>
  <si>
    <t>35 - São Paulo_2013</t>
  </si>
  <si>
    <t>41 - Paraná_2013</t>
  </si>
  <si>
    <t>42 - Santa Catarina_2013</t>
  </si>
  <si>
    <t>43 - Rio Grande do Sul_2013</t>
  </si>
  <si>
    <t>50 - Mato Grosso do Sul_2013</t>
  </si>
  <si>
    <t>51 - Mato Grosso_2013</t>
  </si>
  <si>
    <t>52 - Goiás_2013</t>
  </si>
  <si>
    <t>53 - Distrito Federal_2013</t>
  </si>
  <si>
    <t>Total_2013</t>
  </si>
  <si>
    <t>11 - Rondônia_2012</t>
  </si>
  <si>
    <t>12 - Acre_2012</t>
  </si>
  <si>
    <t>13 - Amazonas_2012</t>
  </si>
  <si>
    <t>14 - Roraima_2012</t>
  </si>
  <si>
    <t>15 - Pará_2012</t>
  </si>
  <si>
    <t>16 - Amapá_2012</t>
  </si>
  <si>
    <t>17 - Tocantins_2012</t>
  </si>
  <si>
    <t>21 - Maranhão_2012</t>
  </si>
  <si>
    <t>22 - Piauí_2012</t>
  </si>
  <si>
    <t>23 - Ceará_2012</t>
  </si>
  <si>
    <t>24 - Rio Grande do Norte_2012</t>
  </si>
  <si>
    <t>25 - Paraíba_2012</t>
  </si>
  <si>
    <t>26 - Pernambuco_2012</t>
  </si>
  <si>
    <t>27 - Alagoas_2012</t>
  </si>
  <si>
    <t>28 - Sergipe_2012</t>
  </si>
  <si>
    <t>29 - Bahia_2012</t>
  </si>
  <si>
    <t>31 - Minas Gerais_2012</t>
  </si>
  <si>
    <t>32 - Espírito Santo_2012</t>
  </si>
  <si>
    <t>33 - Rio de Janeiro_2012</t>
  </si>
  <si>
    <t>35 - São Paulo_2012</t>
  </si>
  <si>
    <t>41 - Paraná_2012</t>
  </si>
  <si>
    <t>42 - Santa Catarina_2012</t>
  </si>
  <si>
    <t>43 - Rio Grande do Sul_2012</t>
  </si>
  <si>
    <t>50 - Mato Grosso do Sul_2012</t>
  </si>
  <si>
    <t>51 - Mato Grosso_2012</t>
  </si>
  <si>
    <t>52 - Goiás_2012</t>
  </si>
  <si>
    <t>53 - Distrito Federal_2012</t>
  </si>
  <si>
    <t>Total_2012</t>
  </si>
  <si>
    <t>11 - Rondônia_2011</t>
  </si>
  <si>
    <t>12 - Acre_2011</t>
  </si>
  <si>
    <t>13 - Amazonas_2011</t>
  </si>
  <si>
    <t>14 - Roraima_2011</t>
  </si>
  <si>
    <t>15 - Pará_2011</t>
  </si>
  <si>
    <t>16 - Amapá_2011</t>
  </si>
  <si>
    <t>17 - Tocantins_2011</t>
  </si>
  <si>
    <t>21 - Maranhão_2011</t>
  </si>
  <si>
    <t>22 - Piauí_2011</t>
  </si>
  <si>
    <t>23 - Ceará_2011</t>
  </si>
  <si>
    <t>24 - Rio Grande do Norte_2011</t>
  </si>
  <si>
    <t>25 - Paraíba_2011</t>
  </si>
  <si>
    <t>26 - Pernambuco_2011</t>
  </si>
  <si>
    <t>27 - Alagoas_2011</t>
  </si>
  <si>
    <t>28 - Sergipe_2011</t>
  </si>
  <si>
    <t>29 - Bahia_2011</t>
  </si>
  <si>
    <t>31 - Minas Gerais_2011</t>
  </si>
  <si>
    <t>32 - Espírito Santo_2011</t>
  </si>
  <si>
    <t>33 - Rio de Janeiro_2011</t>
  </si>
  <si>
    <t>35 - São Paulo_2011</t>
  </si>
  <si>
    <t>41 - Paraná_2011</t>
  </si>
  <si>
    <t>42 - Santa Catarina_2011</t>
  </si>
  <si>
    <t>43 - Rio Grande do Sul_2011</t>
  </si>
  <si>
    <t>50 - Mato Grosso do Sul_2011</t>
  </si>
  <si>
    <t>51 - Mato Grosso_2011</t>
  </si>
  <si>
    <t>52 - Goiás_2011</t>
  </si>
  <si>
    <t>53 - Distrito Federal_2011</t>
  </si>
  <si>
    <t>Total_2011</t>
  </si>
  <si>
    <t>11 - Rondônia_2010</t>
  </si>
  <si>
    <t>12 - Acre_2010</t>
  </si>
  <si>
    <t>13 - Amazonas_2010</t>
  </si>
  <si>
    <t>14 - Roraima_2010</t>
  </si>
  <si>
    <t>15 - Pará_2010</t>
  </si>
  <si>
    <t>16 - Amapá_2010</t>
  </si>
  <si>
    <t>17 - Tocantins_2010</t>
  </si>
  <si>
    <t>21 - Maranhão_2010</t>
  </si>
  <si>
    <t>22 - Piauí_2010</t>
  </si>
  <si>
    <t>23 - Ceará_2010</t>
  </si>
  <si>
    <t>24 - Rio Grande do Norte_2010</t>
  </si>
  <si>
    <t>25 - Paraíba_2010</t>
  </si>
  <si>
    <t>26 - Pernambuco_2010</t>
  </si>
  <si>
    <t>27 - Alagoas_2010</t>
  </si>
  <si>
    <t>28 - Sergipe_2010</t>
  </si>
  <si>
    <t>29 - Bahia_2010</t>
  </si>
  <si>
    <t>31 - Minas Gerais_2010</t>
  </si>
  <si>
    <t>32 - Espírito Santo_2010</t>
  </si>
  <si>
    <t>33 - Rio de Janeiro_2010</t>
  </si>
  <si>
    <t>35 - São Paulo_2010</t>
  </si>
  <si>
    <t>41 - Paraná_2010</t>
  </si>
  <si>
    <t>42 - Santa Catarina_2010</t>
  </si>
  <si>
    <t>43 - Rio Grande do Sul_2010</t>
  </si>
  <si>
    <t>50 - Mato Grosso do Sul_2010</t>
  </si>
  <si>
    <t>51 - Mato Grosso_2010</t>
  </si>
  <si>
    <t>52 - Goiás_2010</t>
  </si>
  <si>
    <t>53 - Distrito Federal_2010</t>
  </si>
  <si>
    <t>Total_2010</t>
  </si>
  <si>
    <t>11 - Rondônia_2009</t>
  </si>
  <si>
    <t>12 - Acre_2009</t>
  </si>
  <si>
    <t>13 - Amazonas_2009</t>
  </si>
  <si>
    <t>14 - Roraima_2009</t>
  </si>
  <si>
    <t>15 - Pará_2009</t>
  </si>
  <si>
    <t>16 - Amapá_2009</t>
  </si>
  <si>
    <t>17 - Tocantins_2009</t>
  </si>
  <si>
    <t>21 - Maranhão_2009</t>
  </si>
  <si>
    <t>22 - Piauí_2009</t>
  </si>
  <si>
    <t>23 - Ceará_2009</t>
  </si>
  <si>
    <t>24 - Rio Grande do Norte_2009</t>
  </si>
  <si>
    <t>25 - Paraíba_2009</t>
  </si>
  <si>
    <t>26 - Pernambuco_2009</t>
  </si>
  <si>
    <t>27 - Alagoas_2009</t>
  </si>
  <si>
    <t>28 - Sergipe_2009</t>
  </si>
  <si>
    <t>29 - Bahia_2009</t>
  </si>
  <si>
    <t>31 - Minas Gerais_2009</t>
  </si>
  <si>
    <t>32 - Espírito Santo_2009</t>
  </si>
  <si>
    <t>33 - Rio de Janeiro_2009</t>
  </si>
  <si>
    <t>35 - São Paulo_2009</t>
  </si>
  <si>
    <t>41 - Paraná_2009</t>
  </si>
  <si>
    <t>42 - Santa Catarina_2009</t>
  </si>
  <si>
    <t>43 - Rio Grande do Sul_2009</t>
  </si>
  <si>
    <t>50 - Mato Grosso do Sul_2009</t>
  </si>
  <si>
    <t>51 - Mato Grosso_2009</t>
  </si>
  <si>
    <t>52 - Goiás_2009</t>
  </si>
  <si>
    <t>53 - Distrito Federal_2009</t>
  </si>
  <si>
    <t>Total_2009</t>
  </si>
  <si>
    <t>11 - Rondônia_2008</t>
  </si>
  <si>
    <t>12 - Acre_2008</t>
  </si>
  <si>
    <t>13 - Amazonas_2008</t>
  </si>
  <si>
    <t>14 - Roraima_2008</t>
  </si>
  <si>
    <t>15 - Pará_2008</t>
  </si>
  <si>
    <t>16 - Amapá_2008</t>
  </si>
  <si>
    <t>17 - Tocantins_2008</t>
  </si>
  <si>
    <t>21 - Maranhão_2008</t>
  </si>
  <si>
    <t>22 - Piauí_2008</t>
  </si>
  <si>
    <t>23 - Ceará_2008</t>
  </si>
  <si>
    <t>24 - Rio Grande do Norte_2008</t>
  </si>
  <si>
    <t>25 - Paraíba_2008</t>
  </si>
  <si>
    <t>26 - Pernambuco_2008</t>
  </si>
  <si>
    <t>27 - Alagoas_2008</t>
  </si>
  <si>
    <t>28 - Sergipe_2008</t>
  </si>
  <si>
    <t>29 - Bahia_2008</t>
  </si>
  <si>
    <t>31 - Minas Gerais_2008</t>
  </si>
  <si>
    <t>32 - Espírito Santo_2008</t>
  </si>
  <si>
    <t>33 - Rio de Janeiro_2008</t>
  </si>
  <si>
    <t>35 - São Paulo_2008</t>
  </si>
  <si>
    <t>41 - Paraná_2008</t>
  </si>
  <si>
    <t>42 - Santa Catarina_2008</t>
  </si>
  <si>
    <t>43 - Rio Grande do Sul_2008</t>
  </si>
  <si>
    <t>50 - Mato Grosso do Sul_2008</t>
  </si>
  <si>
    <t>51 - Mato Grosso_2008</t>
  </si>
  <si>
    <t>52 - Goiás_2008</t>
  </si>
  <si>
    <t>53 - Distrito Federal_2008</t>
  </si>
  <si>
    <t>Total_2008</t>
  </si>
  <si>
    <t>11 - Rondônia_2007</t>
  </si>
  <si>
    <t>12 - Acre_2007</t>
  </si>
  <si>
    <t>13 - Amazonas_2007</t>
  </si>
  <si>
    <t>14 - Roraima_2007</t>
  </si>
  <si>
    <t>15 - Pará_2007</t>
  </si>
  <si>
    <t>16 - Amapá_2007</t>
  </si>
  <si>
    <t>17 - Tocantins_2007</t>
  </si>
  <si>
    <t>21 - Maranhão_2007</t>
  </si>
  <si>
    <t>22 - Piauí_2007</t>
  </si>
  <si>
    <t>23 - Ceará_2007</t>
  </si>
  <si>
    <t>24 - Rio Grande do Norte_2007</t>
  </si>
  <si>
    <t>25 - Paraíba_2007</t>
  </si>
  <si>
    <t>26 - Pernambuco_2007</t>
  </si>
  <si>
    <t>27 - Alagoas_2007</t>
  </si>
  <si>
    <t>28 - Sergipe_2007</t>
  </si>
  <si>
    <t>29 - Bahia_2007</t>
  </si>
  <si>
    <t>31 - Minas Gerais_2007</t>
  </si>
  <si>
    <t>32 - Espírito Santo_2007</t>
  </si>
  <si>
    <t>33 - Rio de Janeiro_2007</t>
  </si>
  <si>
    <t>35 - São Paulo_2007</t>
  </si>
  <si>
    <t>41 - Paraná_2007</t>
  </si>
  <si>
    <t>42 - Santa Catarina_2007</t>
  </si>
  <si>
    <t>43 - Rio Grande do Sul_2007</t>
  </si>
  <si>
    <t>50 - Mato Grosso do Sul_2007</t>
  </si>
  <si>
    <t>51 - Mato Grosso_2007</t>
  </si>
  <si>
    <t>52 - Goiás_2007</t>
  </si>
  <si>
    <t>53 - Distrito Federal_2007</t>
  </si>
  <si>
    <t>Total_2007</t>
  </si>
  <si>
    <t>Arquitetura e Design</t>
  </si>
  <si>
    <t>Comércio varejista de jóias e relógios</t>
  </si>
  <si>
    <t>Artes Cênicas e Espetáculos</t>
  </si>
  <si>
    <t>Atividades de organizações associativas ligadas à cultura e à arte</t>
  </si>
  <si>
    <t>Atividades de rádio</t>
  </si>
  <si>
    <t>Operadoras de televisão por assinatura por cabo</t>
  </si>
  <si>
    <t>Operadoras de televisão por assinatura por satélite</t>
  </si>
  <si>
    <t>Cultura Digital</t>
  </si>
  <si>
    <t>Editorial</t>
  </si>
  <si>
    <t>Edição de jornais</t>
  </si>
  <si>
    <t>Edição de revistas</t>
  </si>
  <si>
    <t>Educação e Criação em Artes</t>
  </si>
  <si>
    <t>Atividades fotográficas e similares</t>
  </si>
  <si>
    <t>Criação artística</t>
  </si>
  <si>
    <t>Comércio varejista especializado de instrumentos musicais e acessórios</t>
  </si>
  <si>
    <t>Publicidade</t>
  </si>
  <si>
    <t>Formato 2</t>
  </si>
  <si>
    <t>Livro e Análises</t>
  </si>
  <si>
    <t>Formato 3</t>
  </si>
  <si>
    <t>Formato 4</t>
  </si>
  <si>
    <t>Código CNAE</t>
  </si>
  <si>
    <t>Descrição CNAE 2.0</t>
  </si>
  <si>
    <t>Cadeias Gerais</t>
  </si>
  <si>
    <t>Lapidação, fab. Ourivesaria e Joalheria</t>
  </si>
  <si>
    <t>Fabricação de Bijuterias e Artefatos semelhantes</t>
  </si>
  <si>
    <t>Serviços arquitetura</t>
  </si>
  <si>
    <t>Desenho e decoração</t>
  </si>
  <si>
    <t>Artes cênicas, espetáculos, etc.</t>
  </si>
  <si>
    <t>Gestão espaço para espetáculos</t>
  </si>
  <si>
    <t>Produção cine, vídeos, programa TV</t>
  </si>
  <si>
    <t>Pós Produção cine, vídeos, programa TV</t>
  </si>
  <si>
    <t>Distribuição cine, vídeos, programas TV</t>
  </si>
  <si>
    <t>Exibições cinematográficas</t>
  </si>
  <si>
    <t>TV aberta</t>
  </si>
  <si>
    <t>TV por assinatura</t>
  </si>
  <si>
    <t>Operadoras de televisão por assinatura por micro-ondas</t>
  </si>
  <si>
    <t>Aluguel de fitas vídeo, DVD, etc.</t>
  </si>
  <si>
    <t>Portais, Provedores de Conteúdo e Outros Serviços de Informação na Internet</t>
  </si>
  <si>
    <t>Com. Var. Livros, jornais, papelaria.</t>
  </si>
  <si>
    <t>Com. Atac. Livros, jornais, papelaria.</t>
  </si>
  <si>
    <t>Edição integrada impressão livros</t>
  </si>
  <si>
    <t>Edição integrada impressão jornais</t>
  </si>
  <si>
    <t>Edição integrada impressão revistas</t>
  </si>
  <si>
    <t>Agências de Notícias</t>
  </si>
  <si>
    <t>Ensino de Arte Cultura</t>
  </si>
  <si>
    <t>Parques de Diversão e Parques Temáticas</t>
  </si>
  <si>
    <t>Atividades de Lazer não especificadas anteriormente</t>
  </si>
  <si>
    <t>Fabricação de Brinquedos e Jogos Recreativos</t>
  </si>
  <si>
    <t>Fab. Instrumentos musicais</t>
  </si>
  <si>
    <t>Com. Var. Discos, CDs, DVDs</t>
  </si>
  <si>
    <t>Gravação de som e edição música</t>
  </si>
  <si>
    <t>Bibliotecas e arquivos</t>
  </si>
  <si>
    <t>Museus, restaurações, prédios históricos</t>
  </si>
  <si>
    <t>Jardim botânico, zoo, parques e reservas ecológicas.</t>
  </si>
  <si>
    <t>Agências de Publicidade</t>
  </si>
  <si>
    <t>Agenciamento de Espaços para Publicidade, Exceto em Veículos de Comunicação</t>
  </si>
  <si>
    <t>Atividades de Publicidade Não Especificadas Anteriormente</t>
  </si>
  <si>
    <t>Serviços técnico-profissionais</t>
  </si>
  <si>
    <t>Tecnologia da Informação</t>
  </si>
  <si>
    <t>Agências de notícias e outros serviços de informação</t>
  </si>
  <si>
    <t>Artigos de escritório e de papelaria; papel, pape- lão e seus artefatos; livros, jornais e outras pu- blicações</t>
  </si>
  <si>
    <t>INDISPONÍVEL</t>
  </si>
  <si>
    <t>SCC</t>
  </si>
  <si>
    <t>Atuação</t>
  </si>
  <si>
    <t>Total UF</t>
  </si>
  <si>
    <t>Serviços Não-Financeiros</t>
  </si>
  <si>
    <t>Aluguéis não imobiliários e gestão de ativos intangíveis não financeiros</t>
  </si>
  <si>
    <t>Serviços arquitetura; Atividades fotográficas e similares; Desenho e decoração; Agências de Publicidade; Agenciamento de Espaços para Publicidade, Exceto em Veículos de Comunicação; tividades de Publicidade Não Especificadas Anteriormente</t>
  </si>
  <si>
    <t>7111; 7420; 74102; 7311; 7312; 7319</t>
  </si>
  <si>
    <t>Artes cênicas, espetáculos, etc.; Gestão espaço para espetáculos; Criação artística; Parques de Diversão e Parques Temáticas; Atividades de Lazer não especificadas anteriormente</t>
  </si>
  <si>
    <t>9001; 9003; 9002; 93212; 93298</t>
  </si>
  <si>
    <t>5911; 5912; 5913; 5914; 5920; 6010; 6021; 6022</t>
  </si>
  <si>
    <t>Produção cine, vídeos, programa TV; Pós Produção cine, vídeos, programa TV; Distribuição cine, vídeos, programas TV; Exibições cinematográficas; Atividades de rádio; TV aberta; TV por assinatura; gravação de som e edição música</t>
  </si>
  <si>
    <t>6141; 6142; 6143</t>
  </si>
  <si>
    <t>Operadoras de televisão por assinatura por cabo; Operadoras de televisão por assinatura por micro-ondas; Operadoras de televisão por assinatura por satélite</t>
  </si>
  <si>
    <t xml:space="preserve">
5811; 5812; 5813; 5821; 5822; 5823</t>
  </si>
  <si>
    <t>Edição de livros; Edição de jornais; Edição de revistas; Edição integrada impressão livros; Edição integrada impressão jornais; Edição integrada impressão revistas</t>
  </si>
  <si>
    <t>Agência de Notícias</t>
  </si>
  <si>
    <t>Classe CNAE CSC (denominação, separadas por ';')</t>
  </si>
  <si>
    <t>ClasseCNAE CSC</t>
  </si>
  <si>
    <t>47.61-0; 4762</t>
  </si>
  <si>
    <t>Com. Var. Livros, jornais, papelaria.; Com. Var. Discos, CDs, DVDs</t>
  </si>
  <si>
    <t xml:space="preserve">
Lapidação, fab. Ourivesaria e Joalheria; Fabricação de Bijuterias e Artefatos semelhantes</t>
  </si>
  <si>
    <t>3211; 3212</t>
  </si>
  <si>
    <t>Valor Adicionado, Receita ou Custo TOTAL para cada pesquisa IBGE</t>
  </si>
  <si>
    <t>Total da Pesquisa</t>
  </si>
  <si>
    <t>Pesquisa IBGE</t>
  </si>
  <si>
    <t>AgregPIA</t>
  </si>
  <si>
    <t>AgregPAS</t>
  </si>
  <si>
    <t>AgregPAC</t>
  </si>
  <si>
    <t>AgregOUT</t>
  </si>
  <si>
    <t>Setores</t>
  </si>
  <si>
    <t>Nome da Categoria</t>
  </si>
  <si>
    <t>CNAES na categoria</t>
  </si>
  <si>
    <t>47.53-9 e 47.56-3</t>
  </si>
  <si>
    <t>47.61-0, 47.62-8, 47.63-6</t>
  </si>
  <si>
    <t>47.83-1 e 47.89-0</t>
  </si>
  <si>
    <t>69.11-7, 69.20-6, 70.20-4, 71.11-1, 71.12-0, 71.19-7, 71.20-1, 73.11-4, 73.12-2, 73.19-0, 73.20-3, 74.10-2, 74.20-0 , 74.90-0</t>
  </si>
  <si>
    <t>90.01-9, 90.02-7, 90.03-5, 92.00-3, 93.11-5, 93.13-1, 93.19-1,
93.21-2, 93.29-8</t>
  </si>
  <si>
    <t>90.01-9, 90.02-7, 90.03-5, 92.00-3, 93.11-5, 93.13-1, 93.19-1, 93.21-2, 93.29-8</t>
  </si>
  <si>
    <t>60.10-1, 60.21-7, 60.22-5, 59.11-1, 59.12-0, 59.13-8, 59.14-6, 59.20-1</t>
  </si>
  <si>
    <t xml:space="preserve"> 61.10-8, 61.20-5, 61.30-2, 61.41-8, 61.42-6, 61.43-4, 61.90-6</t>
  </si>
  <si>
    <t>77.11-0, 77.19-5, 77.21-7, 77.22-5, 77.23-3, 77.29-2, 77.31-4, 77.32-2, 77.33-1, 77.39-0, 77.40-3</t>
  </si>
  <si>
    <t>62.01-5, 62.02-3, 62.03-1, 62.04-0, 62.09-1, 63.11-9, 63.19-4</t>
  </si>
  <si>
    <t>58.11-5, 58.12-3, 58.13-1, 58.19-1, 58.21-2, 58.22-1, 58.23-9, 58.29-8</t>
  </si>
  <si>
    <t>63.91-7, 63.99-2</t>
  </si>
  <si>
    <t>85.50-3, 85.91-1, 85.92-9, 85.93-7, 85.99-6</t>
  </si>
  <si>
    <t>32.1</t>
  </si>
  <si>
    <t>32.4</t>
  </si>
  <si>
    <t>32.2</t>
  </si>
  <si>
    <t>Abaixo, as tabelas dinamicas automaticas para "Classes CNAE"</t>
  </si>
  <si>
    <t>Abaixo, as tabelas dinamicas automaticas para "Setores Culturais e Criativos SCC".</t>
  </si>
  <si>
    <t>71.11-1</t>
  </si>
  <si>
    <t>74.20-0</t>
  </si>
  <si>
    <t>74.10-2</t>
  </si>
  <si>
    <t>73.11-4</t>
  </si>
  <si>
    <t>73.12-2</t>
  </si>
  <si>
    <t>73.19-0</t>
  </si>
  <si>
    <t>90.01-9</t>
  </si>
  <si>
    <t>90.03-5</t>
  </si>
  <si>
    <t>90.02-7</t>
  </si>
  <si>
    <t>93.21-2</t>
  </si>
  <si>
    <t>93.29-8</t>
  </si>
  <si>
    <t>59.11-1</t>
  </si>
  <si>
    <t>59.12-0</t>
  </si>
  <si>
    <t>59.13-8</t>
  </si>
  <si>
    <t>59.14-6</t>
  </si>
  <si>
    <t>60.10-1</t>
  </si>
  <si>
    <t>60.21-7</t>
  </si>
  <si>
    <t>60.22-5</t>
  </si>
  <si>
    <t>59.20-1</t>
  </si>
  <si>
    <t>61.41-8</t>
  </si>
  <si>
    <t>61.42-6</t>
  </si>
  <si>
    <t>61.43-4</t>
  </si>
  <si>
    <t>63.19-4</t>
  </si>
  <si>
    <t>58.11-5</t>
  </si>
  <si>
    <t>58.12-3</t>
  </si>
  <si>
    <t>58.13-1</t>
  </si>
  <si>
    <t>58.21-2</t>
  </si>
  <si>
    <t>58.22-1</t>
  </si>
  <si>
    <t>58.23-9</t>
  </si>
  <si>
    <t>63.91-7</t>
  </si>
  <si>
    <t>85.92-9</t>
  </si>
  <si>
    <t>85.93-7</t>
  </si>
  <si>
    <t>47.83-1</t>
  </si>
  <si>
    <t>47.61-0</t>
  </si>
  <si>
    <t>47.62-8</t>
  </si>
  <si>
    <t>32.11-6</t>
  </si>
  <si>
    <t>32.12-4</t>
  </si>
  <si>
    <t>32.40-0</t>
  </si>
  <si>
    <t>32.20-5</t>
  </si>
  <si>
    <t>94.93-6</t>
  </si>
  <si>
    <t>91.01-5</t>
  </si>
  <si>
    <t>91.02-3</t>
  </si>
  <si>
    <t>91.03-1</t>
  </si>
  <si>
    <t>Cultura</t>
  </si>
  <si>
    <t>Valor Adicionado</t>
  </si>
  <si>
    <t>Valores Relativos</t>
  </si>
  <si>
    <t>Variação do Valor Adicionado</t>
  </si>
  <si>
    <t>Valor Adicionado - Comércio</t>
  </si>
  <si>
    <t>Variação do Valor Adicionado - Comércio</t>
  </si>
  <si>
    <t>Valor Adicionado - Serviços e Indústria</t>
  </si>
  <si>
    <t>Variação do Valor Adicionado - Serviços e Indústria</t>
  </si>
  <si>
    <t>Valor Adicionado - SCC</t>
  </si>
  <si>
    <t>Variação do Valor Adicionado - SCC</t>
  </si>
  <si>
    <t>Fabricação de brinquedos e jogos recreativos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</si>
</sst>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.00_);_(* \(#,##0.00\);_(* &quot;-&quot;??_);_(@_)"/>
    <numFmt numFmtId="165" formatCode="_-* #,##0.00000_-;\-* #,##0.00000_-;_-* &quot;-&quot;??_-;_-@_-"/>
    <numFmt numFmtId="166" formatCode="_-* #,##0.0000_-;\-* #,##0.0000_-;_-* &quot;-&quot;??_-;_-@_-"/>
    <numFmt numFmtId="167" formatCode="_-* #,##0_-;\-* #,##0_-;_-* &quot;-&quot;??_-;_-@_-"/>
    <numFmt numFmtId="168" formatCode="_-* #,##0.000000_-;\-* #,##0.000000_-;_-* &quot;-&quot;??_-;_-@_-"/>
    <numFmt numFmtId="169" formatCode="_(* #,##0.00000000_);_(* \(#,##0.00000000\);_(* &quot;-&quot;??_);_(@_)"/>
    <numFmt numFmtId="170" formatCode="#,##0.00000000"/>
    <numFmt numFmtId="171" formatCode="0.0000000000000000"/>
    <numFmt numFmtId="172" formatCode="0.00000000"/>
  </numFmts>
  <fonts count="2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2.1"/>
      <color rgb="FF000000"/>
      <name val="Calibri"/>
      <family val="2"/>
    </font>
    <font>
      <sz val="11"/>
      <color rgb="FF0061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6100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sz val="9"/>
      <color rgb="FF000000"/>
      <name val="Calibri"/>
      <family val="2"/>
    </font>
    <font>
      <sz val="9"/>
      <name val="Calibri"/>
      <family val="2"/>
      <scheme val="minor"/>
    </font>
    <font>
      <sz val="9"/>
      <name val="Calibri"/>
      <family val="2"/>
    </font>
    <font>
      <b/>
      <sz val="1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FF0000"/>
      <name val="Calibri"/>
      <family val="2"/>
    </font>
    <font>
      <b/>
      <sz val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9" fillId="7" borderId="0" applyNumberFormat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189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0" borderId="0" xfId="0" applyFont="1" applyAlignment="1">
      <alignment horizontal="left" vertical="top"/>
    </xf>
    <xf numFmtId="0" fontId="0" fillId="0" borderId="0" xfId="0" applyAlignment="1"/>
    <xf numFmtId="0" fontId="2" fillId="2" borderId="1" xfId="0" applyFont="1" applyFill="1" applyBorder="1" applyAlignment="1">
      <alignment vertical="center" wrapText="1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/>
    <xf numFmtId="43" fontId="0" fillId="0" borderId="0" xfId="0" applyNumberFormat="1"/>
    <xf numFmtId="164" fontId="0" fillId="0" borderId="0" xfId="3" applyFont="1"/>
    <xf numFmtId="0" fontId="0" fillId="0" borderId="0" xfId="0"/>
    <xf numFmtId="0" fontId="0" fillId="0" borderId="1" xfId="0" applyBorder="1"/>
    <xf numFmtId="0" fontId="0" fillId="0" borderId="0" xfId="0" pivotButton="1"/>
    <xf numFmtId="0" fontId="0" fillId="0" borderId="0" xfId="0" applyAlignment="1">
      <alignment wrapText="1"/>
    </xf>
    <xf numFmtId="43" fontId="0" fillId="0" borderId="1" xfId="1" applyFont="1" applyBorder="1"/>
    <xf numFmtId="0" fontId="2" fillId="0" borderId="0" xfId="0" applyFont="1" applyAlignment="1">
      <alignment vertical="center"/>
    </xf>
    <xf numFmtId="166" fontId="0" fillId="0" borderId="0" xfId="1" applyNumberFormat="1" applyFont="1"/>
    <xf numFmtId="167" fontId="2" fillId="0" borderId="0" xfId="0" applyNumberFormat="1" applyFont="1"/>
    <xf numFmtId="0" fontId="2" fillId="0" borderId="0" xfId="8" applyNumberFormat="1" applyFont="1"/>
    <xf numFmtId="167" fontId="0" fillId="0" borderId="0" xfId="8" applyNumberFormat="1" applyFont="1"/>
    <xf numFmtId="168" fontId="0" fillId="0" borderId="0" xfId="1" applyNumberFormat="1" applyFont="1"/>
    <xf numFmtId="0" fontId="2" fillId="0" borderId="0" xfId="0" applyFont="1" applyAlignment="1">
      <alignment horizontal="center" vertical="center"/>
    </xf>
    <xf numFmtId="0" fontId="2" fillId="0" borderId="1" xfId="0" applyFont="1" applyBorder="1"/>
    <xf numFmtId="0" fontId="2" fillId="6" borderId="1" xfId="0" applyFont="1" applyFill="1" applyBorder="1" applyAlignment="1"/>
    <xf numFmtId="0" fontId="0" fillId="0" borderId="1" xfId="0" applyBorder="1" applyAlignment="1"/>
    <xf numFmtId="0" fontId="0" fillId="6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Border="1"/>
    <xf numFmtId="0" fontId="12" fillId="7" borderId="1" xfId="9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0" xfId="0" applyFont="1" applyAlignment="1">
      <alignment wrapText="1"/>
    </xf>
    <xf numFmtId="0" fontId="13" fillId="2" borderId="0" xfId="0" applyFont="1" applyFill="1" applyAlignment="1">
      <alignment wrapText="1"/>
    </xf>
    <xf numFmtId="0" fontId="14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3" fillId="0" borderId="0" xfId="0" applyFont="1"/>
    <xf numFmtId="0" fontId="13" fillId="0" borderId="1" xfId="0" applyFont="1" applyBorder="1" applyAlignment="1">
      <alignment horizontal="center" vertical="center" wrapText="1"/>
    </xf>
    <xf numFmtId="0" fontId="13" fillId="2" borderId="0" xfId="0" applyFont="1" applyFill="1"/>
    <xf numFmtId="0" fontId="13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5" fillId="0" borderId="0" xfId="0" applyFont="1"/>
    <xf numFmtId="0" fontId="5" fillId="2" borderId="0" xfId="0" applyFont="1" applyFill="1"/>
    <xf numFmtId="0" fontId="13" fillId="0" borderId="0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/>
    </xf>
    <xf numFmtId="0" fontId="12" fillId="7" borderId="1" xfId="9" applyFont="1" applyBorder="1" applyAlignment="1">
      <alignment vertical="center"/>
    </xf>
    <xf numFmtId="0" fontId="12" fillId="7" borderId="1" xfId="9" applyFont="1" applyBorder="1" applyAlignment="1">
      <alignment vertical="center" wrapText="1"/>
    </xf>
    <xf numFmtId="0" fontId="14" fillId="0" borderId="0" xfId="0" applyFont="1"/>
    <xf numFmtId="0" fontId="14" fillId="0" borderId="1" xfId="0" applyFont="1" applyBorder="1" applyAlignment="1">
      <alignment horizontal="center" vertical="center" wrapText="1"/>
    </xf>
    <xf numFmtId="0" fontId="14" fillId="2" borderId="0" xfId="0" applyFont="1" applyFill="1"/>
    <xf numFmtId="0" fontId="15" fillId="0" borderId="1" xfId="0" applyFont="1" applyBorder="1" applyAlignment="1">
      <alignment vertical="center"/>
    </xf>
    <xf numFmtId="0" fontId="6" fillId="0" borderId="0" xfId="0" applyFont="1"/>
    <xf numFmtId="0" fontId="6" fillId="2" borderId="0" xfId="0" applyFont="1" applyFill="1"/>
    <xf numFmtId="0" fontId="16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0" fontId="13" fillId="0" borderId="0" xfId="0" applyFont="1" applyBorder="1"/>
    <xf numFmtId="0" fontId="18" fillId="7" borderId="0" xfId="9" applyFont="1" applyBorder="1" applyAlignment="1">
      <alignment horizontal="center" vertical="center"/>
    </xf>
    <xf numFmtId="0" fontId="18" fillId="7" borderId="0" xfId="9" applyFont="1" applyBorder="1" applyAlignment="1">
      <alignment horizontal="center" vertical="center" wrapText="1"/>
    </xf>
    <xf numFmtId="0" fontId="18" fillId="7" borderId="0" xfId="9" applyFont="1" applyBorder="1" applyAlignment="1">
      <alignment vertical="center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13" fillId="2" borderId="0" xfId="0" applyFont="1" applyFill="1" applyBorder="1"/>
    <xf numFmtId="0" fontId="13" fillId="0" borderId="0" xfId="0" applyFont="1" applyFill="1" applyBorder="1"/>
    <xf numFmtId="0" fontId="16" fillId="0" borderId="0" xfId="0" applyFont="1" applyBorder="1"/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 wrapText="1"/>
    </xf>
    <xf numFmtId="0" fontId="17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3" fillId="0" borderId="0" xfId="0" applyFont="1" applyBorder="1" applyAlignment="1"/>
    <xf numFmtId="0" fontId="18" fillId="7" borderId="0" xfId="9" applyFont="1" applyBorder="1" applyAlignment="1">
      <alignment vertical="center" wrapText="1"/>
    </xf>
    <xf numFmtId="0" fontId="18" fillId="7" borderId="0" xfId="9" applyFont="1" applyBorder="1"/>
    <xf numFmtId="0" fontId="15" fillId="0" borderId="0" xfId="0" applyFont="1" applyBorder="1" applyAlignment="1">
      <alignment vertical="center"/>
    </xf>
    <xf numFmtId="0" fontId="12" fillId="7" borderId="0" xfId="9" applyFont="1" applyBorder="1" applyAlignment="1">
      <alignment vertical="center"/>
    </xf>
    <xf numFmtId="0" fontId="12" fillId="7" borderId="0" xfId="9" applyFont="1" applyBorder="1" applyAlignment="1">
      <alignment horizontal="center" vertical="center"/>
    </xf>
    <xf numFmtId="0" fontId="12" fillId="7" borderId="0" xfId="9" applyFont="1" applyBorder="1"/>
    <xf numFmtId="0" fontId="19" fillId="0" borderId="1" xfId="0" applyFont="1" applyFill="1" applyBorder="1" applyAlignment="1"/>
    <xf numFmtId="0" fontId="20" fillId="0" borderId="1" xfId="0" applyFont="1" applyFill="1" applyBorder="1" applyAlignment="1">
      <alignment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wrapText="1"/>
    </xf>
    <xf numFmtId="0" fontId="10" fillId="8" borderId="1" xfId="0" applyFont="1" applyFill="1" applyBorder="1" applyAlignment="1">
      <alignment horizontal="left" vertical="center" wrapText="1"/>
    </xf>
    <xf numFmtId="0" fontId="22" fillId="8" borderId="1" xfId="0" applyFont="1" applyFill="1" applyBorder="1" applyAlignment="1">
      <alignment horizontal="left" vertical="center" wrapText="1"/>
    </xf>
    <xf numFmtId="0" fontId="21" fillId="7" borderId="1" xfId="9" applyFont="1" applyBorder="1" applyAlignment="1">
      <alignment horizontal="left"/>
    </xf>
    <xf numFmtId="0" fontId="2" fillId="2" borderId="1" xfId="0" applyFont="1" applyFill="1" applyBorder="1"/>
    <xf numFmtId="0" fontId="10" fillId="3" borderId="1" xfId="0" applyFont="1" applyFill="1" applyBorder="1" applyAlignment="1">
      <alignment horizontal="left" vertical="center" wrapText="1"/>
    </xf>
    <xf numFmtId="0" fontId="22" fillId="3" borderId="1" xfId="0" applyFont="1" applyFill="1" applyBorder="1" applyAlignment="1">
      <alignment horizontal="left" vertical="center" wrapText="1"/>
    </xf>
    <xf numFmtId="0" fontId="0" fillId="3" borderId="1" xfId="0" applyFill="1" applyBorder="1"/>
    <xf numFmtId="0" fontId="10" fillId="5" borderId="1" xfId="0" applyFont="1" applyFill="1" applyBorder="1" applyAlignment="1">
      <alignment horizontal="left" vertical="center" wrapText="1"/>
    </xf>
    <xf numFmtId="0" fontId="22" fillId="5" borderId="1" xfId="0" applyFont="1" applyFill="1" applyBorder="1" applyAlignment="1">
      <alignment horizontal="left" vertical="center" wrapText="1"/>
    </xf>
    <xf numFmtId="0" fontId="0" fillId="5" borderId="1" xfId="0" applyFill="1" applyBorder="1"/>
    <xf numFmtId="0" fontId="0" fillId="8" borderId="1" xfId="0" applyFill="1" applyBorder="1"/>
    <xf numFmtId="0" fontId="10" fillId="4" borderId="1" xfId="0" applyFont="1" applyFill="1" applyBorder="1" applyAlignment="1">
      <alignment horizontal="left" vertical="center" wrapText="1"/>
    </xf>
    <xf numFmtId="0" fontId="22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/>
    <xf numFmtId="0" fontId="0" fillId="4" borderId="1" xfId="0" applyFill="1" applyBorder="1"/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21" fillId="0" borderId="0" xfId="9" applyFont="1" applyFill="1" applyBorder="1" applyAlignment="1">
      <alignment horizontal="left"/>
    </xf>
    <xf numFmtId="0" fontId="0" fillId="0" borderId="0" xfId="0" applyFill="1" applyBorder="1" applyAlignment="1"/>
    <xf numFmtId="0" fontId="0" fillId="0" borderId="4" xfId="0" applyBorder="1" applyAlignment="1"/>
    <xf numFmtId="0" fontId="2" fillId="0" borderId="1" xfId="0" applyFont="1" applyBorder="1" applyAlignment="1">
      <alignment vertical="center" wrapText="1"/>
    </xf>
    <xf numFmtId="0" fontId="19" fillId="0" borderId="1" xfId="0" applyFont="1" applyFill="1" applyBorder="1" applyAlignment="1">
      <alignment vertical="center" wrapText="1"/>
    </xf>
    <xf numFmtId="0" fontId="20" fillId="0" borderId="1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23" fillId="4" borderId="1" xfId="0" applyFont="1" applyFill="1" applyBorder="1" applyAlignment="1">
      <alignment horizontal="left" vertical="center" wrapText="1"/>
    </xf>
    <xf numFmtId="0" fontId="24" fillId="4" borderId="1" xfId="0" applyFont="1" applyFill="1" applyBorder="1" applyAlignment="1">
      <alignment horizontal="left" vertical="center" wrapText="1"/>
    </xf>
    <xf numFmtId="0" fontId="11" fillId="0" borderId="0" xfId="0" applyFont="1" applyFill="1" applyBorder="1"/>
    <xf numFmtId="0" fontId="26" fillId="4" borderId="1" xfId="0" applyFont="1" applyFill="1" applyBorder="1" applyAlignment="1">
      <alignment horizontal="left" vertical="center" wrapText="1"/>
    </xf>
    <xf numFmtId="0" fontId="27" fillId="4" borderId="1" xfId="0" applyFont="1" applyFill="1" applyBorder="1" applyAlignment="1">
      <alignment horizontal="left" vertical="center" wrapText="1"/>
    </xf>
    <xf numFmtId="0" fontId="1" fillId="0" borderId="0" xfId="0" applyFont="1" applyFill="1" applyBorder="1"/>
    <xf numFmtId="0" fontId="26" fillId="3" borderId="1" xfId="0" applyFont="1" applyFill="1" applyBorder="1" applyAlignment="1">
      <alignment horizontal="left" vertical="center" wrapText="1"/>
    </xf>
    <xf numFmtId="0" fontId="27" fillId="3" borderId="1" xfId="0" applyFont="1" applyFill="1" applyBorder="1" applyAlignment="1">
      <alignment horizontal="left" vertical="center" wrapText="1"/>
    </xf>
    <xf numFmtId="0" fontId="26" fillId="5" borderId="1" xfId="0" applyFont="1" applyFill="1" applyBorder="1" applyAlignment="1">
      <alignment horizontal="left" vertical="center" wrapText="1"/>
    </xf>
    <xf numFmtId="0" fontId="27" fillId="5" borderId="1" xfId="0" applyFont="1" applyFill="1" applyBorder="1" applyAlignment="1">
      <alignment horizontal="left" vertical="center" wrapText="1"/>
    </xf>
    <xf numFmtId="0" fontId="9" fillId="7" borderId="0" xfId="9"/>
    <xf numFmtId="0" fontId="2" fillId="2" borderId="0" xfId="0" applyFont="1" applyFill="1"/>
    <xf numFmtId="0" fontId="2" fillId="0" borderId="0" xfId="0" applyFont="1"/>
    <xf numFmtId="169" fontId="0" fillId="8" borderId="1" xfId="3" applyNumberFormat="1" applyFont="1" applyFill="1" applyBorder="1"/>
    <xf numFmtId="0" fontId="0" fillId="3" borderId="1" xfId="0" applyFont="1" applyFill="1" applyBorder="1"/>
    <xf numFmtId="0" fontId="0" fillId="5" borderId="1" xfId="0" applyFont="1" applyFill="1" applyBorder="1"/>
    <xf numFmtId="0" fontId="14" fillId="0" borderId="3" xfId="0" applyFont="1" applyBorder="1" applyAlignment="1">
      <alignment vertical="center" wrapText="1"/>
    </xf>
    <xf numFmtId="0" fontId="14" fillId="0" borderId="1" xfId="0" applyFont="1" applyBorder="1" applyAlignment="1"/>
    <xf numFmtId="0" fontId="28" fillId="0" borderId="1" xfId="0" applyFont="1" applyBorder="1" applyAlignment="1">
      <alignment vertical="center"/>
    </xf>
    <xf numFmtId="0" fontId="14" fillId="0" borderId="3" xfId="0" applyFont="1" applyBorder="1" applyAlignment="1">
      <alignment vertical="center"/>
    </xf>
    <xf numFmtId="0" fontId="15" fillId="0" borderId="3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0" xfId="0"/>
    <xf numFmtId="170" fontId="0" fillId="0" borderId="0" xfId="0" applyNumberFormat="1"/>
    <xf numFmtId="170" fontId="2" fillId="0" borderId="0" xfId="0" applyNumberFormat="1" applyFont="1"/>
    <xf numFmtId="164" fontId="0" fillId="0" borderId="1" xfId="3" applyFont="1" applyBorder="1" applyAlignment="1"/>
    <xf numFmtId="170" fontId="0" fillId="8" borderId="0" xfId="0" applyNumberFormat="1" applyFill="1"/>
    <xf numFmtId="43" fontId="2" fillId="0" borderId="0" xfId="0" applyNumberFormat="1" applyFont="1"/>
    <xf numFmtId="0" fontId="0" fillId="2" borderId="0" xfId="0" applyFill="1"/>
    <xf numFmtId="170" fontId="0" fillId="4" borderId="1" xfId="0" applyNumberFormat="1" applyFont="1" applyFill="1" applyBorder="1"/>
    <xf numFmtId="170" fontId="0" fillId="3" borderId="1" xfId="0" applyNumberFormat="1" applyFont="1" applyFill="1" applyBorder="1"/>
    <xf numFmtId="170" fontId="0" fillId="5" borderId="1" xfId="0" applyNumberFormat="1" applyFont="1" applyFill="1" applyBorder="1"/>
    <xf numFmtId="172" fontId="0" fillId="8" borderId="1" xfId="3" applyNumberFormat="1" applyFont="1" applyFill="1" applyBorder="1"/>
    <xf numFmtId="164" fontId="2" fillId="4" borderId="1" xfId="3" applyFont="1" applyFill="1" applyBorder="1"/>
    <xf numFmtId="164" fontId="3" fillId="4" borderId="1" xfId="3" applyFont="1" applyFill="1" applyBorder="1"/>
    <xf numFmtId="164" fontId="25" fillId="4" borderId="1" xfId="3" applyFont="1" applyFill="1" applyBorder="1"/>
    <xf numFmtId="171" fontId="0" fillId="8" borderId="0" xfId="0" applyNumberFormat="1" applyFill="1"/>
    <xf numFmtId="172" fontId="0" fillId="8" borderId="0" xfId="0" applyNumberFormat="1" applyFill="1"/>
    <xf numFmtId="172" fontId="1" fillId="8" borderId="0" xfId="0" applyNumberFormat="1" applyFont="1" applyFill="1" applyAlignment="1">
      <alignment horizontal="center"/>
    </xf>
    <xf numFmtId="43" fontId="0" fillId="8" borderId="0" xfId="0" applyNumberFormat="1" applyFill="1"/>
    <xf numFmtId="0" fontId="0" fillId="8" borderId="0" xfId="0" applyFill="1"/>
    <xf numFmtId="164" fontId="13" fillId="0" borderId="0" xfId="0" applyNumberFormat="1" applyFont="1" applyBorder="1"/>
    <xf numFmtId="43" fontId="0" fillId="0" borderId="0" xfId="1" applyFont="1" applyBorder="1"/>
    <xf numFmtId="0" fontId="12" fillId="7" borderId="1" xfId="9" applyFont="1" applyBorder="1" applyAlignment="1">
      <alignment horizontal="center" vertical="center"/>
    </xf>
    <xf numFmtId="0" fontId="2" fillId="0" borderId="0" xfId="0" applyFont="1" applyBorder="1"/>
    <xf numFmtId="164" fontId="0" fillId="0" borderId="0" xfId="3" applyFont="1" applyBorder="1"/>
    <xf numFmtId="43" fontId="0" fillId="0" borderId="0" xfId="0" applyNumberFormat="1" applyBorder="1"/>
    <xf numFmtId="0" fontId="0" fillId="0" borderId="0" xfId="0" applyBorder="1"/>
    <xf numFmtId="0" fontId="0" fillId="4" borderId="0" xfId="0" applyFill="1" applyBorder="1"/>
    <xf numFmtId="0" fontId="7" fillId="0" borderId="0" xfId="0" applyFont="1" applyFill="1" applyBorder="1"/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/>
    <xf numFmtId="0" fontId="0" fillId="0" borderId="0" xfId="1" applyNumberFormat="1" applyFont="1" applyBorder="1"/>
    <xf numFmtId="165" fontId="0" fillId="0" borderId="0" xfId="1" applyNumberFormat="1" applyFont="1" applyBorder="1"/>
    <xf numFmtId="0" fontId="25" fillId="9" borderId="0" xfId="9" applyFont="1" applyFill="1" applyBorder="1"/>
    <xf numFmtId="0" fontId="25" fillId="9" borderId="0" xfId="9" applyFont="1" applyFill="1"/>
    <xf numFmtId="0" fontId="2" fillId="9" borderId="0" xfId="0" applyFont="1" applyFill="1" applyBorder="1"/>
    <xf numFmtId="0" fontId="0" fillId="9" borderId="0" xfId="0" applyFill="1" applyBorder="1"/>
    <xf numFmtId="0" fontId="0" fillId="9" borderId="0" xfId="0" applyFill="1"/>
    <xf numFmtId="166" fontId="0" fillId="0" borderId="0" xfId="1" applyNumberFormat="1" applyFont="1" applyBorder="1"/>
    <xf numFmtId="0" fontId="2" fillId="9" borderId="0" xfId="0" applyFont="1" applyFill="1"/>
    <xf numFmtId="0" fontId="2" fillId="0" borderId="0" xfId="0" applyFont="1" applyBorder="1" applyAlignment="1">
      <alignment vertical="center"/>
    </xf>
    <xf numFmtId="167" fontId="0" fillId="0" borderId="0" xfId="8" applyNumberFormat="1" applyFont="1" applyBorder="1"/>
    <xf numFmtId="167" fontId="2" fillId="0" borderId="0" xfId="0" applyNumberFormat="1" applyFont="1" applyBorder="1"/>
    <xf numFmtId="0" fontId="2" fillId="0" borderId="0" xfId="8" applyNumberFormat="1" applyFont="1" applyBorder="1"/>
    <xf numFmtId="0" fontId="0" fillId="0" borderId="0" xfId="8" applyNumberFormat="1" applyFont="1" applyBorder="1"/>
    <xf numFmtId="0" fontId="2" fillId="0" borderId="0" xfId="0" applyFont="1" applyAlignment="1">
      <alignment horizontal="left" vertical="center"/>
    </xf>
    <xf numFmtId="0" fontId="2" fillId="0" borderId="0" xfId="0" applyFont="1" applyFill="1" applyBorder="1"/>
    <xf numFmtId="164" fontId="0" fillId="0" borderId="0" xfId="0" applyNumberFormat="1" applyBorder="1"/>
    <xf numFmtId="0" fontId="12" fillId="7" borderId="2" xfId="9" applyFont="1" applyBorder="1" applyAlignment="1">
      <alignment horizontal="center" vertical="center" wrapText="1"/>
    </xf>
    <xf numFmtId="0" fontId="12" fillId="7" borderId="5" xfId="9" applyFont="1" applyBorder="1" applyAlignment="1">
      <alignment horizontal="center" vertical="center"/>
    </xf>
    <xf numFmtId="0" fontId="12" fillId="7" borderId="6" xfId="9" applyFont="1" applyBorder="1" applyAlignment="1">
      <alignment horizontal="center" vertical="center"/>
    </xf>
    <xf numFmtId="0" fontId="12" fillId="7" borderId="7" xfId="9" applyFont="1" applyBorder="1" applyAlignment="1">
      <alignment horizontal="center" vertical="center"/>
    </xf>
    <xf numFmtId="0" fontId="12" fillId="7" borderId="0" xfId="9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21" fillId="7" borderId="1" xfId="9" applyFont="1" applyBorder="1" applyAlignment="1">
      <alignment horizontal="left" vertical="top"/>
    </xf>
    <xf numFmtId="0" fontId="9" fillId="7" borderId="0" xfId="9" applyAlignment="1">
      <alignment horizontal="left" vertical="top"/>
    </xf>
  </cellXfs>
  <cellStyles count="25">
    <cellStyle name="Bom" xfId="9" builtinId="26"/>
    <cellStyle name="Moeda 2" xfId="2" xr:uid="{00000000-0005-0000-0000-000001000000}"/>
    <cellStyle name="Moeda 2 2" xfId="5" xr:uid="{00000000-0005-0000-0000-000002000000}"/>
    <cellStyle name="Moeda 2 2 2" xfId="18" xr:uid="{00000000-0005-0000-0000-000003000000}"/>
    <cellStyle name="Moeda 2 3" xfId="7" xr:uid="{00000000-0005-0000-0000-000004000000}"/>
    <cellStyle name="Moeda 2 3 2" xfId="20" xr:uid="{00000000-0005-0000-0000-000005000000}"/>
    <cellStyle name="Moeda 2 4" xfId="13" xr:uid="{00000000-0005-0000-0000-000006000000}"/>
    <cellStyle name="Moeda 2 4 2" xfId="24" xr:uid="{00000000-0005-0000-0000-000007000000}"/>
    <cellStyle name="Moeda 2 5" xfId="16" xr:uid="{00000000-0005-0000-0000-000008000000}"/>
    <cellStyle name="Moeda 3" xfId="11" xr:uid="{00000000-0005-0000-0000-000009000000}"/>
    <cellStyle name="Moeda 3 2" xfId="22" xr:uid="{00000000-0005-0000-0000-00000A000000}"/>
    <cellStyle name="Normal" xfId="0" builtinId="0"/>
    <cellStyle name="Porcentagem" xfId="8" builtinId="5"/>
    <cellStyle name="Vírgula" xfId="3" builtinId="3"/>
    <cellStyle name="Vírgula 2" xfId="1" xr:uid="{00000000-0005-0000-0000-00000E000000}"/>
    <cellStyle name="Vírgula 2 2" xfId="4" xr:uid="{00000000-0005-0000-0000-00000F000000}"/>
    <cellStyle name="Vírgula 2 2 2" xfId="17" xr:uid="{00000000-0005-0000-0000-000010000000}"/>
    <cellStyle name="Vírgula 2 3" xfId="6" xr:uid="{00000000-0005-0000-0000-000011000000}"/>
    <cellStyle name="Vírgula 2 3 2" xfId="19" xr:uid="{00000000-0005-0000-0000-000012000000}"/>
    <cellStyle name="Vírgula 2 4" xfId="12" xr:uid="{00000000-0005-0000-0000-000013000000}"/>
    <cellStyle name="Vírgula 2 4 2" xfId="23" xr:uid="{00000000-0005-0000-0000-000014000000}"/>
    <cellStyle name="Vírgula 2 5" xfId="15" xr:uid="{00000000-0005-0000-0000-000015000000}"/>
    <cellStyle name="Vírgula 3" xfId="10" xr:uid="{00000000-0005-0000-0000-000016000000}"/>
    <cellStyle name="Vírgula 3 2" xfId="21" xr:uid="{00000000-0005-0000-0000-000017000000}"/>
    <cellStyle name="Vírgula 4" xfId="14" xr:uid="{00000000-0005-0000-0000-000018000000}"/>
  </cellStyles>
  <dxfs count="49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ualizacao/NECCULT-%202018%20-%20ATLAS%20-%20V08%20-%20Atualizacao%20(07%20FEV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onversões"/>
      <sheetName val="OUTPUTs"/>
      <sheetName val="tab_dinamicas"/>
      <sheetName val="Formatos_Análises"/>
      <sheetName val="Total x Ano"/>
      <sheetName val="Plan1"/>
      <sheetName val="SCC x Atuacao = Comércio"/>
      <sheetName val="SCC x Atuacao = Serv. Indústria"/>
      <sheetName val="SCC x Ano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B4">
            <v>5155492.4025002494</v>
          </cell>
          <cell r="C4">
            <v>4536039.3593448</v>
          </cell>
          <cell r="D4">
            <v>4739837.0927630411</v>
          </cell>
          <cell r="E4">
            <v>4322612.5545081655</v>
          </cell>
          <cell r="L4">
            <v>224047.67791498263</v>
          </cell>
          <cell r="M4">
            <v>196972.98814729837</v>
          </cell>
          <cell r="N4">
            <v>202565.46293926548</v>
          </cell>
          <cell r="O4">
            <v>191334.64804531017</v>
          </cell>
          <cell r="X4">
            <v>1043314.7661443596</v>
          </cell>
          <cell r="Y4">
            <v>864618.03900279489</v>
          </cell>
          <cell r="Z4">
            <v>746192.72212306072</v>
          </cell>
          <cell r="AA4">
            <v>779853.23188971682</v>
          </cell>
        </row>
        <row r="5">
          <cell r="B5">
            <v>1493035.6814181055</v>
          </cell>
          <cell r="C5">
            <v>1311945.1032639986</v>
          </cell>
          <cell r="D5">
            <v>1381422.6197324521</v>
          </cell>
          <cell r="E5">
            <v>1348389.6873322739</v>
          </cell>
          <cell r="L5">
            <v>80789.043957989546</v>
          </cell>
          <cell r="M5">
            <v>83354.888146153855</v>
          </cell>
          <cell r="N5">
            <v>96917.984615151712</v>
          </cell>
          <cell r="O5">
            <v>78781.655156565452</v>
          </cell>
          <cell r="X5">
            <v>1236553.7444796471</v>
          </cell>
          <cell r="Y5">
            <v>1174812.7723127545</v>
          </cell>
          <cell r="Z5">
            <v>1080230.4032145173</v>
          </cell>
          <cell r="AA5">
            <v>1002773.5857882184</v>
          </cell>
        </row>
        <row r="6">
          <cell r="B6">
            <v>25262931.823294304</v>
          </cell>
          <cell r="C6">
            <v>21791653.670129217</v>
          </cell>
          <cell r="D6">
            <v>21171719.464352738</v>
          </cell>
          <cell r="E6">
            <v>19087010.916941993</v>
          </cell>
          <cell r="L6">
            <v>577450.54258101294</v>
          </cell>
          <cell r="M6">
            <v>526689.43546690606</v>
          </cell>
          <cell r="N6">
            <v>515637.29581670655</v>
          </cell>
          <cell r="O6">
            <v>460489.44473102636</v>
          </cell>
          <cell r="X6">
            <v>433088.52687030623</v>
          </cell>
          <cell r="Y6">
            <v>285799.46376049233</v>
          </cell>
          <cell r="Z6">
            <v>325261.25172291539</v>
          </cell>
          <cell r="AA6">
            <v>255591.756760449</v>
          </cell>
        </row>
        <row r="7">
          <cell r="B7">
            <v>3071949.8674741122</v>
          </cell>
          <cell r="C7">
            <v>3225408.9443516908</v>
          </cell>
          <cell r="D7">
            <v>3970331.2593847755</v>
          </cell>
          <cell r="E7">
            <v>4311789.8849534458</v>
          </cell>
          <cell r="L7">
            <v>75349.960869288683</v>
          </cell>
          <cell r="M7">
            <v>71394.607437209517</v>
          </cell>
          <cell r="N7">
            <v>72767.879909555078</v>
          </cell>
          <cell r="O7">
            <v>69282.377956719312</v>
          </cell>
          <cell r="X7">
            <v>6487890.1115503432</v>
          </cell>
          <cell r="Y7">
            <v>6182517.6187235517</v>
          </cell>
          <cell r="Z7">
            <v>5546431.2307534618</v>
          </cell>
          <cell r="AA7">
            <v>5551114.5008528372</v>
          </cell>
        </row>
        <row r="8">
          <cell r="B8">
            <v>16875469.394280262</v>
          </cell>
          <cell r="C8">
            <v>16034476.164274396</v>
          </cell>
          <cell r="D8">
            <v>15701431.523964282</v>
          </cell>
          <cell r="E8">
            <v>15657879.625698751</v>
          </cell>
          <cell r="L8">
            <v>690637.77830488165</v>
          </cell>
          <cell r="M8">
            <v>625931.4502432812</v>
          </cell>
          <cell r="N8">
            <v>646361.83276841021</v>
          </cell>
          <cell r="O8">
            <v>592822.64834511688</v>
          </cell>
          <cell r="X8">
            <v>713677.83577876468</v>
          </cell>
          <cell r="Y8">
            <v>664488.70069347415</v>
          </cell>
          <cell r="Z8">
            <v>709182.29463908984</v>
          </cell>
          <cell r="AA8">
            <v>763278.37619812554</v>
          </cell>
        </row>
        <row r="9">
          <cell r="B9">
            <v>2731143.458142275</v>
          </cell>
          <cell r="C9">
            <v>2780191.5444267076</v>
          </cell>
          <cell r="D9">
            <v>2768137.0226715421</v>
          </cell>
          <cell r="E9">
            <v>2575595.4910396654</v>
          </cell>
          <cell r="L9">
            <v>58197.192901870163</v>
          </cell>
          <cell r="M9">
            <v>52040.657347123291</v>
          </cell>
          <cell r="N9">
            <v>53722.906808964108</v>
          </cell>
          <cell r="O9">
            <v>71491.177223225124</v>
          </cell>
          <cell r="X9">
            <v>4818546.0265191095</v>
          </cell>
          <cell r="Y9">
            <v>5283562.6784880301</v>
          </cell>
          <cell r="Z9">
            <v>5528684.4762658728</v>
          </cell>
          <cell r="AA9">
            <v>6277167.8907678248</v>
          </cell>
        </row>
        <row r="10">
          <cell r="B10">
            <v>1169589.8492034278</v>
          </cell>
          <cell r="C10">
            <v>1145744.6189387403</v>
          </cell>
          <cell r="D10">
            <v>1208214.5760130074</v>
          </cell>
          <cell r="E10">
            <v>1098353.775678783</v>
          </cell>
          <cell r="L10">
            <v>124177.21907760018</v>
          </cell>
          <cell r="M10">
            <v>115843.63512566933</v>
          </cell>
          <cell r="N10">
            <v>115620.01915263693</v>
          </cell>
          <cell r="O10">
            <v>117363.41581838741</v>
          </cell>
          <cell r="X10">
            <v>534728.22959437035</v>
          </cell>
          <cell r="Y10">
            <v>515197.91025194339</v>
          </cell>
          <cell r="Z10">
            <v>500870.49430018268</v>
          </cell>
          <cell r="AA10">
            <v>450607.77410063281</v>
          </cell>
        </row>
        <row r="11">
          <cell r="B11">
            <v>1555161.892642695</v>
          </cell>
          <cell r="C11">
            <v>1463490.606695863</v>
          </cell>
          <cell r="D11">
            <v>1400478.7784523556</v>
          </cell>
          <cell r="E11">
            <v>1320228.928143885</v>
          </cell>
          <cell r="L11">
            <v>332206.84478598094</v>
          </cell>
          <cell r="M11">
            <v>308284.2933287418</v>
          </cell>
          <cell r="N11">
            <v>313728.66177563637</v>
          </cell>
          <cell r="O11">
            <v>306094.92274190142</v>
          </cell>
          <cell r="X11">
            <v>146252.87371743721</v>
          </cell>
          <cell r="Y11">
            <v>74925.661953676914</v>
          </cell>
          <cell r="Z11">
            <v>83714.423382126319</v>
          </cell>
          <cell r="AA11">
            <v>78328.57817440787</v>
          </cell>
        </row>
        <row r="12">
          <cell r="B12">
            <v>466775.21740979818</v>
          </cell>
          <cell r="C12">
            <v>529541.87822721549</v>
          </cell>
          <cell r="D12">
            <v>461643.28258189547</v>
          </cell>
          <cell r="E12">
            <v>1168497.3185869523</v>
          </cell>
          <cell r="L12">
            <v>250345.70641287713</v>
          </cell>
          <cell r="M12">
            <v>246398.29327193601</v>
          </cell>
          <cell r="N12">
            <v>252305.251421672</v>
          </cell>
          <cell r="O12">
            <v>250647.99400182595</v>
          </cell>
          <cell r="X12">
            <v>10474.259109236809</v>
          </cell>
          <cell r="Y12">
            <v>13732.769288861255</v>
          </cell>
          <cell r="Z12">
            <v>15839.486216865726</v>
          </cell>
          <cell r="AA12">
            <v>177114.02473041174</v>
          </cell>
        </row>
        <row r="13">
          <cell r="B13">
            <v>12020113.973848216</v>
          </cell>
          <cell r="C13">
            <v>12130568.997905057</v>
          </cell>
          <cell r="D13">
            <v>11784298.001658425</v>
          </cell>
          <cell r="E13">
            <v>12591560.767818786</v>
          </cell>
          <cell r="L13">
            <v>1188594.5748122414</v>
          </cell>
          <cell r="M13">
            <v>1150039.4584251465</v>
          </cell>
          <cell r="N13">
            <v>1201557.19061029</v>
          </cell>
          <cell r="O13">
            <v>1229560.4508331688</v>
          </cell>
          <cell r="X13">
            <v>353381.63519159955</v>
          </cell>
          <cell r="Y13">
            <v>339371.90759464836</v>
          </cell>
          <cell r="Z13">
            <v>378074.61670938542</v>
          </cell>
          <cell r="AA13">
            <v>380405.23712362023</v>
          </cell>
        </row>
        <row r="14">
          <cell r="L14">
            <v>487071.71352781617</v>
          </cell>
          <cell r="M14">
            <v>491414.7274992537</v>
          </cell>
          <cell r="N14">
            <v>495672.42228180968</v>
          </cell>
          <cell r="O14">
            <v>584697.35019271192</v>
          </cell>
          <cell r="X14">
            <v>703897.52183904161</v>
          </cell>
          <cell r="Y14">
            <v>703084.75376719213</v>
          </cell>
          <cell r="Z14">
            <v>721200.82672652369</v>
          </cell>
          <cell r="AA14">
            <v>636417.63514360995</v>
          </cell>
        </row>
        <row r="15">
          <cell r="L15">
            <v>384110.41124030045</v>
          </cell>
          <cell r="M15">
            <v>372851.6947958821</v>
          </cell>
          <cell r="N15">
            <v>340043.2849510641</v>
          </cell>
          <cell r="O15">
            <v>308108.66471789451</v>
          </cell>
          <cell r="X15">
            <v>1302957.5711550459</v>
          </cell>
          <cell r="Y15">
            <v>1132259.5265101499</v>
          </cell>
          <cell r="Z15">
            <v>1075932.6351721925</v>
          </cell>
          <cell r="AA15">
            <v>1066906.7652351267</v>
          </cell>
        </row>
        <row r="16">
          <cell r="L16">
            <v>1418107.7698682533</v>
          </cell>
          <cell r="M16">
            <v>1334429.4479467853</v>
          </cell>
          <cell r="N16">
            <v>1199321.3681880161</v>
          </cell>
          <cell r="O16">
            <v>1197975.8602250461</v>
          </cell>
          <cell r="X16">
            <v>190633.86950885327</v>
          </cell>
          <cell r="Y16">
            <v>181328.42048306475</v>
          </cell>
          <cell r="Z16">
            <v>177018.74265205479</v>
          </cell>
          <cell r="AA16">
            <v>147688.98834032845</v>
          </cell>
        </row>
        <row r="17">
          <cell r="L17">
            <v>218892.33666595881</v>
          </cell>
          <cell r="M17">
            <v>205349.41890320019</v>
          </cell>
          <cell r="N17">
            <v>221267.6993139174</v>
          </cell>
          <cell r="O17">
            <v>226428.80556690041</v>
          </cell>
          <cell r="X17">
            <v>300167.97637524107</v>
          </cell>
          <cell r="Y17">
            <v>280868.73642016458</v>
          </cell>
          <cell r="Z17">
            <v>283422.63884693634</v>
          </cell>
          <cell r="AA17">
            <v>241560.17153164715</v>
          </cell>
        </row>
        <row r="18">
          <cell r="L18">
            <v>275137.64865309274</v>
          </cell>
          <cell r="M18">
            <v>260465.50648672463</v>
          </cell>
          <cell r="N18">
            <v>237677.61292974683</v>
          </cell>
          <cell r="O18">
            <v>227481.7273203886</v>
          </cell>
          <cell r="X18">
            <v>944589.75803328166</v>
          </cell>
          <cell r="Y18">
            <v>868803.98078948341</v>
          </cell>
          <cell r="Z18">
            <v>909734.99615749414</v>
          </cell>
          <cell r="AA18">
            <v>825714.00746855221</v>
          </cell>
        </row>
        <row r="19">
          <cell r="L19">
            <v>1466477.6392040586</v>
          </cell>
          <cell r="M19">
            <v>1356087.5953848783</v>
          </cell>
          <cell r="N19">
            <v>1266377.728739602</v>
          </cell>
          <cell r="O19">
            <v>1348045.9628428405</v>
          </cell>
          <cell r="X19">
            <v>4464713.7853626963</v>
          </cell>
          <cell r="Y19">
            <v>3519172.4390049838</v>
          </cell>
          <cell r="Z19">
            <v>2886110.2818247406</v>
          </cell>
          <cell r="AA19">
            <v>3349790.7107488504</v>
          </cell>
        </row>
        <row r="20">
          <cell r="L20">
            <v>3508566.6383468714</v>
          </cell>
          <cell r="M20">
            <v>3310400.2811926217</v>
          </cell>
          <cell r="N20">
            <v>3302640.0207580212</v>
          </cell>
          <cell r="O20">
            <v>3320785.4770817268</v>
          </cell>
          <cell r="X20">
            <v>14373842.556666145</v>
          </cell>
          <cell r="Y20">
            <v>12409242.468767777</v>
          </cell>
          <cell r="Z20">
            <v>12908234.043372178</v>
          </cell>
          <cell r="AA20">
            <v>11457433.62479851</v>
          </cell>
        </row>
        <row r="21">
          <cell r="L21">
            <v>799599.62621291145</v>
          </cell>
          <cell r="M21">
            <v>718992.33753828681</v>
          </cell>
          <cell r="N21">
            <v>722853.91247451305</v>
          </cell>
          <cell r="O21">
            <v>723684.49916651135</v>
          </cell>
          <cell r="X21">
            <v>1069886.3463173262</v>
          </cell>
          <cell r="Y21">
            <v>926509.8206450562</v>
          </cell>
          <cell r="Z21">
            <v>1095211.1466196764</v>
          </cell>
          <cell r="AA21">
            <v>866769.21370307624</v>
          </cell>
        </row>
        <row r="22">
          <cell r="L22">
            <v>12074461.576745929</v>
          </cell>
          <cell r="M22">
            <v>10455937.829028688</v>
          </cell>
          <cell r="N22">
            <v>10722050.742358524</v>
          </cell>
          <cell r="O22">
            <v>10431352.194356222</v>
          </cell>
          <cell r="X22">
            <v>352812.39548993862</v>
          </cell>
          <cell r="Y22">
            <v>276931.3543483502</v>
          </cell>
          <cell r="Z22">
            <v>232887.14808437385</v>
          </cell>
          <cell r="AA22">
            <v>204455.00713895421</v>
          </cell>
        </row>
        <row r="23">
          <cell r="L23">
            <v>32485414.898138259</v>
          </cell>
          <cell r="M23">
            <v>30978250.668691747</v>
          </cell>
          <cell r="N23">
            <v>30184740.741870869</v>
          </cell>
          <cell r="O23">
            <v>28939967.588146791</v>
          </cell>
          <cell r="X23">
            <v>686639.20574572426</v>
          </cell>
          <cell r="Y23">
            <v>723439.9986245964</v>
          </cell>
          <cell r="Z23">
            <v>798797.61509826221</v>
          </cell>
          <cell r="AA23">
            <v>876433.03626977035</v>
          </cell>
        </row>
        <row r="24">
          <cell r="L24">
            <v>3427815.5320699839</v>
          </cell>
          <cell r="M24">
            <v>3296046.2413241677</v>
          </cell>
          <cell r="N24">
            <v>3253225.0309876977</v>
          </cell>
          <cell r="O24">
            <v>3392816.8329217359</v>
          </cell>
          <cell r="X24">
            <v>17184.41266700159</v>
          </cell>
          <cell r="Y24">
            <v>6653.8870133913515</v>
          </cell>
          <cell r="Z24">
            <v>2286.1633836308238</v>
          </cell>
          <cell r="AA24">
            <v>1887.1385354766514</v>
          </cell>
        </row>
        <row r="25">
          <cell r="L25">
            <v>1840936.5308310122</v>
          </cell>
          <cell r="M25">
            <v>1687110.8773272748</v>
          </cell>
          <cell r="N25">
            <v>1738572.7047557323</v>
          </cell>
          <cell r="O25">
            <v>1743262.8104123466</v>
          </cell>
          <cell r="X25">
            <v>1501508.8043065963</v>
          </cell>
          <cell r="Y25">
            <v>1429340.8723038884</v>
          </cell>
          <cell r="Z25">
            <v>749690.70603760832</v>
          </cell>
          <cell r="AA25">
            <v>167489.67735876405</v>
          </cell>
        </row>
        <row r="26">
          <cell r="L26">
            <v>3186090.1652870327</v>
          </cell>
          <cell r="M26">
            <v>3051843.6151723061</v>
          </cell>
          <cell r="N26">
            <v>3078976.8299496109</v>
          </cell>
          <cell r="O26">
            <v>2893672.7838720735</v>
          </cell>
          <cell r="X26">
            <v>410807.53715639107</v>
          </cell>
          <cell r="Y26">
            <v>314033.5195666604</v>
          </cell>
          <cell r="Z26">
            <v>285280.49518796423</v>
          </cell>
          <cell r="AA26">
            <v>85337.58295188786</v>
          </cell>
        </row>
        <row r="27">
          <cell r="L27">
            <v>423192.57547783165</v>
          </cell>
          <cell r="M27">
            <v>432005.56312561763</v>
          </cell>
          <cell r="N27">
            <v>429377.35975848534</v>
          </cell>
          <cell r="O27">
            <v>447496.27972228348</v>
          </cell>
          <cell r="X27">
            <v>3071949.8674741122</v>
          </cell>
          <cell r="Y27">
            <v>3225408.9443516908</v>
          </cell>
          <cell r="Z27">
            <v>3970331.2593847755</v>
          </cell>
          <cell r="AA27">
            <v>4311789.8849534458</v>
          </cell>
        </row>
        <row r="28">
          <cell r="L28">
            <v>454149.67270532605</v>
          </cell>
          <cell r="M28">
            <v>419322.08407222352</v>
          </cell>
          <cell r="N28">
            <v>449800.11292768363</v>
          </cell>
          <cell r="O28">
            <v>477568.44103887392</v>
          </cell>
          <cell r="X28">
            <v>2008616.9147154186</v>
          </cell>
          <cell r="Y28">
            <v>1784452.4418782038</v>
          </cell>
          <cell r="Z28">
            <v>1918034.7573481624</v>
          </cell>
          <cell r="AA28">
            <v>2387851.049696147</v>
          </cell>
        </row>
        <row r="29">
          <cell r="L29">
            <v>1093577.8085425643</v>
          </cell>
          <cell r="M29">
            <v>1016192.8558353733</v>
          </cell>
          <cell r="N29">
            <v>1071737.2845301959</v>
          </cell>
          <cell r="O29">
            <v>1064245.079522297</v>
          </cell>
          <cell r="X29">
            <v>1095383.2930106092</v>
          </cell>
          <cell r="Y29">
            <v>936902.97836506856</v>
          </cell>
          <cell r="Z29">
            <v>1093767.427822964</v>
          </cell>
          <cell r="AA29">
            <v>849459.51384591858</v>
          </cell>
        </row>
        <row r="30">
          <cell r="L30">
            <v>2656264.4750775145</v>
          </cell>
          <cell r="M30">
            <v>2185410.4362931792</v>
          </cell>
          <cell r="N30">
            <v>2401994.2789807389</v>
          </cell>
          <cell r="O30">
            <v>2786459.8587428038</v>
          </cell>
          <cell r="X30">
            <v>459109.39243166381</v>
          </cell>
          <cell r="Y30">
            <v>406676.26305948262</v>
          </cell>
          <cell r="Z30">
            <v>453704.82614367991</v>
          </cell>
          <cell r="AA30">
            <v>443245.63794780604</v>
          </cell>
        </row>
        <row r="31">
          <cell r="L31">
            <v>69801663.560213447</v>
          </cell>
          <cell r="M31">
            <v>64949060.8875577</v>
          </cell>
          <cell r="N31">
            <v>64587513.621574514</v>
          </cell>
          <cell r="O31">
            <v>63481918.950702697</v>
          </cell>
          <cell r="X31">
            <v>1271194.5086958841</v>
          </cell>
          <cell r="Y31">
            <v>1346339.7413259693</v>
          </cell>
          <cell r="Z31">
            <v>1222549.8795653977</v>
          </cell>
          <cell r="AA31">
            <v>1210106.1002514069</v>
          </cell>
        </row>
        <row r="32">
          <cell r="X32">
            <v>2402967.3982868697</v>
          </cell>
          <cell r="Y32">
            <v>2155702.3599537252</v>
          </cell>
          <cell r="Z32">
            <v>1875743.6077919144</v>
          </cell>
          <cell r="AA32">
            <v>1498167.6083422634</v>
          </cell>
        </row>
        <row r="33">
          <cell r="X33">
            <v>624541.96935395768</v>
          </cell>
          <cell r="Y33">
            <v>549828.53114875907</v>
          </cell>
          <cell r="Z33">
            <v>487332.71547643153</v>
          </cell>
          <cell r="AA33">
            <v>210127.23246985057</v>
          </cell>
        </row>
        <row r="34">
          <cell r="X34">
            <v>243232.38642924093</v>
          </cell>
          <cell r="Y34">
            <v>271009.54848644545</v>
          </cell>
          <cell r="Z34">
            <v>238490.04903373096</v>
          </cell>
          <cell r="AA34">
            <v>317663.61041352601</v>
          </cell>
        </row>
        <row r="35">
          <cell r="X35">
            <v>217991.262399403</v>
          </cell>
          <cell r="Y35">
            <v>235558.02063852921</v>
          </cell>
          <cell r="Z35">
            <v>266131.63737896137</v>
          </cell>
          <cell r="AA35">
            <v>220749.03596814259</v>
          </cell>
        </row>
        <row r="36">
          <cell r="X36">
            <v>1266124.1921539884</v>
          </cell>
          <cell r="Y36">
            <v>1356087.9821865626</v>
          </cell>
          <cell r="Z36">
            <v>1405935.4958611978</v>
          </cell>
          <cell r="AA36">
            <v>1174958.844552893</v>
          </cell>
        </row>
        <row r="37">
          <cell r="X37">
            <v>2153105.425583127</v>
          </cell>
          <cell r="Y37">
            <v>2080129.1816856856</v>
          </cell>
          <cell r="Z37">
            <v>2383512.541662293</v>
          </cell>
          <cell r="AA37">
            <v>2307487.6827165713</v>
          </cell>
        </row>
        <row r="38">
          <cell r="X38">
            <v>5138124.458207815</v>
          </cell>
          <cell r="Y38">
            <v>5476152.6245432068</v>
          </cell>
          <cell r="Z38">
            <v>5312025.6509875553</v>
          </cell>
          <cell r="AA38">
            <v>5668218.1533864988</v>
          </cell>
        </row>
        <row r="39">
          <cell r="X39">
            <v>144005.98751721339</v>
          </cell>
          <cell r="Y39">
            <v>148075.60044682151</v>
          </cell>
          <cell r="Z39">
            <v>124919.05762819023</v>
          </cell>
          <cell r="AA39">
            <v>132104.77635216212</v>
          </cell>
        </row>
        <row r="40">
          <cell r="X40">
            <v>3632299.0731488001</v>
          </cell>
          <cell r="Y40">
            <v>3107411.6755135371</v>
          </cell>
          <cell r="Z40">
            <v>3099782.6097944449</v>
          </cell>
          <cell r="AA40">
            <v>3073040.7193453326</v>
          </cell>
        </row>
        <row r="41">
          <cell r="X41">
            <v>315344.77305313043</v>
          </cell>
          <cell r="Y41">
            <v>286566.79390081688</v>
          </cell>
          <cell r="Z41">
            <v>290816.06251698924</v>
          </cell>
          <cell r="AA41">
            <v>252711.45228852195</v>
          </cell>
        </row>
        <row r="42">
          <cell r="X42">
            <v>1030427.6540541137</v>
          </cell>
          <cell r="Y42">
            <v>872436.36812505964</v>
          </cell>
          <cell r="Z42">
            <v>855074.15143475239</v>
          </cell>
          <cell r="AA42">
            <v>648607.05436544027</v>
          </cell>
        </row>
        <row r="43">
          <cell r="X43">
            <v>495556.02984834276</v>
          </cell>
          <cell r="Y43">
            <v>433056.30677076749</v>
          </cell>
          <cell r="Z43">
            <v>429796.42582002032</v>
          </cell>
          <cell r="AA43">
            <v>331072.82877598819</v>
          </cell>
        </row>
        <row r="44">
          <cell r="X44">
            <v>112310.69217278672</v>
          </cell>
          <cell r="Y44">
            <v>103287.95757689975</v>
          </cell>
          <cell r="Z44">
            <v>108939.13257709813</v>
          </cell>
          <cell r="AA44">
            <v>81530.903411552732</v>
          </cell>
        </row>
        <row r="45">
          <cell r="X45">
            <v>742998.73658241262</v>
          </cell>
          <cell r="Y45">
            <v>751916.8579998744</v>
          </cell>
          <cell r="Z45">
            <v>751856.5102228024</v>
          </cell>
          <cell r="AA45">
            <v>730957.6923642467</v>
          </cell>
        </row>
        <row r="46">
          <cell r="X46">
            <v>812054.57810629788</v>
          </cell>
          <cell r="Y46">
            <v>721821.53105837828</v>
          </cell>
          <cell r="Z46">
            <v>796837.70205014304</v>
          </cell>
          <cell r="AA46">
            <v>819453.33505723334</v>
          </cell>
        </row>
        <row r="47">
          <cell r="X47">
            <v>152392.61705391717</v>
          </cell>
          <cell r="Y47">
            <v>116270.96523275347</v>
          </cell>
          <cell r="Z47">
            <v>116955.53576019115</v>
          </cell>
          <cell r="AA47">
            <v>124547.00750798052</v>
          </cell>
        </row>
        <row r="48">
          <cell r="X48">
            <v>166346.58460188174</v>
          </cell>
          <cell r="Y48">
            <v>261316.35189756737</v>
          </cell>
          <cell r="Z48">
            <v>199859.97860840644</v>
          </cell>
          <cell r="AA48">
            <v>199851.46275964042</v>
          </cell>
        </row>
        <row r="49">
          <cell r="X49">
            <v>148036.01575399921</v>
          </cell>
          <cell r="Y49">
            <v>151954.5610968947</v>
          </cell>
          <cell r="Z49">
            <v>144827.76821329785</v>
          </cell>
          <cell r="AA49">
            <v>844098.84831933142</v>
          </cell>
        </row>
      </sheetData>
      <sheetData sheetId="5">
        <row r="3">
          <cell r="B3">
            <v>224047.67791498263</v>
          </cell>
          <cell r="C3">
            <v>196972.98814729837</v>
          </cell>
          <cell r="D3">
            <v>202565.46293926548</v>
          </cell>
          <cell r="E3">
            <v>191334.64804531017</v>
          </cell>
        </row>
        <row r="4">
          <cell r="B4">
            <v>80789.043957989546</v>
          </cell>
          <cell r="C4">
            <v>83354.888146153855</v>
          </cell>
          <cell r="D4">
            <v>96917.984615151712</v>
          </cell>
          <cell r="E4">
            <v>78781.655156565452</v>
          </cell>
        </row>
        <row r="5">
          <cell r="B5">
            <v>577450.54258101294</v>
          </cell>
          <cell r="C5">
            <v>526689.43546690606</v>
          </cell>
          <cell r="D5">
            <v>515637.29581670655</v>
          </cell>
          <cell r="E5">
            <v>460489.44473102636</v>
          </cell>
        </row>
        <row r="6">
          <cell r="B6">
            <v>75349.960869288683</v>
          </cell>
          <cell r="C6">
            <v>71394.607437209517</v>
          </cell>
          <cell r="D6">
            <v>72767.879909555078</v>
          </cell>
          <cell r="E6">
            <v>69282.377956719312</v>
          </cell>
        </row>
        <row r="7">
          <cell r="B7">
            <v>690637.77830488165</v>
          </cell>
          <cell r="C7">
            <v>625931.4502432812</v>
          </cell>
          <cell r="D7">
            <v>646361.83276841021</v>
          </cell>
          <cell r="E7">
            <v>592822.64834511688</v>
          </cell>
        </row>
        <row r="8">
          <cell r="B8">
            <v>58197.192901870163</v>
          </cell>
          <cell r="C8">
            <v>52040.657347123291</v>
          </cell>
          <cell r="D8">
            <v>53722.906808964108</v>
          </cell>
          <cell r="E8">
            <v>71491.177223225124</v>
          </cell>
        </row>
        <row r="9">
          <cell r="B9">
            <v>124177.21907760018</v>
          </cell>
          <cell r="C9">
            <v>115843.63512566933</v>
          </cell>
          <cell r="D9">
            <v>115620.01915263693</v>
          </cell>
          <cell r="E9">
            <v>117363.41581838741</v>
          </cell>
        </row>
        <row r="10">
          <cell r="B10">
            <v>332206.84478598094</v>
          </cell>
          <cell r="C10">
            <v>308284.2933287418</v>
          </cell>
          <cell r="D10">
            <v>313728.66177563637</v>
          </cell>
          <cell r="E10">
            <v>306094.92274190142</v>
          </cell>
        </row>
        <row r="11">
          <cell r="B11">
            <v>250345.70641287713</v>
          </cell>
          <cell r="C11">
            <v>246398.29327193601</v>
          </cell>
          <cell r="D11">
            <v>252305.251421672</v>
          </cell>
          <cell r="E11">
            <v>250647.99400182595</v>
          </cell>
        </row>
        <row r="12">
          <cell r="B12">
            <v>1188594.5748122414</v>
          </cell>
          <cell r="C12">
            <v>1150039.4584251465</v>
          </cell>
          <cell r="D12">
            <v>1201557.19061029</v>
          </cell>
          <cell r="E12">
            <v>1229560.4508331688</v>
          </cell>
        </row>
        <row r="13">
          <cell r="B13">
            <v>487071.71352781617</v>
          </cell>
          <cell r="C13">
            <v>491414.7274992537</v>
          </cell>
          <cell r="D13">
            <v>495672.42228180968</v>
          </cell>
          <cell r="E13">
            <v>584697.35019271192</v>
          </cell>
        </row>
        <row r="14">
          <cell r="B14">
            <v>384110.41124030045</v>
          </cell>
          <cell r="C14">
            <v>372851.6947958821</v>
          </cell>
          <cell r="D14">
            <v>340043.2849510641</v>
          </cell>
          <cell r="E14">
            <v>308108.66471789451</v>
          </cell>
        </row>
        <row r="15">
          <cell r="B15">
            <v>1418107.7698682533</v>
          </cell>
          <cell r="C15">
            <v>1334429.4479467853</v>
          </cell>
          <cell r="D15">
            <v>1199321.3681880161</v>
          </cell>
          <cell r="E15">
            <v>1197975.8602250461</v>
          </cell>
        </row>
        <row r="16">
          <cell r="B16">
            <v>218892.33666595881</v>
          </cell>
          <cell r="C16">
            <v>205349.41890320019</v>
          </cell>
          <cell r="D16">
            <v>221267.6993139174</v>
          </cell>
          <cell r="E16">
            <v>226428.80556690041</v>
          </cell>
        </row>
        <row r="17">
          <cell r="B17">
            <v>275137.64865309274</v>
          </cell>
          <cell r="C17">
            <v>260465.50648672463</v>
          </cell>
          <cell r="D17">
            <v>237677.61292974683</v>
          </cell>
          <cell r="E17">
            <v>227481.7273203886</v>
          </cell>
        </row>
        <row r="18">
          <cell r="B18">
            <v>1466477.6392040586</v>
          </cell>
          <cell r="C18">
            <v>1356087.5953848783</v>
          </cell>
          <cell r="D18">
            <v>1266377.728739602</v>
          </cell>
          <cell r="E18">
            <v>1348045.9628428405</v>
          </cell>
        </row>
        <row r="19">
          <cell r="B19">
            <v>3508566.6383468714</v>
          </cell>
          <cell r="C19">
            <v>3310400.2811926217</v>
          </cell>
          <cell r="D19">
            <v>3302640.0207580212</v>
          </cell>
          <cell r="E19">
            <v>3320785.4770817268</v>
          </cell>
        </row>
        <row r="20">
          <cell r="B20">
            <v>799599.62621291145</v>
          </cell>
          <cell r="C20">
            <v>718992.33753828681</v>
          </cell>
          <cell r="D20">
            <v>722853.91247451305</v>
          </cell>
          <cell r="E20">
            <v>723684.49916651135</v>
          </cell>
        </row>
        <row r="21">
          <cell r="B21">
            <v>12074461.576745929</v>
          </cell>
          <cell r="C21">
            <v>10455937.829028688</v>
          </cell>
          <cell r="D21">
            <v>10722050.742358524</v>
          </cell>
          <cell r="E21">
            <v>10431352.194356222</v>
          </cell>
        </row>
        <row r="22">
          <cell r="B22">
            <v>32485414.898138259</v>
          </cell>
          <cell r="C22">
            <v>30978250.668691747</v>
          </cell>
          <cell r="D22">
            <v>30184740.741870869</v>
          </cell>
          <cell r="E22">
            <v>28939967.588146791</v>
          </cell>
        </row>
        <row r="23">
          <cell r="B23">
            <v>3427815.5320699839</v>
          </cell>
          <cell r="C23">
            <v>3296046.2413241677</v>
          </cell>
          <cell r="D23">
            <v>3253225.0309876977</v>
          </cell>
          <cell r="E23">
            <v>3392816.8329217359</v>
          </cell>
        </row>
        <row r="24">
          <cell r="B24">
            <v>1840936.5308310122</v>
          </cell>
          <cell r="C24">
            <v>1687110.8773272748</v>
          </cell>
          <cell r="D24">
            <v>1738572.7047557323</v>
          </cell>
          <cell r="E24">
            <v>1743262.8104123466</v>
          </cell>
        </row>
        <row r="25">
          <cell r="B25">
            <v>3186090.1652870327</v>
          </cell>
          <cell r="C25">
            <v>3051843.6151723061</v>
          </cell>
          <cell r="D25">
            <v>3078976.8299496109</v>
          </cell>
          <cell r="E25">
            <v>2893672.7838720735</v>
          </cell>
        </row>
        <row r="26">
          <cell r="B26">
            <v>423192.57547783165</v>
          </cell>
          <cell r="C26">
            <v>432005.56312561763</v>
          </cell>
          <cell r="D26">
            <v>429377.35975848534</v>
          </cell>
          <cell r="E26">
            <v>447496.27972228348</v>
          </cell>
        </row>
        <row r="27">
          <cell r="B27">
            <v>454149.67270532605</v>
          </cell>
          <cell r="C27">
            <v>419322.08407222352</v>
          </cell>
          <cell r="D27">
            <v>449800.11292768363</v>
          </cell>
          <cell r="E27">
            <v>477568.44103887392</v>
          </cell>
        </row>
        <row r="28">
          <cell r="B28">
            <v>1093577.8085425643</v>
          </cell>
          <cell r="C28">
            <v>1016192.8558353733</v>
          </cell>
          <cell r="D28">
            <v>1071737.2845301959</v>
          </cell>
          <cell r="E28">
            <v>1064245.079522297</v>
          </cell>
        </row>
        <row r="29">
          <cell r="B29">
            <v>2656264.4750775145</v>
          </cell>
          <cell r="C29">
            <v>2185410.4362931792</v>
          </cell>
          <cell r="D29">
            <v>2401994.2789807389</v>
          </cell>
          <cell r="E29">
            <v>2786459.8587428038</v>
          </cell>
        </row>
        <row r="30">
          <cell r="B30">
            <v>69801663.560213447</v>
          </cell>
          <cell r="C30">
            <v>64949060.8875577</v>
          </cell>
          <cell r="D30">
            <v>64587513.621574514</v>
          </cell>
          <cell r="E30">
            <v>63481918.950702697</v>
          </cell>
        </row>
      </sheetData>
      <sheetData sheetId="6" refreshError="1"/>
      <sheetData sheetId="7">
        <row r="37">
          <cell r="B37">
            <v>17317.182094931701</v>
          </cell>
          <cell r="C37">
            <v>0</v>
          </cell>
          <cell r="D37">
            <v>0</v>
          </cell>
          <cell r="E37">
            <v>0</v>
          </cell>
          <cell r="F37">
            <v>32452.342082119649</v>
          </cell>
          <cell r="G37">
            <v>0</v>
          </cell>
          <cell r="H37">
            <v>0</v>
          </cell>
          <cell r="I37">
            <v>3107.6753694273566</v>
          </cell>
          <cell r="J37">
            <v>0</v>
          </cell>
          <cell r="K37">
            <v>0</v>
          </cell>
        </row>
        <row r="38">
          <cell r="B38">
            <v>3617.5090405387914</v>
          </cell>
          <cell r="C38">
            <v>0</v>
          </cell>
          <cell r="D38">
            <v>0</v>
          </cell>
          <cell r="E38">
            <v>0</v>
          </cell>
          <cell r="F38">
            <v>9099.1879396876593</v>
          </cell>
          <cell r="G38">
            <v>0</v>
          </cell>
          <cell r="H38">
            <v>0</v>
          </cell>
          <cell r="I38">
            <v>984.60828049104964</v>
          </cell>
          <cell r="J38">
            <v>0</v>
          </cell>
          <cell r="K38">
            <v>0</v>
          </cell>
        </row>
        <row r="39">
          <cell r="B39">
            <v>25982.390229186905</v>
          </cell>
          <cell r="C39">
            <v>0</v>
          </cell>
          <cell r="D39">
            <v>0</v>
          </cell>
          <cell r="E39">
            <v>0</v>
          </cell>
          <cell r="F39">
            <v>107058.24699791487</v>
          </cell>
          <cell r="G39">
            <v>0</v>
          </cell>
          <cell r="H39">
            <v>0</v>
          </cell>
          <cell r="I39">
            <v>5906.0522900447158</v>
          </cell>
          <cell r="J39">
            <v>0</v>
          </cell>
          <cell r="K39">
            <v>0</v>
          </cell>
        </row>
        <row r="40">
          <cell r="B40">
            <v>1696.9406450070271</v>
          </cell>
          <cell r="C40">
            <v>0</v>
          </cell>
          <cell r="D40">
            <v>0</v>
          </cell>
          <cell r="E40">
            <v>0</v>
          </cell>
          <cell r="F40">
            <v>8332.0142640833237</v>
          </cell>
          <cell r="G40">
            <v>0</v>
          </cell>
          <cell r="H40">
            <v>0</v>
          </cell>
          <cell r="I40">
            <v>1270.4593920559728</v>
          </cell>
          <cell r="J40">
            <v>0</v>
          </cell>
          <cell r="K40">
            <v>0</v>
          </cell>
        </row>
        <row r="41">
          <cell r="B41">
            <v>22077.690098143354</v>
          </cell>
          <cell r="C41">
            <v>0</v>
          </cell>
          <cell r="D41">
            <v>0</v>
          </cell>
          <cell r="E41">
            <v>0</v>
          </cell>
          <cell r="F41">
            <v>91285.148127375724</v>
          </cell>
          <cell r="G41">
            <v>0</v>
          </cell>
          <cell r="H41">
            <v>0</v>
          </cell>
          <cell r="I41">
            <v>7548.0134232032033</v>
          </cell>
          <cell r="J41">
            <v>0</v>
          </cell>
          <cell r="K41">
            <v>0</v>
          </cell>
        </row>
        <row r="42">
          <cell r="B42">
            <v>1435.2800640183032</v>
          </cell>
          <cell r="C42">
            <v>0</v>
          </cell>
          <cell r="D42">
            <v>0</v>
          </cell>
          <cell r="E42">
            <v>0</v>
          </cell>
          <cell r="F42">
            <v>11865.799656951778</v>
          </cell>
          <cell r="G42">
            <v>0</v>
          </cell>
          <cell r="H42">
            <v>0</v>
          </cell>
          <cell r="I42">
            <v>87.218842261123228</v>
          </cell>
          <cell r="J42">
            <v>0</v>
          </cell>
          <cell r="K42">
            <v>0</v>
          </cell>
        </row>
        <row r="43">
          <cell r="B43">
            <v>2772.7194278819529</v>
          </cell>
          <cell r="C43">
            <v>0</v>
          </cell>
          <cell r="D43">
            <v>0</v>
          </cell>
          <cell r="E43">
            <v>0</v>
          </cell>
          <cell r="F43">
            <v>18112.241604861112</v>
          </cell>
          <cell r="G43">
            <v>0</v>
          </cell>
          <cell r="H43">
            <v>0</v>
          </cell>
          <cell r="I43">
            <v>2010.7043111182938</v>
          </cell>
          <cell r="J43">
            <v>0</v>
          </cell>
          <cell r="K43">
            <v>0</v>
          </cell>
        </row>
        <row r="44">
          <cell r="B44">
            <v>19921.264016027588</v>
          </cell>
          <cell r="C44">
            <v>0</v>
          </cell>
          <cell r="D44">
            <v>0</v>
          </cell>
          <cell r="E44">
            <v>0</v>
          </cell>
          <cell r="F44">
            <v>68801.087892693206</v>
          </cell>
          <cell r="G44">
            <v>0</v>
          </cell>
          <cell r="H44">
            <v>0</v>
          </cell>
          <cell r="I44">
            <v>3939.0313368140614</v>
          </cell>
          <cell r="J44">
            <v>0</v>
          </cell>
          <cell r="K44">
            <v>0</v>
          </cell>
        </row>
        <row r="45">
          <cell r="B45">
            <v>15746.243694049783</v>
          </cell>
          <cell r="C45">
            <v>0</v>
          </cell>
          <cell r="D45">
            <v>0</v>
          </cell>
          <cell r="E45">
            <v>0</v>
          </cell>
          <cell r="F45">
            <v>56645.094470381213</v>
          </cell>
          <cell r="G45">
            <v>0</v>
          </cell>
          <cell r="H45">
            <v>0</v>
          </cell>
          <cell r="I45">
            <v>4834.204799704431</v>
          </cell>
          <cell r="J45">
            <v>0</v>
          </cell>
          <cell r="K45">
            <v>0</v>
          </cell>
        </row>
        <row r="46">
          <cell r="B46">
            <v>33658.657530671066</v>
          </cell>
          <cell r="C46">
            <v>0</v>
          </cell>
          <cell r="D46">
            <v>0</v>
          </cell>
          <cell r="E46">
            <v>0</v>
          </cell>
          <cell r="F46">
            <v>228866.97573768513</v>
          </cell>
          <cell r="G46">
            <v>0</v>
          </cell>
          <cell r="H46">
            <v>0</v>
          </cell>
          <cell r="I46">
            <v>6758.8378022365141</v>
          </cell>
          <cell r="J46">
            <v>0</v>
          </cell>
          <cell r="K46">
            <v>0</v>
          </cell>
        </row>
        <row r="47">
          <cell r="B47">
            <v>13239.762561151194</v>
          </cell>
          <cell r="C47">
            <v>0</v>
          </cell>
          <cell r="D47">
            <v>0</v>
          </cell>
          <cell r="E47">
            <v>0</v>
          </cell>
          <cell r="F47">
            <v>57868.280052729933</v>
          </cell>
          <cell r="G47">
            <v>0</v>
          </cell>
          <cell r="H47">
            <v>0</v>
          </cell>
          <cell r="I47">
            <v>3198.020497675373</v>
          </cell>
          <cell r="J47">
            <v>0</v>
          </cell>
          <cell r="K47">
            <v>0</v>
          </cell>
        </row>
        <row r="48">
          <cell r="B48">
            <v>16710.39459401213</v>
          </cell>
          <cell r="C48">
            <v>0</v>
          </cell>
          <cell r="D48">
            <v>0</v>
          </cell>
          <cell r="E48">
            <v>0</v>
          </cell>
          <cell r="F48">
            <v>53833.887091509241</v>
          </cell>
          <cell r="G48">
            <v>0</v>
          </cell>
          <cell r="H48">
            <v>0</v>
          </cell>
          <cell r="I48">
            <v>2975.1630096769659</v>
          </cell>
          <cell r="J48">
            <v>0</v>
          </cell>
          <cell r="K48">
            <v>0</v>
          </cell>
        </row>
        <row r="49">
          <cell r="B49">
            <v>45541.034835647493</v>
          </cell>
          <cell r="C49">
            <v>0</v>
          </cell>
          <cell r="D49">
            <v>0</v>
          </cell>
          <cell r="E49">
            <v>0</v>
          </cell>
          <cell r="F49">
            <v>324510.92116721324</v>
          </cell>
          <cell r="G49">
            <v>0</v>
          </cell>
          <cell r="H49">
            <v>0</v>
          </cell>
          <cell r="I49">
            <v>9717.9167504414108</v>
          </cell>
          <cell r="J49">
            <v>0</v>
          </cell>
          <cell r="K49">
            <v>0</v>
          </cell>
        </row>
        <row r="50">
          <cell r="B50">
            <v>7517.6171598039728</v>
          </cell>
          <cell r="C50">
            <v>0</v>
          </cell>
          <cell r="D50">
            <v>0</v>
          </cell>
          <cell r="E50">
            <v>0</v>
          </cell>
          <cell r="F50">
            <v>35077.481602568383</v>
          </cell>
          <cell r="G50">
            <v>0</v>
          </cell>
          <cell r="H50">
            <v>0</v>
          </cell>
          <cell r="I50">
            <v>2081.4225512201747</v>
          </cell>
          <cell r="J50">
            <v>0</v>
          </cell>
          <cell r="K50">
            <v>0</v>
          </cell>
        </row>
        <row r="51">
          <cell r="B51">
            <v>12951.474176364476</v>
          </cell>
          <cell r="C51">
            <v>0</v>
          </cell>
          <cell r="D51">
            <v>0</v>
          </cell>
          <cell r="E51">
            <v>0</v>
          </cell>
          <cell r="F51">
            <v>40293.97550160122</v>
          </cell>
          <cell r="G51">
            <v>0</v>
          </cell>
          <cell r="H51">
            <v>0</v>
          </cell>
          <cell r="I51">
            <v>731.62560444842995</v>
          </cell>
          <cell r="J51">
            <v>0</v>
          </cell>
          <cell r="K51">
            <v>0</v>
          </cell>
        </row>
        <row r="52">
          <cell r="B52">
            <v>43754.808411577818</v>
          </cell>
          <cell r="C52">
            <v>0</v>
          </cell>
          <cell r="D52">
            <v>0</v>
          </cell>
          <cell r="E52">
            <v>0</v>
          </cell>
          <cell r="F52">
            <v>276591.49479570292</v>
          </cell>
          <cell r="G52">
            <v>0</v>
          </cell>
          <cell r="H52">
            <v>0</v>
          </cell>
          <cell r="I52">
            <v>19108.842004985439</v>
          </cell>
          <cell r="J52">
            <v>0</v>
          </cell>
          <cell r="K52">
            <v>0</v>
          </cell>
        </row>
        <row r="53">
          <cell r="B53">
            <v>133023.376335059</v>
          </cell>
          <cell r="C53">
            <v>0</v>
          </cell>
          <cell r="D53">
            <v>0</v>
          </cell>
          <cell r="E53">
            <v>0</v>
          </cell>
          <cell r="F53">
            <v>634052.488880296</v>
          </cell>
          <cell r="G53">
            <v>0</v>
          </cell>
          <cell r="H53">
            <v>0</v>
          </cell>
          <cell r="I53">
            <v>51797.912414048136</v>
          </cell>
          <cell r="J53">
            <v>0</v>
          </cell>
          <cell r="K53">
            <v>0</v>
          </cell>
        </row>
        <row r="54">
          <cell r="B54">
            <v>34818.929911865474</v>
          </cell>
          <cell r="C54">
            <v>0</v>
          </cell>
          <cell r="D54">
            <v>0</v>
          </cell>
          <cell r="E54">
            <v>0</v>
          </cell>
          <cell r="F54">
            <v>133105.37136049429</v>
          </cell>
          <cell r="G54">
            <v>0</v>
          </cell>
          <cell r="H54">
            <v>0</v>
          </cell>
          <cell r="I54">
            <v>11734.372728811548</v>
          </cell>
          <cell r="J54">
            <v>0</v>
          </cell>
          <cell r="K54">
            <v>0</v>
          </cell>
        </row>
        <row r="55">
          <cell r="B55">
            <v>211264.57342285826</v>
          </cell>
          <cell r="C55">
            <v>0</v>
          </cell>
          <cell r="D55">
            <v>0</v>
          </cell>
          <cell r="E55">
            <v>0</v>
          </cell>
          <cell r="F55">
            <v>927852.44835511164</v>
          </cell>
          <cell r="G55">
            <v>0</v>
          </cell>
          <cell r="H55">
            <v>0</v>
          </cell>
          <cell r="I55">
            <v>31591.559585647836</v>
          </cell>
          <cell r="J55">
            <v>0</v>
          </cell>
          <cell r="K55">
            <v>0</v>
          </cell>
        </row>
        <row r="56">
          <cell r="B56">
            <v>802356.71427755081</v>
          </cell>
          <cell r="C56">
            <v>0</v>
          </cell>
          <cell r="D56">
            <v>0</v>
          </cell>
          <cell r="E56">
            <v>0</v>
          </cell>
          <cell r="F56">
            <v>3673276.3121300591</v>
          </cell>
          <cell r="G56">
            <v>0</v>
          </cell>
          <cell r="H56">
            <v>0</v>
          </cell>
          <cell r="I56">
            <v>151105.86667562593</v>
          </cell>
          <cell r="J56">
            <v>0</v>
          </cell>
          <cell r="K56">
            <v>0</v>
          </cell>
        </row>
        <row r="57">
          <cell r="B57">
            <v>195310.92390389941</v>
          </cell>
          <cell r="C57">
            <v>0</v>
          </cell>
          <cell r="D57">
            <v>0</v>
          </cell>
          <cell r="E57">
            <v>0</v>
          </cell>
          <cell r="F57">
            <v>582066.47522730078</v>
          </cell>
          <cell r="G57">
            <v>0</v>
          </cell>
          <cell r="H57">
            <v>0</v>
          </cell>
          <cell r="I57">
            <v>35983.38034127943</v>
          </cell>
          <cell r="J57">
            <v>0</v>
          </cell>
          <cell r="K57">
            <v>0</v>
          </cell>
        </row>
        <row r="58">
          <cell r="B58">
            <v>124475.91892764135</v>
          </cell>
          <cell r="C58">
            <v>0</v>
          </cell>
          <cell r="D58">
            <v>0</v>
          </cell>
          <cell r="E58">
            <v>0</v>
          </cell>
          <cell r="F58">
            <v>240999.78222425762</v>
          </cell>
          <cell r="G58">
            <v>0</v>
          </cell>
          <cell r="H58">
            <v>0</v>
          </cell>
          <cell r="I58">
            <v>12880.81638549635</v>
          </cell>
          <cell r="J58">
            <v>0</v>
          </cell>
          <cell r="K58">
            <v>0</v>
          </cell>
        </row>
        <row r="59">
          <cell r="B59">
            <v>155842.70626374375</v>
          </cell>
          <cell r="C59">
            <v>0</v>
          </cell>
          <cell r="D59">
            <v>0</v>
          </cell>
          <cell r="E59">
            <v>0</v>
          </cell>
          <cell r="F59">
            <v>473124.23519992479</v>
          </cell>
          <cell r="G59">
            <v>0</v>
          </cell>
          <cell r="H59">
            <v>0</v>
          </cell>
          <cell r="I59">
            <v>26127.696469543211</v>
          </cell>
          <cell r="J59">
            <v>0</v>
          </cell>
          <cell r="K59">
            <v>0</v>
          </cell>
        </row>
        <row r="60">
          <cell r="B60">
            <v>20390.445531200992</v>
          </cell>
          <cell r="C60">
            <v>0</v>
          </cell>
          <cell r="D60">
            <v>0</v>
          </cell>
          <cell r="E60">
            <v>0</v>
          </cell>
          <cell r="F60">
            <v>58351.974661332868</v>
          </cell>
          <cell r="G60">
            <v>0</v>
          </cell>
          <cell r="H60">
            <v>0</v>
          </cell>
          <cell r="I60">
            <v>4332.8724778700171</v>
          </cell>
          <cell r="J60">
            <v>0</v>
          </cell>
          <cell r="K60">
            <v>0</v>
          </cell>
        </row>
        <row r="61">
          <cell r="B61">
            <v>16050.245584968088</v>
          </cell>
          <cell r="C61">
            <v>0</v>
          </cell>
          <cell r="D61">
            <v>0</v>
          </cell>
          <cell r="E61">
            <v>0</v>
          </cell>
          <cell r="F61">
            <v>69839.602786529358</v>
          </cell>
          <cell r="G61">
            <v>0</v>
          </cell>
          <cell r="H61">
            <v>0</v>
          </cell>
          <cell r="I61">
            <v>4715.2256086172847</v>
          </cell>
          <cell r="J61">
            <v>0</v>
          </cell>
          <cell r="K61">
            <v>0</v>
          </cell>
        </row>
        <row r="62">
          <cell r="B62">
            <v>51699.236938723509</v>
          </cell>
          <cell r="C62">
            <v>0</v>
          </cell>
          <cell r="D62">
            <v>0</v>
          </cell>
          <cell r="E62">
            <v>0</v>
          </cell>
          <cell r="F62">
            <v>180712.86094979028</v>
          </cell>
          <cell r="G62">
            <v>0</v>
          </cell>
          <cell r="H62">
            <v>0</v>
          </cell>
          <cell r="I62">
            <v>19388.267155826499</v>
          </cell>
          <cell r="J62">
            <v>0</v>
          </cell>
          <cell r="K62">
            <v>0</v>
          </cell>
        </row>
        <row r="63">
          <cell r="B63">
            <v>50955.142009161231</v>
          </cell>
          <cell r="C63">
            <v>0</v>
          </cell>
          <cell r="D63">
            <v>0</v>
          </cell>
          <cell r="E63">
            <v>0</v>
          </cell>
          <cell r="F63">
            <v>189488.56929656805</v>
          </cell>
          <cell r="G63">
            <v>0</v>
          </cell>
          <cell r="H63">
            <v>0</v>
          </cell>
          <cell r="I63">
            <v>10724.628239067657</v>
          </cell>
          <cell r="J63">
            <v>0</v>
          </cell>
          <cell r="K63">
            <v>0</v>
          </cell>
        </row>
        <row r="64">
          <cell r="B64">
            <v>2080129.1816856856</v>
          </cell>
          <cell r="C64">
            <v>0</v>
          </cell>
          <cell r="D64">
            <v>0</v>
          </cell>
          <cell r="E64">
            <v>0</v>
          </cell>
          <cell r="F64">
            <v>8583564.3000567444</v>
          </cell>
          <cell r="G64">
            <v>0</v>
          </cell>
          <cell r="H64">
            <v>0</v>
          </cell>
          <cell r="I64">
            <v>434642.39434763847</v>
          </cell>
          <cell r="J64">
            <v>0</v>
          </cell>
          <cell r="K64">
            <v>0</v>
          </cell>
        </row>
        <row r="69">
          <cell r="B69">
            <v>18708.064522976842</v>
          </cell>
          <cell r="C69">
            <v>0</v>
          </cell>
          <cell r="D69">
            <v>0</v>
          </cell>
          <cell r="E69">
            <v>0</v>
          </cell>
          <cell r="F69">
            <v>30633.910586141254</v>
          </cell>
          <cell r="G69">
            <v>0</v>
          </cell>
          <cell r="H69">
            <v>0</v>
          </cell>
          <cell r="I69">
            <v>2880.849795803299</v>
          </cell>
          <cell r="J69">
            <v>0</v>
          </cell>
          <cell r="K69">
            <v>0</v>
          </cell>
        </row>
        <row r="70">
          <cell r="B70">
            <v>4411.9164873303962</v>
          </cell>
          <cell r="C70">
            <v>0</v>
          </cell>
          <cell r="D70">
            <v>0</v>
          </cell>
          <cell r="E70">
            <v>0</v>
          </cell>
          <cell r="F70">
            <v>8214.9086122574281</v>
          </cell>
          <cell r="G70">
            <v>0</v>
          </cell>
          <cell r="H70">
            <v>0</v>
          </cell>
          <cell r="I70">
            <v>1156.043931068577</v>
          </cell>
          <cell r="J70">
            <v>0</v>
          </cell>
          <cell r="K70">
            <v>0</v>
          </cell>
        </row>
        <row r="71">
          <cell r="B71">
            <v>25726.740852566159</v>
          </cell>
          <cell r="C71">
            <v>0</v>
          </cell>
          <cell r="D71">
            <v>0</v>
          </cell>
          <cell r="E71">
            <v>0</v>
          </cell>
          <cell r="F71">
            <v>94793.700244622261</v>
          </cell>
          <cell r="G71">
            <v>0</v>
          </cell>
          <cell r="H71">
            <v>0</v>
          </cell>
          <cell r="I71">
            <v>7083.7144042271348</v>
          </cell>
          <cell r="J71">
            <v>0</v>
          </cell>
          <cell r="K71">
            <v>0</v>
          </cell>
        </row>
        <row r="72">
          <cell r="B72">
            <v>1952.3249989161054</v>
          </cell>
          <cell r="C72">
            <v>0</v>
          </cell>
          <cell r="D72">
            <v>0</v>
          </cell>
          <cell r="E72">
            <v>0</v>
          </cell>
          <cell r="F72">
            <v>7820.6812833273816</v>
          </cell>
          <cell r="G72">
            <v>0</v>
          </cell>
          <cell r="H72">
            <v>0</v>
          </cell>
          <cell r="I72">
            <v>976.01658759457428</v>
          </cell>
          <cell r="J72">
            <v>0</v>
          </cell>
          <cell r="K72">
            <v>0</v>
          </cell>
        </row>
        <row r="73">
          <cell r="B73">
            <v>28076.617956187292</v>
          </cell>
          <cell r="C73">
            <v>0</v>
          </cell>
          <cell r="D73">
            <v>0</v>
          </cell>
          <cell r="E73">
            <v>0</v>
          </cell>
          <cell r="F73">
            <v>83590.24392454671</v>
          </cell>
          <cell r="G73">
            <v>0</v>
          </cell>
          <cell r="H73">
            <v>0</v>
          </cell>
          <cell r="I73">
            <v>6091.4842811168446</v>
          </cell>
          <cell r="J73">
            <v>0</v>
          </cell>
          <cell r="K73">
            <v>0</v>
          </cell>
        </row>
        <row r="74">
          <cell r="B74">
            <v>1394.1411728595444</v>
          </cell>
          <cell r="C74">
            <v>0</v>
          </cell>
          <cell r="D74">
            <v>0</v>
          </cell>
          <cell r="E74">
            <v>0</v>
          </cell>
          <cell r="F74">
            <v>11561.58766306996</v>
          </cell>
          <cell r="G74">
            <v>0</v>
          </cell>
          <cell r="H74">
            <v>0</v>
          </cell>
          <cell r="I74">
            <v>162.95910890248075</v>
          </cell>
          <cell r="J74">
            <v>0</v>
          </cell>
          <cell r="K74">
            <v>0</v>
          </cell>
        </row>
        <row r="75">
          <cell r="B75">
            <v>3469.5763545058203</v>
          </cell>
          <cell r="C75">
            <v>0</v>
          </cell>
          <cell r="D75">
            <v>0</v>
          </cell>
          <cell r="E75">
            <v>0</v>
          </cell>
          <cell r="F75">
            <v>18406.976891481801</v>
          </cell>
          <cell r="G75">
            <v>0</v>
          </cell>
          <cell r="H75">
            <v>0</v>
          </cell>
          <cell r="I75">
            <v>1647.9206343561127</v>
          </cell>
          <cell r="J75">
            <v>0</v>
          </cell>
          <cell r="K75">
            <v>0</v>
          </cell>
        </row>
        <row r="76">
          <cell r="B76">
            <v>21980.393259249409</v>
          </cell>
          <cell r="C76">
            <v>0</v>
          </cell>
          <cell r="D76">
            <v>0</v>
          </cell>
          <cell r="E76">
            <v>0</v>
          </cell>
          <cell r="F76">
            <v>68428.870721672574</v>
          </cell>
          <cell r="G76">
            <v>0</v>
          </cell>
          <cell r="H76">
            <v>0</v>
          </cell>
          <cell r="I76">
            <v>2912.0848590745732</v>
          </cell>
          <cell r="J76">
            <v>0</v>
          </cell>
          <cell r="K76">
            <v>0</v>
          </cell>
        </row>
        <row r="77">
          <cell r="B77">
            <v>15878.378007413308</v>
          </cell>
          <cell r="C77">
            <v>0</v>
          </cell>
          <cell r="D77">
            <v>0</v>
          </cell>
          <cell r="E77">
            <v>0</v>
          </cell>
          <cell r="F77">
            <v>56546.55121560386</v>
          </cell>
          <cell r="G77">
            <v>0</v>
          </cell>
          <cell r="H77">
            <v>0</v>
          </cell>
          <cell r="I77">
            <v>4553.6292827239831</v>
          </cell>
          <cell r="J77">
            <v>0</v>
          </cell>
          <cell r="K77">
            <v>0</v>
          </cell>
        </row>
        <row r="78">
          <cell r="B78">
            <v>41423.04296699135</v>
          </cell>
          <cell r="C78">
            <v>0</v>
          </cell>
          <cell r="D78">
            <v>0</v>
          </cell>
          <cell r="E78">
            <v>0</v>
          </cell>
          <cell r="F78">
            <v>242514.25547153159</v>
          </cell>
          <cell r="G78">
            <v>0</v>
          </cell>
          <cell r="H78">
            <v>0</v>
          </cell>
          <cell r="I78">
            <v>6796.2139963232148</v>
          </cell>
          <cell r="J78">
            <v>0</v>
          </cell>
          <cell r="K78">
            <v>0</v>
          </cell>
        </row>
        <row r="79">
          <cell r="B79">
            <v>14182.467212413994</v>
          </cell>
          <cell r="C79">
            <v>0</v>
          </cell>
          <cell r="D79">
            <v>0</v>
          </cell>
          <cell r="E79">
            <v>0</v>
          </cell>
          <cell r="F79">
            <v>58824.474162414233</v>
          </cell>
          <cell r="G79">
            <v>0</v>
          </cell>
          <cell r="H79">
            <v>0</v>
          </cell>
          <cell r="I79">
            <v>2744.1243813141714</v>
          </cell>
          <cell r="J79">
            <v>0</v>
          </cell>
          <cell r="K79">
            <v>0</v>
          </cell>
        </row>
        <row r="80">
          <cell r="B80">
            <v>20042.170657868817</v>
          </cell>
          <cell r="C80">
            <v>0</v>
          </cell>
          <cell r="D80">
            <v>0</v>
          </cell>
          <cell r="E80">
            <v>0</v>
          </cell>
          <cell r="F80">
            <v>54206.834567628102</v>
          </cell>
          <cell r="G80">
            <v>0</v>
          </cell>
          <cell r="H80">
            <v>0</v>
          </cell>
          <cell r="I80">
            <v>3792.1394387240498</v>
          </cell>
          <cell r="J80">
            <v>0</v>
          </cell>
          <cell r="K80">
            <v>0</v>
          </cell>
        </row>
        <row r="81">
          <cell r="B81">
            <v>55030.848021213009</v>
          </cell>
          <cell r="C81">
            <v>0</v>
          </cell>
          <cell r="D81">
            <v>0</v>
          </cell>
          <cell r="E81">
            <v>0</v>
          </cell>
          <cell r="F81">
            <v>198477.54269922059</v>
          </cell>
          <cell r="G81">
            <v>0</v>
          </cell>
          <cell r="H81">
            <v>0</v>
          </cell>
          <cell r="I81">
            <v>8935.1741212945708</v>
          </cell>
          <cell r="J81">
            <v>0</v>
          </cell>
          <cell r="K81">
            <v>0</v>
          </cell>
        </row>
        <row r="82">
          <cell r="B82">
            <v>9008.762503387441</v>
          </cell>
          <cell r="C82">
            <v>0</v>
          </cell>
          <cell r="D82">
            <v>0</v>
          </cell>
          <cell r="E82">
            <v>0</v>
          </cell>
          <cell r="F82">
            <v>39062.73770475034</v>
          </cell>
          <cell r="G82">
            <v>0</v>
          </cell>
          <cell r="H82">
            <v>0</v>
          </cell>
          <cell r="I82">
            <v>1720.0801701449864</v>
          </cell>
          <cell r="J82">
            <v>0</v>
          </cell>
          <cell r="K82">
            <v>0</v>
          </cell>
        </row>
        <row r="83">
          <cell r="B83">
            <v>14183.756795964093</v>
          </cell>
          <cell r="C83">
            <v>0</v>
          </cell>
          <cell r="D83">
            <v>0</v>
          </cell>
          <cell r="E83">
            <v>0</v>
          </cell>
          <cell r="F83">
            <v>33109.405798634434</v>
          </cell>
          <cell r="G83">
            <v>0</v>
          </cell>
          <cell r="H83">
            <v>0</v>
          </cell>
          <cell r="I83">
            <v>873.61557299136871</v>
          </cell>
          <cell r="J83">
            <v>0</v>
          </cell>
          <cell r="K83">
            <v>0</v>
          </cell>
        </row>
        <row r="84">
          <cell r="B84">
            <v>48847.518293332825</v>
          </cell>
          <cell r="C84">
            <v>0</v>
          </cell>
          <cell r="D84">
            <v>0</v>
          </cell>
          <cell r="E84">
            <v>0</v>
          </cell>
          <cell r="F84">
            <v>244154.73750860733</v>
          </cell>
          <cell r="G84">
            <v>0</v>
          </cell>
          <cell r="H84">
            <v>0</v>
          </cell>
          <cell r="I84">
            <v>16673.505483508314</v>
          </cell>
          <cell r="J84">
            <v>0</v>
          </cell>
          <cell r="K84">
            <v>0</v>
          </cell>
        </row>
        <row r="85">
          <cell r="B85">
            <v>155192.92917685895</v>
          </cell>
          <cell r="C85">
            <v>0</v>
          </cell>
          <cell r="D85">
            <v>0</v>
          </cell>
          <cell r="E85">
            <v>0</v>
          </cell>
          <cell r="F85">
            <v>628321.52354511642</v>
          </cell>
          <cell r="G85">
            <v>0</v>
          </cell>
          <cell r="H85">
            <v>0</v>
          </cell>
          <cell r="I85">
            <v>51933.931441719229</v>
          </cell>
          <cell r="J85">
            <v>0</v>
          </cell>
          <cell r="K85">
            <v>0</v>
          </cell>
        </row>
        <row r="86">
          <cell r="B86">
            <v>37770.064994083994</v>
          </cell>
          <cell r="C86">
            <v>0</v>
          </cell>
          <cell r="D86">
            <v>0</v>
          </cell>
          <cell r="E86">
            <v>0</v>
          </cell>
          <cell r="F86">
            <v>127052.27621459149</v>
          </cell>
          <cell r="G86">
            <v>0</v>
          </cell>
          <cell r="H86">
            <v>0</v>
          </cell>
          <cell r="I86">
            <v>11856.981395492594</v>
          </cell>
          <cell r="J86">
            <v>0</v>
          </cell>
          <cell r="K86">
            <v>0</v>
          </cell>
        </row>
        <row r="87">
          <cell r="B87">
            <v>235253.94729568734</v>
          </cell>
          <cell r="C87">
            <v>0</v>
          </cell>
          <cell r="D87">
            <v>0</v>
          </cell>
          <cell r="E87">
            <v>0</v>
          </cell>
          <cell r="F87">
            <v>928860.64396545454</v>
          </cell>
          <cell r="G87">
            <v>0</v>
          </cell>
          <cell r="H87">
            <v>0</v>
          </cell>
          <cell r="I87">
            <v>31182.401644337966</v>
          </cell>
          <cell r="J87">
            <v>0</v>
          </cell>
          <cell r="K87">
            <v>0</v>
          </cell>
        </row>
        <row r="88">
          <cell r="B88">
            <v>918892.28645791695</v>
          </cell>
          <cell r="C88">
            <v>0</v>
          </cell>
          <cell r="D88">
            <v>0</v>
          </cell>
          <cell r="E88">
            <v>0</v>
          </cell>
          <cell r="F88">
            <v>3682884.22647565</v>
          </cell>
          <cell r="G88">
            <v>0</v>
          </cell>
          <cell r="H88">
            <v>0</v>
          </cell>
          <cell r="I88">
            <v>139653.20347260864</v>
          </cell>
          <cell r="J88">
            <v>0</v>
          </cell>
          <cell r="K88">
            <v>0</v>
          </cell>
        </row>
        <row r="89">
          <cell r="B89">
            <v>217763.33083298555</v>
          </cell>
          <cell r="C89">
            <v>0</v>
          </cell>
          <cell r="D89">
            <v>0</v>
          </cell>
          <cell r="E89">
            <v>0</v>
          </cell>
          <cell r="F89">
            <v>565243.13599890878</v>
          </cell>
          <cell r="G89">
            <v>0</v>
          </cell>
          <cell r="H89">
            <v>0</v>
          </cell>
          <cell r="I89">
            <v>38441.80039463604</v>
          </cell>
          <cell r="J89">
            <v>0</v>
          </cell>
          <cell r="K89">
            <v>0</v>
          </cell>
        </row>
        <row r="90">
          <cell r="B90">
            <v>147719.00916389606</v>
          </cell>
          <cell r="C90">
            <v>0</v>
          </cell>
          <cell r="D90">
            <v>0</v>
          </cell>
          <cell r="E90">
            <v>0</v>
          </cell>
          <cell r="F90">
            <v>241440.66044735201</v>
          </cell>
          <cell r="G90">
            <v>0</v>
          </cell>
          <cell r="H90">
            <v>0</v>
          </cell>
          <cell r="I90">
            <v>13395.08988823769</v>
          </cell>
          <cell r="J90">
            <v>0</v>
          </cell>
          <cell r="K90">
            <v>0</v>
          </cell>
        </row>
        <row r="91">
          <cell r="B91">
            <v>180243.36359763582</v>
          </cell>
          <cell r="C91">
            <v>0</v>
          </cell>
          <cell r="D91">
            <v>0</v>
          </cell>
          <cell r="E91">
            <v>0</v>
          </cell>
          <cell r="F91">
            <v>512433.67488888931</v>
          </cell>
          <cell r="G91">
            <v>0</v>
          </cell>
          <cell r="H91">
            <v>0</v>
          </cell>
          <cell r="I91">
            <v>22317.533586883794</v>
          </cell>
          <cell r="J91">
            <v>0</v>
          </cell>
          <cell r="K91">
            <v>0</v>
          </cell>
        </row>
        <row r="92">
          <cell r="B92">
            <v>21925.203587908924</v>
          </cell>
          <cell r="C92">
            <v>0</v>
          </cell>
          <cell r="D92">
            <v>0</v>
          </cell>
          <cell r="E92">
            <v>0</v>
          </cell>
          <cell r="F92">
            <v>50122.726130185198</v>
          </cell>
          <cell r="G92">
            <v>0</v>
          </cell>
          <cell r="H92">
            <v>0</v>
          </cell>
          <cell r="I92">
            <v>4234.738937438211</v>
          </cell>
          <cell r="J92">
            <v>0</v>
          </cell>
          <cell r="K92">
            <v>0</v>
          </cell>
        </row>
        <row r="93">
          <cell r="B93">
            <v>17087.94137996079</v>
          </cell>
          <cell r="C93">
            <v>0</v>
          </cell>
          <cell r="D93">
            <v>0</v>
          </cell>
          <cell r="E93">
            <v>0</v>
          </cell>
          <cell r="F93">
            <v>65727.898368963783</v>
          </cell>
          <cell r="G93">
            <v>0</v>
          </cell>
          <cell r="H93">
            <v>0</v>
          </cell>
          <cell r="I93">
            <v>4867.5974703896809</v>
          </cell>
          <cell r="J93">
            <v>0</v>
          </cell>
          <cell r="K93">
            <v>0</v>
          </cell>
        </row>
        <row r="94">
          <cell r="B94">
            <v>66225.687470273726</v>
          </cell>
          <cell r="C94">
            <v>0</v>
          </cell>
          <cell r="D94">
            <v>0</v>
          </cell>
          <cell r="E94">
            <v>0</v>
          </cell>
          <cell r="F94">
            <v>174324.30972267216</v>
          </cell>
          <cell r="G94">
            <v>0</v>
          </cell>
          <cell r="H94">
            <v>0</v>
          </cell>
          <cell r="I94">
            <v>18183.726499540338</v>
          </cell>
          <cell r="J94">
            <v>0</v>
          </cell>
          <cell r="K94">
            <v>0</v>
          </cell>
        </row>
        <row r="95">
          <cell r="B95">
            <v>61122.057641908854</v>
          </cell>
          <cell r="C95">
            <v>0</v>
          </cell>
          <cell r="D95">
            <v>0</v>
          </cell>
          <cell r="E95">
            <v>0</v>
          </cell>
          <cell r="F95">
            <v>185049.76596870649</v>
          </cell>
          <cell r="G95">
            <v>0</v>
          </cell>
          <cell r="H95">
            <v>0</v>
          </cell>
          <cell r="I95">
            <v>10668.559364727009</v>
          </cell>
          <cell r="J95">
            <v>0</v>
          </cell>
          <cell r="K95">
            <v>0</v>
          </cell>
        </row>
        <row r="96">
          <cell r="B96">
            <v>2383512.541662293</v>
          </cell>
          <cell r="C96">
            <v>0</v>
          </cell>
          <cell r="D96">
            <v>0</v>
          </cell>
          <cell r="E96">
            <v>0</v>
          </cell>
          <cell r="F96">
            <v>8411808.2607819997</v>
          </cell>
          <cell r="G96">
            <v>0</v>
          </cell>
          <cell r="H96">
            <v>0</v>
          </cell>
          <cell r="I96">
            <v>415735.12014517951</v>
          </cell>
          <cell r="J96">
            <v>0</v>
          </cell>
          <cell r="K96">
            <v>0</v>
          </cell>
        </row>
      </sheetData>
      <sheetData sheetId="8">
        <row r="37">
          <cell r="B37">
            <v>2553.3113206184844</v>
          </cell>
          <cell r="C37">
            <v>1555.4319435538753</v>
          </cell>
          <cell r="D37">
            <v>104107.510617388</v>
          </cell>
          <cell r="E37">
            <v>518.81453528932548</v>
          </cell>
          <cell r="F37">
            <v>10345.456835285886</v>
          </cell>
          <cell r="G37">
            <v>10139.055208155009</v>
          </cell>
          <cell r="H37">
            <v>2085.5196481142912</v>
          </cell>
          <cell r="I37">
            <v>704.37247294724637</v>
          </cell>
          <cell r="J37">
            <v>416.79813682637695</v>
          </cell>
          <cell r="K37">
            <v>11669.517882641198</v>
          </cell>
        </row>
        <row r="38">
          <cell r="B38">
            <v>440.52921868540659</v>
          </cell>
          <cell r="C38">
            <v>887.73073667321614</v>
          </cell>
          <cell r="D38">
            <v>32102.210122923312</v>
          </cell>
          <cell r="E38">
            <v>86.274826441328713</v>
          </cell>
          <cell r="F38">
            <v>6133.0495758634333</v>
          </cell>
          <cell r="G38">
            <v>1863.0224318771216</v>
          </cell>
          <cell r="H38">
            <v>578.14182931614494</v>
          </cell>
          <cell r="I38">
            <v>0</v>
          </cell>
          <cell r="J38">
            <v>21478.521114461404</v>
          </cell>
          <cell r="K38">
            <v>6084.1030291949883</v>
          </cell>
        </row>
        <row r="39">
          <cell r="B39">
            <v>54678.380637426955</v>
          </cell>
          <cell r="C39">
            <v>34889.384423480617</v>
          </cell>
          <cell r="D39">
            <v>183809.48481615155</v>
          </cell>
          <cell r="E39">
            <v>4815.7635178466462</v>
          </cell>
          <cell r="F39">
            <v>35983.458340680329</v>
          </cell>
          <cell r="G39">
            <v>16109.462016683507</v>
          </cell>
          <cell r="H39">
            <v>8818.0812203861115</v>
          </cell>
          <cell r="I39">
            <v>871.89651465779548</v>
          </cell>
          <cell r="J39">
            <v>0</v>
          </cell>
          <cell r="K39">
            <v>47766.834462446153</v>
          </cell>
        </row>
        <row r="40">
          <cell r="B40">
            <v>390.76075512242079</v>
          </cell>
          <cell r="C40">
            <v>5685.3931285183926</v>
          </cell>
          <cell r="D40">
            <v>40419.527607388918</v>
          </cell>
          <cell r="E40">
            <v>33.044698599962778</v>
          </cell>
          <cell r="F40">
            <v>3634.6243029168049</v>
          </cell>
          <cell r="G40">
            <v>3635.4572803233777</v>
          </cell>
          <cell r="H40">
            <v>3052.1130384601515</v>
          </cell>
          <cell r="I40">
            <v>738.18830146227697</v>
          </cell>
          <cell r="J40">
            <v>368.34637754637941</v>
          </cell>
          <cell r="K40">
            <v>2137.7376457245045</v>
          </cell>
        </row>
        <row r="41">
          <cell r="B41">
            <v>19238.983678522305</v>
          </cell>
          <cell r="C41">
            <v>12787.503788644666</v>
          </cell>
          <cell r="D41">
            <v>201944.10223522416</v>
          </cell>
          <cell r="E41">
            <v>6108.1529453291241</v>
          </cell>
          <cell r="F41">
            <v>56319.848554387587</v>
          </cell>
          <cell r="G41">
            <v>42162.562240364205</v>
          </cell>
          <cell r="H41">
            <v>35682.341215396926</v>
          </cell>
          <cell r="I41">
            <v>4029.9645725400319</v>
          </cell>
          <cell r="J41">
            <v>62578.398837909248</v>
          </cell>
          <cell r="K41">
            <v>64168.740526240712</v>
          </cell>
        </row>
        <row r="42">
          <cell r="B42">
            <v>779.68925276510151</v>
          </cell>
          <cell r="C42">
            <v>44.280123597252818</v>
          </cell>
          <cell r="D42">
            <v>31678.729681635356</v>
          </cell>
          <cell r="E42">
            <v>127.37229278531107</v>
          </cell>
          <cell r="F42">
            <v>482.42380513391743</v>
          </cell>
          <cell r="G42">
            <v>2865.2830667087414</v>
          </cell>
          <cell r="H42">
            <v>1049.5241625472154</v>
          </cell>
          <cell r="I42">
            <v>0</v>
          </cell>
          <cell r="J42">
            <v>149.84266271020832</v>
          </cell>
          <cell r="K42">
            <v>1475.2137360089841</v>
          </cell>
        </row>
        <row r="43">
          <cell r="B43">
            <v>2034.7509075164476</v>
          </cell>
          <cell r="C43">
            <v>2970.3034181714197</v>
          </cell>
          <cell r="D43">
            <v>57853.668969250546</v>
          </cell>
          <cell r="E43">
            <v>1297.6701956237557</v>
          </cell>
          <cell r="F43">
            <v>8252.5392266378731</v>
          </cell>
          <cell r="G43">
            <v>7422.4196106661875</v>
          </cell>
          <cell r="H43">
            <v>1454.8657927713084</v>
          </cell>
          <cell r="I43">
            <v>306.06370920719098</v>
          </cell>
          <cell r="J43">
            <v>147.06392848262428</v>
          </cell>
          <cell r="K43">
            <v>11208.624023480617</v>
          </cell>
        </row>
        <row r="44">
          <cell r="B44">
            <v>7900.1029317917209</v>
          </cell>
          <cell r="C44">
            <v>3569.7483744246415</v>
          </cell>
          <cell r="D44">
            <v>138618.80263989078</v>
          </cell>
          <cell r="E44">
            <v>3828.0807581856907</v>
          </cell>
          <cell r="F44">
            <v>9422.4170614527429</v>
          </cell>
          <cell r="G44">
            <v>15297.855444215515</v>
          </cell>
          <cell r="H44">
            <v>4551.1985817890163</v>
          </cell>
          <cell r="I44">
            <v>201.75564509419144</v>
          </cell>
          <cell r="J44">
            <v>1798.8066360801395</v>
          </cell>
          <cell r="K44">
            <v>30434.142010282467</v>
          </cell>
        </row>
        <row r="45">
          <cell r="B45">
            <v>5607.1559210399155</v>
          </cell>
          <cell r="C45">
            <v>16205.278336131529</v>
          </cell>
          <cell r="D45">
            <v>84799.438058772692</v>
          </cell>
          <cell r="E45">
            <v>9087.9015643743205</v>
          </cell>
          <cell r="F45">
            <v>12769.392169259077</v>
          </cell>
          <cell r="G45">
            <v>8296.9495204475097</v>
          </cell>
          <cell r="H45">
            <v>2969.9202962765216</v>
          </cell>
          <cell r="I45">
            <v>439.06498644634047</v>
          </cell>
          <cell r="J45">
            <v>3354.7642849948988</v>
          </cell>
          <cell r="K45">
            <v>25642.885170057802</v>
          </cell>
        </row>
        <row r="46">
          <cell r="B46">
            <v>53340.04842815228</v>
          </cell>
          <cell r="C46">
            <v>79277.186740061778</v>
          </cell>
          <cell r="D46">
            <v>352950.29432110098</v>
          </cell>
          <cell r="E46">
            <v>15570.358194379689</v>
          </cell>
          <cell r="F46">
            <v>107643.76912331767</v>
          </cell>
          <cell r="G46">
            <v>33968.805098541503</v>
          </cell>
          <cell r="H46">
            <v>68001.279883418683</v>
          </cell>
          <cell r="I46">
            <v>11649.249790391517</v>
          </cell>
          <cell r="J46">
            <v>763.85913928168065</v>
          </cell>
          <cell r="K46">
            <v>157590.13663590787</v>
          </cell>
        </row>
        <row r="47">
          <cell r="B47">
            <v>19467.20661498755</v>
          </cell>
          <cell r="C47">
            <v>7726.8416912315697</v>
          </cell>
          <cell r="D47">
            <v>278942.78975028836</v>
          </cell>
          <cell r="E47">
            <v>3640.102986136174</v>
          </cell>
          <cell r="F47">
            <v>17193.265514870553</v>
          </cell>
          <cell r="G47">
            <v>16770.181898740469</v>
          </cell>
          <cell r="H47">
            <v>8606.9656466528068</v>
          </cell>
          <cell r="I47">
            <v>355.44795273602278</v>
          </cell>
          <cell r="J47">
            <v>2691.269891231731</v>
          </cell>
          <cell r="K47">
            <v>61714.592440821987</v>
          </cell>
        </row>
        <row r="48">
          <cell r="B48">
            <v>2387.9133845470069</v>
          </cell>
          <cell r="C48">
            <v>11184.513527345509</v>
          </cell>
          <cell r="D48">
            <v>157149.15908074914</v>
          </cell>
          <cell r="E48">
            <v>6793.0858090363745</v>
          </cell>
          <cell r="F48">
            <v>22288.094854447543</v>
          </cell>
          <cell r="G48">
            <v>19379.965778640097</v>
          </cell>
          <cell r="H48">
            <v>5877.8708999722621</v>
          </cell>
          <cell r="I48">
            <v>4018.7490310590192</v>
          </cell>
          <cell r="J48">
            <v>0</v>
          </cell>
          <cell r="K48">
            <v>70252.897734886705</v>
          </cell>
        </row>
        <row r="49">
          <cell r="B49">
            <v>36681.350154992724</v>
          </cell>
          <cell r="C49">
            <v>31046.39988974384</v>
          </cell>
          <cell r="D49">
            <v>375524.3588634709</v>
          </cell>
          <cell r="E49">
            <v>9936.6967048032293</v>
          </cell>
          <cell r="F49">
            <v>191252.71364212778</v>
          </cell>
          <cell r="G49">
            <v>49140.4428753006</v>
          </cell>
          <cell r="H49">
            <v>30485.58832800448</v>
          </cell>
          <cell r="I49">
            <v>2631.3180900815782</v>
          </cell>
          <cell r="J49">
            <v>5633.7183931366926</v>
          </cell>
          <cell r="K49">
            <v>222326.98825182114</v>
          </cell>
        </row>
        <row r="50">
          <cell r="B50">
            <v>9293.0555980677364</v>
          </cell>
          <cell r="C50">
            <v>2174.0331375852702</v>
          </cell>
          <cell r="D50">
            <v>78405.523201833072</v>
          </cell>
          <cell r="E50">
            <v>3108.6826493468698</v>
          </cell>
          <cell r="F50">
            <v>17046.585377060121</v>
          </cell>
          <cell r="G50">
            <v>14439.105888273218</v>
          </cell>
          <cell r="H50">
            <v>9541.520704310904</v>
          </cell>
          <cell r="I50">
            <v>318.06184050143122</v>
          </cell>
          <cell r="J50">
            <v>168.39264873150182</v>
          </cell>
          <cell r="K50">
            <v>26177.936543897507</v>
          </cell>
        </row>
        <row r="51">
          <cell r="B51">
            <v>25295.941992328691</v>
          </cell>
          <cell r="C51">
            <v>5027.6299554280813</v>
          </cell>
          <cell r="D51">
            <v>88403.203467792686</v>
          </cell>
          <cell r="E51">
            <v>7248.1229495033585</v>
          </cell>
          <cell r="F51">
            <v>20820.454293807357</v>
          </cell>
          <cell r="G51">
            <v>13822.532603890984</v>
          </cell>
          <cell r="H51">
            <v>6629.0974298001729</v>
          </cell>
          <cell r="I51">
            <v>1999.7626635518784</v>
          </cell>
          <cell r="J51">
            <v>116.02569936602832</v>
          </cell>
          <cell r="K51">
            <v>37125.660148841271</v>
          </cell>
        </row>
        <row r="52">
          <cell r="B52">
            <v>56035.180958224191</v>
          </cell>
          <cell r="C52">
            <v>52878.329333829293</v>
          </cell>
          <cell r="D52">
            <v>467148.40809151973</v>
          </cell>
          <cell r="E52">
            <v>16488.120249342745</v>
          </cell>
          <cell r="F52">
            <v>42809.624193857686</v>
          </cell>
          <cell r="G52">
            <v>81543.46663682448</v>
          </cell>
          <cell r="H52">
            <v>20123.409041180115</v>
          </cell>
          <cell r="I52">
            <v>3452.5437693287549</v>
          </cell>
          <cell r="J52">
            <v>8342.571131555067</v>
          </cell>
          <cell r="K52">
            <v>267810.79676694999</v>
          </cell>
        </row>
        <row r="53">
          <cell r="B53">
            <v>129698.56252655599</v>
          </cell>
          <cell r="C53">
            <v>123695.60506074299</v>
          </cell>
          <cell r="D53">
            <v>901512.77722338773</v>
          </cell>
          <cell r="E53">
            <v>60757.43681262921</v>
          </cell>
          <cell r="F53">
            <v>369865.37593757216</v>
          </cell>
          <cell r="G53">
            <v>211066.28058469534</v>
          </cell>
          <cell r="H53">
            <v>73319.108232487459</v>
          </cell>
          <cell r="I53">
            <v>28501.854853611821</v>
          </cell>
          <cell r="J53">
            <v>39892.261500691195</v>
          </cell>
          <cell r="K53">
            <v>553217.2408308452</v>
          </cell>
        </row>
        <row r="54">
          <cell r="B54">
            <v>9217.3028732203038</v>
          </cell>
          <cell r="C54">
            <v>8415.4587573822209</v>
          </cell>
          <cell r="D54">
            <v>222494.57299410307</v>
          </cell>
          <cell r="E54">
            <v>6903.1704673422391</v>
          </cell>
          <cell r="F54">
            <v>120379.41081121498</v>
          </cell>
          <cell r="G54">
            <v>38811.082563043907</v>
          </cell>
          <cell r="H54">
            <v>11772.978164672108</v>
          </cell>
          <cell r="I54">
            <v>28666.581526877704</v>
          </cell>
          <cell r="J54">
            <v>841.19967226037875</v>
          </cell>
          <cell r="K54">
            <v>91831.905706998499</v>
          </cell>
        </row>
        <row r="55">
          <cell r="B55">
            <v>224056.92951315717</v>
          </cell>
          <cell r="C55">
            <v>188020.88620292017</v>
          </cell>
          <cell r="D55">
            <v>6153675.4344392642</v>
          </cell>
          <cell r="E55">
            <v>315110.97442408738</v>
          </cell>
          <cell r="F55">
            <v>930774.78213207005</v>
          </cell>
          <cell r="G55">
            <v>368138.97348185495</v>
          </cell>
          <cell r="H55">
            <v>143056.49129665041</v>
          </cell>
          <cell r="I55">
            <v>130041.92874516414</v>
          </cell>
          <cell r="J55">
            <v>147696.88737370132</v>
          </cell>
          <cell r="K55">
            <v>684655.96005620342</v>
          </cell>
        </row>
        <row r="56">
          <cell r="B56">
            <v>1236485.7982860419</v>
          </cell>
          <cell r="C56">
            <v>483132.42964239523</v>
          </cell>
          <cell r="D56">
            <v>8003270.311056355</v>
          </cell>
          <cell r="E56">
            <v>2442333.7020618482</v>
          </cell>
          <cell r="F56">
            <v>3880411.1702005668</v>
          </cell>
          <cell r="G56">
            <v>1162035.9125443653</v>
          </cell>
          <cell r="H56">
            <v>394554.25039461046</v>
          </cell>
          <cell r="I56">
            <v>694239.03425308468</v>
          </cell>
          <cell r="J56">
            <v>145632.05350779783</v>
          </cell>
          <cell r="K56">
            <v>7909417.1136614513</v>
          </cell>
        </row>
        <row r="57">
          <cell r="B57">
            <v>94769.138729056896</v>
          </cell>
          <cell r="C57">
            <v>94744.25256687573</v>
          </cell>
          <cell r="D57">
            <v>804954.87947325618</v>
          </cell>
          <cell r="E57">
            <v>70777.833110432941</v>
          </cell>
          <cell r="F57">
            <v>615442.44914193335</v>
          </cell>
          <cell r="G57">
            <v>153828.39974284667</v>
          </cell>
          <cell r="H57">
            <v>69793.384769036944</v>
          </cell>
          <cell r="I57">
            <v>42155.345084463857</v>
          </cell>
          <cell r="J57">
            <v>40005.665205014957</v>
          </cell>
          <cell r="K57">
            <v>496214.11402877024</v>
          </cell>
        </row>
        <row r="58">
          <cell r="B58">
            <v>57142.940572591782</v>
          </cell>
          <cell r="C58">
            <v>30697.831705141434</v>
          </cell>
          <cell r="D58">
            <v>482060.74796130782</v>
          </cell>
          <cell r="E58">
            <v>81370.070921566919</v>
          </cell>
          <cell r="F58">
            <v>145293.96710490566</v>
          </cell>
          <cell r="G58">
            <v>142386.52080895848</v>
          </cell>
          <cell r="H58">
            <v>80836.726857060887</v>
          </cell>
          <cell r="I58">
            <v>22052.401480282148</v>
          </cell>
          <cell r="J58">
            <v>1542.8836656726462</v>
          </cell>
          <cell r="K58">
            <v>265370.26871239132</v>
          </cell>
        </row>
        <row r="59">
          <cell r="B59">
            <v>291925.00201955996</v>
          </cell>
          <cell r="C59">
            <v>44134.883549533952</v>
          </cell>
          <cell r="D59">
            <v>745042.99045910651</v>
          </cell>
          <cell r="E59">
            <v>101696.03175592575</v>
          </cell>
          <cell r="F59">
            <v>436999.06745711796</v>
          </cell>
          <cell r="G59">
            <v>166803.9111124785</v>
          </cell>
          <cell r="H59">
            <v>80079.137245154518</v>
          </cell>
          <cell r="I59">
            <v>35509.146945476139</v>
          </cell>
          <cell r="J59">
            <v>29304.466147010062</v>
          </cell>
          <cell r="K59">
            <v>465254.34054773068</v>
          </cell>
        </row>
        <row r="60">
          <cell r="B60">
            <v>9951.5706779085813</v>
          </cell>
          <cell r="C60">
            <v>16966.064087277948</v>
          </cell>
          <cell r="D60">
            <v>166555.54283313747</v>
          </cell>
          <cell r="E60">
            <v>3053.7015279877892</v>
          </cell>
          <cell r="F60">
            <v>26145.959720391715</v>
          </cell>
          <cell r="G60">
            <v>19596.737914928039</v>
          </cell>
          <cell r="H60">
            <v>19482.981492804436</v>
          </cell>
          <cell r="I60">
            <v>2391.9394747023753</v>
          </cell>
          <cell r="J60">
            <v>3120.2985222683565</v>
          </cell>
          <cell r="K60">
            <v>81665.474203807069</v>
          </cell>
        </row>
        <row r="61">
          <cell r="B61">
            <v>12550.081060522627</v>
          </cell>
          <cell r="C61">
            <v>7725.0193842305762</v>
          </cell>
          <cell r="D61">
            <v>168642.19301408206</v>
          </cell>
          <cell r="E61">
            <v>12510.074387735358</v>
          </cell>
          <cell r="F61">
            <v>10275.386468404662</v>
          </cell>
          <cell r="G61">
            <v>23835.828715244006</v>
          </cell>
          <cell r="H61">
            <v>9692.6098544666966</v>
          </cell>
          <cell r="I61">
            <v>8084.6817935382305</v>
          </cell>
          <cell r="J61">
            <v>296.0499438094846</v>
          </cell>
          <cell r="K61">
            <v>75105.085470075122</v>
          </cell>
        </row>
        <row r="62">
          <cell r="B62">
            <v>70421.26186734598</v>
          </cell>
          <cell r="C62">
            <v>28363.01582423953</v>
          </cell>
          <cell r="D62">
            <v>321492.71925853542</v>
          </cell>
          <cell r="E62">
            <v>22456.784387230331</v>
          </cell>
          <cell r="F62">
            <v>77667.16541819305</v>
          </cell>
          <cell r="G62">
            <v>48047.878774248267</v>
          </cell>
          <cell r="H62">
            <v>33440.710554922865</v>
          </cell>
          <cell r="I62">
            <v>3364.0138908058734</v>
          </cell>
          <cell r="J62">
            <v>2621.4816714963999</v>
          </cell>
          <cell r="K62">
            <v>156517.45914401533</v>
          </cell>
        </row>
        <row r="63">
          <cell r="B63">
            <v>23567.227778364151</v>
          </cell>
          <cell r="C63">
            <v>18139.667934837868</v>
          </cell>
          <cell r="D63">
            <v>1148094.2898912986</v>
          </cell>
          <cell r="E63">
            <v>19750.919617881063</v>
          </cell>
          <cell r="F63">
            <v>275259.4129541773</v>
          </cell>
          <cell r="G63">
            <v>108783.45058439171</v>
          </cell>
          <cell r="H63">
            <v>20208.80235847626</v>
          </cell>
          <cell r="I63">
            <v>2124.8449602123769</v>
          </cell>
          <cell r="J63">
            <v>10580.252135178889</v>
          </cell>
          <cell r="K63">
            <v>307733.2285335639</v>
          </cell>
        </row>
        <row r="64">
          <cell r="B64">
            <v>2455910.1776591139</v>
          </cell>
          <cell r="C64">
            <v>1311945.1032639984</v>
          </cell>
          <cell r="D64">
            <v>21791653.670129217</v>
          </cell>
          <cell r="E64">
            <v>3225408.9443516908</v>
          </cell>
          <cell r="F64">
            <v>7450911.8642176548</v>
          </cell>
          <cell r="G64">
            <v>2780191.5444267076</v>
          </cell>
          <cell r="H64">
            <v>1145744.6189387401</v>
          </cell>
          <cell r="I64">
            <v>1028848.2123482247</v>
          </cell>
          <cell r="J64">
            <v>529541.87822721549</v>
          </cell>
          <cell r="K64">
            <v>12130568.997905057</v>
          </cell>
        </row>
        <row r="69">
          <cell r="B69">
            <v>2371.1986553470542</v>
          </cell>
          <cell r="C69">
            <v>1621.821188607116</v>
          </cell>
          <cell r="D69">
            <v>107672.40509067573</v>
          </cell>
          <cell r="E69">
            <v>719.99328871453645</v>
          </cell>
          <cell r="F69">
            <v>10070.922305607943</v>
          </cell>
          <cell r="G69">
            <v>10008.861885727543</v>
          </cell>
          <cell r="H69">
            <v>2328.3966280616187</v>
          </cell>
          <cell r="I69">
            <v>474.37887688009891</v>
          </cell>
          <cell r="J69">
            <v>1123.7329668754651</v>
          </cell>
          <cell r="K69">
            <v>13950.927147846993</v>
          </cell>
        </row>
        <row r="70">
          <cell r="B70">
            <v>2787.7257424361696</v>
          </cell>
          <cell r="C70">
            <v>3759.0201352354252</v>
          </cell>
          <cell r="D70">
            <v>31678.310098840433</v>
          </cell>
          <cell r="E70">
            <v>0</v>
          </cell>
          <cell r="F70">
            <v>5571.2778161193428</v>
          </cell>
          <cell r="G70">
            <v>1762.2648328733967</v>
          </cell>
          <cell r="H70">
            <v>581.90154608944545</v>
          </cell>
          <cell r="I70">
            <v>0</v>
          </cell>
          <cell r="J70">
            <v>20809.763676591199</v>
          </cell>
          <cell r="K70">
            <v>16184.851736309889</v>
          </cell>
        </row>
        <row r="71">
          <cell r="B71">
            <v>51118.64350617522</v>
          </cell>
          <cell r="C71">
            <v>39909.550289906896</v>
          </cell>
          <cell r="D71">
            <v>180429.65852108758</v>
          </cell>
          <cell r="E71">
            <v>10826.203181723307</v>
          </cell>
          <cell r="F71">
            <v>33110.967948017584</v>
          </cell>
          <cell r="G71">
            <v>17105.011298310863</v>
          </cell>
          <cell r="H71">
            <v>8202.3750959352965</v>
          </cell>
          <cell r="I71">
            <v>726.57845286496956</v>
          </cell>
          <cell r="J71">
            <v>0</v>
          </cell>
          <cell r="K71">
            <v>46604.152021269249</v>
          </cell>
        </row>
        <row r="72">
          <cell r="B72">
            <v>314.35371663415322</v>
          </cell>
          <cell r="C72">
            <v>6105.7626106369598</v>
          </cell>
          <cell r="D72">
            <v>44832.203088439135</v>
          </cell>
          <cell r="E72">
            <v>0</v>
          </cell>
          <cell r="F72">
            <v>3372.7338019247654</v>
          </cell>
          <cell r="G72">
            <v>3398.4967228177179</v>
          </cell>
          <cell r="H72">
            <v>1937.719690149197</v>
          </cell>
          <cell r="I72">
            <v>0</v>
          </cell>
          <cell r="J72">
            <v>273.86125032372996</v>
          </cell>
          <cell r="K72">
            <v>1783.7261587913606</v>
          </cell>
        </row>
        <row r="73">
          <cell r="B73">
            <v>18354.124822693477</v>
          </cell>
          <cell r="C73">
            <v>11501.584942778569</v>
          </cell>
          <cell r="D73">
            <v>221436.5398840378</v>
          </cell>
          <cell r="E73">
            <v>6458.9752992099329</v>
          </cell>
          <cell r="F73">
            <v>56020.914825197106</v>
          </cell>
          <cell r="G73">
            <v>45018.27877282293</v>
          </cell>
          <cell r="H73">
            <v>37130.348786314265</v>
          </cell>
          <cell r="I73">
            <v>1934.6308454807013</v>
          </cell>
          <cell r="J73">
            <v>58548.387007344085</v>
          </cell>
          <cell r="K73">
            <v>72199.701420680445</v>
          </cell>
        </row>
        <row r="74">
          <cell r="B74">
            <v>576.0343871816425</v>
          </cell>
          <cell r="C74">
            <v>30.760139059032127</v>
          </cell>
          <cell r="D74">
            <v>33277.778329669185</v>
          </cell>
          <cell r="E74">
            <v>37.47124042856607</v>
          </cell>
          <cell r="F74">
            <v>78.79244306459357</v>
          </cell>
          <cell r="G74">
            <v>3130.249437228802</v>
          </cell>
          <cell r="H74">
            <v>884.2118464344984</v>
          </cell>
          <cell r="I74">
            <v>0</v>
          </cell>
          <cell r="J74">
            <v>153.72909292637598</v>
          </cell>
          <cell r="K74">
            <v>2435.1919481394125</v>
          </cell>
        </row>
        <row r="75">
          <cell r="B75">
            <v>901.18429172163349</v>
          </cell>
          <cell r="C75">
            <v>2081.056625917543</v>
          </cell>
          <cell r="D75">
            <v>57539.286504917458</v>
          </cell>
          <cell r="E75">
            <v>1775.0718452653884</v>
          </cell>
          <cell r="F75">
            <v>8629.0399053297897</v>
          </cell>
          <cell r="G75">
            <v>7227.4488488296902</v>
          </cell>
          <cell r="H75">
            <v>1410.1311794426051</v>
          </cell>
          <cell r="I75">
            <v>81.095909168478826</v>
          </cell>
          <cell r="J75">
            <v>124.11402471046939</v>
          </cell>
          <cell r="K75">
            <v>12327.116136990175</v>
          </cell>
        </row>
        <row r="76">
          <cell r="B76">
            <v>6266.9450444622553</v>
          </cell>
          <cell r="C76">
            <v>5293.9191486098134</v>
          </cell>
          <cell r="D76">
            <v>140774.16601657763</v>
          </cell>
          <cell r="E76">
            <v>4834.5366407478714</v>
          </cell>
          <cell r="F76">
            <v>11978.69598111857</v>
          </cell>
          <cell r="G76">
            <v>13867.156244540727</v>
          </cell>
          <cell r="H76">
            <v>4638.9994863679758</v>
          </cell>
          <cell r="I76">
            <v>835.56373802299254</v>
          </cell>
          <cell r="J76">
            <v>3090.6521633318207</v>
          </cell>
          <cell r="K76">
            <v>28826.678471860225</v>
          </cell>
        </row>
        <row r="77">
          <cell r="B77">
            <v>5754.4099759771043</v>
          </cell>
          <cell r="C77">
            <v>19137.677887677277</v>
          </cell>
          <cell r="D77">
            <v>84591.267883070323</v>
          </cell>
          <cell r="E77">
            <v>9683.2831596828255</v>
          </cell>
          <cell r="F77">
            <v>10924.771191822649</v>
          </cell>
          <cell r="G77">
            <v>8517.3289051535976</v>
          </cell>
          <cell r="H77">
            <v>3494.1218883253068</v>
          </cell>
          <cell r="I77">
            <v>321.19099495318761</v>
          </cell>
          <cell r="J77">
            <v>3860.3992891087164</v>
          </cell>
          <cell r="K77">
            <v>29042.241740159807</v>
          </cell>
        </row>
        <row r="78">
          <cell r="B78">
            <v>51454.448153430742</v>
          </cell>
          <cell r="C78">
            <v>73388.566058007287</v>
          </cell>
          <cell r="D78">
            <v>361972.97298743739</v>
          </cell>
          <cell r="E78">
            <v>35042.530982759206</v>
          </cell>
          <cell r="F78">
            <v>109005.17881815507</v>
          </cell>
          <cell r="G78">
            <v>31815.10191450534</v>
          </cell>
          <cell r="H78">
            <v>76570.162928431266</v>
          </cell>
          <cell r="I78">
            <v>11666.677055108687</v>
          </cell>
          <cell r="J78">
            <v>1015.4089834788377</v>
          </cell>
          <cell r="K78">
            <v>158892.63029413013</v>
          </cell>
        </row>
        <row r="79">
          <cell r="B79">
            <v>11433.122474348107</v>
          </cell>
          <cell r="C79">
            <v>8021.3794276714198</v>
          </cell>
          <cell r="D79">
            <v>280175.08019386441</v>
          </cell>
          <cell r="E79">
            <v>3117.0453350036223</v>
          </cell>
          <cell r="F79">
            <v>11352.62302819957</v>
          </cell>
          <cell r="G79">
            <v>27636.387919615598</v>
          </cell>
          <cell r="H79">
            <v>10575.992506624552</v>
          </cell>
          <cell r="I79">
            <v>289.9333858502327</v>
          </cell>
          <cell r="J79">
            <v>2947.8455148124322</v>
          </cell>
          <cell r="K79">
            <v>64371.94673967726</v>
          </cell>
        </row>
        <row r="80">
          <cell r="B80">
            <v>2968.0483536509323</v>
          </cell>
          <cell r="C80">
            <v>10940.466060458764</v>
          </cell>
          <cell r="D80">
            <v>150963.06655215437</v>
          </cell>
          <cell r="E80">
            <v>8609.528169082143</v>
          </cell>
          <cell r="F80">
            <v>4892.5651075488358</v>
          </cell>
          <cell r="G80">
            <v>20971.987546788416</v>
          </cell>
          <cell r="H80">
            <v>7129.5263655054905</v>
          </cell>
          <cell r="I80">
            <v>3465.4314825511724</v>
          </cell>
          <cell r="J80">
            <v>0</v>
          </cell>
          <cell r="K80">
            <v>52061.52064910296</v>
          </cell>
        </row>
        <row r="81">
          <cell r="B81">
            <v>38434.686591887847</v>
          </cell>
          <cell r="C81">
            <v>33446.975845182882</v>
          </cell>
          <cell r="D81">
            <v>354062.96971472749</v>
          </cell>
          <cell r="E81">
            <v>14367.005056070804</v>
          </cell>
          <cell r="F81">
            <v>188254.75105257609</v>
          </cell>
          <cell r="G81">
            <v>45092.959202184473</v>
          </cell>
          <cell r="H81">
            <v>38695.272279527679</v>
          </cell>
          <cell r="I81">
            <v>2821.8531810060472</v>
          </cell>
          <cell r="J81">
            <v>2286.2047626567046</v>
          </cell>
          <cell r="K81">
            <v>219415.12566046789</v>
          </cell>
        </row>
        <row r="82">
          <cell r="B82">
            <v>9198.1298911903014</v>
          </cell>
          <cell r="C82">
            <v>2307.5296084191123</v>
          </cell>
          <cell r="D82">
            <v>85858.869785899515</v>
          </cell>
          <cell r="E82">
            <v>6256.7757669605162</v>
          </cell>
          <cell r="F82">
            <v>18456.914388322839</v>
          </cell>
          <cell r="G82">
            <v>14085.300452936071</v>
          </cell>
          <cell r="H82">
            <v>11289.513981029435</v>
          </cell>
          <cell r="I82">
            <v>109.6860899160428</v>
          </cell>
          <cell r="J82">
            <v>96.404673640794286</v>
          </cell>
          <cell r="K82">
            <v>23816.994297320016</v>
          </cell>
        </row>
        <row r="83">
          <cell r="B83">
            <v>22869.786579036943</v>
          </cell>
          <cell r="C83">
            <v>2543.6504345544363</v>
          </cell>
          <cell r="D83">
            <v>85722.032048395573</v>
          </cell>
          <cell r="E83">
            <v>7506.0617240641377</v>
          </cell>
          <cell r="F83">
            <v>18066.236304406644</v>
          </cell>
          <cell r="G83">
            <v>12047.488988599125</v>
          </cell>
          <cell r="H83">
            <v>6922.018614043398</v>
          </cell>
          <cell r="I83">
            <v>169.41135599477118</v>
          </cell>
          <cell r="J83">
            <v>63.134991887738586</v>
          </cell>
          <cell r="K83">
            <v>33601.013721174189</v>
          </cell>
        </row>
        <row r="84">
          <cell r="B84">
            <v>45942.973817080405</v>
          </cell>
          <cell r="C84">
            <v>64718.543932374341</v>
          </cell>
          <cell r="D84">
            <v>350971.20716396248</v>
          </cell>
          <cell r="E84">
            <v>36841.542831622915</v>
          </cell>
          <cell r="F84">
            <v>73102.025873412247</v>
          </cell>
          <cell r="G84">
            <v>87324.314956986607</v>
          </cell>
          <cell r="H84">
            <v>17253.628614749348</v>
          </cell>
          <cell r="I84">
            <v>3582.2009206452667</v>
          </cell>
          <cell r="J84">
            <v>7913.605128457908</v>
          </cell>
          <cell r="K84">
            <v>269051.92421486217</v>
          </cell>
        </row>
        <row r="85">
          <cell r="B85">
            <v>118328.05953147012</v>
          </cell>
          <cell r="C85">
            <v>101425.16335426416</v>
          </cell>
          <cell r="D85">
            <v>890024.27180641389</v>
          </cell>
          <cell r="E85">
            <v>111637.04284814923</v>
          </cell>
          <cell r="F85">
            <v>310398.8197308394</v>
          </cell>
          <cell r="G85">
            <v>206655.30872406327</v>
          </cell>
          <cell r="H85">
            <v>77934.751753190008</v>
          </cell>
          <cell r="I85">
            <v>34412.375335929515</v>
          </cell>
          <cell r="J85">
            <v>48934.309536941335</v>
          </cell>
          <cell r="K85">
            <v>567441.5339730652</v>
          </cell>
        </row>
        <row r="86">
          <cell r="B86">
            <v>9357.7317680253382</v>
          </cell>
          <cell r="C86">
            <v>7359.2867087954501</v>
          </cell>
          <cell r="D86">
            <v>223353.89450712834</v>
          </cell>
          <cell r="E86">
            <v>9978.9908327351841</v>
          </cell>
          <cell r="F86">
            <v>114906.46114016559</v>
          </cell>
          <cell r="G86">
            <v>35728.790282352071</v>
          </cell>
          <cell r="H86">
            <v>12583.587979821545</v>
          </cell>
          <cell r="I86">
            <v>36991.65785629984</v>
          </cell>
          <cell r="J86">
            <v>3341.4919030024748</v>
          </cell>
          <cell r="K86">
            <v>92572.696892019187</v>
          </cell>
        </row>
        <row r="87">
          <cell r="B87">
            <v>203185.72769321673</v>
          </cell>
          <cell r="C87">
            <v>184462.73033151589</v>
          </cell>
          <cell r="D87">
            <v>6524940.5710811689</v>
          </cell>
          <cell r="E87">
            <v>321040.12193988863</v>
          </cell>
          <cell r="F87">
            <v>876357.41024060408</v>
          </cell>
          <cell r="G87">
            <v>358692.91052873078</v>
          </cell>
          <cell r="H87">
            <v>143787.25711771016</v>
          </cell>
          <cell r="I87">
            <v>95757.228796713534</v>
          </cell>
          <cell r="J87">
            <v>146145.47446937428</v>
          </cell>
          <cell r="K87">
            <v>672384.31725412083</v>
          </cell>
        </row>
        <row r="88">
          <cell r="B88">
            <v>1228125.0145371989</v>
          </cell>
          <cell r="C88">
            <v>561699.37733493547</v>
          </cell>
          <cell r="D88">
            <v>6932818.0373147102</v>
          </cell>
          <cell r="E88">
            <v>2930967.2080878015</v>
          </cell>
          <cell r="F88">
            <v>3861027.782844394</v>
          </cell>
          <cell r="G88">
            <v>1146688.7500896826</v>
          </cell>
          <cell r="H88">
            <v>402793.52729814767</v>
          </cell>
          <cell r="I88">
            <v>675876.78773412609</v>
          </cell>
          <cell r="J88">
            <v>78672.859459879226</v>
          </cell>
          <cell r="K88">
            <v>7624641.6807638155</v>
          </cell>
        </row>
        <row r="89">
          <cell r="B89">
            <v>90088.873842347937</v>
          </cell>
          <cell r="C89">
            <v>91530.147590906985</v>
          </cell>
          <cell r="D89">
            <v>778826.7188608353</v>
          </cell>
          <cell r="E89">
            <v>109908.23258841236</v>
          </cell>
          <cell r="F89">
            <v>592983.00677837001</v>
          </cell>
          <cell r="G89">
            <v>155556.68343323551</v>
          </cell>
          <cell r="H89">
            <v>73826.245005306497</v>
          </cell>
          <cell r="I89">
            <v>40814.421673697565</v>
          </cell>
          <cell r="J89">
            <v>36385.799481285358</v>
          </cell>
          <cell r="K89">
            <v>461856.63450676971</v>
          </cell>
        </row>
        <row r="90">
          <cell r="B90">
            <v>58832.56783106384</v>
          </cell>
          <cell r="C90">
            <v>28829.158266865117</v>
          </cell>
          <cell r="D90">
            <v>430059.00087347586</v>
          </cell>
          <cell r="E90">
            <v>131768.55674736216</v>
          </cell>
          <cell r="F90">
            <v>173679.1294649537</v>
          </cell>
          <cell r="G90">
            <v>148029.27457771526</v>
          </cell>
          <cell r="H90">
            <v>89598.47969498008</v>
          </cell>
          <cell r="I90">
            <v>21442.820709748241</v>
          </cell>
          <cell r="J90">
            <v>1488.8191441776448</v>
          </cell>
          <cell r="K90">
            <v>252290.13794590457</v>
          </cell>
        </row>
        <row r="91">
          <cell r="B91">
            <v>280270.0139349376</v>
          </cell>
          <cell r="C91">
            <v>42723.965782281695</v>
          </cell>
          <cell r="D91">
            <v>735933.24942430248</v>
          </cell>
          <cell r="E91">
            <v>116303.73472560523</v>
          </cell>
          <cell r="F91">
            <v>419773.54262770567</v>
          </cell>
          <cell r="G91">
            <v>167154.26188530299</v>
          </cell>
          <cell r="H91">
            <v>86638.065348349832</v>
          </cell>
          <cell r="I91">
            <v>32216.3240084637</v>
          </cell>
          <cell r="J91">
            <v>30715.008621223576</v>
          </cell>
          <cell r="K91">
            <v>452254.09151802934</v>
          </cell>
        </row>
        <row r="92">
          <cell r="B92">
            <v>8911.4994439948387</v>
          </cell>
          <cell r="C92">
            <v>18840.02194837957</v>
          </cell>
          <cell r="D92">
            <v>167294.29614191642</v>
          </cell>
          <cell r="E92">
            <v>6499.1631045928607</v>
          </cell>
          <cell r="F92">
            <v>25181.898005104173</v>
          </cell>
          <cell r="G92">
            <v>17178.677088832039</v>
          </cell>
          <cell r="H92">
            <v>23482.593973463703</v>
          </cell>
          <cell r="I92">
            <v>3265.2353189340447</v>
          </cell>
          <cell r="J92">
            <v>666.11489865367071</v>
          </cell>
          <cell r="K92">
            <v>81775.191179081768</v>
          </cell>
        </row>
        <row r="93">
          <cell r="B93">
            <v>11623.805931387466</v>
          </cell>
          <cell r="C93">
            <v>6264.307289383125</v>
          </cell>
          <cell r="D93">
            <v>178267.75279377677</v>
          </cell>
          <cell r="E93">
            <v>13179.99054190473</v>
          </cell>
          <cell r="F93">
            <v>10110.089359374902</v>
          </cell>
          <cell r="G93">
            <v>26681.952209698578</v>
          </cell>
          <cell r="H93">
            <v>10781.7096688196</v>
          </cell>
          <cell r="I93">
            <v>12184.246151974461</v>
          </cell>
          <cell r="J93">
            <v>337.37608035495134</v>
          </cell>
          <cell r="K93">
            <v>92685.445681694808</v>
          </cell>
        </row>
        <row r="94">
          <cell r="B94">
            <v>60311.157287564223</v>
          </cell>
          <cell r="C94">
            <v>32309.386073149479</v>
          </cell>
          <cell r="D94">
            <v>337422.54515639564</v>
          </cell>
          <cell r="E94">
            <v>29630.355375433472</v>
          </cell>
          <cell r="F94">
            <v>74610.642192885804</v>
          </cell>
          <cell r="G94">
            <v>48553.850707561927</v>
          </cell>
          <cell r="H94">
            <v>35322.289848286644</v>
          </cell>
          <cell r="I94">
            <v>3269.6861511514803</v>
          </cell>
          <cell r="J94">
            <v>2446.863244513765</v>
          </cell>
          <cell r="K94">
            <v>189126.7848007672</v>
          </cell>
        </row>
        <row r="95">
          <cell r="B95">
            <v>16544.283296287813</v>
          </cell>
          <cell r="C95">
            <v>21170.810716878383</v>
          </cell>
          <cell r="D95">
            <v>1400821.3125288582</v>
          </cell>
          <cell r="E95">
            <v>43341.838071554928</v>
          </cell>
          <cell r="F95">
            <v>267706.07000705996</v>
          </cell>
          <cell r="G95">
            <v>108207.92521444602</v>
          </cell>
          <cell r="H95">
            <v>22421.746887900033</v>
          </cell>
          <cell r="I95">
            <v>2034.2422816952669</v>
          </cell>
          <cell r="J95">
            <v>10201.922216342924</v>
          </cell>
          <cell r="K95">
            <v>252703.7447843733</v>
          </cell>
        </row>
        <row r="96">
          <cell r="B96">
            <v>2356324.5511007491</v>
          </cell>
          <cell r="C96">
            <v>1381422.6197324523</v>
          </cell>
          <cell r="D96">
            <v>21171719.464352738</v>
          </cell>
          <cell r="E96">
            <v>3970331.2593847755</v>
          </cell>
          <cell r="F96">
            <v>7289623.2631822815</v>
          </cell>
          <cell r="G96">
            <v>2768137.0226715421</v>
          </cell>
          <cell r="H96">
            <v>1208214.576013007</v>
          </cell>
          <cell r="I96">
            <v>984743.6583071762</v>
          </cell>
          <cell r="J96">
            <v>461643.28258189542</v>
          </cell>
          <cell r="K96">
            <v>11784298.001658425</v>
          </cell>
        </row>
      </sheetData>
      <sheetData sheetId="9">
        <row r="5">
          <cell r="B5">
            <v>19581.600954133726</v>
          </cell>
          <cell r="C5">
            <v>1556.4697298739211</v>
          </cell>
          <cell r="D5">
            <v>126965.82892036172</v>
          </cell>
          <cell r="E5">
            <v>283.23819263814852</v>
          </cell>
          <cell r="F5">
            <v>48963.959187852837</v>
          </cell>
          <cell r="G5">
            <v>8734.1890889345432</v>
          </cell>
          <cell r="H5">
            <v>2017.0846676651822</v>
          </cell>
          <cell r="I5">
            <v>3498.7795784167788</v>
          </cell>
          <cell r="J5">
            <v>429.39549496110709</v>
          </cell>
          <cell r="K5">
            <v>12017.13210014465</v>
          </cell>
        </row>
        <row r="6">
          <cell r="B6">
            <v>8684.5714537332587</v>
          </cell>
          <cell r="C6">
            <v>1043.3788928231616</v>
          </cell>
          <cell r="D6">
            <v>39258.617639383694</v>
          </cell>
          <cell r="E6">
            <v>0</v>
          </cell>
          <cell r="F6">
            <v>12475.467138631913</v>
          </cell>
          <cell r="G6">
            <v>2190.7696215830292</v>
          </cell>
          <cell r="H6">
            <v>616.84246053333652</v>
          </cell>
          <cell r="I6">
            <v>2061.413964100027</v>
          </cell>
          <cell r="J6">
            <v>9601.6182257265318</v>
          </cell>
          <cell r="K6">
            <v>4856.3645614746038</v>
          </cell>
        </row>
        <row r="7">
          <cell r="B7">
            <v>81998.516719482315</v>
          </cell>
          <cell r="C7">
            <v>44692.339300989865</v>
          </cell>
          <cell r="D7">
            <v>236611.88703808159</v>
          </cell>
          <cell r="E7">
            <v>1620.7476169711458</v>
          </cell>
          <cell r="F7">
            <v>132318.21481235104</v>
          </cell>
          <cell r="G7">
            <v>12054.211267540415</v>
          </cell>
          <cell r="H7">
            <v>8742.2675007713005</v>
          </cell>
          <cell r="I7">
            <v>11200.570122169578</v>
          </cell>
          <cell r="J7">
            <v>0</v>
          </cell>
          <cell r="K7">
            <v>48211.788202655589</v>
          </cell>
        </row>
        <row r="8">
          <cell r="B8">
            <v>2764.5532575131688</v>
          </cell>
          <cell r="C8">
            <v>60.51018275364747</v>
          </cell>
          <cell r="D8">
            <v>45764.281699476087</v>
          </cell>
          <cell r="E8">
            <v>0</v>
          </cell>
          <cell r="F8">
            <v>12022.972934975482</v>
          </cell>
          <cell r="G8">
            <v>3874.6012385387994</v>
          </cell>
          <cell r="H8">
            <v>3815.0015765337494</v>
          </cell>
          <cell r="I8">
            <v>1673.4634859283863</v>
          </cell>
          <cell r="J8">
            <v>324.15464611729686</v>
          </cell>
          <cell r="K8">
            <v>5050.4218474520749</v>
          </cell>
        </row>
        <row r="9">
          <cell r="B9">
            <v>39852.228557252682</v>
          </cell>
          <cell r="C9">
            <v>19429.104099001801</v>
          </cell>
          <cell r="D9">
            <v>239614.75192372163</v>
          </cell>
          <cell r="E9">
            <v>6443.1881123510175</v>
          </cell>
          <cell r="F9">
            <v>152612.66424722987</v>
          </cell>
          <cell r="G9">
            <v>41378.352910429538</v>
          </cell>
          <cell r="H9">
            <v>39888.1550879442</v>
          </cell>
          <cell r="I9">
            <v>13801.360156287163</v>
          </cell>
          <cell r="J9">
            <v>65160.25727968799</v>
          </cell>
          <cell r="K9">
            <v>72457.715930975726</v>
          </cell>
        </row>
        <row r="10">
          <cell r="B10">
            <v>2002.4761422763468</v>
          </cell>
          <cell r="C10">
            <v>360.93796272319469</v>
          </cell>
          <cell r="D10">
            <v>36903.844867082174</v>
          </cell>
          <cell r="E10">
            <v>247.42573285683116</v>
          </cell>
          <cell r="F10">
            <v>10778.071648781814</v>
          </cell>
          <cell r="G10">
            <v>3272.1209861625284</v>
          </cell>
          <cell r="H10">
            <v>1133.2744122758886</v>
          </cell>
          <cell r="I10">
            <v>85.739394677633115</v>
          </cell>
          <cell r="J10">
            <v>163.61495446487044</v>
          </cell>
          <cell r="K10">
            <v>3249.6868005688748</v>
          </cell>
        </row>
        <row r="11">
          <cell r="B11">
            <v>5936.8350003580781</v>
          </cell>
          <cell r="C11">
            <v>770.78836552193707</v>
          </cell>
          <cell r="D11">
            <v>66903.822598432773</v>
          </cell>
          <cell r="E11">
            <v>1113.0706794691569</v>
          </cell>
          <cell r="F11">
            <v>25331.005715215237</v>
          </cell>
          <cell r="G11">
            <v>7122.9356546372574</v>
          </cell>
          <cell r="H11">
            <v>1599.9915760456877</v>
          </cell>
          <cell r="I11">
            <v>2237.7518364397547</v>
          </cell>
          <cell r="J11">
            <v>38.372204869849405</v>
          </cell>
          <cell r="K11">
            <v>13122.645446610448</v>
          </cell>
        </row>
        <row r="12">
          <cell r="B12">
            <v>28987.025455215327</v>
          </cell>
          <cell r="C12">
            <v>4221.2540204235438</v>
          </cell>
          <cell r="D12">
            <v>158911.11325058879</v>
          </cell>
          <cell r="E12">
            <v>3184.2044131565867</v>
          </cell>
          <cell r="F12">
            <v>78048.069256083254</v>
          </cell>
          <cell r="G12">
            <v>15402.361620366872</v>
          </cell>
          <cell r="H12">
            <v>6442.5657762614537</v>
          </cell>
          <cell r="I12">
            <v>6094.8549083473736</v>
          </cell>
          <cell r="J12">
            <v>1945.3559405131614</v>
          </cell>
          <cell r="K12">
            <v>28970.040145024657</v>
          </cell>
        </row>
        <row r="13">
          <cell r="B13">
            <v>22948.298092678047</v>
          </cell>
          <cell r="C13">
            <v>16981.901544452601</v>
          </cell>
          <cell r="D13">
            <v>100342.28826034805</v>
          </cell>
          <cell r="E13">
            <v>7711.3980762287983</v>
          </cell>
          <cell r="F13">
            <v>59357.156766153275</v>
          </cell>
          <cell r="G13">
            <v>8026.5618144909204</v>
          </cell>
          <cell r="H13">
            <v>2918.1643863477871</v>
          </cell>
          <cell r="I13">
            <v>4508.2200532978559</v>
          </cell>
          <cell r="J13">
            <v>155.13474632077541</v>
          </cell>
          <cell r="K13">
            <v>27396.582672559038</v>
          </cell>
        </row>
        <row r="14">
          <cell r="B14">
            <v>93227.905474316882</v>
          </cell>
          <cell r="C14">
            <v>73326.311983503401</v>
          </cell>
          <cell r="D14">
            <v>372480.24180328532</v>
          </cell>
          <cell r="E14">
            <v>11053.133452004762</v>
          </cell>
          <cell r="F14">
            <v>368786.60437459609</v>
          </cell>
          <cell r="G14">
            <v>31598.390895698438</v>
          </cell>
          <cell r="H14">
            <v>72352.361690213118</v>
          </cell>
          <cell r="I14">
            <v>18015.151172694583</v>
          </cell>
          <cell r="J14">
            <v>256.04173058344907</v>
          </cell>
          <cell r="K14">
            <v>147498.43223534519</v>
          </cell>
        </row>
        <row r="15">
          <cell r="B15">
            <v>40303.93348712728</v>
          </cell>
          <cell r="C15">
            <v>8037.8572308621278</v>
          </cell>
          <cell r="D15">
            <v>264923.77101695683</v>
          </cell>
          <cell r="E15">
            <v>4257.6133553060099</v>
          </cell>
          <cell r="F15">
            <v>76269.711203287938</v>
          </cell>
          <cell r="G15">
            <v>15733.951514105018</v>
          </cell>
          <cell r="H15">
            <v>9657.5538753393139</v>
          </cell>
          <cell r="I15">
            <v>4536.3732402749301</v>
          </cell>
          <cell r="J15">
            <v>2581.478209016956</v>
          </cell>
          <cell r="K15">
            <v>60769.470395539727</v>
          </cell>
        </row>
        <row r="16">
          <cell r="B16">
            <v>23950.748741012561</v>
          </cell>
          <cell r="C16">
            <v>11861.073259591019</v>
          </cell>
          <cell r="D16">
            <v>188983.17542301322</v>
          </cell>
          <cell r="E16">
            <v>7859.1589944031775</v>
          </cell>
          <cell r="F16">
            <v>73196.889673887388</v>
          </cell>
          <cell r="G16">
            <v>16665.77653491871</v>
          </cell>
          <cell r="H16">
            <v>5726.8828038266975</v>
          </cell>
          <cell r="I16">
            <v>8260.9908048988291</v>
          </cell>
          <cell r="J16">
            <v>0</v>
          </cell>
          <cell r="K16">
            <v>47605.715004748854</v>
          </cell>
        </row>
        <row r="17">
          <cell r="B17">
            <v>79980.62795882349</v>
          </cell>
          <cell r="C17">
            <v>28850.786449697414</v>
          </cell>
          <cell r="D17">
            <v>414057.43792235712</v>
          </cell>
          <cell r="E17">
            <v>10022.174460958699</v>
          </cell>
          <cell r="F17">
            <v>549656.9984132261</v>
          </cell>
          <cell r="G17">
            <v>49687.377375044467</v>
          </cell>
          <cell r="H17">
            <v>29577.25683017687</v>
          </cell>
          <cell r="I17">
            <v>16701.189793212317</v>
          </cell>
          <cell r="J17">
            <v>4418.1513892457142</v>
          </cell>
          <cell r="K17">
            <v>235155.76927551144</v>
          </cell>
        </row>
        <row r="18">
          <cell r="B18">
            <v>14932.782341719794</v>
          </cell>
          <cell r="C18">
            <v>3250.340824281514</v>
          </cell>
          <cell r="D18">
            <v>94348.900376381949</v>
          </cell>
          <cell r="E18">
            <v>3891.0407579741245</v>
          </cell>
          <cell r="F18">
            <v>52737.812697599111</v>
          </cell>
          <cell r="G18">
            <v>14334.772604778389</v>
          </cell>
          <cell r="H18">
            <v>8482.2050000609088</v>
          </cell>
          <cell r="I18">
            <v>3037.5918974955966</v>
          </cell>
          <cell r="J18">
            <v>112.92204548764809</v>
          </cell>
          <cell r="K18">
            <v>23763.968120179794</v>
          </cell>
        </row>
        <row r="19">
          <cell r="B19">
            <v>41398.495558039751</v>
          </cell>
          <cell r="C19">
            <v>2940.4482911155842</v>
          </cell>
          <cell r="D19">
            <v>107848.33052957695</v>
          </cell>
          <cell r="E19">
            <v>8133.6621082331749</v>
          </cell>
          <cell r="F19">
            <v>63193.17829663193</v>
          </cell>
          <cell r="G19">
            <v>13316.616555280623</v>
          </cell>
          <cell r="H19">
            <v>5901.6188606769383</v>
          </cell>
          <cell r="I19">
            <v>2015.3575830856569</v>
          </cell>
          <cell r="J19">
            <v>378.39755725338307</v>
          </cell>
          <cell r="K19">
            <v>30011.543313198716</v>
          </cell>
        </row>
        <row r="20">
          <cell r="B20">
            <v>95779.24348450356</v>
          </cell>
          <cell r="C20">
            <v>63099.64470296714</v>
          </cell>
          <cell r="D20">
            <v>551294.38079119066</v>
          </cell>
          <cell r="E20">
            <v>16051.379434968951</v>
          </cell>
          <cell r="F20">
            <v>359528.34767990717</v>
          </cell>
          <cell r="G20">
            <v>70320.632283665327</v>
          </cell>
          <cell r="H20">
            <v>24372.919397786154</v>
          </cell>
          <cell r="I20">
            <v>28571.727811066667</v>
          </cell>
          <cell r="J20">
            <v>8836.1242650324148</v>
          </cell>
          <cell r="K20">
            <v>248623.23935297033</v>
          </cell>
        </row>
        <row r="21">
          <cell r="B21">
            <v>319970.14209046302</v>
          </cell>
          <cell r="C21">
            <v>129230.27322499742</v>
          </cell>
          <cell r="D21">
            <v>1074394.9862028752</v>
          </cell>
          <cell r="E21">
            <v>45431.716316189792</v>
          </cell>
          <cell r="F21">
            <v>1035209.2609200216</v>
          </cell>
          <cell r="G21">
            <v>208619.43830693304</v>
          </cell>
          <cell r="H21">
            <v>77971.079097948998</v>
          </cell>
          <cell r="I21">
            <v>82878.746762367227</v>
          </cell>
          <cell r="J21">
            <v>44057.131774257548</v>
          </cell>
          <cell r="K21">
            <v>490803.86365081748</v>
          </cell>
        </row>
        <row r="22">
          <cell r="B22">
            <v>54568.829383324133</v>
          </cell>
          <cell r="C22">
            <v>7006.6857885538611</v>
          </cell>
          <cell r="D22">
            <v>276492.60570811859</v>
          </cell>
          <cell r="E22">
            <v>4312.2565805211725</v>
          </cell>
          <cell r="F22">
            <v>265681.630033458</v>
          </cell>
          <cell r="G22">
            <v>41441.310032363763</v>
          </cell>
          <cell r="H22">
            <v>18396.886551850999</v>
          </cell>
          <cell r="I22">
            <v>43965.07928151809</v>
          </cell>
          <cell r="J22">
            <v>745.04741403473429</v>
          </cell>
          <cell r="K22">
            <v>86989.295439168112</v>
          </cell>
        </row>
        <row r="23">
          <cell r="B23">
            <v>637345.58423901862</v>
          </cell>
          <cell r="C23">
            <v>209237.77761983476</v>
          </cell>
          <cell r="D23">
            <v>7389244.8188384986</v>
          </cell>
          <cell r="E23">
            <v>270764.14329519653</v>
          </cell>
          <cell r="F23">
            <v>1852603.685371276</v>
          </cell>
          <cell r="G23">
            <v>372507.98352967459</v>
          </cell>
          <cell r="H23">
            <v>125896.76801658911</v>
          </cell>
          <cell r="I23">
            <v>188458.64591026216</v>
          </cell>
          <cell r="J23">
            <v>151637.77309970031</v>
          </cell>
          <cell r="K23">
            <v>876764.39682587981</v>
          </cell>
        </row>
        <row r="24">
          <cell r="B24">
            <v>2281578.244065485</v>
          </cell>
          <cell r="C24">
            <v>621306.90758356289</v>
          </cell>
          <cell r="D24">
            <v>8601199.8699431624</v>
          </cell>
          <cell r="E24">
            <v>2387196.7312898408</v>
          </cell>
          <cell r="F24">
            <v>8252203.5022825738</v>
          </cell>
          <cell r="G24">
            <v>1150972.873538435</v>
          </cell>
          <cell r="H24">
            <v>420802.91975237185</v>
          </cell>
          <cell r="I24">
            <v>862335.02976806893</v>
          </cell>
          <cell r="J24">
            <v>77128.279798966803</v>
          </cell>
          <cell r="K24">
            <v>7830690.5401157923</v>
          </cell>
        </row>
        <row r="25">
          <cell r="B25">
            <v>325526.42299548612</v>
          </cell>
          <cell r="C25">
            <v>89957.061940742991</v>
          </cell>
          <cell r="D25">
            <v>978326.90429791296</v>
          </cell>
          <cell r="E25">
            <v>64626.596060402117</v>
          </cell>
          <cell r="F25">
            <v>1184507.9367517042</v>
          </cell>
          <cell r="G25">
            <v>155602.22291167118</v>
          </cell>
          <cell r="H25">
            <v>71560.044047369622</v>
          </cell>
          <cell r="I25">
            <v>79261.571394962317</v>
          </cell>
          <cell r="J25">
            <v>42410.558435716106</v>
          </cell>
          <cell r="K25">
            <v>436036.21323401568</v>
          </cell>
        </row>
        <row r="26">
          <cell r="B26">
            <v>187296.65444753718</v>
          </cell>
          <cell r="C26">
            <v>34155.49952146149</v>
          </cell>
          <cell r="D26">
            <v>596426.16505048005</v>
          </cell>
          <cell r="E26">
            <v>85567.775231471591</v>
          </cell>
          <cell r="F26">
            <v>395144.72463609092</v>
          </cell>
          <cell r="G26">
            <v>137038.3359233478</v>
          </cell>
          <cell r="H26">
            <v>83698.041128450655</v>
          </cell>
          <cell r="I26">
            <v>40604.283085526848</v>
          </cell>
          <cell r="J26">
            <v>1255.1619045100811</v>
          </cell>
          <cell r="K26">
            <v>279749.88990213512</v>
          </cell>
        </row>
        <row r="27">
          <cell r="B27">
            <v>477892.144068175</v>
          </cell>
          <cell r="C27">
            <v>46729.934424551066</v>
          </cell>
          <cell r="D27">
            <v>948030.91653690394</v>
          </cell>
          <cell r="E27">
            <v>80998.726420657375</v>
          </cell>
          <cell r="F27">
            <v>887969.96639756439</v>
          </cell>
          <cell r="G27">
            <v>168482.43568578339</v>
          </cell>
          <cell r="H27">
            <v>70148.653616796932</v>
          </cell>
          <cell r="I27">
            <v>68917.932858187851</v>
          </cell>
          <cell r="J27">
            <v>27611.093008960022</v>
          </cell>
          <cell r="K27">
            <v>409308.36226945254</v>
          </cell>
        </row>
        <row r="28">
          <cell r="B28">
            <v>32627.000165303354</v>
          </cell>
          <cell r="C28">
            <v>12668.898166219509</v>
          </cell>
          <cell r="D28">
            <v>163154.75475519939</v>
          </cell>
          <cell r="E28">
            <v>4925.6620549714489</v>
          </cell>
          <cell r="F28">
            <v>88126.369071774607</v>
          </cell>
          <cell r="G28">
            <v>19428.25419922555</v>
          </cell>
          <cell r="H28">
            <v>14734.126123883269</v>
          </cell>
          <cell r="I28">
            <v>7014.0190010726874</v>
          </cell>
          <cell r="J28">
            <v>3483.9007951627036</v>
          </cell>
          <cell r="K28">
            <v>77029.591145019018</v>
          </cell>
        </row>
        <row r="29">
          <cell r="B29">
            <v>26651.560521177445</v>
          </cell>
          <cell r="C29">
            <v>6267.7961366919881</v>
          </cell>
          <cell r="D29">
            <v>216827.20236775407</v>
          </cell>
          <cell r="E29">
            <v>7164.9081745048852</v>
          </cell>
          <cell r="F29">
            <v>85611.68847123938</v>
          </cell>
          <cell r="G29">
            <v>24109.047949904449</v>
          </cell>
          <cell r="H29">
            <v>8061.2166414720432</v>
          </cell>
          <cell r="I29">
            <v>15387.64704622783</v>
          </cell>
          <cell r="J29">
            <v>70.642197390357623</v>
          </cell>
          <cell r="K29">
            <v>63997.963198963553</v>
          </cell>
        </row>
        <row r="30">
          <cell r="B30">
            <v>126224.23629813563</v>
          </cell>
          <cell r="C30">
            <v>29215.362178442945</v>
          </cell>
          <cell r="D30">
            <v>421543.79293431912</v>
          </cell>
          <cell r="E30">
            <v>21443.578446017582</v>
          </cell>
          <cell r="F30">
            <v>252705.77043053415</v>
          </cell>
          <cell r="G30">
            <v>45480.665158428186</v>
          </cell>
          <cell r="H30">
            <v>31799.561126418103</v>
          </cell>
          <cell r="I30">
            <v>25365.065407137961</v>
          </cell>
          <cell r="J30">
            <v>7795.6436282631039</v>
          </cell>
          <cell r="K30">
            <v>132004.13293486758</v>
          </cell>
        </row>
        <row r="31">
          <cell r="B31">
            <v>83481.741547957703</v>
          </cell>
          <cell r="C31">
            <v>26776.337992464316</v>
          </cell>
          <cell r="D31">
            <v>1552077.1325988381</v>
          </cell>
          <cell r="E31">
            <v>17646.338216818476</v>
          </cell>
          <cell r="F31">
            <v>500427.73586761265</v>
          </cell>
          <cell r="G31">
            <v>93747.268940333626</v>
          </cell>
          <cell r="H31">
            <v>23276.40719781764</v>
          </cell>
          <cell r="I31">
            <v>14673.336324970216</v>
          </cell>
          <cell r="J31">
            <v>16178.966663555198</v>
          </cell>
          <cell r="K31">
            <v>327979.20972714666</v>
          </cell>
        </row>
        <row r="32">
          <cell r="B32">
            <v>5155492.4025002494</v>
          </cell>
          <cell r="C32">
            <v>1493035.681418105</v>
          </cell>
          <cell r="D32">
            <v>25262931.823294304</v>
          </cell>
          <cell r="E32">
            <v>3071949.8674741122</v>
          </cell>
          <cell r="F32">
            <v>16875469.394280259</v>
          </cell>
          <cell r="G32">
            <v>2731143.4581422755</v>
          </cell>
          <cell r="H32">
            <v>1169589.8492034278</v>
          </cell>
          <cell r="I32">
            <v>1555161.8926426952</v>
          </cell>
          <cell r="J32">
            <v>466775.21740979812</v>
          </cell>
          <cell r="K32">
            <v>12020113.973848216</v>
          </cell>
        </row>
        <row r="37">
          <cell r="B37">
            <v>19870.493415550183</v>
          </cell>
          <cell r="C37">
            <v>1555.4319435538753</v>
          </cell>
          <cell r="D37">
            <v>104107.510617388</v>
          </cell>
          <cell r="E37">
            <v>518.81453528932548</v>
          </cell>
          <cell r="F37">
            <v>42797.798917405533</v>
          </cell>
          <cell r="G37">
            <v>10139.055208155009</v>
          </cell>
          <cell r="H37">
            <v>2085.5196481142912</v>
          </cell>
          <cell r="I37">
            <v>3812.0478423746031</v>
          </cell>
          <cell r="J37">
            <v>416.79813682637695</v>
          </cell>
          <cell r="K37">
            <v>11669.517882641198</v>
          </cell>
        </row>
        <row r="38">
          <cell r="B38">
            <v>4058.0382592241981</v>
          </cell>
          <cell r="C38">
            <v>887.73073667321614</v>
          </cell>
          <cell r="D38">
            <v>32102.210122923312</v>
          </cell>
          <cell r="E38">
            <v>86.274826441328713</v>
          </cell>
          <cell r="F38">
            <v>15232.237515551093</v>
          </cell>
          <cell r="G38">
            <v>1863.0224318771216</v>
          </cell>
          <cell r="H38">
            <v>578.14182931614494</v>
          </cell>
          <cell r="I38">
            <v>984.60828049104964</v>
          </cell>
          <cell r="J38">
            <v>21478.521114461404</v>
          </cell>
          <cell r="K38">
            <v>6084.1030291949883</v>
          </cell>
        </row>
        <row r="39">
          <cell r="B39">
            <v>80660.770866613864</v>
          </cell>
          <cell r="C39">
            <v>34889.384423480617</v>
          </cell>
          <cell r="D39">
            <v>183809.48481615155</v>
          </cell>
          <cell r="E39">
            <v>4815.7635178466462</v>
          </cell>
          <cell r="F39">
            <v>143041.7053385952</v>
          </cell>
          <cell r="G39">
            <v>16109.462016683507</v>
          </cell>
          <cell r="H39">
            <v>8818.0812203861115</v>
          </cell>
          <cell r="I39">
            <v>6777.9488047025116</v>
          </cell>
          <cell r="J39">
            <v>0</v>
          </cell>
          <cell r="K39">
            <v>47766.834462446153</v>
          </cell>
        </row>
        <row r="40">
          <cell r="B40">
            <v>2087.7014001294478</v>
          </cell>
          <cell r="C40">
            <v>5685.3931285183926</v>
          </cell>
          <cell r="D40">
            <v>40419.527607388918</v>
          </cell>
          <cell r="E40">
            <v>33.044698599962778</v>
          </cell>
          <cell r="F40">
            <v>11966.638567000129</v>
          </cell>
          <cell r="G40">
            <v>3635.4572803233777</v>
          </cell>
          <cell r="H40">
            <v>3052.1130384601515</v>
          </cell>
          <cell r="I40">
            <v>2008.6476935182498</v>
          </cell>
          <cell r="J40">
            <v>368.34637754637941</v>
          </cell>
          <cell r="K40">
            <v>2137.7376457245045</v>
          </cell>
        </row>
        <row r="41">
          <cell r="B41">
            <v>41316.673776665659</v>
          </cell>
          <cell r="C41">
            <v>12787.503788644666</v>
          </cell>
          <cell r="D41">
            <v>201944.10223522416</v>
          </cell>
          <cell r="E41">
            <v>6108.1529453291241</v>
          </cell>
          <cell r="F41">
            <v>147604.99668176332</v>
          </cell>
          <cell r="G41">
            <v>42162.562240364205</v>
          </cell>
          <cell r="H41">
            <v>35682.341215396926</v>
          </cell>
          <cell r="I41">
            <v>11577.977995743235</v>
          </cell>
          <cell r="J41">
            <v>62578.398837909248</v>
          </cell>
          <cell r="K41">
            <v>64168.740526240712</v>
          </cell>
        </row>
        <row r="42">
          <cell r="B42">
            <v>2214.9693167834048</v>
          </cell>
          <cell r="C42">
            <v>44.280123597252818</v>
          </cell>
          <cell r="D42">
            <v>31678.729681635356</v>
          </cell>
          <cell r="E42">
            <v>127.37229278531107</v>
          </cell>
          <cell r="F42">
            <v>12348.223462085696</v>
          </cell>
          <cell r="G42">
            <v>2865.2830667087414</v>
          </cell>
          <cell r="H42">
            <v>1049.5241625472154</v>
          </cell>
          <cell r="I42">
            <v>87.218842261123228</v>
          </cell>
          <cell r="J42">
            <v>149.84266271020832</v>
          </cell>
          <cell r="K42">
            <v>1475.2137360089841</v>
          </cell>
        </row>
        <row r="43">
          <cell r="B43">
            <v>4807.4703353984005</v>
          </cell>
          <cell r="C43">
            <v>2970.3034181714197</v>
          </cell>
          <cell r="D43">
            <v>57853.668969250546</v>
          </cell>
          <cell r="E43">
            <v>1297.6701956237557</v>
          </cell>
          <cell r="F43">
            <v>26364.780831498985</v>
          </cell>
          <cell r="G43">
            <v>7422.4196106661875</v>
          </cell>
          <cell r="H43">
            <v>1454.8657927713084</v>
          </cell>
          <cell r="I43">
            <v>2316.7680203254849</v>
          </cell>
          <cell r="J43">
            <v>147.06392848262428</v>
          </cell>
          <cell r="K43">
            <v>11208.624023480617</v>
          </cell>
        </row>
        <row r="44">
          <cell r="B44">
            <v>27821.366947819308</v>
          </cell>
          <cell r="C44">
            <v>3569.7483744246415</v>
          </cell>
          <cell r="D44">
            <v>138618.80263989078</v>
          </cell>
          <cell r="E44">
            <v>3828.0807581856907</v>
          </cell>
          <cell r="F44">
            <v>78223.504954145945</v>
          </cell>
          <cell r="G44">
            <v>15297.855444215515</v>
          </cell>
          <cell r="H44">
            <v>4551.1985817890163</v>
          </cell>
          <cell r="I44">
            <v>4140.7869819082525</v>
          </cell>
          <cell r="J44">
            <v>1798.8066360801395</v>
          </cell>
          <cell r="K44">
            <v>30434.142010282467</v>
          </cell>
        </row>
        <row r="45">
          <cell r="B45">
            <v>21353.3996150897</v>
          </cell>
          <cell r="C45">
            <v>16205.278336131529</v>
          </cell>
          <cell r="D45">
            <v>84799.438058772692</v>
          </cell>
          <cell r="E45">
            <v>9087.9015643743205</v>
          </cell>
          <cell r="F45">
            <v>69414.486639640294</v>
          </cell>
          <cell r="G45">
            <v>8296.9495204475097</v>
          </cell>
          <cell r="H45">
            <v>2969.9202962765216</v>
          </cell>
          <cell r="I45">
            <v>5273.2697861507713</v>
          </cell>
          <cell r="J45">
            <v>3354.7642849948988</v>
          </cell>
          <cell r="K45">
            <v>25642.885170057802</v>
          </cell>
        </row>
        <row r="46">
          <cell r="B46">
            <v>86998.705958823353</v>
          </cell>
          <cell r="C46">
            <v>79277.186740061778</v>
          </cell>
          <cell r="D46">
            <v>352950.29432110098</v>
          </cell>
          <cell r="E46">
            <v>15570.358194379689</v>
          </cell>
          <cell r="F46">
            <v>336510.74486100278</v>
          </cell>
          <cell r="G46">
            <v>33968.805098541503</v>
          </cell>
          <cell r="H46">
            <v>68001.279883418683</v>
          </cell>
          <cell r="I46">
            <v>18408.087592628031</v>
          </cell>
          <cell r="J46">
            <v>763.85913928168065</v>
          </cell>
          <cell r="K46">
            <v>157590.13663590787</v>
          </cell>
        </row>
        <row r="47">
          <cell r="B47">
            <v>32706.969176138744</v>
          </cell>
          <cell r="C47">
            <v>7726.8416912315697</v>
          </cell>
          <cell r="D47">
            <v>278942.78975028836</v>
          </cell>
          <cell r="E47">
            <v>3640.102986136174</v>
          </cell>
          <cell r="F47">
            <v>75061.545567600493</v>
          </cell>
          <cell r="G47">
            <v>16770.181898740469</v>
          </cell>
          <cell r="H47">
            <v>8606.9656466528068</v>
          </cell>
          <cell r="I47">
            <v>3553.4684504113957</v>
          </cell>
          <cell r="J47">
            <v>2691.269891231731</v>
          </cell>
          <cell r="K47">
            <v>61714.592440821987</v>
          </cell>
        </row>
        <row r="48">
          <cell r="B48">
            <v>19098.307978559136</v>
          </cell>
          <cell r="C48">
            <v>11184.513527345509</v>
          </cell>
          <cell r="D48">
            <v>157149.15908074914</v>
          </cell>
          <cell r="E48">
            <v>6793.0858090363745</v>
          </cell>
          <cell r="F48">
            <v>76121.981945956781</v>
          </cell>
          <cell r="G48">
            <v>19379.965778640097</v>
          </cell>
          <cell r="H48">
            <v>5877.8708999722621</v>
          </cell>
          <cell r="I48">
            <v>6993.9120407359851</v>
          </cell>
          <cell r="J48">
            <v>0</v>
          </cell>
          <cell r="K48">
            <v>70252.897734886705</v>
          </cell>
        </row>
        <row r="49">
          <cell r="B49">
            <v>82222.384990640217</v>
          </cell>
          <cell r="C49">
            <v>31046.39988974384</v>
          </cell>
          <cell r="D49">
            <v>375524.3588634709</v>
          </cell>
          <cell r="E49">
            <v>9936.6967048032293</v>
          </cell>
          <cell r="F49">
            <v>515763.63480934105</v>
          </cell>
          <cell r="G49">
            <v>49140.4428753006</v>
          </cell>
          <cell r="H49">
            <v>30485.58832800448</v>
          </cell>
          <cell r="I49">
            <v>12349.23484052299</v>
          </cell>
          <cell r="J49">
            <v>5633.7183931366926</v>
          </cell>
          <cell r="K49">
            <v>222326.98825182114</v>
          </cell>
        </row>
        <row r="50">
          <cell r="B50">
            <v>16810.672757871711</v>
          </cell>
          <cell r="C50">
            <v>2174.0331375852702</v>
          </cell>
          <cell r="D50">
            <v>78405.523201833072</v>
          </cell>
          <cell r="E50">
            <v>3108.6826493468698</v>
          </cell>
          <cell r="F50">
            <v>52124.066979628507</v>
          </cell>
          <cell r="G50">
            <v>14439.105888273218</v>
          </cell>
          <cell r="H50">
            <v>9541.520704310904</v>
          </cell>
          <cell r="I50">
            <v>2399.4843917216058</v>
          </cell>
          <cell r="J50">
            <v>168.39264873150182</v>
          </cell>
          <cell r="K50">
            <v>26177.936543897507</v>
          </cell>
        </row>
        <row r="51">
          <cell r="B51">
            <v>38247.416168693169</v>
          </cell>
          <cell r="C51">
            <v>5027.6299554280813</v>
          </cell>
          <cell r="D51">
            <v>88403.203467792686</v>
          </cell>
          <cell r="E51">
            <v>7248.1229495033585</v>
          </cell>
          <cell r="F51">
            <v>61114.429795408578</v>
          </cell>
          <cell r="G51">
            <v>13822.532603890984</v>
          </cell>
          <cell r="H51">
            <v>6629.0974298001729</v>
          </cell>
          <cell r="I51">
            <v>2731.3882680003085</v>
          </cell>
          <cell r="J51">
            <v>116.02569936602832</v>
          </cell>
          <cell r="K51">
            <v>37125.660148841271</v>
          </cell>
        </row>
        <row r="52">
          <cell r="B52">
            <v>99789.989369802002</v>
          </cell>
          <cell r="C52">
            <v>52878.329333829293</v>
          </cell>
          <cell r="D52">
            <v>467148.40809151973</v>
          </cell>
          <cell r="E52">
            <v>16488.120249342745</v>
          </cell>
          <cell r="F52">
            <v>319401.11898956064</v>
          </cell>
          <cell r="G52">
            <v>81543.46663682448</v>
          </cell>
          <cell r="H52">
            <v>20123.409041180115</v>
          </cell>
          <cell r="I52">
            <v>22561.385774314193</v>
          </cell>
          <cell r="J52">
            <v>8342.571131555067</v>
          </cell>
          <cell r="K52">
            <v>267810.79676694999</v>
          </cell>
        </row>
        <row r="53">
          <cell r="B53">
            <v>262721.93886161502</v>
          </cell>
          <cell r="C53">
            <v>123695.60506074299</v>
          </cell>
          <cell r="D53">
            <v>901512.77722338773</v>
          </cell>
          <cell r="E53">
            <v>60757.43681262921</v>
          </cell>
          <cell r="F53">
            <v>1003917.8648178682</v>
          </cell>
          <cell r="G53">
            <v>211066.28058469534</v>
          </cell>
          <cell r="H53">
            <v>73319.108232487459</v>
          </cell>
          <cell r="I53">
            <v>80299.767267659961</v>
          </cell>
          <cell r="J53">
            <v>39892.261500691195</v>
          </cell>
          <cell r="K53">
            <v>553217.2408308452</v>
          </cell>
        </row>
        <row r="54">
          <cell r="B54">
            <v>44036.232785085776</v>
          </cell>
          <cell r="C54">
            <v>8415.4587573822209</v>
          </cell>
          <cell r="D54">
            <v>222494.57299410307</v>
          </cell>
          <cell r="E54">
            <v>6903.1704673422391</v>
          </cell>
          <cell r="F54">
            <v>253484.78217170929</v>
          </cell>
          <cell r="G54">
            <v>38811.082563043907</v>
          </cell>
          <cell r="H54">
            <v>11772.978164672108</v>
          </cell>
          <cell r="I54">
            <v>40400.954255689256</v>
          </cell>
          <cell r="J54">
            <v>841.19967226037875</v>
          </cell>
          <cell r="K54">
            <v>91831.905706998499</v>
          </cell>
        </row>
        <row r="55">
          <cell r="B55">
            <v>435321.50293601543</v>
          </cell>
          <cell r="C55">
            <v>188020.88620292017</v>
          </cell>
          <cell r="D55">
            <v>6153675.4344392642</v>
          </cell>
          <cell r="E55">
            <v>315110.97442408738</v>
          </cell>
          <cell r="F55">
            <v>1858627.2304871818</v>
          </cell>
          <cell r="G55">
            <v>368138.97348185495</v>
          </cell>
          <cell r="H55">
            <v>143056.49129665041</v>
          </cell>
          <cell r="I55">
            <v>161633.48833081199</v>
          </cell>
          <cell r="J55">
            <v>147696.88737370132</v>
          </cell>
          <cell r="K55">
            <v>684655.96005620342</v>
          </cell>
        </row>
        <row r="56">
          <cell r="B56">
            <v>2038842.5125635928</v>
          </cell>
          <cell r="C56">
            <v>483132.42964239523</v>
          </cell>
          <cell r="D56">
            <v>8003270.311056355</v>
          </cell>
          <cell r="E56">
            <v>2442333.7020618482</v>
          </cell>
          <cell r="F56">
            <v>7553687.4823306259</v>
          </cell>
          <cell r="G56">
            <v>1162035.9125443653</v>
          </cell>
          <cell r="H56">
            <v>394554.25039461046</v>
          </cell>
          <cell r="I56">
            <v>845344.90092871059</v>
          </cell>
          <cell r="J56">
            <v>145632.05350779783</v>
          </cell>
          <cell r="K56">
            <v>7909417.1136614513</v>
          </cell>
        </row>
        <row r="57">
          <cell r="B57">
            <v>290080.06263295631</v>
          </cell>
          <cell r="C57">
            <v>94744.25256687573</v>
          </cell>
          <cell r="D57">
            <v>804954.87947325618</v>
          </cell>
          <cell r="E57">
            <v>70777.833110432941</v>
          </cell>
          <cell r="F57">
            <v>1197508.9243692341</v>
          </cell>
          <cell r="G57">
            <v>153828.39974284667</v>
          </cell>
          <cell r="H57">
            <v>69793.384769036944</v>
          </cell>
          <cell r="I57">
            <v>78138.725425743294</v>
          </cell>
          <cell r="J57">
            <v>40005.665205014957</v>
          </cell>
          <cell r="K57">
            <v>496214.11402877024</v>
          </cell>
        </row>
        <row r="58">
          <cell r="B58">
            <v>181618.85950023314</v>
          </cell>
          <cell r="C58">
            <v>30697.831705141434</v>
          </cell>
          <cell r="D58">
            <v>482060.74796130782</v>
          </cell>
          <cell r="E58">
            <v>81370.070921566919</v>
          </cell>
          <cell r="F58">
            <v>386293.74932916329</v>
          </cell>
          <cell r="G58">
            <v>142386.52080895848</v>
          </cell>
          <cell r="H58">
            <v>80836.726857060887</v>
          </cell>
          <cell r="I58">
            <v>34933.217865778497</v>
          </cell>
          <cell r="J58">
            <v>1542.8836656726462</v>
          </cell>
          <cell r="K58">
            <v>265370.26871239132</v>
          </cell>
        </row>
        <row r="59">
          <cell r="B59">
            <v>447767.70828330371</v>
          </cell>
          <cell r="C59">
            <v>44134.883549533952</v>
          </cell>
          <cell r="D59">
            <v>745042.99045910651</v>
          </cell>
          <cell r="E59">
            <v>101696.03175592575</v>
          </cell>
          <cell r="F59">
            <v>910123.30265704275</v>
          </cell>
          <cell r="G59">
            <v>166803.9111124785</v>
          </cell>
          <cell r="H59">
            <v>80079.137245154518</v>
          </cell>
          <cell r="I59">
            <v>61636.84341501935</v>
          </cell>
          <cell r="J59">
            <v>29304.466147010062</v>
          </cell>
          <cell r="K59">
            <v>465254.34054773068</v>
          </cell>
        </row>
        <row r="60">
          <cell r="B60">
            <v>30342.016209109574</v>
          </cell>
          <cell r="C60">
            <v>16966.064087277948</v>
          </cell>
          <cell r="D60">
            <v>166555.54283313747</v>
          </cell>
          <cell r="E60">
            <v>3053.7015279877892</v>
          </cell>
          <cell r="F60">
            <v>84497.934381724583</v>
          </cell>
          <cell r="G60">
            <v>19596.737914928039</v>
          </cell>
          <cell r="H60">
            <v>19482.981492804436</v>
          </cell>
          <cell r="I60">
            <v>6724.8119525723923</v>
          </cell>
          <cell r="J60">
            <v>3120.2985222683565</v>
          </cell>
          <cell r="K60">
            <v>81665.474203807069</v>
          </cell>
        </row>
        <row r="61">
          <cell r="B61">
            <v>28600.326645490713</v>
          </cell>
          <cell r="C61">
            <v>7725.0193842305762</v>
          </cell>
          <cell r="D61">
            <v>168642.19301408206</v>
          </cell>
          <cell r="E61">
            <v>12510.074387735358</v>
          </cell>
          <cell r="F61">
            <v>80114.989254934015</v>
          </cell>
          <cell r="G61">
            <v>23835.828715244006</v>
          </cell>
          <cell r="H61">
            <v>9692.6098544666966</v>
          </cell>
          <cell r="I61">
            <v>12799.907402155515</v>
          </cell>
          <cell r="J61">
            <v>296.0499438094846</v>
          </cell>
          <cell r="K61">
            <v>75105.085470075122</v>
          </cell>
        </row>
        <row r="62">
          <cell r="B62">
            <v>122120.49880606949</v>
          </cell>
          <cell r="C62">
            <v>28363.01582423953</v>
          </cell>
          <cell r="D62">
            <v>321492.71925853542</v>
          </cell>
          <cell r="E62">
            <v>22456.784387230331</v>
          </cell>
          <cell r="F62">
            <v>258380.02636798332</v>
          </cell>
          <cell r="G62">
            <v>48047.878774248267</v>
          </cell>
          <cell r="H62">
            <v>33440.710554922865</v>
          </cell>
          <cell r="I62">
            <v>22752.281046632372</v>
          </cell>
          <cell r="J62">
            <v>2621.4816714963999</v>
          </cell>
          <cell r="K62">
            <v>156517.45914401533</v>
          </cell>
        </row>
        <row r="63">
          <cell r="B63">
            <v>74522.369787525386</v>
          </cell>
          <cell r="C63">
            <v>18139.667934837868</v>
          </cell>
          <cell r="D63">
            <v>1148094.2898912986</v>
          </cell>
          <cell r="E63">
            <v>19750.919617881063</v>
          </cell>
          <cell r="F63">
            <v>464747.98225074535</v>
          </cell>
          <cell r="G63">
            <v>108783.45058439171</v>
          </cell>
          <cell r="H63">
            <v>20208.80235847626</v>
          </cell>
          <cell r="I63">
            <v>12849.473199280033</v>
          </cell>
          <cell r="J63">
            <v>10580.252135178889</v>
          </cell>
          <cell r="K63">
            <v>307733.2285335639</v>
          </cell>
        </row>
        <row r="64">
          <cell r="B64">
            <v>4536039.3593447991</v>
          </cell>
          <cell r="C64">
            <v>1311945.1032639984</v>
          </cell>
          <cell r="D64">
            <v>21791653.670129217</v>
          </cell>
          <cell r="E64">
            <v>3225408.9443516908</v>
          </cell>
          <cell r="F64">
            <v>16034476.164274398</v>
          </cell>
          <cell r="G64">
            <v>2780191.5444267076</v>
          </cell>
          <cell r="H64">
            <v>1145744.6189387401</v>
          </cell>
          <cell r="I64">
            <v>1463490.6066958632</v>
          </cell>
          <cell r="J64">
            <v>529541.87822721549</v>
          </cell>
          <cell r="K64">
            <v>12130568.997905057</v>
          </cell>
        </row>
        <row r="69">
          <cell r="B69">
            <v>21079.263178323898</v>
          </cell>
          <cell r="C69">
            <v>1621.821188607116</v>
          </cell>
          <cell r="D69">
            <v>107672.40509067573</v>
          </cell>
          <cell r="E69">
            <v>719.99328871453645</v>
          </cell>
          <cell r="F69">
            <v>40704.832891749196</v>
          </cell>
          <cell r="G69">
            <v>10008.861885727543</v>
          </cell>
          <cell r="H69">
            <v>2328.3966280616187</v>
          </cell>
          <cell r="I69">
            <v>3355.2286726833981</v>
          </cell>
          <cell r="J69">
            <v>1123.7329668754651</v>
          </cell>
          <cell r="K69">
            <v>13950.927147846993</v>
          </cell>
        </row>
        <row r="70">
          <cell r="B70">
            <v>7199.6422297665658</v>
          </cell>
          <cell r="C70">
            <v>3759.0201352354252</v>
          </cell>
          <cell r="D70">
            <v>31678.310098840433</v>
          </cell>
          <cell r="E70">
            <v>0</v>
          </cell>
          <cell r="F70">
            <v>13786.186428376772</v>
          </cell>
          <cell r="G70">
            <v>1762.2648328733967</v>
          </cell>
          <cell r="H70">
            <v>581.90154608944545</v>
          </cell>
          <cell r="I70">
            <v>1156.043931068577</v>
          </cell>
          <cell r="J70">
            <v>20809.763676591199</v>
          </cell>
          <cell r="K70">
            <v>16184.851736309889</v>
          </cell>
        </row>
        <row r="71">
          <cell r="B71">
            <v>76845.384358741372</v>
          </cell>
          <cell r="C71">
            <v>39909.550289906896</v>
          </cell>
          <cell r="D71">
            <v>180429.65852108758</v>
          </cell>
          <cell r="E71">
            <v>10826.203181723307</v>
          </cell>
          <cell r="F71">
            <v>127904.66819263985</v>
          </cell>
          <cell r="G71">
            <v>17105.011298310863</v>
          </cell>
          <cell r="H71">
            <v>8202.3750959352965</v>
          </cell>
          <cell r="I71">
            <v>7810.292857092104</v>
          </cell>
          <cell r="J71">
            <v>0</v>
          </cell>
          <cell r="K71">
            <v>46604.152021269249</v>
          </cell>
        </row>
        <row r="72">
          <cell r="B72">
            <v>2266.6787155502589</v>
          </cell>
          <cell r="C72">
            <v>6105.7626106369598</v>
          </cell>
          <cell r="D72">
            <v>44832.203088439135</v>
          </cell>
          <cell r="E72">
            <v>0</v>
          </cell>
          <cell r="F72">
            <v>11193.415085252147</v>
          </cell>
          <cell r="G72">
            <v>3398.4967228177179</v>
          </cell>
          <cell r="H72">
            <v>1937.719690149197</v>
          </cell>
          <cell r="I72">
            <v>976.01658759457428</v>
          </cell>
          <cell r="J72">
            <v>273.86125032372996</v>
          </cell>
          <cell r="K72">
            <v>1783.7261587913606</v>
          </cell>
        </row>
        <row r="73">
          <cell r="B73">
            <v>46430.742778880769</v>
          </cell>
          <cell r="C73">
            <v>11501.584942778569</v>
          </cell>
          <cell r="D73">
            <v>221436.5398840378</v>
          </cell>
          <cell r="E73">
            <v>6458.9752992099329</v>
          </cell>
          <cell r="F73">
            <v>139611.15874974383</v>
          </cell>
          <cell r="G73">
            <v>45018.27877282293</v>
          </cell>
          <cell r="H73">
            <v>37130.348786314265</v>
          </cell>
          <cell r="I73">
            <v>8026.1151265975459</v>
          </cell>
          <cell r="J73">
            <v>58548.387007344085</v>
          </cell>
          <cell r="K73">
            <v>72199.701420680445</v>
          </cell>
        </row>
        <row r="74">
          <cell r="B74">
            <v>1970.1755600411871</v>
          </cell>
          <cell r="C74">
            <v>30.760139059032127</v>
          </cell>
          <cell r="D74">
            <v>33277.778329669185</v>
          </cell>
          <cell r="E74">
            <v>37.47124042856607</v>
          </cell>
          <cell r="F74">
            <v>11640.380106134555</v>
          </cell>
          <cell r="G74">
            <v>3130.249437228802</v>
          </cell>
          <cell r="H74">
            <v>884.2118464344984</v>
          </cell>
          <cell r="I74">
            <v>162.95910890248075</v>
          </cell>
          <cell r="J74">
            <v>153.72909292637598</v>
          </cell>
          <cell r="K74">
            <v>2435.1919481394125</v>
          </cell>
        </row>
        <row r="75">
          <cell r="B75">
            <v>4370.7606462274534</v>
          </cell>
          <cell r="C75">
            <v>2081.056625917543</v>
          </cell>
          <cell r="D75">
            <v>57539.286504917458</v>
          </cell>
          <cell r="E75">
            <v>1775.0718452653884</v>
          </cell>
          <cell r="F75">
            <v>27036.016796811593</v>
          </cell>
          <cell r="G75">
            <v>7227.4488488296902</v>
          </cell>
          <cell r="H75">
            <v>1410.1311794426051</v>
          </cell>
          <cell r="I75">
            <v>1729.0165435245915</v>
          </cell>
          <cell r="J75">
            <v>124.11402471046939</v>
          </cell>
          <cell r="K75">
            <v>12327.116136990175</v>
          </cell>
        </row>
        <row r="76">
          <cell r="B76">
            <v>28247.338303711666</v>
          </cell>
          <cell r="C76">
            <v>5293.9191486098134</v>
          </cell>
          <cell r="D76">
            <v>140774.16601657763</v>
          </cell>
          <cell r="E76">
            <v>4834.5366407478714</v>
          </cell>
          <cell r="F76">
            <v>80407.56670279114</v>
          </cell>
          <cell r="G76">
            <v>13867.156244540727</v>
          </cell>
          <cell r="H76">
            <v>4638.9994863679758</v>
          </cell>
          <cell r="I76">
            <v>3747.6485970975655</v>
          </cell>
          <cell r="J76">
            <v>3090.6521633318207</v>
          </cell>
          <cell r="K76">
            <v>28826.678471860225</v>
          </cell>
        </row>
        <row r="77">
          <cell r="B77">
            <v>21632.787983390412</v>
          </cell>
          <cell r="C77">
            <v>19137.677887677277</v>
          </cell>
          <cell r="D77">
            <v>84591.267883070323</v>
          </cell>
          <cell r="E77">
            <v>9683.2831596828255</v>
          </cell>
          <cell r="F77">
            <v>67471.322407426516</v>
          </cell>
          <cell r="G77">
            <v>8517.3289051535976</v>
          </cell>
          <cell r="H77">
            <v>3494.1218883253068</v>
          </cell>
          <cell r="I77">
            <v>4874.8202776771705</v>
          </cell>
          <cell r="J77">
            <v>3860.3992891087164</v>
          </cell>
          <cell r="K77">
            <v>29042.241740159807</v>
          </cell>
        </row>
        <row r="78">
          <cell r="B78">
            <v>92877.491120422084</v>
          </cell>
          <cell r="C78">
            <v>73388.566058007287</v>
          </cell>
          <cell r="D78">
            <v>361972.97298743739</v>
          </cell>
          <cell r="E78">
            <v>35042.530982759206</v>
          </cell>
          <cell r="F78">
            <v>351519.43428968667</v>
          </cell>
          <cell r="G78">
            <v>31815.10191450534</v>
          </cell>
          <cell r="H78">
            <v>76570.162928431266</v>
          </cell>
          <cell r="I78">
            <v>18462.8910514319</v>
          </cell>
          <cell r="J78">
            <v>1015.4089834788377</v>
          </cell>
          <cell r="K78">
            <v>158892.63029413013</v>
          </cell>
        </row>
        <row r="79">
          <cell r="B79">
            <v>25615.589686762101</v>
          </cell>
          <cell r="C79">
            <v>8021.3794276714198</v>
          </cell>
          <cell r="D79">
            <v>280175.08019386441</v>
          </cell>
          <cell r="E79">
            <v>3117.0453350036223</v>
          </cell>
          <cell r="F79">
            <v>70177.0971906138</v>
          </cell>
          <cell r="G79">
            <v>27636.387919615598</v>
          </cell>
          <cell r="H79">
            <v>10575.992506624552</v>
          </cell>
          <cell r="I79">
            <v>3034.0577671644041</v>
          </cell>
          <cell r="J79">
            <v>2947.8455148124322</v>
          </cell>
          <cell r="K79">
            <v>64371.94673967726</v>
          </cell>
        </row>
        <row r="80">
          <cell r="B80">
            <v>23010.219011519748</v>
          </cell>
          <cell r="C80">
            <v>10940.466060458764</v>
          </cell>
          <cell r="D80">
            <v>150963.06655215437</v>
          </cell>
          <cell r="E80">
            <v>8609.528169082143</v>
          </cell>
          <cell r="F80">
            <v>59099.399675176937</v>
          </cell>
          <cell r="G80">
            <v>20971.987546788416</v>
          </cell>
          <cell r="H80">
            <v>7129.5263655054905</v>
          </cell>
          <cell r="I80">
            <v>7257.5709212752226</v>
          </cell>
          <cell r="J80">
            <v>0</v>
          </cell>
          <cell r="K80">
            <v>52061.52064910296</v>
          </cell>
        </row>
        <row r="81">
          <cell r="B81">
            <v>93465.534613100855</v>
          </cell>
          <cell r="C81">
            <v>33446.975845182882</v>
          </cell>
          <cell r="D81">
            <v>354062.96971472749</v>
          </cell>
          <cell r="E81">
            <v>14367.005056070804</v>
          </cell>
          <cell r="F81">
            <v>386732.29375179671</v>
          </cell>
          <cell r="G81">
            <v>45092.959202184473</v>
          </cell>
          <cell r="H81">
            <v>38695.272279527679</v>
          </cell>
          <cell r="I81">
            <v>11757.027302300618</v>
          </cell>
          <cell r="J81">
            <v>2286.2047626567046</v>
          </cell>
          <cell r="K81">
            <v>219415.12566046789</v>
          </cell>
        </row>
        <row r="82">
          <cell r="B82">
            <v>18206.892394577742</v>
          </cell>
          <cell r="C82">
            <v>2307.5296084191123</v>
          </cell>
          <cell r="D82">
            <v>85858.869785899515</v>
          </cell>
          <cell r="E82">
            <v>6256.7757669605162</v>
          </cell>
          <cell r="F82">
            <v>57519.652093073179</v>
          </cell>
          <cell r="G82">
            <v>14085.300452936071</v>
          </cell>
          <cell r="H82">
            <v>11289.513981029435</v>
          </cell>
          <cell r="I82">
            <v>1829.7662600610292</v>
          </cell>
          <cell r="J82">
            <v>96.404673640794286</v>
          </cell>
          <cell r="K82">
            <v>23816.994297320016</v>
          </cell>
        </row>
        <row r="83">
          <cell r="B83">
            <v>37053.543375001034</v>
          </cell>
          <cell r="C83">
            <v>2543.6504345544363</v>
          </cell>
          <cell r="D83">
            <v>85722.032048395573</v>
          </cell>
          <cell r="E83">
            <v>7506.0617240641377</v>
          </cell>
          <cell r="F83">
            <v>51175.642103041078</v>
          </cell>
          <cell r="G83">
            <v>12047.488988599125</v>
          </cell>
          <cell r="H83">
            <v>6922.018614043398</v>
          </cell>
          <cell r="I83">
            <v>1043.0269289861399</v>
          </cell>
          <cell r="J83">
            <v>63.134991887738586</v>
          </cell>
          <cell r="K83">
            <v>33601.013721174189</v>
          </cell>
        </row>
        <row r="84">
          <cell r="B84">
            <v>94790.492110413237</v>
          </cell>
          <cell r="C84">
            <v>64718.543932374341</v>
          </cell>
          <cell r="D84">
            <v>350971.20716396248</v>
          </cell>
          <cell r="E84">
            <v>36841.542831622915</v>
          </cell>
          <cell r="F84">
            <v>317256.76338201959</v>
          </cell>
          <cell r="G84">
            <v>87324.314956986607</v>
          </cell>
          <cell r="H84">
            <v>17253.628614749348</v>
          </cell>
          <cell r="I84">
            <v>20255.706404153581</v>
          </cell>
          <cell r="J84">
            <v>7913.605128457908</v>
          </cell>
          <cell r="K84">
            <v>269051.92421486217</v>
          </cell>
        </row>
        <row r="85">
          <cell r="B85">
            <v>273520.98870832904</v>
          </cell>
          <cell r="C85">
            <v>101425.16335426416</v>
          </cell>
          <cell r="D85">
            <v>890024.27180641389</v>
          </cell>
          <cell r="E85">
            <v>111637.04284814923</v>
          </cell>
          <cell r="F85">
            <v>938720.34327595588</v>
          </cell>
          <cell r="G85">
            <v>206655.30872406327</v>
          </cell>
          <cell r="H85">
            <v>77934.751753190008</v>
          </cell>
          <cell r="I85">
            <v>86346.306777648744</v>
          </cell>
          <cell r="J85">
            <v>48934.309536941335</v>
          </cell>
          <cell r="K85">
            <v>567441.5339730652</v>
          </cell>
        </row>
        <row r="86">
          <cell r="B86">
            <v>47127.796762109334</v>
          </cell>
          <cell r="C86">
            <v>7359.2867087954501</v>
          </cell>
          <cell r="D86">
            <v>223353.89450712834</v>
          </cell>
          <cell r="E86">
            <v>9978.9908327351841</v>
          </cell>
          <cell r="F86">
            <v>241958.73735475709</v>
          </cell>
          <cell r="G86">
            <v>35728.790282352071</v>
          </cell>
          <cell r="H86">
            <v>12583.587979821545</v>
          </cell>
          <cell r="I86">
            <v>48848.639251792432</v>
          </cell>
          <cell r="J86">
            <v>3341.4919030024748</v>
          </cell>
          <cell r="K86">
            <v>92572.696892019187</v>
          </cell>
        </row>
        <row r="87">
          <cell r="B87">
            <v>438439.67498890404</v>
          </cell>
          <cell r="C87">
            <v>184462.73033151589</v>
          </cell>
          <cell r="D87">
            <v>6524940.5710811689</v>
          </cell>
          <cell r="E87">
            <v>321040.12193988863</v>
          </cell>
          <cell r="F87">
            <v>1805218.0542060586</v>
          </cell>
          <cell r="G87">
            <v>358692.91052873078</v>
          </cell>
          <cell r="H87">
            <v>143787.25711771016</v>
          </cell>
          <cell r="I87">
            <v>126939.6304410515</v>
          </cell>
          <cell r="J87">
            <v>146145.47446937428</v>
          </cell>
          <cell r="K87">
            <v>672384.31725412083</v>
          </cell>
        </row>
        <row r="88">
          <cell r="B88">
            <v>2147017.3009951161</v>
          </cell>
          <cell r="C88">
            <v>561699.37733493547</v>
          </cell>
          <cell r="D88">
            <v>6932818.0373147102</v>
          </cell>
          <cell r="E88">
            <v>2930967.2080878015</v>
          </cell>
          <cell r="F88">
            <v>7543912.009320044</v>
          </cell>
          <cell r="G88">
            <v>1146688.7500896826</v>
          </cell>
          <cell r="H88">
            <v>402793.52729814767</v>
          </cell>
          <cell r="I88">
            <v>815529.99120673467</v>
          </cell>
          <cell r="J88">
            <v>78672.859459879226</v>
          </cell>
          <cell r="K88">
            <v>7624641.6807638155</v>
          </cell>
        </row>
        <row r="89">
          <cell r="B89">
            <v>307852.20467533346</v>
          </cell>
          <cell r="C89">
            <v>91530.147590906985</v>
          </cell>
          <cell r="D89">
            <v>778826.7188608353</v>
          </cell>
          <cell r="E89">
            <v>109908.23258841236</v>
          </cell>
          <cell r="F89">
            <v>1158226.1427772788</v>
          </cell>
          <cell r="G89">
            <v>155556.68343323551</v>
          </cell>
          <cell r="H89">
            <v>73826.245005306497</v>
          </cell>
          <cell r="I89">
            <v>79256.222068333605</v>
          </cell>
          <cell r="J89">
            <v>36385.799481285358</v>
          </cell>
          <cell r="K89">
            <v>461856.63450676971</v>
          </cell>
        </row>
        <row r="90">
          <cell r="B90">
            <v>206551.57699495991</v>
          </cell>
          <cell r="C90">
            <v>28829.158266865117</v>
          </cell>
          <cell r="D90">
            <v>430059.00087347586</v>
          </cell>
          <cell r="E90">
            <v>131768.55674736216</v>
          </cell>
          <cell r="F90">
            <v>415119.78991230571</v>
          </cell>
          <cell r="G90">
            <v>148029.27457771526</v>
          </cell>
          <cell r="H90">
            <v>89598.47969498008</v>
          </cell>
          <cell r="I90">
            <v>34837.910597985931</v>
          </cell>
          <cell r="J90">
            <v>1488.8191441776448</v>
          </cell>
          <cell r="K90">
            <v>252290.13794590457</v>
          </cell>
        </row>
        <row r="91">
          <cell r="B91">
            <v>460513.37753257342</v>
          </cell>
          <cell r="C91">
            <v>42723.965782281695</v>
          </cell>
          <cell r="D91">
            <v>735933.24942430248</v>
          </cell>
          <cell r="E91">
            <v>116303.73472560523</v>
          </cell>
          <cell r="F91">
            <v>932207.21751659503</v>
          </cell>
          <cell r="G91">
            <v>167154.26188530299</v>
          </cell>
          <cell r="H91">
            <v>86638.065348349832</v>
          </cell>
          <cell r="I91">
            <v>54533.857595347494</v>
          </cell>
          <cell r="J91">
            <v>30715.008621223576</v>
          </cell>
          <cell r="K91">
            <v>452254.09151802934</v>
          </cell>
        </row>
        <row r="92">
          <cell r="B92">
            <v>30836.703031903762</v>
          </cell>
          <cell r="C92">
            <v>18840.02194837957</v>
          </cell>
          <cell r="D92">
            <v>167294.29614191642</v>
          </cell>
          <cell r="E92">
            <v>6499.1631045928607</v>
          </cell>
          <cell r="F92">
            <v>75304.62413528937</v>
          </cell>
          <cell r="G92">
            <v>17178.677088832039</v>
          </cell>
          <cell r="H92">
            <v>23482.593973463703</v>
          </cell>
          <cell r="I92">
            <v>7499.9742563722557</v>
          </cell>
          <cell r="J92">
            <v>666.11489865367071</v>
          </cell>
          <cell r="K92">
            <v>81775.191179081768</v>
          </cell>
        </row>
        <row r="93">
          <cell r="B93">
            <v>28711.747311348256</v>
          </cell>
          <cell r="C93">
            <v>6264.307289383125</v>
          </cell>
          <cell r="D93">
            <v>178267.75279377677</v>
          </cell>
          <cell r="E93">
            <v>13179.99054190473</v>
          </cell>
          <cell r="F93">
            <v>75837.987728338689</v>
          </cell>
          <cell r="G93">
            <v>26681.952209698578</v>
          </cell>
          <cell r="H93">
            <v>10781.7096688196</v>
          </cell>
          <cell r="I93">
            <v>17051.84362236414</v>
          </cell>
          <cell r="J93">
            <v>337.37608035495134</v>
          </cell>
          <cell r="K93">
            <v>92685.445681694808</v>
          </cell>
        </row>
        <row r="94">
          <cell r="B94">
            <v>126536.84475783794</v>
          </cell>
          <cell r="C94">
            <v>32309.386073149479</v>
          </cell>
          <cell r="D94">
            <v>337422.54515639564</v>
          </cell>
          <cell r="E94">
            <v>29630.355375433472</v>
          </cell>
          <cell r="F94">
            <v>248934.95191555796</v>
          </cell>
          <cell r="G94">
            <v>48553.850707561927</v>
          </cell>
          <cell r="H94">
            <v>35322.289848286644</v>
          </cell>
          <cell r="I94">
            <v>21453.412650691818</v>
          </cell>
          <cell r="J94">
            <v>2446.863244513765</v>
          </cell>
          <cell r="K94">
            <v>189126.7848007672</v>
          </cell>
        </row>
        <row r="95">
          <cell r="B95">
            <v>77666.340938196663</v>
          </cell>
          <cell r="C95">
            <v>21170.810716878383</v>
          </cell>
          <cell r="D95">
            <v>1400821.3125288582</v>
          </cell>
          <cell r="E95">
            <v>43341.838071554928</v>
          </cell>
          <cell r="F95">
            <v>452755.83597576641</v>
          </cell>
          <cell r="G95">
            <v>108207.92521444602</v>
          </cell>
          <cell r="H95">
            <v>22421.746887900033</v>
          </cell>
          <cell r="I95">
            <v>12702.801646422276</v>
          </cell>
          <cell r="J95">
            <v>10201.922216342924</v>
          </cell>
          <cell r="K95">
            <v>252703.7447843733</v>
          </cell>
        </row>
        <row r="96">
          <cell r="B96">
            <v>4739837.0927630421</v>
          </cell>
          <cell r="C96">
            <v>1381422.6197324523</v>
          </cell>
          <cell r="D96">
            <v>21171719.464352738</v>
          </cell>
          <cell r="E96">
            <v>3970331.2593847755</v>
          </cell>
          <cell r="F96">
            <v>15701431.523964282</v>
          </cell>
          <cell r="G96">
            <v>2768137.0226715421</v>
          </cell>
          <cell r="H96">
            <v>1208214.576013007</v>
          </cell>
          <cell r="I96">
            <v>1400478.7784523556</v>
          </cell>
          <cell r="J96">
            <v>461643.28258189542</v>
          </cell>
          <cell r="K96">
            <v>11784298.001658425</v>
          </cell>
        </row>
        <row r="101">
          <cell r="B101">
            <v>20061.802705751623</v>
          </cell>
          <cell r="C101">
            <v>1709.1044296705829</v>
          </cell>
          <cell r="D101">
            <v>87917.202433290047</v>
          </cell>
          <cell r="E101">
            <v>1564.2640878931049</v>
          </cell>
          <cell r="F101">
            <v>47406.582702673972</v>
          </cell>
          <cell r="G101">
            <v>9232.762696349153</v>
          </cell>
          <cell r="H101">
            <v>3474.627814313928</v>
          </cell>
          <cell r="I101">
            <v>3474.0049547755589</v>
          </cell>
          <cell r="J101">
            <v>1138.8779409215254</v>
          </cell>
          <cell r="K101">
            <v>15355.418279670674</v>
          </cell>
        </row>
        <row r="102">
          <cell r="B102">
            <v>6519.986415969548</v>
          </cell>
          <cell r="C102">
            <v>336.21490555591447</v>
          </cell>
          <cell r="D102">
            <v>27602.808081496878</v>
          </cell>
          <cell r="E102">
            <v>0</v>
          </cell>
          <cell r="F102">
            <v>14386.669874259293</v>
          </cell>
          <cell r="G102">
            <v>1723.4246716568559</v>
          </cell>
          <cell r="H102">
            <v>567.00883320160324</v>
          </cell>
          <cell r="I102">
            <v>1308.4595033446337</v>
          </cell>
          <cell r="J102">
            <v>14750.707850171808</v>
          </cell>
          <cell r="K102">
            <v>11586.375020908914</v>
          </cell>
        </row>
        <row r="103">
          <cell r="B103">
            <v>73332.345094196469</v>
          </cell>
          <cell r="C103">
            <v>38677.770692546932</v>
          </cell>
          <cell r="D103">
            <v>150048.86259218113</v>
          </cell>
          <cell r="E103">
            <v>12092.330526006936</v>
          </cell>
          <cell r="F103">
            <v>121446.69310099192</v>
          </cell>
          <cell r="G103">
            <v>14981.33225357548</v>
          </cell>
          <cell r="H103">
            <v>7287.3391284239142</v>
          </cell>
          <cell r="I103">
            <v>7733.0769245949014</v>
          </cell>
          <cell r="J103">
            <v>500.13657501844494</v>
          </cell>
          <cell r="K103">
            <v>34389.55784349022</v>
          </cell>
        </row>
        <row r="104">
          <cell r="B104">
            <v>1786.604430431807</v>
          </cell>
          <cell r="C104">
            <v>6331.1750767682015</v>
          </cell>
          <cell r="D104">
            <v>39877.003918165203</v>
          </cell>
          <cell r="E104">
            <v>201.4790359786949</v>
          </cell>
          <cell r="F104">
            <v>11488.619916077198</v>
          </cell>
          <cell r="G104">
            <v>3643.2614491476565</v>
          </cell>
          <cell r="H104">
            <v>2256.1292856900491</v>
          </cell>
          <cell r="I104">
            <v>845.3202369520551</v>
          </cell>
          <cell r="J104">
            <v>336.70379468299234</v>
          </cell>
          <cell r="K104">
            <v>2516.0808128254398</v>
          </cell>
        </row>
        <row r="105">
          <cell r="B105">
            <v>40597.543710612343</v>
          </cell>
          <cell r="C105">
            <v>21265.584994038654</v>
          </cell>
          <cell r="D105">
            <v>207122.7513375686</v>
          </cell>
          <cell r="E105">
            <v>8276.9098746717482</v>
          </cell>
          <cell r="F105">
            <v>138448.3974919719</v>
          </cell>
          <cell r="G105">
            <v>37360.211092905338</v>
          </cell>
          <cell r="H105">
            <v>11546.735276543173</v>
          </cell>
          <cell r="I105">
            <v>8494.6214655855802</v>
          </cell>
          <cell r="J105">
            <v>57824.920821665677</v>
          </cell>
          <cell r="K105">
            <v>61884.972279553927</v>
          </cell>
        </row>
        <row r="106">
          <cell r="B106">
            <v>1329.8139008622597</v>
          </cell>
          <cell r="C106">
            <v>39.022106464767731</v>
          </cell>
          <cell r="D106">
            <v>28169.29949013748</v>
          </cell>
          <cell r="E106">
            <v>411.82305467290155</v>
          </cell>
          <cell r="F106">
            <v>13436.016631611428</v>
          </cell>
          <cell r="G106">
            <v>2674.1870743001678</v>
          </cell>
          <cell r="H106">
            <v>1212.9763305087581</v>
          </cell>
          <cell r="I106">
            <v>220.87909357636909</v>
          </cell>
          <cell r="J106">
            <v>151.0167130939366</v>
          </cell>
          <cell r="K106">
            <v>23846.142827997057</v>
          </cell>
        </row>
        <row r="107">
          <cell r="B107">
            <v>4327.9365934508351</v>
          </cell>
          <cell r="C107">
            <v>3167.0920553801484</v>
          </cell>
          <cell r="D107">
            <v>55319.293410868595</v>
          </cell>
          <cell r="E107">
            <v>1267.207517662712</v>
          </cell>
          <cell r="F107">
            <v>31033.227701111475</v>
          </cell>
          <cell r="G107">
            <v>8085.7302700237633</v>
          </cell>
          <cell r="H107">
            <v>1461.7599132344296</v>
          </cell>
          <cell r="I107">
            <v>1149.5462947007886</v>
          </cell>
          <cell r="J107">
            <v>131.55390264060995</v>
          </cell>
          <cell r="K107">
            <v>11420.068159314047</v>
          </cell>
        </row>
        <row r="108">
          <cell r="B108">
            <v>33098.109432920006</v>
          </cell>
          <cell r="C108">
            <v>5177.2978896489076</v>
          </cell>
          <cell r="D108">
            <v>129073.74621406535</v>
          </cell>
          <cell r="E108">
            <v>5574.4791663561582</v>
          </cell>
          <cell r="F108">
            <v>81689.884281166014</v>
          </cell>
          <cell r="G108">
            <v>13032.785704126638</v>
          </cell>
          <cell r="H108">
            <v>4673.8709827919429</v>
          </cell>
          <cell r="I108">
            <v>2414.1779286310707</v>
          </cell>
          <cell r="J108">
            <v>3557.3344926758573</v>
          </cell>
          <cell r="K108">
            <v>27803.236649519531</v>
          </cell>
        </row>
        <row r="109">
          <cell r="B109">
            <v>25072.146657811827</v>
          </cell>
          <cell r="C109">
            <v>18356.023001568552</v>
          </cell>
          <cell r="D109">
            <v>78828.09420634211</v>
          </cell>
          <cell r="E109">
            <v>8758.2621900429076</v>
          </cell>
          <cell r="F109">
            <v>67662.007857063669</v>
          </cell>
          <cell r="G109">
            <v>9210.1845479170697</v>
          </cell>
          <cell r="H109">
            <v>7712.849483157881</v>
          </cell>
          <cell r="I109">
            <v>4344.655254200803</v>
          </cell>
          <cell r="J109">
            <v>2657.0040989848826</v>
          </cell>
          <cell r="K109">
            <v>28046.766704736256</v>
          </cell>
        </row>
        <row r="110">
          <cell r="B110">
            <v>78117.846686366596</v>
          </cell>
          <cell r="C110">
            <v>64840.491174260183</v>
          </cell>
          <cell r="D110">
            <v>356726.02078652749</v>
          </cell>
          <cell r="E110">
            <v>28732.21416961441</v>
          </cell>
          <cell r="F110">
            <v>413299.74245025904</v>
          </cell>
          <cell r="G110">
            <v>26659.617292802028</v>
          </cell>
          <cell r="H110">
            <v>70799.081984037446</v>
          </cell>
          <cell r="I110">
            <v>17611.062483788584</v>
          </cell>
          <cell r="J110">
            <v>1717.5468619137455</v>
          </cell>
          <cell r="K110">
            <v>171056.8269435995</v>
          </cell>
        </row>
        <row r="111">
          <cell r="B111">
            <v>24717.099759808349</v>
          </cell>
          <cell r="C111">
            <v>7940.8088100806963</v>
          </cell>
          <cell r="D111">
            <v>344631.3903726032</v>
          </cell>
          <cell r="E111">
            <v>3218.8239559453145</v>
          </cell>
          <cell r="F111">
            <v>74447.19889509333</v>
          </cell>
          <cell r="G111">
            <v>26047.195072693277</v>
          </cell>
          <cell r="H111">
            <v>9067.4574994494706</v>
          </cell>
          <cell r="I111">
            <v>2385.6027892251241</v>
          </cell>
          <cell r="J111">
            <v>2956.4589383010102</v>
          </cell>
          <cell r="K111">
            <v>89285.314099512078</v>
          </cell>
        </row>
        <row r="112">
          <cell r="B112">
            <v>23775.375408982203</v>
          </cell>
          <cell r="C112">
            <v>12451.654226697909</v>
          </cell>
          <cell r="D112">
            <v>127709.87539113349</v>
          </cell>
          <cell r="E112">
            <v>10133.851602108234</v>
          </cell>
          <cell r="F112">
            <v>65154.203387180904</v>
          </cell>
          <cell r="G112">
            <v>16592.882872365273</v>
          </cell>
          <cell r="H112">
            <v>5566.6543549100961</v>
          </cell>
          <cell r="I112">
            <v>4991.5844044661844</v>
          </cell>
          <cell r="J112">
            <v>113.56352068391456</v>
          </cell>
          <cell r="K112">
            <v>41619.019549366276</v>
          </cell>
        </row>
        <row r="113">
          <cell r="B113">
            <v>79477.522704637609</v>
          </cell>
          <cell r="C113">
            <v>31816.736463264129</v>
          </cell>
          <cell r="D113">
            <v>324090.88209551974</v>
          </cell>
          <cell r="E113">
            <v>14322.08416644944</v>
          </cell>
          <cell r="F113">
            <v>401688.79178430472</v>
          </cell>
          <cell r="G113">
            <v>42345.489456442461</v>
          </cell>
          <cell r="H113">
            <v>33808.870411103766</v>
          </cell>
          <cell r="I113">
            <v>11340.556676449451</v>
          </cell>
          <cell r="J113">
            <v>2237.1289136139994</v>
          </cell>
          <cell r="K113">
            <v>256847.79755326075</v>
          </cell>
        </row>
        <row r="114">
          <cell r="B114">
            <v>14836.999389038232</v>
          </cell>
          <cell r="C114">
            <v>2380.110146678373</v>
          </cell>
          <cell r="D114">
            <v>84743.852453702508</v>
          </cell>
          <cell r="E114">
            <v>10326.125713107247</v>
          </cell>
          <cell r="F114">
            <v>61863.843955920136</v>
          </cell>
          <cell r="G114">
            <v>15406.870653741116</v>
          </cell>
          <cell r="H114">
            <v>10226.396671265491</v>
          </cell>
          <cell r="I114">
            <v>1689.3327488512336</v>
          </cell>
          <cell r="J114">
            <v>82.184684605134777</v>
          </cell>
          <cell r="K114">
            <v>24873.089149990938</v>
          </cell>
        </row>
        <row r="115">
          <cell r="B115">
            <v>30969.246452944706</v>
          </cell>
          <cell r="C115">
            <v>2291.8645477037044</v>
          </cell>
          <cell r="D115">
            <v>75475.899387288155</v>
          </cell>
          <cell r="E115">
            <v>6762.8153355914219</v>
          </cell>
          <cell r="F115">
            <v>52732.180921173785</v>
          </cell>
          <cell r="G115">
            <v>10084.062866860775</v>
          </cell>
          <cell r="H115">
            <v>5673.3178590784619</v>
          </cell>
          <cell r="I115">
            <v>1139.6614177961826</v>
          </cell>
          <cell r="J115">
            <v>64.942857788092965</v>
          </cell>
          <cell r="K115">
            <v>42287.735674163312</v>
          </cell>
        </row>
        <row r="116">
          <cell r="B116">
            <v>81702.095369742281</v>
          </cell>
          <cell r="C116">
            <v>59992.031574534049</v>
          </cell>
          <cell r="D116">
            <v>414326.82911364664</v>
          </cell>
          <cell r="E116">
            <v>41496.024742355701</v>
          </cell>
          <cell r="F116">
            <v>341669.4397245493</v>
          </cell>
          <cell r="G116">
            <v>58641.419358492407</v>
          </cell>
          <cell r="H116">
            <v>17548.957127901922</v>
          </cell>
          <cell r="I116">
            <v>18336.91614087671</v>
          </cell>
          <cell r="J116">
            <v>10505.06550770489</v>
          </cell>
          <cell r="K116">
            <v>303827.18418303673</v>
          </cell>
        </row>
        <row r="117">
          <cell r="B117">
            <v>265058.68852065457</v>
          </cell>
          <cell r="C117">
            <v>96343.339116080431</v>
          </cell>
          <cell r="D117">
            <v>805618.95202019881</v>
          </cell>
          <cell r="E117">
            <v>129450.15570730164</v>
          </cell>
          <cell r="F117">
            <v>991899.58296187979</v>
          </cell>
          <cell r="G117">
            <v>184121.63961420851</v>
          </cell>
          <cell r="H117">
            <v>71615.668002791921</v>
          </cell>
          <cell r="I117">
            <v>82371.138650118373</v>
          </cell>
          <cell r="J117">
            <v>44944.316614384865</v>
          </cell>
          <cell r="K117">
            <v>649361.99587410828</v>
          </cell>
        </row>
        <row r="118">
          <cell r="B118">
            <v>47791.49363746911</v>
          </cell>
          <cell r="C118">
            <v>7671.4079383421586</v>
          </cell>
          <cell r="D118">
            <v>206558.20364803053</v>
          </cell>
          <cell r="E118">
            <v>11161.345275387699</v>
          </cell>
          <cell r="F118">
            <v>252599.00376062823</v>
          </cell>
          <cell r="G118">
            <v>31700.842328482569</v>
          </cell>
          <cell r="H118">
            <v>11954.056690261736</v>
          </cell>
          <cell r="I118">
            <v>54063.546420680497</v>
          </cell>
          <cell r="J118">
            <v>5778.698153002073</v>
          </cell>
          <cell r="K118">
            <v>94405.90131422675</v>
          </cell>
        </row>
        <row r="119">
          <cell r="B119">
            <v>432563.38412403024</v>
          </cell>
          <cell r="C119">
            <v>159669.45574685046</v>
          </cell>
          <cell r="D119">
            <v>6076264.2887881519</v>
          </cell>
          <cell r="E119">
            <v>509813.57104970916</v>
          </cell>
          <cell r="F119">
            <v>1837959.4203616236</v>
          </cell>
          <cell r="G119">
            <v>316423.03729936917</v>
          </cell>
          <cell r="H119">
            <v>124879.29588833854</v>
          </cell>
          <cell r="I119">
            <v>130689.06183932803</v>
          </cell>
          <cell r="J119">
            <v>140141.44175685989</v>
          </cell>
          <cell r="K119">
            <v>702949.23750196467</v>
          </cell>
        </row>
        <row r="120">
          <cell r="B120">
            <v>1886043.4326649564</v>
          </cell>
          <cell r="C120">
            <v>574249.04320460686</v>
          </cell>
          <cell r="D120">
            <v>5844828.9441294475</v>
          </cell>
          <cell r="E120">
            <v>2970194.4086695635</v>
          </cell>
          <cell r="F120">
            <v>7231675.0932251122</v>
          </cell>
          <cell r="G120">
            <v>1164937.2326518504</v>
          </cell>
          <cell r="H120">
            <v>377960.24976631429</v>
          </cell>
          <cell r="I120">
            <v>757006.43144555599</v>
          </cell>
          <cell r="J120">
            <v>89204.163302008543</v>
          </cell>
          <cell r="K120">
            <v>8043868.5890873754</v>
          </cell>
        </row>
        <row r="121">
          <cell r="B121">
            <v>282238.63257525896</v>
          </cell>
          <cell r="C121">
            <v>92539.298266225611</v>
          </cell>
          <cell r="D121">
            <v>772560.3097612476</v>
          </cell>
          <cell r="E121">
            <v>189637.19586210765</v>
          </cell>
          <cell r="F121">
            <v>1195059.228343966</v>
          </cell>
          <cell r="G121">
            <v>157659.76856656614</v>
          </cell>
          <cell r="H121">
            <v>69006.565093885118</v>
          </cell>
          <cell r="I121">
            <v>66166.289642978576</v>
          </cell>
          <cell r="J121">
            <v>36522.984435518185</v>
          </cell>
          <cell r="K121">
            <v>531426.56037398172</v>
          </cell>
        </row>
        <row r="122">
          <cell r="B122">
            <v>198798.56675566631</v>
          </cell>
          <cell r="C122">
            <v>26789.161921233652</v>
          </cell>
          <cell r="D122">
            <v>398293.67634888762</v>
          </cell>
          <cell r="E122">
            <v>124861.10789310715</v>
          </cell>
          <cell r="F122">
            <v>440331.64458005776</v>
          </cell>
          <cell r="G122">
            <v>132093.28096477556</v>
          </cell>
          <cell r="H122">
            <v>88980.388625760199</v>
          </cell>
          <cell r="I122">
            <v>40675.658269738051</v>
          </cell>
          <cell r="J122">
            <v>1710.6809928357202</v>
          </cell>
          <cell r="K122">
            <v>290728.64406028483</v>
          </cell>
        </row>
        <row r="123">
          <cell r="B123">
            <v>425211.93873869872</v>
          </cell>
          <cell r="C123">
            <v>36584.536962347505</v>
          </cell>
          <cell r="D123">
            <v>617818.5664020672</v>
          </cell>
          <cell r="E123">
            <v>121627.69488013108</v>
          </cell>
          <cell r="F123">
            <v>945172.10819957021</v>
          </cell>
          <cell r="G123">
            <v>150658.20617568662</v>
          </cell>
          <cell r="H123">
            <v>80382.53583443143</v>
          </cell>
          <cell r="I123">
            <v>54547.135440961443</v>
          </cell>
          <cell r="J123">
            <v>8062.1909478710641</v>
          </cell>
          <cell r="K123">
            <v>453607.87029030803</v>
          </cell>
        </row>
        <row r="124">
          <cell r="B124">
            <v>31319.947841425885</v>
          </cell>
          <cell r="C124">
            <v>16811.693710655658</v>
          </cell>
          <cell r="D124">
            <v>149636.81368472174</v>
          </cell>
          <cell r="E124">
            <v>4494.0541110174554</v>
          </cell>
          <cell r="F124">
            <v>92331.99903699162</v>
          </cell>
          <cell r="G124">
            <v>18104.521589456264</v>
          </cell>
          <cell r="H124">
            <v>23392.162429731918</v>
          </cell>
          <cell r="I124">
            <v>6193.1353817952686</v>
          </cell>
          <cell r="J124">
            <v>320.14439090044226</v>
          </cell>
          <cell r="K124">
            <v>104891.80754558717</v>
          </cell>
        </row>
        <row r="125">
          <cell r="B125">
            <v>32951.213750516341</v>
          </cell>
          <cell r="C125">
            <v>5525.1904121236403</v>
          </cell>
          <cell r="D125">
            <v>167207.72295004464</v>
          </cell>
          <cell r="E125">
            <v>14822.128958194695</v>
          </cell>
          <cell r="F125">
            <v>82496.459065338568</v>
          </cell>
          <cell r="G125">
            <v>26177.579972144908</v>
          </cell>
          <cell r="H125">
            <v>10617.752050335765</v>
          </cell>
          <cell r="I125">
            <v>11386.925545050583</v>
          </cell>
          <cell r="J125">
            <v>707.2958656424272</v>
          </cell>
          <cell r="K125">
            <v>125676.17246948235</v>
          </cell>
        </row>
        <row r="126">
          <cell r="B126">
            <v>113968.11946670784</v>
          </cell>
          <cell r="C126">
            <v>34587.396311189303</v>
          </cell>
          <cell r="D126">
            <v>308049.81166884897</v>
          </cell>
          <cell r="E126">
            <v>37505.05948746518</v>
          </cell>
          <cell r="F126">
            <v>261291.61622113932</v>
          </cell>
          <cell r="G126">
            <v>47113.180617313439</v>
          </cell>
          <cell r="H126">
            <v>26352.945261022964</v>
          </cell>
          <cell r="I126">
            <v>19097.087109378081</v>
          </cell>
          <cell r="J126">
            <v>857.95083046842706</v>
          </cell>
          <cell r="K126">
            <v>215421.9125487635</v>
          </cell>
        </row>
        <row r="127">
          <cell r="B127">
            <v>66944.661719254669</v>
          </cell>
          <cell r="C127">
            <v>20846.181647757119</v>
          </cell>
          <cell r="D127">
            <v>1208509.816255806</v>
          </cell>
          <cell r="E127">
            <v>45084.467921004791</v>
          </cell>
          <cell r="F127">
            <v>389209.96926703351</v>
          </cell>
          <cell r="G127">
            <v>50884.783926412529</v>
          </cell>
          <cell r="H127">
            <v>20328.123080296449</v>
          </cell>
          <cell r="I127">
            <v>10553.060080484871</v>
          </cell>
          <cell r="J127">
            <v>741522.30382299423</v>
          </cell>
          <cell r="K127">
            <v>232576.49102175937</v>
          </cell>
        </row>
        <row r="128">
          <cell r="B128">
            <v>4322612.5545081655</v>
          </cell>
          <cell r="C128">
            <v>1348389.6873322742</v>
          </cell>
          <cell r="D128">
            <v>19087010.916941993</v>
          </cell>
          <cell r="E128">
            <v>4311789.8849534458</v>
          </cell>
          <cell r="F128">
            <v>15657879.625698749</v>
          </cell>
          <cell r="G128">
            <v>2575595.4910396654</v>
          </cell>
          <cell r="H128">
            <v>1098353.7756787827</v>
          </cell>
          <cell r="I128">
            <v>1320228.928143885</v>
          </cell>
          <cell r="J128">
            <v>1168497.3185869523</v>
          </cell>
          <cell r="K128">
            <v>12591560.76781879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Rodrigues Sanguinet" refreshedDate="42808.600720949071" createdVersion="5" refreshedVersion="5" minRefreshableVersion="3" recordCount="40" xr:uid="{00000000-000A-0000-FFFF-FFFF00000000}">
  <cacheSource type="worksheet">
    <worksheetSource ref="A3:HW43" sheet="OUTPUTs"/>
  </cacheSource>
  <cacheFields count="231">
    <cacheField name="PesquisaOrigem" numFmtId="0">
      <sharedItems/>
    </cacheField>
    <cacheField name="Classe" numFmtId="0">
      <sharedItems/>
    </cacheField>
    <cacheField name="Denominação na pesquisa" numFmtId="0">
      <sharedItems/>
    </cacheField>
    <cacheField name="ClasseCNAE" numFmtId="0">
      <sharedItems count="40">
        <s v="Lapidação de Gemas e Fabricação de Artefatos de Ourivesaria e Joalheria"/>
        <s v="Fabricação de Bijuterias e Artefatos Semelhantes"/>
        <s v="Fabricação de Instrumentos Musicais"/>
        <s v="Comércio Atacadista de Artigos de Escritório e de Papelaria"/>
        <s v="Comércio Varejista Especializado de Instrumentos Musicais e Acessórios"/>
        <s v="Comércio Varejista de Livros, Jornais, Revistas e Papelaria"/>
        <s v="Comércio Varejista de Discos, Cds, Dvds e Fitas"/>
        <s v="Comércio Varejista de Jóias e Relógios"/>
        <s v="Edição de livros"/>
        <s v="Edição de Jornais"/>
        <s v="Edição de Revistas"/>
        <s v="Edição Integrada à Impressão de Livros"/>
        <s v="Edição Integrada à Impressão de Jornais"/>
        <s v="Edição Integrada à Impressão de Revistas"/>
        <s v="Atividades de Produção Cinematográfica, de Vídeos e de Programas de Televisão"/>
        <s v="Atividades de Pós-Produção Cinematográfica, de Vídeos e de Programas de Televisão"/>
        <s v="Distribuição Cinematográfica, de Vídeo e de Programas de Televisão"/>
        <s v="Atividades de Exibição Cinematográfica"/>
        <s v="Atividades de Gravação de Som e de Edição de Música"/>
        <s v="Atividades de Rádio"/>
        <s v="Atividades de Televisão Aberta"/>
        <s v="Programadoras e Atividades Relacionadas à Televisão por Assinatura"/>
        <s v="Operadoras de Televisão por Assinatura por Cabo"/>
        <s v="Operadoras de Televisão por Assinatura por Microondas"/>
        <s v="Operadoras de Televisão por Assinatura por Satélite"/>
        <s v="Serviços de Arquitetura"/>
        <s v="Design e Decoração de Interiores"/>
        <s v="Atividades Fotográficas e Similares"/>
        <s v="Aluguel de Fitas de Vídeo, Dvds e Similares"/>
        <s v="Ensino de Arte e Cultura"/>
        <s v="Ensino de Idiomas"/>
        <s v="Artes Cênicas, Espetáculos e Atividades Complementares"/>
        <s v="Criação Artística"/>
        <s v="Gestão de Espaços para Artes Cênicas, Espetáculos e Outras Atividades Artísticas"/>
        <s v="Atividades de Bibliotecas e Arquivos"/>
        <s v="Atividades de Museus e de Exploração, Restauração Artística e Conservação de Lugares e Prédios Históricos e Atrações Similares"/>
        <s v="Atividades de Jardins Botânicos, Zoológicos, Parques Nacionais, Reservas Ecológicas e áreas de Proteção Ambiental"/>
        <s v="Parques de Diversão e Parques Temáticos"/>
        <s v="Atividades de Recreação e Lazer não Especificadas Anteriormente"/>
        <s v="Atividades de Organizações Associativas Ligadas à Cultura e à Arte"/>
      </sharedItems>
    </cacheField>
    <cacheField name="Atividade Cultural" numFmtId="0">
      <sharedItems count="1">
        <s v="Sim"/>
      </sharedItems>
    </cacheField>
    <cacheField name="Cadeia Geral" numFmtId="0">
      <sharedItems count="10">
        <s v="Design"/>
        <s v="Música"/>
        <s v="Editoração"/>
        <s v="Audiovisual"/>
        <s v="Arquitetura"/>
        <s v="Artes"/>
        <s v="Formação"/>
        <s v="Gestão"/>
        <s v="Patrimônio"/>
        <s v="Entretenimento"/>
      </sharedItems>
    </cacheField>
    <cacheField name="Tipo de atuação" numFmtId="0">
      <sharedItems count="2">
        <s v="Serviço Não-Financeiro"/>
        <s v="Comércio"/>
      </sharedItems>
    </cacheField>
    <cacheField name="Soma de 11 - Rondônia_2014" numFmtId="0">
      <sharedItems containsSemiMixedTypes="0" containsString="0" containsNumber="1" containsInteger="1" minValue="0" maxValue="0"/>
    </cacheField>
    <cacheField name="Soma de 12 - Acre_2014" numFmtId="0">
      <sharedItems containsSemiMixedTypes="0" containsString="0" containsNumber="1" containsInteger="1" minValue="0" maxValue="0"/>
    </cacheField>
    <cacheField name="Soma de 13 - Amazonas_2014" numFmtId="0">
      <sharedItems containsSemiMixedTypes="0" containsString="0" containsNumber="1" containsInteger="1" minValue="0" maxValue="0"/>
    </cacheField>
    <cacheField name="Soma de 14 - Roraima_2014" numFmtId="0">
      <sharedItems containsSemiMixedTypes="0" containsString="0" containsNumber="1" containsInteger="1" minValue="0" maxValue="0"/>
    </cacheField>
    <cacheField name="Soma de 15 - Pará_2014" numFmtId="0">
      <sharedItems containsSemiMixedTypes="0" containsString="0" containsNumber="1" containsInteger="1" minValue="0" maxValue="0"/>
    </cacheField>
    <cacheField name="Soma de 16 - Amapá_2014" numFmtId="0">
      <sharedItems containsSemiMixedTypes="0" containsString="0" containsNumber="1" containsInteger="1" minValue="0" maxValue="0"/>
    </cacheField>
    <cacheField name="Soma de 17 - Tocantins_2014" numFmtId="0">
      <sharedItems containsSemiMixedTypes="0" containsString="0" containsNumber="1" containsInteger="1" minValue="0" maxValue="0"/>
    </cacheField>
    <cacheField name="Soma de 21 - Maranhão_2014" numFmtId="0">
      <sharedItems containsSemiMixedTypes="0" containsString="0" containsNumber="1" containsInteger="1" minValue="0" maxValue="0"/>
    </cacheField>
    <cacheField name="Soma de 22 - Piauí_2014" numFmtId="0">
      <sharedItems containsSemiMixedTypes="0" containsString="0" containsNumber="1" containsInteger="1" minValue="0" maxValue="0"/>
    </cacheField>
    <cacheField name="Soma de 23 - Ceará_2014" numFmtId="0">
      <sharedItems containsSemiMixedTypes="0" containsString="0" containsNumber="1" containsInteger="1" minValue="0" maxValue="0"/>
    </cacheField>
    <cacheField name="Soma de 24 - Rio Grande do Norte_2014" numFmtId="0">
      <sharedItems containsSemiMixedTypes="0" containsString="0" containsNumber="1" containsInteger="1" minValue="0" maxValue="0"/>
    </cacheField>
    <cacheField name="Soma de 25 - Paraíba_2014" numFmtId="0">
      <sharedItems containsSemiMixedTypes="0" containsString="0" containsNumber="1" containsInteger="1" minValue="0" maxValue="0"/>
    </cacheField>
    <cacheField name="Soma de 26 - Pernambuco_2014" numFmtId="0">
      <sharedItems containsSemiMixedTypes="0" containsString="0" containsNumber="1" containsInteger="1" minValue="0" maxValue="0"/>
    </cacheField>
    <cacheField name="Soma de 27 - Alagoas_2014" numFmtId="0">
      <sharedItems containsSemiMixedTypes="0" containsString="0" containsNumber="1" containsInteger="1" minValue="0" maxValue="0"/>
    </cacheField>
    <cacheField name="Soma de 28 - Sergipe_2014" numFmtId="0">
      <sharedItems containsSemiMixedTypes="0" containsString="0" containsNumber="1" containsInteger="1" minValue="0" maxValue="0"/>
    </cacheField>
    <cacheField name="Soma de 29 - Bahia_2014" numFmtId="0">
      <sharedItems containsSemiMixedTypes="0" containsString="0" containsNumber="1" containsInteger="1" minValue="0" maxValue="0"/>
    </cacheField>
    <cacheField name="Soma de 31 - Minas Gerais_2014" numFmtId="0">
      <sharedItems containsSemiMixedTypes="0" containsString="0" containsNumber="1" containsInteger="1" minValue="0" maxValue="0"/>
    </cacheField>
    <cacheField name="Soma de 32 - Espírito Santo_2014" numFmtId="0">
      <sharedItems containsSemiMixedTypes="0" containsString="0" containsNumber="1" containsInteger="1" minValue="0" maxValue="0"/>
    </cacheField>
    <cacheField name="Soma de 33 - Rio de Janeiro_2014" numFmtId="0">
      <sharedItems containsSemiMixedTypes="0" containsString="0" containsNumber="1" containsInteger="1" minValue="0" maxValue="0"/>
    </cacheField>
    <cacheField name="Soma de 35 - São Paulo_2014" numFmtId="0">
      <sharedItems containsSemiMixedTypes="0" containsString="0" containsNumber="1" containsInteger="1" minValue="0" maxValue="0"/>
    </cacheField>
    <cacheField name="Soma de 41 - Paraná_2014" numFmtId="0">
      <sharedItems containsSemiMixedTypes="0" containsString="0" containsNumber="1" containsInteger="1" minValue="0" maxValue="0"/>
    </cacheField>
    <cacheField name="Soma de 42 - Santa Catarina_2014" numFmtId="0">
      <sharedItems containsSemiMixedTypes="0" containsString="0" containsNumber="1" containsInteger="1" minValue="0" maxValue="0"/>
    </cacheField>
    <cacheField name="Soma de 43 - Rio Grande do Sul_2014" numFmtId="0">
      <sharedItems containsSemiMixedTypes="0" containsString="0" containsNumber="1" containsInteger="1" minValue="0" maxValue="0"/>
    </cacheField>
    <cacheField name="Soma de 50 - Mato Grosso do Sul_2014" numFmtId="0">
      <sharedItems containsSemiMixedTypes="0" containsString="0" containsNumber="1" containsInteger="1" minValue="0" maxValue="0"/>
    </cacheField>
    <cacheField name="Soma de 51 - Mato Grosso_2014" numFmtId="0">
      <sharedItems containsSemiMixedTypes="0" containsString="0" containsNumber="1" containsInteger="1" minValue="0" maxValue="0"/>
    </cacheField>
    <cacheField name="Soma de 52 - Goiás_2014" numFmtId="0">
      <sharedItems containsSemiMixedTypes="0" containsString="0" containsNumber="1" containsInteger="1" minValue="0" maxValue="0"/>
    </cacheField>
    <cacheField name="Soma de 53 - Distrito Federal_2014" numFmtId="0">
      <sharedItems containsSemiMixedTypes="0" containsString="0" containsNumber="1" containsInteger="1" minValue="0" maxValue="0"/>
    </cacheField>
    <cacheField name="Soma de Total_2014" numFmtId="0">
      <sharedItems containsSemiMixedTypes="0" containsString="0" containsNumber="1" containsInteger="1" minValue="0" maxValue="0"/>
    </cacheField>
    <cacheField name="Soma de 11 - Rondônia_2013" numFmtId="0">
      <sharedItems containsSemiMixedTypes="0" containsString="0" containsNumber="1" containsInteger="1" minValue="0" maxValue="0"/>
    </cacheField>
    <cacheField name="Soma de 12 - Acre_2013" numFmtId="0">
      <sharedItems containsSemiMixedTypes="0" containsString="0" containsNumber="1" containsInteger="1" minValue="0" maxValue="0"/>
    </cacheField>
    <cacheField name="Soma de 13 - Amazonas_2013" numFmtId="0">
      <sharedItems containsSemiMixedTypes="0" containsString="0" containsNumber="1" containsInteger="1" minValue="0" maxValue="0"/>
    </cacheField>
    <cacheField name="Soma de 14 - Roraima_2013" numFmtId="0">
      <sharedItems containsSemiMixedTypes="0" containsString="0" containsNumber="1" containsInteger="1" minValue="0" maxValue="0"/>
    </cacheField>
    <cacheField name="Soma de 15 - Pará_2013" numFmtId="0">
      <sharedItems containsSemiMixedTypes="0" containsString="0" containsNumber="1" containsInteger="1" minValue="0" maxValue="0"/>
    </cacheField>
    <cacheField name="Soma de 16 - Amapá_2013" numFmtId="0">
      <sharedItems containsSemiMixedTypes="0" containsString="0" containsNumber="1" containsInteger="1" minValue="0" maxValue="0"/>
    </cacheField>
    <cacheField name="Soma de 17 - Tocantins_2013" numFmtId="0">
      <sharedItems containsSemiMixedTypes="0" containsString="0" containsNumber="1" containsInteger="1" minValue="0" maxValue="0"/>
    </cacheField>
    <cacheField name="Soma de 21 - Maranhão_2013" numFmtId="0">
      <sharedItems containsSemiMixedTypes="0" containsString="0" containsNumber="1" containsInteger="1" minValue="0" maxValue="0"/>
    </cacheField>
    <cacheField name="Soma de 22 - Piauí_2013" numFmtId="0">
      <sharedItems containsSemiMixedTypes="0" containsString="0" containsNumber="1" containsInteger="1" minValue="0" maxValue="0"/>
    </cacheField>
    <cacheField name="Soma de 23 - Ceará_2013" numFmtId="0">
      <sharedItems containsSemiMixedTypes="0" containsString="0" containsNumber="1" containsInteger="1" minValue="0" maxValue="0"/>
    </cacheField>
    <cacheField name="Soma de 24 - Rio Grande do Norte_2013" numFmtId="0">
      <sharedItems containsSemiMixedTypes="0" containsString="0" containsNumber="1" containsInteger="1" minValue="0" maxValue="0"/>
    </cacheField>
    <cacheField name="Soma de 25 - Paraíba_2013" numFmtId="0">
      <sharedItems containsSemiMixedTypes="0" containsString="0" containsNumber="1" containsInteger="1" minValue="0" maxValue="0"/>
    </cacheField>
    <cacheField name="Soma de 26 - Pernambuco_2013" numFmtId="0">
      <sharedItems containsSemiMixedTypes="0" containsString="0" containsNumber="1" containsInteger="1" minValue="0" maxValue="0"/>
    </cacheField>
    <cacheField name="Soma de 27 - Alagoas_2013" numFmtId="0">
      <sharedItems containsSemiMixedTypes="0" containsString="0" containsNumber="1" containsInteger="1" minValue="0" maxValue="0"/>
    </cacheField>
    <cacheField name="Soma de 28 - Sergipe_2013" numFmtId="0">
      <sharedItems containsSemiMixedTypes="0" containsString="0" containsNumber="1" containsInteger="1" minValue="0" maxValue="0"/>
    </cacheField>
    <cacheField name="Soma de 29 - Bahia_2013" numFmtId="0">
      <sharedItems containsSemiMixedTypes="0" containsString="0" containsNumber="1" containsInteger="1" minValue="0" maxValue="0"/>
    </cacheField>
    <cacheField name="Soma de 31 - Minas Gerais_2013" numFmtId="0">
      <sharedItems containsSemiMixedTypes="0" containsString="0" containsNumber="1" containsInteger="1" minValue="0" maxValue="0"/>
    </cacheField>
    <cacheField name="Soma de 32 - Espírito Santo_2013" numFmtId="0">
      <sharedItems containsSemiMixedTypes="0" containsString="0" containsNumber="1" containsInteger="1" minValue="0" maxValue="0"/>
    </cacheField>
    <cacheField name="Soma de 33 - Rio de Janeiro_2013" numFmtId="0">
      <sharedItems containsSemiMixedTypes="0" containsString="0" containsNumber="1" containsInteger="1" minValue="0" maxValue="0"/>
    </cacheField>
    <cacheField name="Soma de 35 - São Paulo_2013" numFmtId="0">
      <sharedItems containsSemiMixedTypes="0" containsString="0" containsNumber="1" containsInteger="1" minValue="0" maxValue="0"/>
    </cacheField>
    <cacheField name="Soma de 41 - Paraná_2013" numFmtId="0">
      <sharedItems containsSemiMixedTypes="0" containsString="0" containsNumber="1" containsInteger="1" minValue="0" maxValue="0"/>
    </cacheField>
    <cacheField name="Soma de 42 - Santa Catarina_2013" numFmtId="0">
      <sharedItems containsSemiMixedTypes="0" containsString="0" containsNumber="1" containsInteger="1" minValue="0" maxValue="0"/>
    </cacheField>
    <cacheField name="Soma de 43 - Rio Grande do Sul_2013" numFmtId="0">
      <sharedItems containsSemiMixedTypes="0" containsString="0" containsNumber="1" containsInteger="1" minValue="0" maxValue="0"/>
    </cacheField>
    <cacheField name="Soma de 50 - Mato Grosso do Sul_2013" numFmtId="0">
      <sharedItems containsSemiMixedTypes="0" containsString="0" containsNumber="1" containsInteger="1" minValue="0" maxValue="0"/>
    </cacheField>
    <cacheField name="Soma de 51 - Mato Grosso_2013" numFmtId="0">
      <sharedItems containsSemiMixedTypes="0" containsString="0" containsNumber="1" containsInteger="1" minValue="0" maxValue="0"/>
    </cacheField>
    <cacheField name="Soma de 52 - Goiás_2013" numFmtId="0">
      <sharedItems containsSemiMixedTypes="0" containsString="0" containsNumber="1" containsInteger="1" minValue="0" maxValue="0"/>
    </cacheField>
    <cacheField name="Soma de 53 - Distrito Federal_2013" numFmtId="0">
      <sharedItems containsSemiMixedTypes="0" containsString="0" containsNumber="1" containsInteger="1" minValue="0" maxValue="0"/>
    </cacheField>
    <cacheField name="Soma de Total_2013" numFmtId="0">
      <sharedItems containsSemiMixedTypes="0" containsString="0" containsNumber="1" containsInteger="1" minValue="0" maxValue="0"/>
    </cacheField>
    <cacheField name="Soma de 11 - Rondônia_2012" numFmtId="0">
      <sharedItems containsSemiMixedTypes="0" containsString="0" containsNumber="1" containsInteger="1" minValue="0" maxValue="0"/>
    </cacheField>
    <cacheField name="Soma de 12 - Acre_2012" numFmtId="0">
      <sharedItems containsSemiMixedTypes="0" containsString="0" containsNumber="1" containsInteger="1" minValue="0" maxValue="0"/>
    </cacheField>
    <cacheField name="Soma de 13 - Amazonas_2012" numFmtId="0">
      <sharedItems containsSemiMixedTypes="0" containsString="0" containsNumber="1" containsInteger="1" minValue="0" maxValue="0"/>
    </cacheField>
    <cacheField name="Soma de 14 - Roraima_2012" numFmtId="0">
      <sharedItems containsSemiMixedTypes="0" containsString="0" containsNumber="1" containsInteger="1" minValue="0" maxValue="0"/>
    </cacheField>
    <cacheField name="Soma de 15 - Pará_2012" numFmtId="0">
      <sharedItems containsSemiMixedTypes="0" containsString="0" containsNumber="1" containsInteger="1" minValue="0" maxValue="0"/>
    </cacheField>
    <cacheField name="Soma de 16 - Amapá_2012" numFmtId="0">
      <sharedItems containsSemiMixedTypes="0" containsString="0" containsNumber="1" containsInteger="1" minValue="0" maxValue="0"/>
    </cacheField>
    <cacheField name="Soma de 17 - Tocantins_2012" numFmtId="0">
      <sharedItems containsSemiMixedTypes="0" containsString="0" containsNumber="1" containsInteger="1" minValue="0" maxValue="0"/>
    </cacheField>
    <cacheField name="Soma de 21 - Maranhão_2012" numFmtId="0">
      <sharedItems containsSemiMixedTypes="0" containsString="0" containsNumber="1" containsInteger="1" minValue="0" maxValue="0"/>
    </cacheField>
    <cacheField name="Soma de 22 - Piauí_2012" numFmtId="0">
      <sharedItems containsSemiMixedTypes="0" containsString="0" containsNumber="1" containsInteger="1" minValue="0" maxValue="0"/>
    </cacheField>
    <cacheField name="Soma de 23 - Ceará_2012" numFmtId="0">
      <sharedItems containsSemiMixedTypes="0" containsString="0" containsNumber="1" containsInteger="1" minValue="0" maxValue="0"/>
    </cacheField>
    <cacheField name="Soma de 24 - Rio Grande do Norte_2012" numFmtId="0">
      <sharedItems containsSemiMixedTypes="0" containsString="0" containsNumber="1" containsInteger="1" minValue="0" maxValue="0"/>
    </cacheField>
    <cacheField name="Soma de 25 - Paraíba_2012" numFmtId="0">
      <sharedItems containsSemiMixedTypes="0" containsString="0" containsNumber="1" containsInteger="1" minValue="0" maxValue="0"/>
    </cacheField>
    <cacheField name="Soma de 26 - Pernambuco_2012" numFmtId="0">
      <sharedItems containsSemiMixedTypes="0" containsString="0" containsNumber="1" containsInteger="1" minValue="0" maxValue="0"/>
    </cacheField>
    <cacheField name="Soma de 27 - Alagoas_2012" numFmtId="0">
      <sharedItems containsSemiMixedTypes="0" containsString="0" containsNumber="1" containsInteger="1" minValue="0" maxValue="0"/>
    </cacheField>
    <cacheField name="Soma de 28 - Sergipe_2012" numFmtId="0">
      <sharedItems containsSemiMixedTypes="0" containsString="0" containsNumber="1" containsInteger="1" minValue="0" maxValue="0"/>
    </cacheField>
    <cacheField name="Soma de 29 - Bahia_2012" numFmtId="0">
      <sharedItems containsSemiMixedTypes="0" containsString="0" containsNumber="1" containsInteger="1" minValue="0" maxValue="0"/>
    </cacheField>
    <cacheField name="Soma de 31 - Minas Gerais_2012" numFmtId="0">
      <sharedItems containsSemiMixedTypes="0" containsString="0" containsNumber="1" containsInteger="1" minValue="0" maxValue="0"/>
    </cacheField>
    <cacheField name="Soma de 32 - Espírito Santo_2012" numFmtId="0">
      <sharedItems containsSemiMixedTypes="0" containsString="0" containsNumber="1" containsInteger="1" minValue="0" maxValue="0"/>
    </cacheField>
    <cacheField name="Soma de 33 - Rio de Janeiro_2012" numFmtId="0">
      <sharedItems containsSemiMixedTypes="0" containsString="0" containsNumber="1" containsInteger="1" minValue="0" maxValue="0"/>
    </cacheField>
    <cacheField name="Soma de 35 - São Paulo_2012" numFmtId="0">
      <sharedItems containsSemiMixedTypes="0" containsString="0" containsNumber="1" containsInteger="1" minValue="0" maxValue="0"/>
    </cacheField>
    <cacheField name="Soma de 41 - Paraná_2012" numFmtId="0">
      <sharedItems containsSemiMixedTypes="0" containsString="0" containsNumber="1" containsInteger="1" minValue="0" maxValue="0"/>
    </cacheField>
    <cacheField name="Soma de 42 - Santa Catarina_2012" numFmtId="0">
      <sharedItems containsSemiMixedTypes="0" containsString="0" containsNumber="1" containsInteger="1" minValue="0" maxValue="0"/>
    </cacheField>
    <cacheField name="Soma de 43 - Rio Grande do Sul_2012" numFmtId="0">
      <sharedItems containsSemiMixedTypes="0" containsString="0" containsNumber="1" containsInteger="1" minValue="0" maxValue="0"/>
    </cacheField>
    <cacheField name="Soma de 50 - Mato Grosso do Sul_2012" numFmtId="0">
      <sharedItems containsSemiMixedTypes="0" containsString="0" containsNumber="1" containsInteger="1" minValue="0" maxValue="0"/>
    </cacheField>
    <cacheField name="Soma de 51 - Mato Grosso_2012" numFmtId="0">
      <sharedItems containsSemiMixedTypes="0" containsString="0" containsNumber="1" containsInteger="1" minValue="0" maxValue="0"/>
    </cacheField>
    <cacheField name="Soma de 52 - Goiás_2012" numFmtId="0">
      <sharedItems containsSemiMixedTypes="0" containsString="0" containsNumber="1" containsInteger="1" minValue="0" maxValue="0"/>
    </cacheField>
    <cacheField name="Soma de 53 - Distrito Federal_2012" numFmtId="0">
      <sharedItems containsSemiMixedTypes="0" containsString="0" containsNumber="1" containsInteger="1" minValue="0" maxValue="0"/>
    </cacheField>
    <cacheField name="Soma de Total_2012" numFmtId="0">
      <sharedItems containsSemiMixedTypes="0" containsString="0" containsNumber="1" containsInteger="1" minValue="0" maxValue="0"/>
    </cacheField>
    <cacheField name="Soma de 11 - Rondônia_2011" numFmtId="0">
      <sharedItems containsSemiMixedTypes="0" containsString="0" containsNumber="1" containsInteger="1" minValue="0" maxValue="0"/>
    </cacheField>
    <cacheField name="Soma de 12 - Acre_2011" numFmtId="0">
      <sharedItems containsSemiMixedTypes="0" containsString="0" containsNumber="1" containsInteger="1" minValue="0" maxValue="0"/>
    </cacheField>
    <cacheField name="Soma de 13 - Amazonas_2011" numFmtId="0">
      <sharedItems containsSemiMixedTypes="0" containsString="0" containsNumber="1" containsInteger="1" minValue="0" maxValue="0"/>
    </cacheField>
    <cacheField name="Soma de 14 - Roraima_2011" numFmtId="0">
      <sharedItems containsSemiMixedTypes="0" containsString="0" containsNumber="1" containsInteger="1" minValue="0" maxValue="0"/>
    </cacheField>
    <cacheField name="Soma de 15 - Pará_2011" numFmtId="0">
      <sharedItems containsSemiMixedTypes="0" containsString="0" containsNumber="1" containsInteger="1" minValue="0" maxValue="0"/>
    </cacheField>
    <cacheField name="Soma de 16 - Amapá_2011" numFmtId="0">
      <sharedItems containsSemiMixedTypes="0" containsString="0" containsNumber="1" containsInteger="1" minValue="0" maxValue="0"/>
    </cacheField>
    <cacheField name="Soma de 17 - Tocantins_2011" numFmtId="0">
      <sharedItems containsSemiMixedTypes="0" containsString="0" containsNumber="1" containsInteger="1" minValue="0" maxValue="0"/>
    </cacheField>
    <cacheField name="Soma de 21 - Maranhão_2011" numFmtId="0">
      <sharedItems containsSemiMixedTypes="0" containsString="0" containsNumber="1" containsInteger="1" minValue="0" maxValue="0"/>
    </cacheField>
    <cacheField name="Soma de 22 - Piauí_2011" numFmtId="0">
      <sharedItems containsSemiMixedTypes="0" containsString="0" containsNumber="1" containsInteger="1" minValue="0" maxValue="0"/>
    </cacheField>
    <cacheField name="Soma de 23 - Ceará_2011" numFmtId="0">
      <sharedItems containsSemiMixedTypes="0" containsString="0" containsNumber="1" containsInteger="1" minValue="0" maxValue="0"/>
    </cacheField>
    <cacheField name="Soma de 24 - Rio Grande do Norte_2011" numFmtId="0">
      <sharedItems containsSemiMixedTypes="0" containsString="0" containsNumber="1" containsInteger="1" minValue="0" maxValue="0"/>
    </cacheField>
    <cacheField name="Soma de 25 - Paraíba_2011" numFmtId="0">
      <sharedItems containsSemiMixedTypes="0" containsString="0" containsNumber="1" containsInteger="1" minValue="0" maxValue="0"/>
    </cacheField>
    <cacheField name="Soma de 26 - Pernambuco_2011" numFmtId="0">
      <sharedItems containsSemiMixedTypes="0" containsString="0" containsNumber="1" containsInteger="1" minValue="0" maxValue="0"/>
    </cacheField>
    <cacheField name="Soma de 27 - Alagoas_2011" numFmtId="0">
      <sharedItems containsSemiMixedTypes="0" containsString="0" containsNumber="1" containsInteger="1" minValue="0" maxValue="0"/>
    </cacheField>
    <cacheField name="Soma de 28 - Sergipe_2011" numFmtId="0">
      <sharedItems containsSemiMixedTypes="0" containsString="0" containsNumber="1" containsInteger="1" minValue="0" maxValue="0"/>
    </cacheField>
    <cacheField name="Soma de 29 - Bahia_2011" numFmtId="0">
      <sharedItems containsSemiMixedTypes="0" containsString="0" containsNumber="1" containsInteger="1" minValue="0" maxValue="0"/>
    </cacheField>
    <cacheField name="Soma de 31 - Minas Gerais_2011" numFmtId="0">
      <sharedItems containsSemiMixedTypes="0" containsString="0" containsNumber="1" containsInteger="1" minValue="0" maxValue="0"/>
    </cacheField>
    <cacheField name="Soma de 32 - Espírito Santo_2011" numFmtId="0">
      <sharedItems containsSemiMixedTypes="0" containsString="0" containsNumber="1" containsInteger="1" minValue="0" maxValue="0"/>
    </cacheField>
    <cacheField name="Soma de 33 - Rio de Janeiro_2011" numFmtId="0">
      <sharedItems containsSemiMixedTypes="0" containsString="0" containsNumber="1" containsInteger="1" minValue="0" maxValue="0"/>
    </cacheField>
    <cacheField name="Soma de 35 - São Paulo_2011" numFmtId="0">
      <sharedItems containsSemiMixedTypes="0" containsString="0" containsNumber="1" containsInteger="1" minValue="0" maxValue="0"/>
    </cacheField>
    <cacheField name="Soma de 41 - Paraná_2011" numFmtId="0">
      <sharedItems containsSemiMixedTypes="0" containsString="0" containsNumber="1" containsInteger="1" minValue="0" maxValue="0"/>
    </cacheField>
    <cacheField name="Soma de 42 - Santa Catarina_2011" numFmtId="0">
      <sharedItems containsSemiMixedTypes="0" containsString="0" containsNumber="1" containsInteger="1" minValue="0" maxValue="0"/>
    </cacheField>
    <cacheField name="Soma de 43 - Rio Grande do Sul_2011" numFmtId="0">
      <sharedItems containsSemiMixedTypes="0" containsString="0" containsNumber="1" containsInteger="1" minValue="0" maxValue="0"/>
    </cacheField>
    <cacheField name="Soma de 50 - Mato Grosso do Sul_2011" numFmtId="0">
      <sharedItems containsSemiMixedTypes="0" containsString="0" containsNumber="1" containsInteger="1" minValue="0" maxValue="0"/>
    </cacheField>
    <cacheField name="Soma de 51 - Mato Grosso_2011" numFmtId="0">
      <sharedItems containsSemiMixedTypes="0" containsString="0" containsNumber="1" containsInteger="1" minValue="0" maxValue="0"/>
    </cacheField>
    <cacheField name="Soma de 52 - Goiás_2011" numFmtId="0">
      <sharedItems containsSemiMixedTypes="0" containsString="0" containsNumber="1" containsInteger="1" minValue="0" maxValue="0"/>
    </cacheField>
    <cacheField name="Soma de 53 - Distrito Federal_2011" numFmtId="0">
      <sharedItems containsSemiMixedTypes="0" containsString="0" containsNumber="1" containsInteger="1" minValue="0" maxValue="0"/>
    </cacheField>
    <cacheField name="Soma de Total_2011" numFmtId="0">
      <sharedItems containsSemiMixedTypes="0" containsString="0" containsNumber="1" containsInteger="1" minValue="0" maxValue="0"/>
    </cacheField>
    <cacheField name="Soma de 11 - Rondônia_2010" numFmtId="0">
      <sharedItems containsSemiMixedTypes="0" containsString="0" containsNumber="1" containsInteger="1" minValue="0" maxValue="0"/>
    </cacheField>
    <cacheField name="Soma de 12 - Acre_2010" numFmtId="0">
      <sharedItems containsSemiMixedTypes="0" containsString="0" containsNumber="1" containsInteger="1" minValue="0" maxValue="0"/>
    </cacheField>
    <cacheField name="Soma de 13 - Amazonas_2010" numFmtId="0">
      <sharedItems containsSemiMixedTypes="0" containsString="0" containsNumber="1" containsInteger="1" minValue="0" maxValue="0"/>
    </cacheField>
    <cacheField name="Soma de 14 - Roraima_2010" numFmtId="0">
      <sharedItems containsSemiMixedTypes="0" containsString="0" containsNumber="1" containsInteger="1" minValue="0" maxValue="0"/>
    </cacheField>
    <cacheField name="Soma de 15 - Pará_2010" numFmtId="0">
      <sharedItems containsSemiMixedTypes="0" containsString="0" containsNumber="1" containsInteger="1" minValue="0" maxValue="0"/>
    </cacheField>
    <cacheField name="Soma de 16 - Amapá_2010" numFmtId="0">
      <sharedItems containsSemiMixedTypes="0" containsString="0" containsNumber="1" containsInteger="1" minValue="0" maxValue="0"/>
    </cacheField>
    <cacheField name="Soma de 17 - Tocantins_2010" numFmtId="0">
      <sharedItems containsSemiMixedTypes="0" containsString="0" containsNumber="1" containsInteger="1" minValue="0" maxValue="0"/>
    </cacheField>
    <cacheField name="Soma de 21 - Maranhão_2010" numFmtId="0">
      <sharedItems containsSemiMixedTypes="0" containsString="0" containsNumber="1" containsInteger="1" minValue="0" maxValue="0"/>
    </cacheField>
    <cacheField name="Soma de 22 - Piauí_2010" numFmtId="0">
      <sharedItems containsSemiMixedTypes="0" containsString="0" containsNumber="1" containsInteger="1" minValue="0" maxValue="0"/>
    </cacheField>
    <cacheField name="Soma de 23 - Ceará_2010" numFmtId="0">
      <sharedItems containsSemiMixedTypes="0" containsString="0" containsNumber="1" containsInteger="1" minValue="0" maxValue="0"/>
    </cacheField>
    <cacheField name="Soma de 24 - Rio Grande do Norte_2010" numFmtId="0">
      <sharedItems containsSemiMixedTypes="0" containsString="0" containsNumber="1" containsInteger="1" minValue="0" maxValue="0"/>
    </cacheField>
    <cacheField name="Soma de 25 - Paraíba_2010" numFmtId="0">
      <sharedItems containsSemiMixedTypes="0" containsString="0" containsNumber="1" containsInteger="1" minValue="0" maxValue="0"/>
    </cacheField>
    <cacheField name="Soma de 26 - Pernambuco_2010" numFmtId="0">
      <sharedItems containsSemiMixedTypes="0" containsString="0" containsNumber="1" containsInteger="1" minValue="0" maxValue="0"/>
    </cacheField>
    <cacheField name="Soma de 27 - Alagoas_2010" numFmtId="0">
      <sharedItems containsSemiMixedTypes="0" containsString="0" containsNumber="1" containsInteger="1" minValue="0" maxValue="0"/>
    </cacheField>
    <cacheField name="Soma de 28 - Sergipe_2010" numFmtId="0">
      <sharedItems containsSemiMixedTypes="0" containsString="0" containsNumber="1" containsInteger="1" minValue="0" maxValue="0"/>
    </cacheField>
    <cacheField name="Soma de 29 - Bahia_2010" numFmtId="0">
      <sharedItems containsSemiMixedTypes="0" containsString="0" containsNumber="1" containsInteger="1" minValue="0" maxValue="0"/>
    </cacheField>
    <cacheField name="Soma de 31 - Minas Gerais_2010" numFmtId="0">
      <sharedItems containsSemiMixedTypes="0" containsString="0" containsNumber="1" containsInteger="1" minValue="0" maxValue="0"/>
    </cacheField>
    <cacheField name="Soma de 32 - Espírito Santo_2010" numFmtId="0">
      <sharedItems containsSemiMixedTypes="0" containsString="0" containsNumber="1" containsInteger="1" minValue="0" maxValue="0"/>
    </cacheField>
    <cacheField name="Soma de 33 - Rio de Janeiro_2010" numFmtId="0">
      <sharedItems containsSemiMixedTypes="0" containsString="0" containsNumber="1" containsInteger="1" minValue="0" maxValue="0"/>
    </cacheField>
    <cacheField name="Soma de 35 - São Paulo_2010" numFmtId="0">
      <sharedItems containsSemiMixedTypes="0" containsString="0" containsNumber="1" containsInteger="1" minValue="0" maxValue="0"/>
    </cacheField>
    <cacheField name="Soma de 41 - Paraná_2010" numFmtId="0">
      <sharedItems containsSemiMixedTypes="0" containsString="0" containsNumber="1" containsInteger="1" minValue="0" maxValue="0"/>
    </cacheField>
    <cacheField name="Soma de 42 - Santa Catarina_2010" numFmtId="0">
      <sharedItems containsSemiMixedTypes="0" containsString="0" containsNumber="1" containsInteger="1" minValue="0" maxValue="0"/>
    </cacheField>
    <cacheField name="Soma de 43 - Rio Grande do Sul_2010" numFmtId="0">
      <sharedItems containsSemiMixedTypes="0" containsString="0" containsNumber="1" containsInteger="1" minValue="0" maxValue="0"/>
    </cacheField>
    <cacheField name="Soma de 50 - Mato Grosso do Sul_2010" numFmtId="0">
      <sharedItems containsSemiMixedTypes="0" containsString="0" containsNumber="1" containsInteger="1" minValue="0" maxValue="0"/>
    </cacheField>
    <cacheField name="Soma de 51 - Mato Grosso_2010" numFmtId="0">
      <sharedItems containsSemiMixedTypes="0" containsString="0" containsNumber="1" containsInteger="1" minValue="0" maxValue="0"/>
    </cacheField>
    <cacheField name="Soma de 52 - Goiás_2010" numFmtId="0">
      <sharedItems containsSemiMixedTypes="0" containsString="0" containsNumber="1" containsInteger="1" minValue="0" maxValue="0"/>
    </cacheField>
    <cacheField name="Soma de 53 - Distrito Federal_2010" numFmtId="0">
      <sharedItems containsSemiMixedTypes="0" containsString="0" containsNumber="1" containsInteger="1" minValue="0" maxValue="0"/>
    </cacheField>
    <cacheField name="Soma de Total_2010" numFmtId="0">
      <sharedItems containsSemiMixedTypes="0" containsString="0" containsNumber="1" containsInteger="1" minValue="0" maxValue="0"/>
    </cacheField>
    <cacheField name="Soma de 11 - Rondônia_2009" numFmtId="0">
      <sharedItems containsSemiMixedTypes="0" containsString="0" containsNumber="1" containsInteger="1" minValue="0" maxValue="0"/>
    </cacheField>
    <cacheField name="Soma de 12 - Acre_2009" numFmtId="0">
      <sharedItems containsSemiMixedTypes="0" containsString="0" containsNumber="1" containsInteger="1" minValue="0" maxValue="0"/>
    </cacheField>
    <cacheField name="Soma de 13 - Amazonas_2009" numFmtId="0">
      <sharedItems containsSemiMixedTypes="0" containsString="0" containsNumber="1" containsInteger="1" minValue="0" maxValue="0"/>
    </cacheField>
    <cacheField name="Soma de 14 - Roraima_2009" numFmtId="0">
      <sharedItems containsSemiMixedTypes="0" containsString="0" containsNumber="1" containsInteger="1" minValue="0" maxValue="0"/>
    </cacheField>
    <cacheField name="Soma de 15 - Pará_2009" numFmtId="0">
      <sharedItems containsSemiMixedTypes="0" containsString="0" containsNumber="1" containsInteger="1" minValue="0" maxValue="0"/>
    </cacheField>
    <cacheField name="Soma de 16 - Amapá_2009" numFmtId="0">
      <sharedItems containsSemiMixedTypes="0" containsString="0" containsNumber="1" containsInteger="1" minValue="0" maxValue="0"/>
    </cacheField>
    <cacheField name="Soma de 17 - Tocantins_2009" numFmtId="0">
      <sharedItems containsSemiMixedTypes="0" containsString="0" containsNumber="1" containsInteger="1" minValue="0" maxValue="0"/>
    </cacheField>
    <cacheField name="Soma de 21 - Maranhão_2009" numFmtId="0">
      <sharedItems containsSemiMixedTypes="0" containsString="0" containsNumber="1" containsInteger="1" minValue="0" maxValue="0"/>
    </cacheField>
    <cacheField name="Soma de 22 - Piauí_2009" numFmtId="0">
      <sharedItems containsSemiMixedTypes="0" containsString="0" containsNumber="1" containsInteger="1" minValue="0" maxValue="0"/>
    </cacheField>
    <cacheField name="Soma de 23 - Ceará_2009" numFmtId="0">
      <sharedItems containsSemiMixedTypes="0" containsString="0" containsNumber="1" containsInteger="1" minValue="0" maxValue="0"/>
    </cacheField>
    <cacheField name="Soma de 24 - Rio Grande do Norte_2009" numFmtId="0">
      <sharedItems containsSemiMixedTypes="0" containsString="0" containsNumber="1" containsInteger="1" minValue="0" maxValue="0"/>
    </cacheField>
    <cacheField name="Soma de 25 - Paraíba_2009" numFmtId="0">
      <sharedItems containsSemiMixedTypes="0" containsString="0" containsNumber="1" containsInteger="1" minValue="0" maxValue="0"/>
    </cacheField>
    <cacheField name="Soma de 26 - Pernambuco_2009" numFmtId="0">
      <sharedItems containsSemiMixedTypes="0" containsString="0" containsNumber="1" containsInteger="1" minValue="0" maxValue="0"/>
    </cacheField>
    <cacheField name="Soma de 27 - Alagoas_2009" numFmtId="0">
      <sharedItems containsSemiMixedTypes="0" containsString="0" containsNumber="1" containsInteger="1" minValue="0" maxValue="0"/>
    </cacheField>
    <cacheField name="Soma de 28 - Sergipe_2009" numFmtId="0">
      <sharedItems containsSemiMixedTypes="0" containsString="0" containsNumber="1" containsInteger="1" minValue="0" maxValue="0"/>
    </cacheField>
    <cacheField name="Soma de 29 - Bahia_2009" numFmtId="0">
      <sharedItems containsSemiMixedTypes="0" containsString="0" containsNumber="1" containsInteger="1" minValue="0" maxValue="0"/>
    </cacheField>
    <cacheField name="Soma de 31 - Minas Gerais_2009" numFmtId="0">
      <sharedItems containsSemiMixedTypes="0" containsString="0" containsNumber="1" containsInteger="1" minValue="0" maxValue="0"/>
    </cacheField>
    <cacheField name="Soma de 32 - Espírito Santo_2009" numFmtId="0">
      <sharedItems containsSemiMixedTypes="0" containsString="0" containsNumber="1" containsInteger="1" minValue="0" maxValue="0"/>
    </cacheField>
    <cacheField name="Soma de 33 - Rio de Janeiro_2009" numFmtId="0">
      <sharedItems containsSemiMixedTypes="0" containsString="0" containsNumber="1" containsInteger="1" minValue="0" maxValue="0"/>
    </cacheField>
    <cacheField name="Soma de 35 - São Paulo_2009" numFmtId="0">
      <sharedItems containsSemiMixedTypes="0" containsString="0" containsNumber="1" containsInteger="1" minValue="0" maxValue="0"/>
    </cacheField>
    <cacheField name="Soma de 41 - Paraná_2009" numFmtId="0">
      <sharedItems containsSemiMixedTypes="0" containsString="0" containsNumber="1" containsInteger="1" minValue="0" maxValue="0"/>
    </cacheField>
    <cacheField name="Soma de 42 - Santa Catarina_2009" numFmtId="0">
      <sharedItems containsSemiMixedTypes="0" containsString="0" containsNumber="1" containsInteger="1" minValue="0" maxValue="0"/>
    </cacheField>
    <cacheField name="Soma de 43 - Rio Grande do Sul_2009" numFmtId="0">
      <sharedItems containsSemiMixedTypes="0" containsString="0" containsNumber="1" containsInteger="1" minValue="0" maxValue="0"/>
    </cacheField>
    <cacheField name="Soma de 50 - Mato Grosso do Sul_2009" numFmtId="0">
      <sharedItems containsSemiMixedTypes="0" containsString="0" containsNumber="1" containsInteger="1" minValue="0" maxValue="0"/>
    </cacheField>
    <cacheField name="Soma de 51 - Mato Grosso_2009" numFmtId="0">
      <sharedItems containsSemiMixedTypes="0" containsString="0" containsNumber="1" containsInteger="1" minValue="0" maxValue="0"/>
    </cacheField>
    <cacheField name="Soma de 52 - Goiás_2009" numFmtId="0">
      <sharedItems containsSemiMixedTypes="0" containsString="0" containsNumber="1" containsInteger="1" minValue="0" maxValue="0"/>
    </cacheField>
    <cacheField name="Soma de 53 - Distrito Federal_2009" numFmtId="0">
      <sharedItems containsSemiMixedTypes="0" containsString="0" containsNumber="1" containsInteger="1" minValue="0" maxValue="0"/>
    </cacheField>
    <cacheField name="Soma de Total_2009" numFmtId="0">
      <sharedItems containsSemiMixedTypes="0" containsString="0" containsNumber="1" containsInteger="1" minValue="0" maxValue="0"/>
    </cacheField>
    <cacheField name="Soma de 11 - Rondônia_2008" numFmtId="0">
      <sharedItems containsSemiMixedTypes="0" containsString="0" containsNumber="1" containsInteger="1" minValue="0" maxValue="0"/>
    </cacheField>
    <cacheField name="Soma de 12 - Acre_2008" numFmtId="0">
      <sharedItems containsSemiMixedTypes="0" containsString="0" containsNumber="1" containsInteger="1" minValue="0" maxValue="0"/>
    </cacheField>
    <cacheField name="Soma de 13 - Amazonas_2008" numFmtId="0">
      <sharedItems containsSemiMixedTypes="0" containsString="0" containsNumber="1" containsInteger="1" minValue="0" maxValue="0"/>
    </cacheField>
    <cacheField name="Soma de 14 - Roraima_2008" numFmtId="0">
      <sharedItems containsSemiMixedTypes="0" containsString="0" containsNumber="1" containsInteger="1" minValue="0" maxValue="0"/>
    </cacheField>
    <cacheField name="Soma de 15 - Pará_2008" numFmtId="0">
      <sharedItems containsSemiMixedTypes="0" containsString="0" containsNumber="1" containsInteger="1" minValue="0" maxValue="0"/>
    </cacheField>
    <cacheField name="Soma de 16 - Amapá_2008" numFmtId="0">
      <sharedItems containsSemiMixedTypes="0" containsString="0" containsNumber="1" containsInteger="1" minValue="0" maxValue="0"/>
    </cacheField>
    <cacheField name="Soma de 17 - Tocantins_2008" numFmtId="0">
      <sharedItems containsSemiMixedTypes="0" containsString="0" containsNumber="1" containsInteger="1" minValue="0" maxValue="0"/>
    </cacheField>
    <cacheField name="Soma de 21 - Maranhão_2008" numFmtId="0">
      <sharedItems containsSemiMixedTypes="0" containsString="0" containsNumber="1" containsInteger="1" minValue="0" maxValue="0"/>
    </cacheField>
    <cacheField name="Soma de 22 - Piauí_2008" numFmtId="0">
      <sharedItems containsSemiMixedTypes="0" containsString="0" containsNumber="1" containsInteger="1" minValue="0" maxValue="0"/>
    </cacheField>
    <cacheField name="Soma de 23 - Ceará_2008" numFmtId="0">
      <sharedItems containsSemiMixedTypes="0" containsString="0" containsNumber="1" containsInteger="1" minValue="0" maxValue="0"/>
    </cacheField>
    <cacheField name="Soma de 24 - Rio Grande do Norte_2008" numFmtId="0">
      <sharedItems containsSemiMixedTypes="0" containsString="0" containsNumber="1" containsInteger="1" minValue="0" maxValue="0"/>
    </cacheField>
    <cacheField name="Soma de 25 - Paraíba_2008" numFmtId="0">
      <sharedItems containsSemiMixedTypes="0" containsString="0" containsNumber="1" containsInteger="1" minValue="0" maxValue="0"/>
    </cacheField>
    <cacheField name="Soma de 26 - Pernambuco_2008" numFmtId="0">
      <sharedItems containsSemiMixedTypes="0" containsString="0" containsNumber="1" containsInteger="1" minValue="0" maxValue="0"/>
    </cacheField>
    <cacheField name="Soma de 27 - Alagoas_2008" numFmtId="0">
      <sharedItems containsSemiMixedTypes="0" containsString="0" containsNumber="1" containsInteger="1" minValue="0" maxValue="0"/>
    </cacheField>
    <cacheField name="Soma de 28 - Sergipe_2008" numFmtId="0">
      <sharedItems containsSemiMixedTypes="0" containsString="0" containsNumber="1" containsInteger="1" minValue="0" maxValue="0"/>
    </cacheField>
    <cacheField name="Soma de 29 - Bahia_2008" numFmtId="0">
      <sharedItems containsSemiMixedTypes="0" containsString="0" containsNumber="1" containsInteger="1" minValue="0" maxValue="0"/>
    </cacheField>
    <cacheField name="Soma de 31 - Minas Gerais_2008" numFmtId="0">
      <sharedItems containsSemiMixedTypes="0" containsString="0" containsNumber="1" containsInteger="1" minValue="0" maxValue="0"/>
    </cacheField>
    <cacheField name="Soma de 32 - Espírito Santo_2008" numFmtId="0">
      <sharedItems containsSemiMixedTypes="0" containsString="0" containsNumber="1" containsInteger="1" minValue="0" maxValue="0"/>
    </cacheField>
    <cacheField name="Soma de 33 - Rio de Janeiro_2008" numFmtId="0">
      <sharedItems containsSemiMixedTypes="0" containsString="0" containsNumber="1" containsInteger="1" minValue="0" maxValue="0"/>
    </cacheField>
    <cacheField name="Soma de 35 - São Paulo_2008" numFmtId="0">
      <sharedItems containsSemiMixedTypes="0" containsString="0" containsNumber="1" containsInteger="1" minValue="0" maxValue="0"/>
    </cacheField>
    <cacheField name="Soma de 41 - Paraná_2008" numFmtId="0">
      <sharedItems containsSemiMixedTypes="0" containsString="0" containsNumber="1" containsInteger="1" minValue="0" maxValue="0"/>
    </cacheField>
    <cacheField name="Soma de 42 - Santa Catarina_2008" numFmtId="0">
      <sharedItems containsSemiMixedTypes="0" containsString="0" containsNumber="1" containsInteger="1" minValue="0" maxValue="0"/>
    </cacheField>
    <cacheField name="Soma de 43 - Rio Grande do Sul_2008" numFmtId="0">
      <sharedItems containsSemiMixedTypes="0" containsString="0" containsNumber="1" containsInteger="1" minValue="0" maxValue="0"/>
    </cacheField>
    <cacheField name="Soma de 50 - Mato Grosso do Sul_2008" numFmtId="0">
      <sharedItems containsSemiMixedTypes="0" containsString="0" containsNumber="1" containsInteger="1" minValue="0" maxValue="0"/>
    </cacheField>
    <cacheField name="Soma de 51 - Mato Grosso_2008" numFmtId="0">
      <sharedItems containsSemiMixedTypes="0" containsString="0" containsNumber="1" containsInteger="1" minValue="0" maxValue="0"/>
    </cacheField>
    <cacheField name="Soma de 52 - Goiás_2008" numFmtId="0">
      <sharedItems containsSemiMixedTypes="0" containsString="0" containsNumber="1" containsInteger="1" minValue="0" maxValue="0"/>
    </cacheField>
    <cacheField name="Soma de 53 - Distrito Federal_2008" numFmtId="0">
      <sharedItems containsSemiMixedTypes="0" containsString="0" containsNumber="1" containsInteger="1" minValue="0" maxValue="0"/>
    </cacheField>
    <cacheField name="Soma de Total_2008" numFmtId="0">
      <sharedItems containsSemiMixedTypes="0" containsString="0" containsNumber="1" containsInteger="1" minValue="0" maxValue="0"/>
    </cacheField>
    <cacheField name="Soma de 11 - Rondônia_2007" numFmtId="0">
      <sharedItems containsSemiMixedTypes="0" containsString="0" containsNumber="1" containsInteger="1" minValue="0" maxValue="0"/>
    </cacheField>
    <cacheField name="Soma de 12 - Acre_2007" numFmtId="0">
      <sharedItems containsSemiMixedTypes="0" containsString="0" containsNumber="1" containsInteger="1" minValue="0" maxValue="0"/>
    </cacheField>
    <cacheField name="Soma de 13 - Amazonas_2007" numFmtId="0">
      <sharedItems containsSemiMixedTypes="0" containsString="0" containsNumber="1" containsInteger="1" minValue="0" maxValue="0"/>
    </cacheField>
    <cacheField name="Soma de 14 - Roraima_2007" numFmtId="0">
      <sharedItems containsSemiMixedTypes="0" containsString="0" containsNumber="1" containsInteger="1" minValue="0" maxValue="0"/>
    </cacheField>
    <cacheField name="Soma de 15 - Pará_2007" numFmtId="0">
      <sharedItems containsSemiMixedTypes="0" containsString="0" containsNumber="1" containsInteger="1" minValue="0" maxValue="0"/>
    </cacheField>
    <cacheField name="Soma de 16 - Amapá_2007" numFmtId="0">
      <sharedItems containsSemiMixedTypes="0" containsString="0" containsNumber="1" containsInteger="1" minValue="0" maxValue="0"/>
    </cacheField>
    <cacheField name="Soma de 17 - Tocantins_2007" numFmtId="0">
      <sharedItems containsSemiMixedTypes="0" containsString="0" containsNumber="1" containsInteger="1" minValue="0" maxValue="0"/>
    </cacheField>
    <cacheField name="Soma de 21 - Maranhão_2007" numFmtId="0">
      <sharedItems containsSemiMixedTypes="0" containsString="0" containsNumber="1" containsInteger="1" minValue="0" maxValue="0"/>
    </cacheField>
    <cacheField name="Soma de 22 - Piauí_2007" numFmtId="0">
      <sharedItems containsSemiMixedTypes="0" containsString="0" containsNumber="1" containsInteger="1" minValue="0" maxValue="0"/>
    </cacheField>
    <cacheField name="Soma de 23 - Ceará_2007" numFmtId="0">
      <sharedItems containsSemiMixedTypes="0" containsString="0" containsNumber="1" containsInteger="1" minValue="0" maxValue="0"/>
    </cacheField>
    <cacheField name="Soma de 24 - Rio Grande do Norte_2007" numFmtId="0">
      <sharedItems containsSemiMixedTypes="0" containsString="0" containsNumber="1" containsInteger="1" minValue="0" maxValue="0"/>
    </cacheField>
    <cacheField name="Soma de 25 - Paraíba_2007" numFmtId="0">
      <sharedItems containsSemiMixedTypes="0" containsString="0" containsNumber="1" containsInteger="1" minValue="0" maxValue="0"/>
    </cacheField>
    <cacheField name="Soma de 26 - Pernambuco_2007" numFmtId="0">
      <sharedItems containsSemiMixedTypes="0" containsString="0" containsNumber="1" containsInteger="1" minValue="0" maxValue="0"/>
    </cacheField>
    <cacheField name="Soma de 27 - Alagoas_2007" numFmtId="0">
      <sharedItems containsSemiMixedTypes="0" containsString="0" containsNumber="1" containsInteger="1" minValue="0" maxValue="0"/>
    </cacheField>
    <cacheField name="Soma de 28 - Sergipe_2007" numFmtId="0">
      <sharedItems containsSemiMixedTypes="0" containsString="0" containsNumber="1" containsInteger="1" minValue="0" maxValue="0"/>
    </cacheField>
    <cacheField name="Soma de 29 - Bahia_2007" numFmtId="0">
      <sharedItems containsSemiMixedTypes="0" containsString="0" containsNumber="1" containsInteger="1" minValue="0" maxValue="0"/>
    </cacheField>
    <cacheField name="Soma de 31 - Minas Gerais_2007" numFmtId="0">
      <sharedItems containsSemiMixedTypes="0" containsString="0" containsNumber="1" containsInteger="1" minValue="0" maxValue="0"/>
    </cacheField>
    <cacheField name="Soma de 32 - Espírito Santo_2007" numFmtId="0">
      <sharedItems containsSemiMixedTypes="0" containsString="0" containsNumber="1" containsInteger="1" minValue="0" maxValue="0"/>
    </cacheField>
    <cacheField name="Soma de 33 - Rio de Janeiro_2007" numFmtId="0">
      <sharedItems containsSemiMixedTypes="0" containsString="0" containsNumber="1" containsInteger="1" minValue="0" maxValue="0"/>
    </cacheField>
    <cacheField name="Soma de 35 - São Paulo_2007" numFmtId="0">
      <sharedItems containsSemiMixedTypes="0" containsString="0" containsNumber="1" containsInteger="1" minValue="0" maxValue="0"/>
    </cacheField>
    <cacheField name="Soma de 41 - Paraná_2007" numFmtId="0">
      <sharedItems containsSemiMixedTypes="0" containsString="0" containsNumber="1" containsInteger="1" minValue="0" maxValue="0"/>
    </cacheField>
    <cacheField name="Soma de 42 - Santa Catarina_2007" numFmtId="0">
      <sharedItems containsSemiMixedTypes="0" containsString="0" containsNumber="1" containsInteger="1" minValue="0" maxValue="0"/>
    </cacheField>
    <cacheField name="Soma de 43 - Rio Grande do Sul_2007" numFmtId="0">
      <sharedItems containsSemiMixedTypes="0" containsString="0" containsNumber="1" containsInteger="1" minValue="0" maxValue="0"/>
    </cacheField>
    <cacheField name="Soma de 50 - Mato Grosso do Sul_2007" numFmtId="0">
      <sharedItems containsSemiMixedTypes="0" containsString="0" containsNumber="1" containsInteger="1" minValue="0" maxValue="0"/>
    </cacheField>
    <cacheField name="Soma de 51 - Mato Grosso_2007" numFmtId="0">
      <sharedItems containsSemiMixedTypes="0" containsString="0" containsNumber="1" containsInteger="1" minValue="0" maxValue="0"/>
    </cacheField>
    <cacheField name="Soma de 52 - Goiás_2007" numFmtId="0">
      <sharedItems containsSemiMixedTypes="0" containsString="0" containsNumber="1" containsInteger="1" minValue="0" maxValue="0"/>
    </cacheField>
    <cacheField name="Soma de 53 - Distrito Federal_2007" numFmtId="0">
      <sharedItems containsSemiMixedTypes="0" containsString="0" containsNumber="1" containsInteger="1" minValue="0" maxValue="0"/>
    </cacheField>
    <cacheField name="Soma de Total_2007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Couto" refreshedDate="44166.761840509258" createdVersion="5" refreshedVersion="6" minRefreshableVersion="3" recordCount="46" xr:uid="{00000000-000A-0000-FFFF-FFFF01000000}">
  <cacheSource type="worksheet">
    <worksheetSource ref="A2:IA48" sheet="OUTPUTs"/>
  </cacheSource>
  <cacheFields count="235">
    <cacheField name="Pesquisa IBGE" numFmtId="0">
      <sharedItems/>
    </cacheField>
    <cacheField name="Código CNAE" numFmtId="0">
      <sharedItems containsSemiMixedTypes="0" containsString="0" containsNumber="1" containsInteger="1" minValue="3211" maxValue="93298"/>
    </cacheField>
    <cacheField name="AgregPIA" numFmtId="0">
      <sharedItems containsString="0" containsBlank="1" containsNumber="1" containsInteger="1" minValue="1" maxValue="3"/>
    </cacheField>
    <cacheField name="AgregPAS" numFmtId="0">
      <sharedItems containsString="0" containsBlank="1" containsNumber="1" containsInteger="1" minValue="1" maxValue="9"/>
    </cacheField>
    <cacheField name="AgregPAC" numFmtId="0">
      <sharedItems containsString="0" containsBlank="1" containsNumber="1" containsInteger="1" minValue="1" maxValue="4"/>
    </cacheField>
    <cacheField name="AgregOUT" numFmtId="0">
      <sharedItems containsBlank="1"/>
    </cacheField>
    <cacheField name="Descrição CNAE 2.0" numFmtId="0">
      <sharedItems/>
    </cacheField>
    <cacheField name="Setores" numFmtId="0">
      <sharedItems count="10">
        <s v="Arquitetura e Design"/>
        <s v="Educação e Criação em Artes"/>
        <s v="Publicidade"/>
        <s v="Artes Cênicas e Espetáculos"/>
        <s v="Entretenimento"/>
        <s v="Audiovisual"/>
        <s v="Música"/>
        <s v="Cultura Digital"/>
        <s v="Editorial"/>
        <s v="Patrimônio"/>
      </sharedItems>
    </cacheField>
    <cacheField name="Nome da Categoria" numFmtId="0">
      <sharedItems/>
    </cacheField>
    <cacheField name="CNAES na categoria" numFmtId="0">
      <sharedItems/>
    </cacheField>
    <cacheField name="Atuação" numFmtId="0">
      <sharedItems count="2">
        <s v="Serviços Não-Financeiros"/>
        <s v="Comércio"/>
      </sharedItems>
    </cacheField>
    <cacheField name="Soma de 11 - Rondônia_2014" numFmtId="164">
      <sharedItems containsSemiMixedTypes="0" containsString="0" containsNumber="1" minValue="0" maxValue="65473.189677966831"/>
    </cacheField>
    <cacheField name="Soma de 12 - Acre_2014" numFmtId="164">
      <sharedItems containsSemiMixedTypes="0" containsString="0" containsNumber="1" minValue="0" maxValue="34203.56468969756"/>
    </cacheField>
    <cacheField name="Soma de 13 - Amazonas_2014" numFmtId="164">
      <sharedItems containsSemiMixedTypes="0" containsString="0" containsNumber="1" minValue="0" maxValue="178701.69173078152"/>
    </cacheField>
    <cacheField name="Soma de 14 - Roraima_2014" numFmtId="164">
      <sharedItems containsSemiMixedTypes="0" containsString="0" containsNumber="1" minValue="0" maxValue="19690.051811000707"/>
    </cacheField>
    <cacheField name="Soma de 15 - Pará_2014" numFmtId="164">
      <sharedItems containsSemiMixedTypes="0" containsString="0" containsNumber="1" minValue="0" maxValue="138961.19890579075"/>
    </cacheField>
    <cacheField name="Soma de 16 - Amapá_2014" numFmtId="164">
      <sharedItems containsSemiMixedTypes="0" containsString="0" containsNumber="1" minValue="0" maxValue="26198.730281854219"/>
    </cacheField>
    <cacheField name="Soma de 17 - Tocantins_2014" numFmtId="164">
      <sharedItems containsSemiMixedTypes="0" containsString="0" containsNumber="1" minValue="0" maxValue="31678.475149012946"/>
    </cacheField>
    <cacheField name="Soma de 21 - Maranhão_2014" numFmtId="164">
      <sharedItems containsSemiMixedTypes="0" containsString="0" containsNumber="1" minValue="0" maxValue="112229.93544021061"/>
    </cacheField>
    <cacheField name="Soma de 22 - Piauí_2014" numFmtId="164">
      <sharedItems containsSemiMixedTypes="0" containsString="0" containsNumber="1" minValue="0" maxValue="75706.856300057756"/>
    </cacheField>
    <cacheField name="Soma de 23 - Ceará_2014" numFmtId="164">
      <sharedItems containsSemiMixedTypes="0" containsString="0" containsNumber="1" minValue="16.651522737083326" maxValue="179162.28819768238"/>
    </cacheField>
    <cacheField name="Soma de 24 - Rio Grande do Norte_2014" numFmtId="164">
      <sharedItems containsSemiMixedTypes="0" containsString="0" containsNumber="1" minValue="0" maxValue="138689.80400744616"/>
    </cacheField>
    <cacheField name="Soma de 25 - Paraíba_2014" numFmtId="164">
      <sharedItems containsSemiMixedTypes="0" containsString="0" containsNumber="1" minValue="0" maxValue="103420.30928885673"/>
    </cacheField>
    <cacheField name="Soma de 26 - Pernambuco_2014" numFmtId="164">
      <sharedItems containsSemiMixedTypes="0" containsString="0" containsNumber="1" minValue="0" maxValue="255460.22326262057"/>
    </cacheField>
    <cacheField name="Soma de 27 - Alagoas_2014" numFmtId="164">
      <sharedItems containsSemiMixedTypes="0" containsString="0" containsNumber="1" minValue="0" maxValue="69692.193819991706"/>
    </cacheField>
    <cacheField name="Soma de 28 - Sergipe_2014" numFmtId="164">
      <sharedItems containsSemiMixedTypes="0" containsString="0" containsNumber="1" minValue="0" maxValue="74682.379846604337"/>
    </cacheField>
    <cacheField name="Soma de 29 - Bahia_2014" numFmtId="164">
      <sharedItems containsSemiMixedTypes="0" containsString="0" containsNumber="1" minValue="0" maxValue="370177.41166705434"/>
    </cacheField>
    <cacheField name="Soma de 31 - Minas Gerais_2014" numFmtId="164">
      <sharedItems containsSemiMixedTypes="0" containsString="0" containsNumber="1" minValue="0" maxValue="588313.99813502235"/>
    </cacheField>
    <cacheField name="Soma de 32 - Espírito Santo_2014" numFmtId="164">
      <sharedItems containsSemiMixedTypes="0" containsString="0" containsNumber="1" minValue="0" maxValue="176703.49593950273"/>
    </cacheField>
    <cacheField name="Soma de 33 - Rio de Janeiro_2014" numFmtId="164">
      <sharedItems containsSemiMixedTypes="0" containsString="0" containsNumber="1" minValue="739.29490532859757" maxValue="6421773.5699074445"/>
    </cacheField>
    <cacheField name="Soma de 35 - São Paulo_2014" numFmtId="164">
      <sharedItems containsSemiMixedTypes="0" containsString="0" containsNumber="1" minValue="0" maxValue="5216072.8785028793"/>
    </cacheField>
    <cacheField name="Soma de 41 - Paraná_2014" numFmtId="164">
      <sharedItems containsSemiMixedTypes="0" containsString="0" containsNumber="1" minValue="120.00656653735508" maxValue="572390.12132411415"/>
    </cacheField>
    <cacheField name="Soma de 42 - Santa Catarina_2014" numFmtId="164">
      <sharedItems containsSemiMixedTypes="0" containsString="0" containsNumber="1" minValue="0" maxValue="266396.26850055193"/>
    </cacheField>
    <cacheField name="Soma de 43 - Rio Grande do Sul_2014" numFmtId="164">
      <sharedItems containsSemiMixedTypes="0" containsString="0" containsNumber="1" minValue="0" maxValue="540831.22844330454"/>
    </cacheField>
    <cacheField name="Soma de 50 - Mato Grosso do Sul_2014" numFmtId="164">
      <sharedItems containsSemiMixedTypes="0" containsString="0" containsNumber="1" minValue="0" maxValue="105950.70945317576"/>
    </cacheField>
    <cacheField name="Soma de 51 - Mato Grosso_2014" numFmtId="164">
      <sharedItems containsSemiMixedTypes="0" containsString="0" containsNumber="1" minValue="0" maxValue="125853.62149725306"/>
    </cacheField>
    <cacheField name="Soma de 52 - Goiás_2014" numFmtId="164">
      <sharedItems containsSemiMixedTypes="0" containsString="0" containsNumber="1" minValue="0" maxValue="231085.26004292472"/>
    </cacheField>
    <cacheField name="Soma de 53 - Distrito Federal_2014" numFmtId="164">
      <sharedItems containsSemiMixedTypes="0" containsString="0" containsNumber="1" minValue="0" maxValue="1041064.459440909"/>
    </cacheField>
    <cacheField name="Soma de Total_2014" numFmtId="164">
      <sharedItems containsSemiMixedTypes="0" containsString="0" containsNumber="1" minValue="18468.969199577678" maxValue="16397133.456443688"/>
    </cacheField>
    <cacheField name="Soma de 11 - Rondônia_2013" numFmtId="164">
      <sharedItems containsSemiMixedTypes="0" containsString="0" containsNumber="1" minValue="0" maxValue="58627.86457239934"/>
    </cacheField>
    <cacheField name="Soma de 12 - Acre_2013" numFmtId="164">
      <sharedItems containsSemiMixedTypes="0" containsString="0" containsNumber="1" minValue="0" maxValue="33646.298860850162"/>
    </cacheField>
    <cacheField name="Soma de 13 - Amazonas_2013" numFmtId="164">
      <sharedItems containsSemiMixedTypes="0" containsString="0" containsNumber="1" minValue="0" maxValue="177371.51386455819"/>
    </cacheField>
    <cacheField name="Soma de 14 - Roraima_2013" numFmtId="164">
      <sharedItems containsSemiMixedTypes="0" containsString="0" containsNumber="1" minValue="0" maxValue="21994.963558258849"/>
    </cacheField>
    <cacheField name="Soma de 15 - Pará_2013" numFmtId="164">
      <sharedItems containsSemiMixedTypes="0" containsString="0" containsNumber="1" minValue="0" maxValue="136017.63742388692"/>
    </cacheField>
    <cacheField name="Soma de 16 - Amapá_2013" numFmtId="164">
      <sharedItems containsSemiMixedTypes="0" containsString="0" containsNumber="1" minValue="0" maxValue="26197.010102499764"/>
    </cacheField>
    <cacheField name="Soma de 17 - Tocantins_2013" numFmtId="164">
      <sharedItems containsSemiMixedTypes="0" containsString="0" containsNumber="1" minValue="0" maxValue="33411.67781698046"/>
    </cacheField>
    <cacheField name="Soma de 21 - Maranhão_2013" numFmtId="164">
      <sharedItems containsSemiMixedTypes="0" containsString="0" containsNumber="1" minValue="0" maxValue="117553.95952418027"/>
    </cacheField>
    <cacheField name="Soma de 22 - Piauí_2013" numFmtId="164">
      <sharedItems containsSemiMixedTypes="0" containsString="0" containsNumber="1" minValue="0" maxValue="78055.099507510255"/>
    </cacheField>
    <cacheField name="Soma de 23 - Ceará_2013" numFmtId="164">
      <sharedItems containsSemiMixedTypes="0" containsString="0" containsNumber="1" minValue="16.813781137265689" maxValue="183297.00680308763"/>
    </cacheField>
    <cacheField name="Soma de 24 - Rio Grande do Norte_2013" numFmtId="164">
      <sharedItems containsSemiMixedTypes="0" containsString="0" containsNumber="1" minValue="0" maxValue="128647.48871699045"/>
    </cacheField>
    <cacheField name="Soma de 25 - Paraíba_2013" numFmtId="164">
      <sharedItems containsSemiMixedTypes="0" containsString="0" containsNumber="1" minValue="0" maxValue="100479.67556843722"/>
    </cacheField>
    <cacheField name="Soma de 26 - Pernambuco_2013" numFmtId="164">
      <sharedItems containsSemiMixedTypes="0" containsString="0" containsNumber="1" minValue="0" maxValue="290133.13493783749"/>
    </cacheField>
    <cacheField name="Soma de 27 - Alagoas_2013" numFmtId="164">
      <sharedItems containsSemiMixedTypes="0" containsString="0" containsNumber="1" minValue="0" maxValue="71521.102935731746"/>
    </cacheField>
    <cacheField name="Soma de 28 - Sergipe_2013" numFmtId="164">
      <sharedItems containsSemiMixedTypes="0" containsString="0" containsNumber="1" minValue="0" maxValue="66681.039404553725"/>
    </cacheField>
    <cacheField name="Soma de 29 - Bahia_2013" numFmtId="164">
      <sharedItems containsSemiMixedTypes="0" containsString="0" containsNumber="1" minValue="0" maxValue="351221.53729512676"/>
    </cacheField>
    <cacheField name="Soma de 31 - Minas Gerais_2013" numFmtId="164">
      <sharedItems containsSemiMixedTypes="0" containsString="0" containsNumber="1" minValue="115.78246752904155" maxValue="619068.27137282002"/>
    </cacheField>
    <cacheField name="Soma de 32 - Espírito Santo_2013" numFmtId="164">
      <sharedItems containsSemiMixedTypes="0" containsString="0" containsNumber="1" minValue="0" maxValue="182201.19436134087"/>
    </cacheField>
    <cacheField name="Soma de 33 - Rio de Janeiro_2013" numFmtId="164">
      <sharedItems containsSemiMixedTypes="0" containsString="0" containsNumber="1" minValue="697.75994503719005" maxValue="6413032.7472641105"/>
    </cacheField>
    <cacheField name="Soma de 35 - São Paulo_2013" numFmtId="164">
      <sharedItems containsSemiMixedTypes="0" containsString="0" containsNumber="1" minValue="243.58325654157323" maxValue="5016512.1962527763"/>
    </cacheField>
    <cacheField name="Soma de 41 - Paraná_2013" numFmtId="164">
      <sharedItems containsSemiMixedTypes="0" containsString="0" containsNumber="1" minValue="0" maxValue="599249.27202266711"/>
    </cacheField>
    <cacheField name="Soma de 42 - Santa Catarina_2013" numFmtId="164">
      <sharedItems containsSemiMixedTypes="0" containsString="0" containsNumber="1" minValue="0" maxValue="269100.74927328696"/>
    </cacheField>
    <cacheField name="Soma de 43 - Rio Grande do Sul_2013" numFmtId="164">
      <sharedItems containsSemiMixedTypes="0" containsString="0" containsNumber="1" minValue="131.06130298350806" maxValue="459307.22461267491"/>
    </cacheField>
    <cacheField name="Soma de 50 - Mato Grosso do Sul_2013" numFmtId="164">
      <sharedItems containsSemiMixedTypes="0" containsString="0" containsNumber="1" minValue="0" maxValue="106554.39632006628"/>
    </cacheField>
    <cacheField name="Soma de 51 - Mato Grosso_2013" numFmtId="164">
      <sharedItems containsSemiMixedTypes="0" containsString="0" containsNumber="1" minValue="0" maxValue="126564.1706775104"/>
    </cacheField>
    <cacheField name="Soma de 52 - Goiás_2013" numFmtId="164">
      <sharedItems containsSemiMixedTypes="0" containsString="0" containsNumber="1" minValue="0" maxValue="236993.06132872839"/>
    </cacheField>
    <cacheField name="Soma de 53 - Distrito Federal_2013" numFmtId="164">
      <sharedItems containsSemiMixedTypes="0" containsString="0" containsNumber="1" minValue="0" maxValue="992361.47177357646"/>
    </cacheField>
    <cacheField name="Soma de Total_2013" numFmtId="164">
      <sharedItems containsSemiMixedTypes="0" containsString="0" containsNumber="1" minValue="32204.698087806082" maxValue="16151732.87779952"/>
    </cacheField>
    <cacheField name="Soma de 11 - Rondônia_2012" numFmtId="164">
      <sharedItems containsSemiMixedTypes="0" containsString="0" containsNumber="1" minValue="0" maxValue="53899.23240773585"/>
    </cacheField>
    <cacheField name="Soma de 12 - Acre_2012" numFmtId="164">
      <sharedItems containsSemiMixedTypes="0" containsString="0" containsNumber="1" minValue="0" maxValue="30000.602578332848"/>
    </cacheField>
    <cacheField name="Soma de 13 - Amazonas_2012" numFmtId="164">
      <sharedItems containsSemiMixedTypes="0" containsString="0" containsNumber="1" minValue="0" maxValue="178842.49142432466"/>
    </cacheField>
    <cacheField name="Soma de 14 - Roraima_2012" numFmtId="164">
      <sharedItems containsSemiMixedTypes="0" containsString="0" containsNumber="1" minValue="0" maxValue="17819.735166167375"/>
    </cacheField>
    <cacheField name="Soma de 15 - Pará_2012" numFmtId="164">
      <sharedItems containsSemiMixedTypes="0" containsString="0" containsNumber="1" minValue="0" maxValue="142059.14495899965"/>
    </cacheField>
    <cacheField name="Soma de 16 - Amapá_2012" numFmtId="164">
      <sharedItems containsSemiMixedTypes="0" containsString="0" containsNumber="1" minValue="0" maxValue="22146.163021595221"/>
    </cacheField>
    <cacheField name="Soma de 17 - Tocantins_2012" numFmtId="164">
      <sharedItems containsSemiMixedTypes="0" containsString="0" containsNumber="1" minValue="0" maxValue="31216.741736919354"/>
    </cacheField>
    <cacheField name="Soma de 21 - Maranhão_2012" numFmtId="164">
      <sharedItems containsSemiMixedTypes="0" containsString="0" containsNumber="1" minValue="0" maxValue="114213.519760047"/>
    </cacheField>
    <cacheField name="Soma de 22 - Piauí_2012" numFmtId="164">
      <sharedItems containsSemiMixedTypes="0" containsString="0" containsNumber="1" minValue="0" maxValue="55331.01683685583"/>
    </cacheField>
    <cacheField name="Soma de 23 - Ceará_2012" numFmtId="164">
      <sharedItems containsSemiMixedTypes="0" containsString="0" containsNumber="1" minValue="18.350901556646708" maxValue="171423.31556358427"/>
    </cacheField>
    <cacheField name="Soma de 24 - Rio Grande do Norte_2012" numFmtId="164">
      <sharedItems containsSemiMixedTypes="0" containsString="0" containsNumber="1" minValue="0" maxValue="135929.3912486257"/>
    </cacheField>
    <cacheField name="Soma de 25 - Paraíba_2012" numFmtId="164">
      <sharedItems containsSemiMixedTypes="0" containsString="0" containsNumber="1" minValue="0" maxValue="91730.622966237745"/>
    </cacheField>
    <cacheField name="Soma de 26 - Pernambuco_2012" numFmtId="164">
      <sharedItems containsSemiMixedTypes="0" containsString="0" containsNumber="1" minValue="0" maxValue="299063.58485161664"/>
    </cacheField>
    <cacheField name="Soma de 27 - Alagoas_2012" numFmtId="164">
      <sharedItems containsSemiMixedTypes="0" containsString="0" containsNumber="1" minValue="0" maxValue="66553.105947412492"/>
    </cacheField>
    <cacheField name="Soma de 28 - Sergipe_2012" numFmtId="164">
      <sharedItems containsSemiMixedTypes="0" containsString="0" containsNumber="1" minValue="0" maxValue="60183.841359450198"/>
    </cacheField>
    <cacheField name="Soma de 29 - Bahia_2012" numFmtId="164">
      <sharedItems containsSemiMixedTypes="0" containsString="0" containsNumber="1" minValue="0" maxValue="323173.04701731616"/>
    </cacheField>
    <cacheField name="Soma de 31 - Minas Gerais_2012" numFmtId="164">
      <sharedItems containsSemiMixedTypes="0" containsString="0" containsNumber="1" minValue="1458.9271234394791" maxValue="607135.95710887387"/>
    </cacheField>
    <cacheField name="Soma de 32 - Espírito Santo_2012" numFmtId="164">
      <sharedItems containsSemiMixedTypes="0" containsString="0" containsNumber="1" minValue="0" maxValue="169595.75616199162"/>
    </cacheField>
    <cacheField name="Soma de 33 - Rio de Janeiro_2012" numFmtId="164">
      <sharedItems containsSemiMixedTypes="0" containsString="0" containsNumber="1" minValue="780.21116095056937" maxValue="6419643.0538402842"/>
    </cacheField>
    <cacheField name="Soma de 35 - São Paulo_2012" numFmtId="164">
      <sharedItems containsSemiMixedTypes="0" containsString="0" containsNumber="1" minValue="11992.125048973119" maxValue="4880648.0617249543"/>
    </cacheField>
    <cacheField name="Soma de 41 - Paraná_2012" numFmtId="164">
      <sharedItems containsSemiMixedTypes="0" containsString="0" containsNumber="1" minValue="0" maxValue="554457.13360408531"/>
    </cacheField>
    <cacheField name="Soma de 42 - Santa Catarina_2012" numFmtId="164">
      <sharedItems containsSemiMixedTypes="0" containsString="0" containsNumber="1" minValue="0" maxValue="251582.76622285502"/>
    </cacheField>
    <cacheField name="Soma de 43 - Rio Grande do Sul_2012" numFmtId="164">
      <sharedItems containsSemiMixedTypes="0" containsString="0" containsNumber="1" minValue="0" maxValue="469756.70159267599"/>
    </cacheField>
    <cacheField name="Soma de 50 - Mato Grosso do Sul_2012" numFmtId="164">
      <sharedItems containsSemiMixedTypes="0" containsString="0" containsNumber="1" minValue="0" maxValue="99357.657831603545"/>
    </cacheField>
    <cacheField name="Soma de 51 - Mato Grosso_2012" numFmtId="164">
      <sharedItems containsSemiMixedTypes="0" containsString="0" containsNumber="1" minValue="0" maxValue="116388.50454031798"/>
    </cacheField>
    <cacheField name="Soma de 52 - Goiás_2012" numFmtId="164">
      <sharedItems containsSemiMixedTypes="0" containsString="0" containsNumber="1" minValue="0" maxValue="213818.21370761836"/>
    </cacheField>
    <cacheField name="Soma de 53 - Distrito Federal_2012" numFmtId="164">
      <sharedItems containsSemiMixedTypes="0" containsString="0" containsNumber="1" minValue="0" maxValue="845136.98474441096"/>
    </cacheField>
    <cacheField name="Soma de Total_2012" numFmtId="164">
      <sharedItems containsSemiMixedTypes="0" containsString="0" containsNumber="1" minValue="25585.527015166161" maxValue="15732291.073740419"/>
    </cacheField>
    <cacheField name="Soma de 11 - Rondônia_2011" numFmtId="164">
      <sharedItems containsSemiMixedTypes="0" containsString="0" containsNumber="1" minValue="0" maxValue="55219.66383441745"/>
    </cacheField>
    <cacheField name="Soma de 12 - Acre_2011" numFmtId="164">
      <sharedItems containsSemiMixedTypes="0" containsString="0" containsNumber="1" minValue="0" maxValue="22738.556336574642"/>
    </cacheField>
    <cacheField name="Soma de 13 - Amazonas_2011" numFmtId="164">
      <sharedItems containsSemiMixedTypes="0" containsString="0" containsNumber="1" minValue="0" maxValue="166336.97998726761"/>
    </cacheField>
    <cacheField name="Soma de 14 - Roraima_2011" numFmtId="164">
      <sharedItems containsSemiMixedTypes="0" containsString="0" containsNumber="1" minValue="0" maxValue="17307.640688062012"/>
    </cacheField>
    <cacheField name="Soma de 15 - Pará_2011" numFmtId="164">
      <sharedItems containsSemiMixedTypes="0" containsString="0" containsNumber="1" minValue="0" maxValue="137283.0967555386"/>
    </cacheField>
    <cacheField name="Soma de 16 - Amapá_2011" numFmtId="164">
      <sharedItems containsSemiMixedTypes="0" containsString="0" containsNumber="1" minValue="0" maxValue="22106.550602329135"/>
    </cacheField>
    <cacheField name="Soma de 17 - Tocantins_2011" numFmtId="164">
      <sharedItems containsSemiMixedTypes="0" containsString="0" containsNumber="1" minValue="0" maxValue="31498.45256649908"/>
    </cacheField>
    <cacheField name="Soma de 21 - Maranhão_2011" numFmtId="164">
      <sharedItems containsSemiMixedTypes="0" containsString="0" containsNumber="1" minValue="0" maxValue="96754.427149742114"/>
    </cacheField>
    <cacheField name="Soma de 22 - Piauí_2011" numFmtId="164">
      <sharedItems containsSemiMixedTypes="0" containsString="0" containsNumber="1" minValue="0" maxValue="56796.816639320743"/>
    </cacheField>
    <cacheField name="Soma de 23 - Ceará_2011" numFmtId="164">
      <sharedItems containsSemiMixedTypes="0" containsString="0" containsNumber="1" minValue="0" maxValue="148755.75317268755"/>
    </cacheField>
    <cacheField name="Soma de 24 - Rio Grande do Norte_2011" numFmtId="164">
      <sharedItems containsSemiMixedTypes="0" containsString="0" containsNumber="1" minValue="0" maxValue="114199.5472021263"/>
    </cacheField>
    <cacheField name="Soma de 25 - Paraíba_2011" numFmtId="164">
      <sharedItems containsSemiMixedTypes="0" containsString="0" containsNumber="1" minValue="0" maxValue="89527.515040027734"/>
    </cacheField>
    <cacheField name="Soma de 26 - Pernambuco_2011" numFmtId="164">
      <sharedItems containsSemiMixedTypes="0" containsString="0" containsNumber="1" minValue="0" maxValue="276897.24620585155"/>
    </cacheField>
    <cacheField name="Soma de 27 - Alagoas_2011" numFmtId="164">
      <sharedItems containsSemiMixedTypes="0" containsString="0" containsNumber="1" minValue="0" maxValue="63692.479804918185"/>
    </cacheField>
    <cacheField name="Soma de 28 - Sergipe_2011" numFmtId="164">
      <sharedItems containsSemiMixedTypes="0" containsString="0" containsNumber="1" minValue="0" maxValue="59705.785973223487"/>
    </cacheField>
    <cacheField name="Soma de 29 - Bahia_2011" numFmtId="164">
      <sharedItems containsSemiMixedTypes="0" containsString="0" containsNumber="1" minValue="0" maxValue="314820.2949500212"/>
    </cacheField>
    <cacheField name="Soma de 31 - Minas Gerais_2011" numFmtId="164">
      <sharedItems containsSemiMixedTypes="0" containsString="0" containsNumber="1" minValue="423.77827429965987" maxValue="573186.01563749881"/>
    </cacheField>
    <cacheField name="Soma de 32 - Espírito Santo_2011" numFmtId="164">
      <sharedItems containsSemiMixedTypes="0" containsString="0" containsNumber="1" minValue="0" maxValue="173984.9338597382"/>
    </cacheField>
    <cacheField name="Soma de 33 - Rio de Janeiro_2011" numFmtId="164">
      <sharedItems containsSemiMixedTypes="0" containsString="0" containsNumber="1" minValue="826.64629231394133" maxValue="5932271.8567446945"/>
    </cacheField>
    <cacheField name="Soma de 35 - São Paulo_2011" numFmtId="164">
      <sharedItems containsSemiMixedTypes="0" containsString="0" containsNumber="1" minValue="7237.0877418546879" maxValue="4891652.9934818177"/>
    </cacheField>
    <cacheField name="Soma de 41 - Paraná_2011" numFmtId="164">
      <sharedItems containsSemiMixedTypes="0" containsString="0" containsNumber="1" minValue="0" maxValue="483688.09728399117"/>
    </cacheField>
    <cacheField name="Soma de 42 - Santa Catarina_2011" numFmtId="164">
      <sharedItems containsSemiMixedTypes="0" containsString="0" containsNumber="1" minValue="0" maxValue="226581.18774513417"/>
    </cacheField>
    <cacheField name="Soma de 43 - Rio Grande do Sul_2011" numFmtId="164">
      <sharedItems containsSemiMixedTypes="0" containsString="0" containsNumber="1" minValue="0" maxValue="544271.48730185162"/>
    </cacheField>
    <cacheField name="Soma de 50 - Mato Grosso do Sul_2011" numFmtId="164">
      <sharedItems containsSemiMixedTypes="0" containsString="0" containsNumber="1" minValue="0" maxValue="98687.317125166403"/>
    </cacheField>
    <cacheField name="Soma de 51 - Mato Grosso_2011" numFmtId="164">
      <sharedItems containsSemiMixedTypes="0" containsString="0" containsNumber="1" minValue="0" maxValue="108760.08033870808"/>
    </cacheField>
    <cacheField name="Soma de 52 - Goiás_2011" numFmtId="164">
      <sharedItems containsSemiMixedTypes="0" containsString="0" containsNumber="1" minValue="0" maxValue="231735.84672542737"/>
    </cacheField>
    <cacheField name="Soma de 53 - Distrito Federal_2011" numFmtId="164">
      <sharedItems containsSemiMixedTypes="0" containsString="0" containsNumber="1" minValue="0" maxValue="783535.53326570324"/>
    </cacheField>
    <cacheField name="Soma de Total_2011" numFmtId="164">
      <sharedItems containsSemiMixedTypes="0" containsString="0" containsNumber="1" minValue="17066.448275085091" maxValue="15075668.390490226"/>
    </cacheField>
    <cacheField name="Soma de 11 - Rondônia_2010" numFmtId="164">
      <sharedItems containsSemiMixedTypes="0" containsString="0" containsNumber="1" minValue="0" maxValue="54107.762228600615"/>
    </cacheField>
    <cacheField name="Soma de 12 - Acre_2010" numFmtId="164">
      <sharedItems containsSemiMixedTypes="0" containsString="0" containsNumber="1" minValue="0" maxValue="25416.632534301847"/>
    </cacheField>
    <cacheField name="Soma de 13 - Amazonas_2010" numFmtId="164">
      <sharedItems containsSemiMixedTypes="0" containsString="0" containsNumber="1" minValue="0" maxValue="121250.53117979193"/>
    </cacheField>
    <cacheField name="Soma de 14 - Roraima_2010" numFmtId="164">
      <sharedItems containsSemiMixedTypes="0" containsString="0" containsNumber="1" minValue="0" maxValue="16468.621441313"/>
    </cacheField>
    <cacheField name="Soma de 15 - Pará_2010" numFmtId="164">
      <sharedItems containsSemiMixedTypes="0" containsString="0" containsNumber="1" minValue="0" maxValue="136709.02152815883"/>
    </cacheField>
    <cacheField name="Soma de 16 - Amapá_2010" numFmtId="164">
      <sharedItems containsSemiMixedTypes="0" containsString="0" containsNumber="1" minValue="0" maxValue="21234.302697302202"/>
    </cacheField>
    <cacheField name="Soma de 17 - Tocantins_2010" numFmtId="164">
      <sharedItems containsSemiMixedTypes="0" containsString="0" containsNumber="1" minValue="0" maxValue="18832.185930621643"/>
    </cacheField>
    <cacheField name="Soma de 21 - Maranhão_2010" numFmtId="164">
      <sharedItems containsSemiMixedTypes="0" containsString="0" containsNumber="1" minValue="0" maxValue="85839.421519363314"/>
    </cacheField>
    <cacheField name="Soma de 22 - Piauí_2010" numFmtId="164">
      <sharedItems containsSemiMixedTypes="0" containsString="0" containsNumber="1" minValue="0" maxValue="52487.152859878137"/>
    </cacheField>
    <cacheField name="Soma de 23 - Ceará_2010" numFmtId="164">
      <sharedItems containsSemiMixedTypes="0" containsString="0" containsNumber="1" minValue="0" maxValue="144941.92028197466"/>
    </cacheField>
    <cacheField name="Soma de 24 - Rio Grande do Norte_2010" numFmtId="164">
      <sharedItems containsSemiMixedTypes="0" containsString="0" containsNumber="1" minValue="0" maxValue="60015.689208696385"/>
    </cacheField>
    <cacheField name="Soma de 25 - Paraíba_2010" numFmtId="164">
      <sharedItems containsSemiMixedTypes="0" containsString="0" containsNumber="1" minValue="0" maxValue="84574.365085710117"/>
    </cacheField>
    <cacheField name="Soma de 26 - Pernambuco_2010" numFmtId="164">
      <sharedItems containsSemiMixedTypes="0" containsString="0" containsNumber="1" minValue="0" maxValue="298338.55592079001"/>
    </cacheField>
    <cacheField name="Soma de 27 - Alagoas_2010" numFmtId="164">
      <sharedItems containsSemiMixedTypes="0" containsString="0" containsNumber="1" minValue="0" maxValue="63445.781610139667"/>
    </cacheField>
    <cacheField name="Soma de 28 - Sergipe_2010" numFmtId="164">
      <sharedItems containsSemiMixedTypes="0" containsString="0" containsNumber="1" minValue="0" maxValue="55084.172148792095"/>
    </cacheField>
    <cacheField name="Soma de 29 - Bahia_2010" numFmtId="164">
      <sharedItems containsSemiMixedTypes="0" containsString="0" containsNumber="1" minValue="0" maxValue="282125.91540449398"/>
    </cacheField>
    <cacheField name="Soma de 31 - Minas Gerais_2010" numFmtId="164">
      <sharedItems containsSemiMixedTypes="0" containsString="0" containsNumber="1" minValue="1149.03899672025" maxValue="570536.17155952577"/>
    </cacheField>
    <cacheField name="Soma de 32 - Espírito Santo_2010" numFmtId="164">
      <sharedItems containsSemiMixedTypes="0" containsString="0" containsNumber="1" minValue="0" maxValue="170995.08447948087"/>
    </cacheField>
    <cacheField name="Soma de 33 - Rio de Janeiro_2010" numFmtId="164">
      <sharedItems containsSemiMixedTypes="0" containsString="0" containsNumber="1" minValue="1067.2892287184477" maxValue="5298126.286073979"/>
    </cacheField>
    <cacheField name="Soma de 35 - São Paulo_2010" numFmtId="164">
      <sharedItems containsSemiMixedTypes="0" containsString="0" containsNumber="1" minValue="4895.7666224771829" maxValue="4882122.5573688941"/>
    </cacheField>
    <cacheField name="Soma de 41 - Paraná_2010" numFmtId="164">
      <sharedItems containsSemiMixedTypes="0" containsString="0" containsNumber="1" minValue="0" maxValue="402709.16177571606"/>
    </cacheField>
    <cacheField name="Soma de 42 - Santa Catarina_2010" numFmtId="164">
      <sharedItems containsSemiMixedTypes="0" containsString="0" containsNumber="1" minValue="0" maxValue="253813.71865601151"/>
    </cacheField>
    <cacheField name="Soma de 43 - Rio Grande do Sul_2010" numFmtId="164">
      <sharedItems containsSemiMixedTypes="0" containsString="0" containsNumber="1" minValue="92.761013156041741" maxValue="562950.65846416145"/>
    </cacheField>
    <cacheField name="Soma de 50 - Mato Grosso do Sul_2010" numFmtId="164">
      <sharedItems containsSemiMixedTypes="0" containsString="0" containsNumber="1" minValue="0" maxValue="83230.172657107469"/>
    </cacheField>
    <cacheField name="Soma de 51 - Mato Grosso_2010" numFmtId="164">
      <sharedItems containsSemiMixedTypes="0" containsString="0" containsNumber="1" minValue="0" maxValue="100240.11156941415"/>
    </cacheField>
    <cacheField name="Soma de 52 - Goiás_2010" numFmtId="164">
      <sharedItems containsSemiMixedTypes="0" containsString="0" containsNumber="1" minValue="0" maxValue="208512.8502819225"/>
    </cacheField>
    <cacheField name="Soma de 53 - Distrito Federal_2010" numFmtId="164">
      <sharedItems containsSemiMixedTypes="0" containsString="0" containsNumber="1" minValue="0" maxValue="709738.86346365616"/>
    </cacheField>
    <cacheField name="Soma de Total_2010" numFmtId="164">
      <sharedItems containsSemiMixedTypes="0" containsString="0" containsNumber="1" minValue="29797.011976358048" maxValue="14015630.857641103"/>
    </cacheField>
    <cacheField name="Soma de 11 - Rondônia_2009" numFmtId="164">
      <sharedItems containsSemiMixedTypes="0" containsString="0" containsNumber="1" minValue="0" maxValue="54494.437234072138"/>
    </cacheField>
    <cacheField name="Soma de 12 - Acre_2009" numFmtId="164">
      <sharedItems containsSemiMixedTypes="0" containsString="0" containsNumber="1" minValue="0" maxValue="17919.074397239398"/>
    </cacheField>
    <cacheField name="Soma de 13 - Amazonas_2009" numFmtId="164">
      <sharedItems containsSemiMixedTypes="0" containsString="0" containsNumber="1" minValue="0" maxValue="111127.60506676056"/>
    </cacheField>
    <cacheField name="Soma de 14 - Roraima_2009" numFmtId="164">
      <sharedItems containsSemiMixedTypes="0" containsString="0" containsNumber="1" minValue="0" maxValue="13210.202442296011"/>
    </cacheField>
    <cacheField name="Soma de 15 - Pará_2009" numFmtId="164">
      <sharedItems containsSemiMixedTypes="0" containsString="0" containsNumber="1" minValue="0" maxValue="99017.213789046407"/>
    </cacheField>
    <cacheField name="Soma de 16 - Amapá_2009" numFmtId="164">
      <sharedItems containsSemiMixedTypes="0" containsString="0" containsNumber="1" minValue="0" maxValue="19027.765362142291"/>
    </cacheField>
    <cacheField name="Soma de 17 - Tocantins_2009" numFmtId="164">
      <sharedItems containsSemiMixedTypes="0" containsString="0" containsNumber="1" minValue="0" maxValue="21306.528536744336"/>
    </cacheField>
    <cacheField name="Soma de 21 - Maranhão_2009" numFmtId="164">
      <sharedItems containsSemiMixedTypes="0" containsString="0" containsNumber="1" minValue="0" maxValue="76310.203219727424"/>
    </cacheField>
    <cacheField name="Soma de 22 - Piauí_2009" numFmtId="164">
      <sharedItems containsSemiMixedTypes="0" containsString="0" containsNumber="1" minValue="0" maxValue="45592.146327212744"/>
    </cacheField>
    <cacheField name="Soma de 23 - Ceará_2009" numFmtId="164">
      <sharedItems containsSemiMixedTypes="0" containsString="0" containsNumber="1" minValue="0" maxValue="130493.50956422091"/>
    </cacheField>
    <cacheField name="Soma de 24 - Rio Grande do Norte_2009" numFmtId="164">
      <sharedItems containsSemiMixedTypes="0" containsString="0" containsNumber="1" minValue="0" maxValue="41920.974416486832"/>
    </cacheField>
    <cacheField name="Soma de 25 - Paraíba_2009" numFmtId="164">
      <sharedItems containsSemiMixedTypes="0" containsString="0" containsNumber="1" minValue="0" maxValue="67651.840510275128"/>
    </cacheField>
    <cacheField name="Soma de 26 - Pernambuco_2009" numFmtId="164">
      <sharedItems containsSemiMixedTypes="0" containsString="0" containsNumber="1" minValue="0" maxValue="302489.35766472644"/>
    </cacheField>
    <cacheField name="Soma de 27 - Alagoas_2009" numFmtId="164">
      <sharedItems containsSemiMixedTypes="0" containsString="0" containsNumber="1" minValue="0" maxValue="50153.108774938206"/>
    </cacheField>
    <cacheField name="Soma de 28 - Sergipe_2009" numFmtId="164">
      <sharedItems containsSemiMixedTypes="0" containsString="0" containsNumber="1" minValue="0" maxValue="51719.16381971736"/>
    </cacheField>
    <cacheField name="Soma de 29 - Bahia_2009" numFmtId="164">
      <sharedItems containsSemiMixedTypes="0" containsString="0" containsNumber="1" minValue="0" maxValue="260956.31417724141"/>
    </cacheField>
    <cacheField name="Soma de 31 - Minas Gerais_2009" numFmtId="164">
      <sharedItems containsSemiMixedTypes="0" containsString="0" containsNumber="1" minValue="751.51159791501993" maxValue="532976.35664435348"/>
    </cacheField>
    <cacheField name="Soma de 32 - Espírito Santo_2009" numFmtId="164">
      <sharedItems containsSemiMixedTypes="0" containsString="0" containsNumber="1" minValue="0" maxValue="161396.12202929045"/>
    </cacheField>
    <cacheField name="Soma de 33 - Rio de Janeiro_2009" numFmtId="164">
      <sharedItems containsSemiMixedTypes="0" containsString="0" containsNumber="1" minValue="465.66036206603241" maxValue="4678671.3831391307"/>
    </cacheField>
    <cacheField name="Soma de 35 - São Paulo_2009" numFmtId="164">
      <sharedItems containsSemiMixedTypes="0" containsString="0" containsNumber="1" minValue="4329.9302403947595" maxValue="4407202.7162502827"/>
    </cacheField>
    <cacheField name="Soma de 41 - Paraná_2009" numFmtId="164">
      <sharedItems containsSemiMixedTypes="0" containsString="0" containsNumber="1" minValue="0" maxValue="356081.16938981536"/>
    </cacheField>
    <cacheField name="Soma de 42 - Santa Catarina_2009" numFmtId="164">
      <sharedItems containsSemiMixedTypes="0" containsString="0" containsNumber="1" minValue="0" maxValue="192651.08899114159"/>
    </cacheField>
    <cacheField name="Soma de 43 - Rio Grande do Sul_2009" numFmtId="164">
      <sharedItems containsSemiMixedTypes="0" containsString="0" containsNumber="1" minValue="140.13230409828819" maxValue="493066.02200148127"/>
    </cacheField>
    <cacheField name="Soma de 50 - Mato Grosso do Sul_2009" numFmtId="164">
      <sharedItems containsSemiMixedTypes="0" containsString="0" containsNumber="1" minValue="0" maxValue="77481.178717102826"/>
    </cacheField>
    <cacheField name="Soma de 51 - Mato Grosso_2009" numFmtId="164">
      <sharedItems containsSemiMixedTypes="0" containsString="0" containsNumber="1" minValue="0" maxValue="86861.332114558259"/>
    </cacheField>
    <cacheField name="Soma de 52 - Goiás_2009" numFmtId="164">
      <sharedItems containsSemiMixedTypes="0" containsString="0" containsNumber="1" minValue="0" maxValue="166310.75050275945"/>
    </cacheField>
    <cacheField name="Soma de 53 - Distrito Federal_2009" numFmtId="164">
      <sharedItems containsSemiMixedTypes="0" containsString="0" containsNumber="1" minValue="0" maxValue="649147.19821370451"/>
    </cacheField>
    <cacheField name="Soma de Total_2009" numFmtId="164">
      <sharedItems containsSemiMixedTypes="0" containsString="0" containsNumber="1" minValue="19693.889022889318" maxValue="12414765.376938799"/>
    </cacheField>
    <cacheField name="Soma de 11 - Rondônia_2008" numFmtId="164">
      <sharedItems containsSemiMixedTypes="0" containsString="0" containsNumber="1" minValue="0" maxValue="43328.46198006146"/>
    </cacheField>
    <cacheField name="Soma de 12 - Acre_2008" numFmtId="164">
      <sharedItems containsSemiMixedTypes="0" containsString="0" containsNumber="1" minValue="0" maxValue="18574.502631977055"/>
    </cacheField>
    <cacheField name="Soma de 13 - Amazonas_2008" numFmtId="164">
      <sharedItems containsSemiMixedTypes="0" containsString="0" containsNumber="1" minValue="0" maxValue="101560.14626950127"/>
    </cacheField>
    <cacheField name="Soma de 14 - Roraima_2008" numFmtId="164">
      <sharedItems containsSemiMixedTypes="0" containsString="0" containsNumber="1" minValue="0" maxValue="11396.636755853882"/>
    </cacheField>
    <cacheField name="Soma de 15 - Pará_2008" numFmtId="164">
      <sharedItems containsSemiMixedTypes="0" containsString="0" containsNumber="1" minValue="0" maxValue="94524.558376487897"/>
    </cacheField>
    <cacheField name="Soma de 16 - Amapá_2008" numFmtId="164">
      <sharedItems containsSemiMixedTypes="0" containsString="0" containsNumber="1" minValue="0" maxValue="19712.975979894021"/>
    </cacheField>
    <cacheField name="Soma de 17 - Tocantins_2008" numFmtId="164">
      <sharedItems containsSemiMixedTypes="0" containsString="0" containsNumber="1" minValue="0" maxValue="30787.994608998688"/>
    </cacheField>
    <cacheField name="Soma de 21 - Maranhão_2008" numFmtId="164">
      <sharedItems containsSemiMixedTypes="0" containsString="0" containsNumber="1" minValue="0" maxValue="79309.099956301259"/>
    </cacheField>
    <cacheField name="Soma de 22 - Piauí_2008" numFmtId="164">
      <sharedItems containsSemiMixedTypes="0" containsString="0" containsNumber="1" minValue="0" maxValue="46511.039491595242"/>
    </cacheField>
    <cacheField name="Soma de 23 - Ceará_2008" numFmtId="164">
      <sharedItems containsSemiMixedTypes="0" containsString="0" containsNumber="1" minValue="0" maxValue="114440.28556369926"/>
    </cacheField>
    <cacheField name="Soma de 24 - Rio Grande do Norte_2008" numFmtId="164">
      <sharedItems containsSemiMixedTypes="0" containsString="0" containsNumber="1" minValue="0" maxValue="45066.62557568487"/>
    </cacheField>
    <cacheField name="Soma de 25 - Paraíba_2008" numFmtId="164">
      <sharedItems containsSemiMixedTypes="0" containsString="0" containsNumber="1" minValue="0" maxValue="46191.871420812349"/>
    </cacheField>
    <cacheField name="Soma de 26 - Pernambuco_2008" numFmtId="164">
      <sharedItems containsSemiMixedTypes="0" containsString="0" containsNumber="1" minValue="0" maxValue="322427.87555436953"/>
    </cacheField>
    <cacheField name="Soma de 27 - Alagoas_2008" numFmtId="164">
      <sharedItems containsSemiMixedTypes="0" containsString="0" containsNumber="1" minValue="0" maxValue="51619.993783473612"/>
    </cacheField>
    <cacheField name="Soma de 28 - Sergipe_2008" numFmtId="164">
      <sharedItems containsSemiMixedTypes="0" containsString="0" containsNumber="1" minValue="0" maxValue="54610.459806075261"/>
    </cacheField>
    <cacheField name="Soma de 29 - Bahia_2008" numFmtId="164">
      <sharedItems containsSemiMixedTypes="0" containsString="0" containsNumber="1" minValue="140.51868758022985" maxValue="242175.13112152411"/>
    </cacheField>
    <cacheField name="Soma de 31 - Minas Gerais_2008" numFmtId="164">
      <sharedItems containsSemiMixedTypes="0" containsString="0" containsNumber="1" minValue="283.37735381271619" maxValue="537123.4061052982"/>
    </cacheField>
    <cacheField name="Soma de 32 - Espírito Santo_2008" numFmtId="164">
      <sharedItems containsSemiMixedTypes="0" containsString="0" containsNumber="1" minValue="0" maxValue="157653.48282282491"/>
    </cacheField>
    <cacheField name="Soma de 33 - Rio de Janeiro_2008" numFmtId="164">
      <sharedItems containsSemiMixedTypes="0" containsString="0" containsNumber="1" minValue="904.63952792237478" maxValue="4535842.6405545138"/>
    </cacheField>
    <cacheField name="Soma de 35 - São Paulo_2008" numFmtId="164">
      <sharedItems containsSemiMixedTypes="0" containsString="0" containsNumber="1" minValue="7133.4457531721573" maxValue="4292833.1354830181"/>
    </cacheField>
    <cacheField name="Soma de 41 - Paraná_2008" numFmtId="164">
      <sharedItems containsSemiMixedTypes="0" containsString="0" containsNumber="1" minValue="0" maxValue="343852.53220224351"/>
    </cacheField>
    <cacheField name="Soma de 42 - Santa Catarina_2008" numFmtId="164">
      <sharedItems containsSemiMixedTypes="0" containsString="0" containsNumber="1" minValue="0" maxValue="178233.68934589793"/>
    </cacheField>
    <cacheField name="Soma de 43 - Rio Grande do Sul_2008" numFmtId="164">
      <sharedItems containsSemiMixedTypes="0" containsString="0" containsNumber="1" minValue="53.640018687939559" maxValue="466697.59910236782"/>
    </cacheField>
    <cacheField name="Soma de 50 - Mato Grosso do Sul_2008" numFmtId="164">
      <sharedItems containsSemiMixedTypes="0" containsString="0" containsNumber="1" minValue="0" maxValue="74772.254328573486"/>
    </cacheField>
    <cacheField name="Soma de 51 - Mato Grosso_2008" numFmtId="164">
      <sharedItems containsSemiMixedTypes="0" containsString="0" containsNumber="1" minValue="0" maxValue="87656.954759973247"/>
    </cacheField>
    <cacheField name="Soma de 52 - Goiás_2008" numFmtId="164">
      <sharedItems containsSemiMixedTypes="0" containsString="0" containsNumber="1" minValue="0" maxValue="194550.74049155609"/>
    </cacheField>
    <cacheField name="Soma de 53 - Distrito Federal_2008" numFmtId="164">
      <sharedItems containsSemiMixedTypes="0" containsString="0" containsNumber="1" minValue="0" maxValue="262053.72789290492"/>
    </cacheField>
    <cacheField name="Soma de Total_2008" numFmtId="164">
      <sharedItems containsSemiMixedTypes="0" containsString="0" containsNumber="1" minValue="14256.342848976361" maxValue="11955602.976429479"/>
    </cacheField>
    <cacheField name="Soma de 11 - Rondônia_2007" numFmtId="164">
      <sharedItems containsSemiMixedTypes="0" containsString="0" containsNumber="1" minValue="0" maxValue="35572.360590325952"/>
    </cacheField>
    <cacheField name="Soma de 12 - Acre_2007" numFmtId="164">
      <sharedItems containsSemiMixedTypes="0" containsString="0" containsNumber="1" minValue="0" maxValue="20643.127504415308"/>
    </cacheField>
    <cacheField name="Soma de 13 - Amazonas_2007" numFmtId="164">
      <sharedItems containsSemiMixedTypes="0" containsString="0" containsNumber="1" minValue="0" maxValue="99351.615875902949"/>
    </cacheField>
    <cacheField name="Soma de 14 - Roraima_2007" numFmtId="164">
      <sharedItems containsSemiMixedTypes="0" containsString="0" containsNumber="1" minValue="0" maxValue="10446.397352916694"/>
    </cacheField>
    <cacheField name="Soma de 15 - Pará_2007" numFmtId="164">
      <sharedItems containsSemiMixedTypes="0" containsString="0" containsNumber="1" minValue="0" maxValue="76983.939390289117"/>
    </cacheField>
    <cacheField name="Soma de 16 - Amapá_2007" numFmtId="164">
      <sharedItems containsSemiMixedTypes="0" containsString="0" containsNumber="1" minValue="0" maxValue="17454.122924479976"/>
    </cacheField>
    <cacheField name="Soma de 17 - Tocantins_2007" numFmtId="164">
      <sharedItems containsSemiMixedTypes="0" containsString="0" containsNumber="1" minValue="0" maxValue="22245.634909164561"/>
    </cacheField>
    <cacheField name="Soma de 21 - Maranhão_2007" numFmtId="164">
      <sharedItems containsSemiMixedTypes="0" containsString="0" containsNumber="1" minValue="0" maxValue="49103.434441527985"/>
    </cacheField>
    <cacheField name="Soma de 22 - Piauí_2007" numFmtId="164">
      <sharedItems containsSemiMixedTypes="0" containsString="0" containsNumber="1" minValue="0" maxValue="42551.397236044038"/>
    </cacheField>
    <cacheField name="Soma de 23 - Ceará_2007" numFmtId="164">
      <sharedItems containsSemiMixedTypes="0" containsString="0" containsNumber="1" minValue="0" maxValue="103244.06568534528"/>
    </cacheField>
    <cacheField name="Soma de 24 - Rio Grande do Norte_2007" numFmtId="164">
      <sharedItems containsSemiMixedTypes="0" containsString="0" containsNumber="1" minValue="0" maxValue="42229.949819155081"/>
    </cacheField>
    <cacheField name="Soma de 25 - Paraíba_2007" numFmtId="164">
      <sharedItems containsSemiMixedTypes="0" containsString="0" containsNumber="1" minValue="0" maxValue="59868.820782053546"/>
    </cacheField>
    <cacheField name="Soma de 26 - Pernambuco_2007" numFmtId="164">
      <sharedItems containsSemiMixedTypes="0" containsString="0" containsNumber="1" minValue="0" maxValue="301792.60034560174"/>
    </cacheField>
    <cacheField name="Soma de 27 - Alagoas_2007" numFmtId="164">
      <sharedItems containsSemiMixedTypes="0" containsString="0" containsNumber="1" minValue="0" maxValue="39854.93066415481"/>
    </cacheField>
    <cacheField name="Soma de 28 - Sergipe_2007" numFmtId="164">
      <sharedItems containsSemiMixedTypes="0" containsString="0" containsNumber="1" minValue="0" maxValue="52972.610110457332"/>
    </cacheField>
    <cacheField name="Soma de 29 - Bahia_2007" numFmtId="164">
      <sharedItems containsSemiMixedTypes="0" containsString="0" containsNumber="1" minValue="42.614861494519921" maxValue="235522.83559556087"/>
    </cacheField>
    <cacheField name="Soma de 31 - Minas Gerais_2007" numFmtId="164">
      <sharedItems containsSemiMixedTypes="0" containsString="0" containsNumber="1" minValue="240.65453368748675" maxValue="494609.813565491"/>
    </cacheField>
    <cacheField name="Soma de 32 - Espírito Santo_2007" numFmtId="164">
      <sharedItems containsSemiMixedTypes="0" containsString="0" containsNumber="1" minValue="0" maxValue="135752.01634158977"/>
    </cacheField>
    <cacheField name="Soma de 33 - Rio de Janeiro_2007" numFmtId="164">
      <sharedItems containsSemiMixedTypes="0" containsString="0" containsNumber="1" minValue="876.52416121278964" maxValue="4703729.3961523101"/>
    </cacheField>
    <cacheField name="Soma de 35 - São Paulo_2007" numFmtId="164">
      <sharedItems containsSemiMixedTypes="0" containsString="0" containsNumber="1" minValue="6781.0981143184226" maxValue="3763276.2154229926"/>
    </cacheField>
    <cacheField name="Soma de 41 - Paraná_2007" numFmtId="164">
      <sharedItems containsSemiMixedTypes="0" containsString="0" containsNumber="1" minValue="0" maxValue="619339.13871356717"/>
    </cacheField>
    <cacheField name="Soma de 42 - Santa Catarina_2007" numFmtId="164">
      <sharedItems containsSemiMixedTypes="0" containsString="0" containsNumber="1" minValue="0" maxValue="163711.42034962444"/>
    </cacheField>
    <cacheField name="Soma de 43 - Rio Grande do Sul_2007" numFmtId="164">
      <sharedItems containsSemiMixedTypes="0" containsString="0" containsNumber="1" minValue="0" maxValue="494789.93724987592"/>
    </cacheField>
    <cacheField name="Soma de 50 - Mato Grosso do Sul_2007" numFmtId="164">
      <sharedItems containsSemiMixedTypes="0" containsString="0" containsNumber="1" minValue="0" maxValue="72305.2608772034"/>
    </cacheField>
    <cacheField name="Soma de 51 - Mato Grosso_2007" numFmtId="164">
      <sharedItems containsSemiMixedTypes="0" containsString="0" containsNumber="1" minValue="0" maxValue="71429.162728495503"/>
    </cacheField>
    <cacheField name="Soma de 52 - Goiás_2007" numFmtId="164">
      <sharedItems containsSemiMixedTypes="0" containsString="0" containsNumber="1" minValue="0" maxValue="147223.42256442574"/>
    </cacheField>
    <cacheField name="Soma de 53 - Distrito Federal_2007" numFmtId="164">
      <sharedItems containsSemiMixedTypes="0" containsString="0" containsNumber="1" minValue="0" maxValue="359912.01907660556"/>
    </cacheField>
    <cacheField name="Soma de Total_2007" numFmtId="164">
      <sharedItems containsSemiMixedTypes="0" containsString="0" containsNumber="1" minValue="13468.559586063253" maxValue="11180202.7846037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">
  <r>
    <s v="PIA"/>
    <s v="32.11-6"/>
    <s v="Fabricação de artigos de joalheria, bijuteria e semelhantes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12-4"/>
    <s v="Fabricação de artigos de joalheria, bijuteria e semelhantes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20-5"/>
    <s v="Fabricação de instrumentos musicais"/>
    <x v="2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6.47-8"/>
    <s v="Artigos de escritório e de papelaria; papel, papelão e seus artefatos; livros, jornais e outras publicações"/>
    <x v="3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56-3"/>
    <s v="Eletrodomésticos, equipamentos de áudio e vídeo, instrumentos musicais e acessórios"/>
    <x v="4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1-0"/>
    <s v="Artigos culturais, recreativos e esportivos"/>
    <x v="5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2-8"/>
    <s v="Outros produtos novos"/>
    <x v="6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83-1"/>
    <s v="Outros produtos novos"/>
    <x v="7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1-5"/>
    <s v="Edição e edição integrada à impressão"/>
    <x v="8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2-3"/>
    <s v="Edição e edição integrada à impressão"/>
    <x v="9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3-1"/>
    <s v="Edição e edição integrada à impressão"/>
    <x v="1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1-2"/>
    <s v="Edição e edição integrada à impressão"/>
    <x v="11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2-1"/>
    <s v="Edição e edição integrada à impressão"/>
    <x v="12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3-9"/>
    <s v="Edição e edição integrada à impressão"/>
    <x v="13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1-1"/>
    <s v="Serviços audiovisuais"/>
    <x v="1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2-0"/>
    <s v="Serviços audiovisuais"/>
    <x v="15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3-8"/>
    <s v="Serviços audiovisuais"/>
    <x v="16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4-6"/>
    <s v="Serviços audiovisuais"/>
    <x v="17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20-1"/>
    <s v="Serviços audiovisuais"/>
    <x v="18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10-1"/>
    <s v="Serviços audiovisuais"/>
    <x v="19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1-7"/>
    <s v="Serviços audiovisuais"/>
    <x v="2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2-5"/>
    <s v="Serviços audiovisuais"/>
    <x v="21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1-8"/>
    <s v="Telecomunicações"/>
    <x v="22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2-6"/>
    <s v="Telecomunicações"/>
    <x v="23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3-4"/>
    <s v="Telecomunicações"/>
    <x v="2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1.11-1"/>
    <s v="Serviços técnico profissionais"/>
    <x v="25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10-2"/>
    <s v="Serviços técnico profissionais"/>
    <x v="2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20-0"/>
    <s v="Serviços técnico profissionais"/>
    <x v="27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7.22-5"/>
    <s v="intangíveis não financeiros"/>
    <x v="28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2-9"/>
    <s v="Atividades de ensino continuado"/>
    <x v="29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3-7"/>
    <s v="Atividades de ensino continuado"/>
    <x v="3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1-9"/>
    <s v="Atividades culturais, recreativas e esportivas"/>
    <x v="31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2-7"/>
    <s v="Atividades culturais, recreativas e esportivas"/>
    <x v="32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3-5"/>
    <s v="Atividades culturais, recreativas e esportivas"/>
    <x v="33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1-5"/>
    <s v="null"/>
    <x v="34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2-3"/>
    <s v="null"/>
    <x v="35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3-1"/>
    <s v="null"/>
    <x v="36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1-2"/>
    <s v="Atividades culturais, recreativas e esportivas"/>
    <x v="37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9-8"/>
    <s v="Atividades culturais, recreativas e esportivas"/>
    <x v="38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4.93-6"/>
    <s v="null"/>
    <x v="39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s v="PAS"/>
    <n v="7111"/>
    <m/>
    <n v="1"/>
    <m/>
    <m/>
    <s v="Serviços arquitetura"/>
    <x v="0"/>
    <s v="Serviços técnico profissionais"/>
    <s v="69.11-7, 69.20-6, 70.20-4, 71.11-1, 71.12-0, 71.19-7, 71.20-1, 73.11-4, 73.12-2, 73.19-0, 73.20-3, 74.10-2, 74.20-0 , 74.90-0"/>
    <x v="0"/>
    <n v="1232.7391085235624"/>
    <n v="1474.2935654438431"/>
    <n v="11839.187041243849"/>
    <n v="133.2239563292506"/>
    <n v="14048.488363723724"/>
    <n v="1095.6118591790284"/>
    <n v="4208.4914697452205"/>
    <n v="14405.819928111528"/>
    <n v="7495.9155762492082"/>
    <n v="22850.47850825985"/>
    <n v="10500.905423165204"/>
    <n v="2193.7836874082136"/>
    <n v="34996.738323582475"/>
    <n v="6155.0697664910849"/>
    <n v="5014.1459273004257"/>
    <n v="44578.61116303179"/>
    <n v="70969.677298486335"/>
    <n v="12421.410567094528"/>
    <n v="202477.33008923105"/>
    <n v="582410.23627001082"/>
    <n v="36264.130967785328"/>
    <n v="43375.487993360686"/>
    <n v="60922.645942615272"/>
    <n v="10834.245591011617"/>
    <n v="6983.5718158601185"/>
    <n v="20082.861131713194"/>
    <n v="16622.049001886946"/>
    <n v="1245587.1503368444"/>
    <n v="460.22173563663301"/>
    <n v="981.55623502755498"/>
    <n v="13270.091363224881"/>
    <n v="84.787048597559419"/>
    <n v="8987.3460179810118"/>
    <n v="929.12850203073378"/>
    <n v="895.20723490743842"/>
    <n v="9600.0855766011355"/>
    <n v="8163.9681354475561"/>
    <n v="20136.525897414645"/>
    <n v="11638.403299071966"/>
    <n v="728.16224188053002"/>
    <n v="24748.471734781684"/>
    <n v="3721.8693472444193"/>
    <n v="7193.1994135667728"/>
    <n v="49221.803586486734"/>
    <n v="73512.553675217699"/>
    <n v="12818.479435361534"/>
    <n v="213016.42224045313"/>
    <n v="516964.85914169374"/>
    <n v="40496.557010075914"/>
    <n v="29539.189828310147"/>
    <n v="53016.70370461425"/>
    <n v="8348.6136947029972"/>
    <n v="4676.2394587114604"/>
    <n v="17238.332100794018"/>
    <n v="19028.90668810287"/>
    <n v="1149417.6843479387"/>
    <n v="260.14219838676786"/>
    <n v="2758.0227451596229"/>
    <n v="14370.599399158727"/>
    <n v="121.36800649399358"/>
    <n v="6576.4369623258171"/>
    <n v="1519.1019097457445"/>
    <n v="1921.3767964162541"/>
    <n v="3261.3836831957983"/>
    <n v="6035.7241909628847"/>
    <n v="15385.834194214249"/>
    <n v="11709.060787455175"/>
    <n v="976.87289622766514"/>
    <n v="299063.58485161664"/>
    <n v="2505.4371636525307"/>
    <n v="5834.36654648492"/>
    <n v="42274.869704929144"/>
    <n v="89194.313997709643"/>
    <n v="12329.627644410168"/>
    <n v="221521.60267941593"/>
    <n v="623896.60766011965"/>
    <n v="34612.962934210809"/>
    <n v="30104.126622230931"/>
    <n v="44199.373357569959"/>
    <n v="5409.4103701555696"/>
    <n v="6207.3306592207418"/>
    <n v="12815.092806974699"/>
    <n v="17847.653801112985"/>
    <n v="1512712.2845695571"/>
    <n v="582.89988107761087"/>
    <n v="2793.3713472572363"/>
    <n v="11315.950315277771"/>
    <n v="0"/>
    <n v="5646.7012564537517"/>
    <n v="614.86052511701962"/>
    <n v="1768.9434502758256"/>
    <n v="3179.5737032181437"/>
    <n v="3244.5941283082384"/>
    <n v="13050.765834770651"/>
    <n v="11338.362624251271"/>
    <n v="826.32014687628714"/>
    <n v="276897.24620585155"/>
    <n v="3810.3471074532954"/>
    <n v="4411.4936350688768"/>
    <n v="44435.578130750378"/>
    <n v="86429.97295944448"/>
    <n v="12025.732774459537"/>
    <n v="189873.90027264468"/>
    <n v="439182.50612884364"/>
    <n v="26827.603108343686"/>
    <n v="30073.790347346432"/>
    <n v="49787.171124969638"/>
    <n v="4381.4438732296312"/>
    <n v="5091.4408129891453"/>
    <n v="11432.555445871794"/>
    <n v="12622.931158183263"/>
    <n v="1251646.0562983339"/>
    <n v="605.82572869220849"/>
    <n v="1895.0255141173022"/>
    <n v="31755.407678730913"/>
    <n v="71.780549749377769"/>
    <n v="8892.7536734677051"/>
    <n v="38.761496864650908"/>
    <n v="2298.67076847709"/>
    <n v="2156.6409873730372"/>
    <n v="2699.9521908112515"/>
    <n v="33794.196263109385"/>
    <n v="14642.377115853782"/>
    <n v="1168.5746827639616"/>
    <n v="298338.55592079001"/>
    <n v="2136.7922579055253"/>
    <n v="3157.332223966881"/>
    <n v="66578.877208121456"/>
    <n v="345846.79426477815"/>
    <n v="12952.484227109511"/>
    <n v="191811.01037302217"/>
    <n v="696232.66889069276"/>
    <n v="28638.667355647347"/>
    <n v="29785.329266271845"/>
    <n v="31087.498108082458"/>
    <n v="4422.3278895095555"/>
    <n v="3308.2444962377117"/>
    <n v="10429.948924698123"/>
    <n v="28742.987717549626"/>
    <n v="1853489.4857743937"/>
    <n v="741.80198672849883"/>
    <n v="4402.5722833791388"/>
    <n v="12208.296518200283"/>
    <n v="278.64263792509001"/>
    <n v="6682.8175876314144"/>
    <n v="0"/>
    <n v="5804.1167981971048"/>
    <n v="3457.5985409858331"/>
    <n v="2671.7690902646241"/>
    <n v="10651.897799575567"/>
    <n v="4188.9885576103052"/>
    <n v="892.36371752147443"/>
    <n v="302489.35766472644"/>
    <n v="1197.4051837401412"/>
    <n v="1337.2496453666531"/>
    <n v="34826.974631157216"/>
    <n v="69309.133052632606"/>
    <n v="17514.96109141321"/>
    <n v="203929.00705578079"/>
    <n v="296299.64815084543"/>
    <n v="29013.062026327683"/>
    <n v="30927.676721287975"/>
    <n v="29462.513924263319"/>
    <n v="3205.8182452951633"/>
    <n v="2302.695120976683"/>
    <n v="7651.8996203005654"/>
    <n v="11326.032316274148"/>
    <n v="1092774.2999684077"/>
    <n v="701.67246077377501"/>
    <n v="4908.3578804207164"/>
    <n v="12656.581360598062"/>
    <n v="211.78152584302114"/>
    <n v="4508.793362604446"/>
    <n v="424.88808652363093"/>
    <n v="6932.8500775584871"/>
    <n v="2552.9868055491543"/>
    <n v="2594.2606780313431"/>
    <n v="21891.487802173549"/>
    <n v="4874.9195673168842"/>
    <n v="925.3294144308353"/>
    <n v="322427.87555436953"/>
    <n v="2219.6845318678638"/>
    <n v="2767.5864371893695"/>
    <n v="39143.143822929276"/>
    <n v="293801.5594926083"/>
    <n v="15766.14756183387"/>
    <n v="647146.1298374472"/>
    <n v="527248.7702228491"/>
    <n v="24434.960437500227"/>
    <n v="21787.443686220227"/>
    <n v="25444.554716017588"/>
    <n v="2947.9163269976762"/>
    <n v="2817.7303414276485"/>
    <n v="6684.6388455647066"/>
    <n v="20101.351733653843"/>
    <n v="2017923.4025703005"/>
    <n v="2392.4745443868105"/>
    <n v="1523.5215199674064"/>
    <n v="1913.353226389971"/>
    <n v="294.70807017251735"/>
    <n v="2988.1810880102721"/>
    <n v="653.48970000541749"/>
    <n v="13200.641283882662"/>
    <n v="1364.9267801044346"/>
    <n v="1614.5050855180193"/>
    <n v="17997.60683032652"/>
    <n v="3377.0310814161667"/>
    <n v="1668.9121290196395"/>
    <n v="301792.60034560174"/>
    <n v="844.77493894899305"/>
    <n v="1524.6765298295763"/>
    <n v="33808.849854930064"/>
    <n v="164716.16601533847"/>
    <n v="11614.208472623903"/>
    <n v="407687.20076702256"/>
    <n v="381034.19046857784"/>
    <n v="22863.115361866312"/>
    <n v="14539.328562644598"/>
    <n v="26530.33155653044"/>
    <n v="2054.2172492664431"/>
    <n v="1359.8158841477634"/>
    <n v="5080.4664824314996"/>
    <n v="18986.476734898912"/>
    <n v="1443425.7705638588"/>
  </r>
  <r>
    <s v="PAS"/>
    <n v="7420"/>
    <m/>
    <n v="1"/>
    <m/>
    <m/>
    <s v="Atividades fotográficas e similares"/>
    <x v="1"/>
    <s v="Serviços técnico profissionais"/>
    <s v="69.11-7, 69.20-6, 70.20-4, 71.11-1, 71.12-0, 71.19-7, 71.20-1, 73.11-4, 73.12-2, 73.19-0, 73.20-3, 74.10-2, 74.20-0 , 74.90-0"/>
    <x v="0"/>
    <n v="5059.5444712141771"/>
    <n v="827.13075048333667"/>
    <n v="1084.8140680752006"/>
    <n v="2301.8397170903463"/>
    <n v="14689.835562396547"/>
    <n v="779.26566319413928"/>
    <n v="4585.8330190167544"/>
    <n v="4692.0891529339697"/>
    <n v="3717.5538010708419"/>
    <n v="17360.016822105055"/>
    <n v="6927.1332074825377"/>
    <n v="4515.1995142145424"/>
    <n v="15072.309189826996"/>
    <n v="7862.7148034932616"/>
    <n v="7178.6314287184014"/>
    <n v="30544.877194123095"/>
    <n v="105178.14942439494"/>
    <n v="23051.709493929444"/>
    <n v="115483.06414492794"/>
    <n v="629908.28997608263"/>
    <n v="104920.55425419216"/>
    <n v="96831.777293075545"/>
    <n v="115284.01995343814"/>
    <n v="8687.8482502892875"/>
    <n v="14003.031758656178"/>
    <n v="24884.838935471373"/>
    <n v="32960.926895361692"/>
    <n v="1398392.9987452584"/>
    <n v="4505.263527487381"/>
    <n v="984.37118653355981"/>
    <n v="1303.4498889134813"/>
    <n v="1221.7050726932609"/>
    <n v="15371.751136297047"/>
    <n v="402.73686891736725"/>
    <n v="4303.215668294667"/>
    <n v="3381.2494689120144"/>
    <n v="4698.2948374871066"/>
    <n v="16862.061901331512"/>
    <n v="6742.9291413467581"/>
    <n v="4427.2701889178543"/>
    <n v="27778.685628670453"/>
    <n v="7942.1774669165716"/>
    <n v="5680.4684382872047"/>
    <n v="27906.951561763282"/>
    <n v="109945.36040013173"/>
    <n v="23455.407990667853"/>
    <n v="109246.1434250129"/>
    <n v="595759.89794153103"/>
    <n v="92712.505069848223"/>
    <n v="87508.325459174754"/>
    <n v="104422.59211108804"/>
    <n v="7874.4579759789312"/>
    <n v="11035.917170414876"/>
    <n v="26193.747036873214"/>
    <n v="33172.71139330171"/>
    <n v="1334839.6479567927"/>
    <n v="4862.00348405155"/>
    <n v="868.35491330519619"/>
    <n v="1476.7763903461898"/>
    <n v="1691.8311178570032"/>
    <n v="13472.044328082551"/>
    <n v="623.93850821997398"/>
    <n v="3573.3286293871188"/>
    <n v="3486.5567962052332"/>
    <n v="3954.5660136315696"/>
    <n v="18039.609142769179"/>
    <n v="5868.6212650373354"/>
    <n v="3224.7553679087246"/>
    <n v="10957.042427518862"/>
    <n v="7949.1760340426526"/>
    <n v="6301.2421569884964"/>
    <n v="24340.421764541708"/>
    <n v="107435.34999102996"/>
    <n v="20814.166991924285"/>
    <n v="104360.22673318282"/>
    <n v="646204.24514877447"/>
    <n v="97936.158094598621"/>
    <n v="84437.850919569231"/>
    <n v="100030.55293439176"/>
    <n v="7393.673181246706"/>
    <n v="12727.163916878266"/>
    <n v="25541.157433992477"/>
    <n v="30070.032049964189"/>
    <n v="1347640.8457354459"/>
    <n v="6012.8542353556741"/>
    <n v="924.35174552055548"/>
    <n v="1809.8837216733696"/>
    <n v="1518.749122267124"/>
    <n v="12377.307150018914"/>
    <n v="163.61647828632692"/>
    <n v="2019.1547909091194"/>
    <n v="2268.2183870344261"/>
    <n v="5030.3308609808373"/>
    <n v="11554.545679469054"/>
    <n v="5628.6891410857033"/>
    <n v="3818.7367613239967"/>
    <n v="10543.275831751074"/>
    <n v="4577.4566402410292"/>
    <n v="5513.6066403143786"/>
    <n v="24038.63134710144"/>
    <n v="97284.955298246263"/>
    <n v="19265.432319046959"/>
    <n v="97017.819434976365"/>
    <n v="623965.38543575641"/>
    <n v="92806.341394244009"/>
    <n v="75749.812949619518"/>
    <n v="101120.97263211697"/>
    <n v="6093.2577178542906"/>
    <n v="9737.5099723011572"/>
    <n v="20649.305968027726"/>
    <n v="37059.39724271564"/>
    <n v="1278549.5988982383"/>
    <n v="5453.1789204233155"/>
    <n v="844.72195422100413"/>
    <n v="2808.0424390397993"/>
    <n v="1603.1876144937496"/>
    <n v="8888.2336100255725"/>
    <n v="181.71316542140582"/>
    <n v="2447.7068942214842"/>
    <n v="2313.745387655269"/>
    <n v="1828.0598910481649"/>
    <n v="12321.111660015915"/>
    <n v="6663.8993418536338"/>
    <n v="3607.4145678988284"/>
    <n v="12436.695234654166"/>
    <n v="5168.3860706384003"/>
    <n v="4720.5880371431149"/>
    <n v="32418.531175663367"/>
    <n v="87122.347393487566"/>
    <n v="17620.80687553469"/>
    <n v="98806.016103840942"/>
    <n v="694403.03334620723"/>
    <n v="99321.817763453975"/>
    <n v="76880.354430847481"/>
    <n v="91062.099573147381"/>
    <n v="5262.34892145294"/>
    <n v="8900.2828901510093"/>
    <n v="16588.976251235301"/>
    <n v="35440.39450151987"/>
    <n v="1335113.6940152957"/>
    <n v="5029.2797038181943"/>
    <n v="1150.9353272492731"/>
    <n v="2911.6991710502462"/>
    <n v="1445.7293986395032"/>
    <n v="7914.0712148043704"/>
    <n v="354.64063809808698"/>
    <n v="2393.9692049596993"/>
    <n v="2321.6220727397695"/>
    <n v="1981.1205974645873"/>
    <n v="15753.208205856168"/>
    <n v="5779.8471128433621"/>
    <n v="3717.0908181983959"/>
    <n v="9772.5228080463276"/>
    <n v="3538.6554420273192"/>
    <n v="4535.324107154458"/>
    <n v="30313.742568387905"/>
    <n v="91106.516140462802"/>
    <n v="17508.706435881992"/>
    <n v="91143.008919006024"/>
    <n v="578636.58997642016"/>
    <n v="92630.689111972388"/>
    <n v="79074.26348911626"/>
    <n v="87934.041482078814"/>
    <n v="3639.3246276228442"/>
    <n v="9849.3778717329151"/>
    <n v="16723.897033851048"/>
    <n v="18905.200795377521"/>
    <n v="1186065.0742748606"/>
    <n v="5009.0290213003946"/>
    <n v="795.88033727108518"/>
    <n v="2622.9615977554295"/>
    <n v="1309.901084292507"/>
    <n v="9949.7741138724541"/>
    <n v="679.27202043901548"/>
    <n v="2331.5414523111081"/>
    <n v="2201.6722848459262"/>
    <n v="1354.9995289282604"/>
    <n v="21350.72043053573"/>
    <n v="7188.9178734472925"/>
    <n v="3391.5264381213783"/>
    <n v="8631.8878130293597"/>
    <n v="3661.2567959971461"/>
    <n v="3720.198091376195"/>
    <n v="34462.280596141958"/>
    <n v="88134.782363097562"/>
    <n v="16767.349661317898"/>
    <n v="91245.970287947712"/>
    <n v="564833.9688904403"/>
    <n v="80676.395813026989"/>
    <n v="68323.99046495014"/>
    <n v="88322.356185104683"/>
    <n v="9164.9570298261533"/>
    <n v="9109.6696449141091"/>
    <n v="15843.718987059608"/>
    <n v="19870.004501847034"/>
    <n v="1160954.9833091972"/>
    <n v="5175.6354843479485"/>
    <n v="852.89176394964704"/>
    <n v="18681.20390837521"/>
    <n v="2413.8054806449295"/>
    <n v="7107.8998423599096"/>
    <n v="449.45943079315794"/>
    <n v="2170.9113524925829"/>
    <n v="1936.9669629723794"/>
    <n v="2110.9696977115582"/>
    <n v="10481.369718977638"/>
    <n v="6022.0844163808279"/>
    <n v="2010.6970583453422"/>
    <n v="7168.9556779031418"/>
    <n v="2693.0003075959685"/>
    <n v="2261.4467052607833"/>
    <n v="31627.875490355767"/>
    <n v="90088.869325253298"/>
    <n v="13240.338963768492"/>
    <n v="93671.270777665617"/>
    <n v="453659.85597506096"/>
    <n v="75776.920740230838"/>
    <n v="61095.934255550783"/>
    <n v="79164.345095776895"/>
    <n v="6166.4924051022126"/>
    <n v="8387.4974335519018"/>
    <n v="15727.450824463343"/>
    <n v="13229.209858530068"/>
    <n v="1013373.3589534212"/>
  </r>
  <r>
    <s v="PAS"/>
    <n v="74102"/>
    <m/>
    <n v="1"/>
    <m/>
    <m/>
    <s v="Desenho e decoração"/>
    <x v="0"/>
    <s v="Serviços técnico-profissionais"/>
    <s v="69.11-7, 69.20-6, 70.20-4, 71.11-1, 71.12-0, 71.19-7, 71.20-1, 73.11-4, 73.12-2, 73.19-0, 73.20-3, 74.10-2, 74.20-0 , 74.90-0"/>
    <x v="0"/>
    <n v="729.67457615375588"/>
    <n v="633.27933745087023"/>
    <n v="177.86876090232772"/>
    <n v="117.81135916279212"/>
    <n v="4695.5971022751"/>
    <n v="237.21517742322459"/>
    <n v="517.81206541203017"/>
    <n v="2906.5397711995497"/>
    <n v="326.4440862722991"/>
    <n v="8003.6155000000063"/>
    <n v="708.49017247984762"/>
    <n v="449.13469366137122"/>
    <n v="10641.340046957268"/>
    <n v="725.79873022934339"/>
    <n v="110.9495864516976"/>
    <n v="8695.4637623413691"/>
    <n v="13540.255860844547"/>
    <n v="3723.6755579862088"/>
    <n v="38626.451405209365"/>
    <n v="267339.38889083883"/>
    <n v="33592.833878267578"/>
    <n v="16372.349092929211"/>
    <n v="20967.537875124028"/>
    <n v="1004.8364123266665"/>
    <n v="4378.5747577639022"/>
    <n v="10715.280398375864"/>
    <n v="12579.695828681963"/>
    <n v="462517.91468672099"/>
    <n v="663.8428297990157"/>
    <n v="795.60878084968692"/>
    <n v="433.87488564959602"/>
    <n v="0"/>
    <n v="3218.4298583323043"/>
    <n v="36.429416317582564"/>
    <n v="420.73074388872897"/>
    <n v="2573.0779125030313"/>
    <n v="254.26228130007505"/>
    <n v="8711.2636983813045"/>
    <n v="1551.7803006536597"/>
    <n v="546.96028335021572"/>
    <n v="2180.1796725265572"/>
    <n v="249.40126464180071"/>
    <n v="83.01769656315372"/>
    <n v="10864.910075384536"/>
    <n v="14468.594981256938"/>
    <n v="3486.2817089172977"/>
    <n v="42985.999322940377"/>
    <n v="199480.63577704216"/>
    <n v="33035.298882722062"/>
    <n v="24000.70906992265"/>
    <n v="10328.017313766111"/>
    <n v="713.23316618161823"/>
    <n v="2828.6759390682032"/>
    <n v="7608.0724362660549"/>
    <n v="5460.0425296002977"/>
    <n v="376979.33082782495"/>
    <n v="285.23197379149201"/>
    <n v="913.57107316107863"/>
    <n v="372.01410209182825"/>
    <n v="0"/>
    <n v="2292.2910366960941"/>
    <n v="85.891028610858328"/>
    <n v="364.61877540019282"/>
    <n v="2249.2339919416527"/>
    <n v="205.04158099937106"/>
    <n v="1437.471344284688"/>
    <n v="523.04005678917395"/>
    <n v="554.39212391436376"/>
    <n v="2981.0167247823561"/>
    <n v="177.53359668112918"/>
    <n v="81.331435077501837"/>
    <n v="8546.7178587764774"/>
    <n v="11861.404517303145"/>
    <n v="2458.3272739683621"/>
    <n v="22178.241005684096"/>
    <n v="174630.04729033288"/>
    <n v="17535.045391737109"/>
    <n v="32696.214937399938"/>
    <n v="10862.108853278003"/>
    <n v="1067.129626975772"/>
    <n v="3298.0240094537135"/>
    <n v="7402.6877012764089"/>
    <n v="3042.7897227714006"/>
    <n v="308101.41703317902"/>
    <n v="36.455622264736384"/>
    <n v="337.41683465238509"/>
    <n v="276.20055374541062"/>
    <n v="0"/>
    <n v="2214.030750100188"/>
    <n v="66.227713780937776"/>
    <n v="238.16883341146041"/>
    <n v="1650.5805510941975"/>
    <n v="211.81020332657243"/>
    <n v="1060.7322284134204"/>
    <n v="978.29209181741908"/>
    <n v="753.294067136644"/>
    <n v="1100.9476405208839"/>
    <n v="33.417653742675022"/>
    <n v="137.94078352532534"/>
    <n v="12131.746331598668"/>
    <n v="16027.854075243122"/>
    <n v="2776.876393369882"/>
    <n v="18008.949804101667"/>
    <n v="138281.03174662933"/>
    <n v="16567.831714259875"/>
    <n v="21821.30136318623"/>
    <n v="10295.818105785413"/>
    <n v="757.75441252068583"/>
    <n v="2924.6869290294762"/>
    <n v="7045.3491539500437"/>
    <n v="7834.4699838678325"/>
    <n v="263569.18554107443"/>
    <n v="42.223852793751625"/>
    <n v="315.9610904555646"/>
    <n v="1949.0748606166269"/>
    <n v="0"/>
    <n v="1743.6656690075831"/>
    <n v="92.96284923424318"/>
    <n v="41.871987353803704"/>
    <n v="4365.8112625449157"/>
    <n v="150.52803520972455"/>
    <n v="712.36565779219677"/>
    <n v="577.35911086942576"/>
    <n v="924.35051074321279"/>
    <n v="1076.4753113194492"/>
    <n v="475.72207480960168"/>
    <n v="95.355534225889102"/>
    <n v="8725.3811359161609"/>
    <n v="11674.336535153687"/>
    <n v="2571.087103277368"/>
    <n v="24634.919297230241"/>
    <n v="108159.2166696379"/>
    <n v="17516.480180050901"/>
    <n v="21587.085486981214"/>
    <n v="9018.7862442090991"/>
    <n v="791.07232686150269"/>
    <n v="2039.60702339197"/>
    <n v="3936.1406327847344"/>
    <n v="6033.4451435578239"/>
    <n v="229251.28558602856"/>
    <n v="0"/>
    <n v="239.56435795052619"/>
    <n v="194.05412637671918"/>
    <n v="0"/>
    <n v="1124.6676821465237"/>
    <n v="170.81641545749179"/>
    <n v="19.408751846172688"/>
    <n v="3576.4314306892925"/>
    <n v="0"/>
    <n v="708.14594530836473"/>
    <n v="520.23914275907146"/>
    <n v="519.08711582864635"/>
    <n v="1143.4403942795655"/>
    <n v="37.764857967097313"/>
    <n v="266.10311498078892"/>
    <n v="6603.202111589324"/>
    <n v="12626.343160250948"/>
    <n v="2609.9627261911783"/>
    <n v="33184.742353245289"/>
    <n v="134695.19462101869"/>
    <n v="8042.5488517077019"/>
    <n v="4704.1377925652005"/>
    <n v="10518.161704343676"/>
    <n v="272.70202700451324"/>
    <n v="1732.8210291039666"/>
    <n v="2288.6513641105967"/>
    <n v="3422.8294300674825"/>
    <n v="229221.0205067888"/>
    <n v="100.64663561206088"/>
    <n v="0"/>
    <n v="803.30543341487612"/>
    <n v="0"/>
    <n v="1345.5781286468007"/>
    <n v="77.125954463590134"/>
    <n v="21.722169529485896"/>
    <n v="2417.6057032050539"/>
    <n v="0"/>
    <n v="722.38028725386994"/>
    <n v="526.46767268834071"/>
    <n v="600.66962359043464"/>
    <n v="554.96642395306924"/>
    <n v="150.97082860620782"/>
    <n v="94.34528103461011"/>
    <n v="9261.5637970032985"/>
    <n v="10132.121312334059"/>
    <n v="1950.1038311632235"/>
    <n v="15617.643013395431"/>
    <n v="107378.62563652803"/>
    <n v="4362.1389618841476"/>
    <n v="2596.859986794515"/>
    <n v="11082.341952533618"/>
    <n v="301.23012925805392"/>
    <n v="1786.381511419095"/>
    <n v="1599.1560142891142"/>
    <n v="4980.5057647683734"/>
    <n v="178464.45605336936"/>
    <n v="311.75285828593456"/>
    <n v="0"/>
    <n v="0"/>
    <n v="0"/>
    <n v="1719.550192971262"/>
    <n v="0"/>
    <n v="105.02151730674309"/>
    <n v="3292.6736250733807"/>
    <n v="2689.325688632905"/>
    <n v="563.55498865789036"/>
    <n v="156.60227980253873"/>
    <n v="390.38063098401926"/>
    <n v="544.96232401297425"/>
    <n v="0"/>
    <n v="333.89130340286357"/>
    <n v="4959.14054468416"/>
    <n v="6693.54527140349"/>
    <n v="1343.7482724848796"/>
    <n v="15889.096859036126"/>
    <n v="43037.077424629293"/>
    <n v="2916.0170154357338"/>
    <n v="4659.6110115052998"/>
    <n v="6738.567065876814"/>
    <n v="188.97521921940785"/>
    <n v="1309.2567564552876"/>
    <n v="1049.1817431907302"/>
    <n v="2604.4047907151639"/>
    <n v="101496.33738376692"/>
  </r>
  <r>
    <s v="PAS"/>
    <n v="7311"/>
    <m/>
    <n v="1"/>
    <m/>
    <m/>
    <s v="Agências de Publicidade"/>
    <x v="2"/>
    <s v="Serviços técnico-profissionais"/>
    <s v="69.11-7, 69.20-6, 70.20-4, 71.11-1, 71.12-0, 71.19-7, 71.20-1, 73.11-4, 73.12-2, 73.19-0, 73.20-3, 74.10-2, 74.20-0 , 74.90-0"/>
    <x v="0"/>
    <n v="7091.7582192233967"/>
    <n v="1952.7306677249089"/>
    <n v="28533.777120746105"/>
    <n v="2195.1243722301006"/>
    <n v="45816.898278708133"/>
    <n v="3511.2171286762509"/>
    <n v="3590.8992003693593"/>
    <n v="23219.223311982096"/>
    <n v="10555.937895965471"/>
    <n v="47043.876665124117"/>
    <n v="21437.368203111597"/>
    <n v="13556.15247690121"/>
    <n v="114526.86714454742"/>
    <n v="11508.465959258232"/>
    <n v="19101.322549054996"/>
    <n v="151122.68670427083"/>
    <n v="191065.75394414522"/>
    <n v="65009.672950970584"/>
    <n v="626343.72837068804"/>
    <n v="4819699.6323548844"/>
    <n v="161486.832246846"/>
    <n v="142005.32209633375"/>
    <n v="204416.81647996596"/>
    <n v="29757.644484982877"/>
    <n v="25867.409423179481"/>
    <n v="40969.965834945651"/>
    <n v="254877.65221334857"/>
    <n v="7066264.7362981858"/>
    <n v="5155.7784565231441"/>
    <n v="1886.8943938979919"/>
    <n v="36530.029207304338"/>
    <n v="1515.8081326147701"/>
    <n v="43183.247955780462"/>
    <n v="6403.7508577634771"/>
    <n v="3499.4199403005164"/>
    <n v="28052.973342808233"/>
    <n v="12490.844118603429"/>
    <n v="48072.115386319056"/>
    <n v="22999.456233961693"/>
    <n v="13692.129375105691"/>
    <n v="110193.84072053537"/>
    <n v="9982.3107498251957"/>
    <n v="17041.788414770246"/>
    <n v="118206.83847723142"/>
    <n v="186880.8284802408"/>
    <n v="57372.788772279404"/>
    <n v="603192.64978198218"/>
    <n v="4572925.6829296872"/>
    <n v="165611.15537943214"/>
    <n v="128995.44128348934"/>
    <n v="187454.36128252777"/>
    <n v="24882.873176791421"/>
    <n v="23883.508975022523"/>
    <n v="47762.890357477947"/>
    <n v="230215.85277530583"/>
    <n v="6708085.2589575816"/>
    <n v="5878.5549103569019"/>
    <n v="2672.7133907361767"/>
    <n v="42278.728086510055"/>
    <n v="3125.7369194812568"/>
    <n v="43575.411399359298"/>
    <n v="5714.6440430759558"/>
    <n v="7108.7043049249223"/>
    <n v="31212.683805504745"/>
    <n v="11955.27998215691"/>
    <n v="52372.54771722712"/>
    <n v="25059.956738234934"/>
    <n v="12509.376407392727"/>
    <n v="117571.81371786437"/>
    <n v="11992.54831063615"/>
    <n v="17651.60157430164"/>
    <n v="124859.79721398554"/>
    <n v="192750.77624630404"/>
    <n v="51873.620543500394"/>
    <n v="605951.06730164844"/>
    <n v="4572175.8191818623"/>
    <n v="158958.37714204672"/>
    <n v="115752.6582955893"/>
    <n v="192518.09513225008"/>
    <n v="23907.742533586541"/>
    <n v="27172.613402152383"/>
    <n v="48049.331817404054"/>
    <n v="248619.7314721577"/>
    <n v="6753269.9315902516"/>
    <n v="5824.2188711025083"/>
    <n v="2482.2851933792231"/>
    <n v="47365.218771254331"/>
    <n v="2770.824760073845"/>
    <n v="40483.289235228411"/>
    <n v="5224.9394789420548"/>
    <n v="9832.2581345672679"/>
    <n v="32411.310872305337"/>
    <n v="8536.7164583345602"/>
    <n v="52414.628682146489"/>
    <n v="22539.372615684621"/>
    <n v="10556.319045804059"/>
    <n v="100274.69728520549"/>
    <n v="9201.1037690789999"/>
    <n v="12216.175729982928"/>
    <n v="115261.80714212841"/>
    <n v="195305.1791812022"/>
    <n v="46696.100735925203"/>
    <n v="568111.91734836681"/>
    <n v="4234805.6294703279"/>
    <n v="147900.43157872572"/>
    <n v="101917.85121845221"/>
    <n v="202247.4780125051"/>
    <n v="24238.697979308839"/>
    <n v="24505.790095832155"/>
    <n v="59590.79640622031"/>
    <n v="209474.93272116582"/>
    <n v="6292189.9707932519"/>
    <n v="3757.8968606013323"/>
    <n v="4113.6658957400941"/>
    <n v="46553.502141301506"/>
    <n v="2686.1027670949848"/>
    <n v="42944.651258677957"/>
    <n v="4977.8326379035361"/>
    <n v="8507.9641843037061"/>
    <n v="21140.236082711985"/>
    <n v="9848.9677109903496"/>
    <n v="55042.180580840679"/>
    <n v="25635.967325379679"/>
    <n v="12586.886182771856"/>
    <n v="106165.08403197114"/>
    <n v="5547.2142555185692"/>
    <n v="11010.916063789002"/>
    <n v="136434.70400024776"/>
    <n v="185658.99783589467"/>
    <n v="58220.646546863776"/>
    <n v="497971.28308820649"/>
    <n v="4133883.7046085224"/>
    <n v="152701.07031167351"/>
    <n v="105383.74782183371"/>
    <n v="202208.19006929194"/>
    <n v="26738.472938216197"/>
    <n v="25352.603049281512"/>
    <n v="45759.104686032646"/>
    <n v="202874.04756069498"/>
    <n v="6133705.6404963564"/>
    <n v="4007.1813759101633"/>
    <n v="3227.5183302084665"/>
    <n v="32328.378483486573"/>
    <n v="2411.7687763314534"/>
    <n v="44344.052759714417"/>
    <n v="7355.6275516266633"/>
    <n v="10742.178071507604"/>
    <n v="11422.327138743076"/>
    <n v="9946.420040864532"/>
    <n v="52367.046570440754"/>
    <n v="23409.753301211771"/>
    <n v="10307.956939551403"/>
    <n v="105804.71016820766"/>
    <n v="4437.9026993441439"/>
    <n v="11871.13902171697"/>
    <n v="123034.65470872005"/>
    <n v="183079.89478120671"/>
    <n v="47280.175855749541"/>
    <n v="469739.82760124787"/>
    <n v="3861002.1741992659"/>
    <n v="163944.12084427301"/>
    <n v="96284.26102916777"/>
    <n v="226387.76729376396"/>
    <n v="23989.798463146151"/>
    <n v="26956.406147580525"/>
    <n v="42120.428505776348"/>
    <n v="201826.84333060408"/>
    <n v="5799630.3139893683"/>
    <n v="4857.5147008618096"/>
    <n v="1989.6553333950824"/>
    <n v="28872.505609160366"/>
    <n v="1526.9144848111057"/>
    <n v="48578.502479930678"/>
    <n v="8047.1798706588552"/>
    <n v="7892.9078324043512"/>
    <n v="10020.125236977499"/>
    <n v="9029.3256236755133"/>
    <n v="45959.719030335364"/>
    <n v="22830.092070247731"/>
    <n v="12236.000950078302"/>
    <n v="92423.304874941852"/>
    <n v="4798.6407949694158"/>
    <n v="12575.140728625367"/>
    <n v="129539.31255737453"/>
    <n v="187809.42177895101"/>
    <n v="49031.51123644552"/>
    <n v="521074.57085445692"/>
    <n v="4292833.1354830181"/>
    <n v="212957.15556353825"/>
    <n v="94437.023506128098"/>
    <n v="265980.38238340791"/>
    <n v="20164.482554637401"/>
    <n v="21183.234801808208"/>
    <n v="38251.388375761897"/>
    <n v="175356.23764185805"/>
    <n v="6320255.3863584595"/>
    <n v="4248.2650915330287"/>
    <n v="1167.1696752176194"/>
    <n v="22246.258437335215"/>
    <n v="4378.1778425830707"/>
    <n v="47273.169093290053"/>
    <n v="7088.2492503787089"/>
    <n v="7319.7438939224867"/>
    <n v="10506.86703802155"/>
    <n v="6437.3281543947624"/>
    <n v="33384.086585515484"/>
    <n v="20035.807277475717"/>
    <n v="11523.07157112162"/>
    <n v="72356.020152265177"/>
    <n v="3500.7713799197695"/>
    <n v="7878.3494883955054"/>
    <n v="96570.453501679294"/>
    <n v="141673.04785571934"/>
    <n v="32363.107769701717"/>
    <n v="481910.65501832933"/>
    <n v="3377915.7545510908"/>
    <n v="619339.13871356717"/>
    <n v="78706.37143674829"/>
    <n v="156405.13241220766"/>
    <n v="18495.719123517087"/>
    <n v="18282.015986952531"/>
    <n v="35002.671859053822"/>
    <n v="165995.50774417372"/>
    <n v="5482002.9109041113"/>
  </r>
  <r>
    <s v="PAS"/>
    <n v="7312"/>
    <m/>
    <n v="1"/>
    <m/>
    <m/>
    <s v="Agenciamento de Espaços para Publicidade, Exceto em Veículos de Comunicação"/>
    <x v="2"/>
    <s v="Serviços técnico-profissionais"/>
    <s v="69.11-7, 69.20-6, 70.20-4, 71.11-1, 71.12-0, 71.19-7, 71.20-1, 73.11-4, 73.12-2, 73.19-0, 73.20-3, 74.10-2, 74.20-0 , 74.90-0"/>
    <x v="0"/>
    <n v="2008.8372718685896"/>
    <n v="95.00916061515494"/>
    <n v="4712.45806131264"/>
    <n v="2381.744532482488"/>
    <n v="2705.1763005346243"/>
    <n v="173.40913646877422"/>
    <n v="685.96508398400465"/>
    <n v="3172.0887916330294"/>
    <n v="2345.3829432289044"/>
    <n v="18306.666985327814"/>
    <n v="4378.5114183236819"/>
    <n v="1934.0803694959163"/>
    <n v="8065.4115693793628"/>
    <n v="1184.1545907571406"/>
    <n v="9090.8855548771298"/>
    <n v="29551.818222912643"/>
    <n v="33569.244687174265"/>
    <n v="12921.795313307421"/>
    <n v="70031.8497914826"/>
    <n v="312268.04969392723"/>
    <n v="83609.171892856102"/>
    <n v="36548.550391004232"/>
    <n v="42984.004858357141"/>
    <n v="8880.5183827582077"/>
    <n v="11095.557730710621"/>
    <n v="24468.685088432838"/>
    <n v="35281.385240958814"/>
    <n v="762450.41306417133"/>
    <n v="2133.7208832743013"/>
    <n v="0"/>
    <n v="2524.6036845985891"/>
    <n v="1213.0538922782387"/>
    <n v="3265.6129374548814"/>
    <n v="102.23770616629108"/>
    <n v="804.60115122558068"/>
    <n v="1932.0190498062443"/>
    <n v="2061.0699884577416"/>
    <n v="17164.295491160079"/>
    <n v="4308.1669525333309"/>
    <n v="1778.524939958344"/>
    <n v="10023.286320884388"/>
    <n v="1106.3860896881642"/>
    <n v="5487.7793928620413"/>
    <n v="29039.667844920587"/>
    <n v="33475.799301300227"/>
    <n v="11726.362608345264"/>
    <n v="68715.09184121601"/>
    <n v="314208.87281197711"/>
    <n v="61895.462122004676"/>
    <n v="31627.575968629928"/>
    <n v="41774.176938362521"/>
    <n v="11481.201770747579"/>
    <n v="8225.2861504853772"/>
    <n v="22216.224857749119"/>
    <n v="27427.61351677902"/>
    <n v="715718.69421286555"/>
    <n v="1812.5831331020661"/>
    <n v="179.24658998669187"/>
    <n v="2048.2624144025003"/>
    <n v="0"/>
    <n v="3402.6653083610659"/>
    <n v="210.30639014062888"/>
    <n v="585.50053990500078"/>
    <n v="2101.4275495373199"/>
    <n v="1810.1077290865262"/>
    <n v="18586.986859370976"/>
    <n v="4963.8021863882914"/>
    <n v="1093.0784728130238"/>
    <n v="8692.5625091821421"/>
    <n v="291.7996873568614"/>
    <n v="6729.5539699528599"/>
    <n v="25465.444845737999"/>
    <n v="34955.591908735434"/>
    <n v="11162.156074346143"/>
    <n v="54264.703536021152"/>
    <n v="248854.68437565601"/>
    <n v="48812.522096619425"/>
    <n v="31645.562075414902"/>
    <n v="37326.750987463318"/>
    <n v="8233.4986057119695"/>
    <n v="5724.7481297990553"/>
    <n v="17746.98584594324"/>
    <n v="25858.400362484168"/>
    <n v="602558.93218351877"/>
    <n v="1400.9749813848166"/>
    <n v="108.75927308979689"/>
    <n v="1720.0631443498055"/>
    <n v="0"/>
    <n v="2611.1327295246447"/>
    <n v="97.134182743272632"/>
    <n v="330.58201307143815"/>
    <n v="1702.8001920200377"/>
    <n v="1433.9065601641014"/>
    <n v="19796.234685533323"/>
    <n v="4114.2369214964492"/>
    <n v="1042.6417334581768"/>
    <n v="6221.7212547779955"/>
    <n v="417.93089920521857"/>
    <n v="6182.4312078824178"/>
    <n v="36143.590695052655"/>
    <n v="39610.00087981351"/>
    <n v="8482.2292777033745"/>
    <n v="63943.041756381775"/>
    <n v="243306.6512443097"/>
    <n v="42915.282074914787"/>
    <n v="29401.267964493192"/>
    <n v="35174.967241852268"/>
    <n v="7081.8752570838842"/>
    <n v="3029.3777546744741"/>
    <n v="13133.086275406471"/>
    <n v="23350.21917369017"/>
    <n v="592752.13937407779"/>
    <n v="786.98505791113075"/>
    <n v="0"/>
    <n v="2721.1133783696705"/>
    <n v="126.67155838125488"/>
    <n v="1857.0951234216473"/>
    <n v="102.88545464077481"/>
    <n v="451.06686343234537"/>
    <n v="2262.4342580093653"/>
    <n v="1610.4423761344553"/>
    <n v="12272.918761899522"/>
    <n v="1674.8407889538664"/>
    <n v="913.19426510413928"/>
    <n v="5380.886758324451"/>
    <n v="320.80346264016464"/>
    <n v="4886.7944926259761"/>
    <n v="20710.280441945528"/>
    <n v="34724.448261013589"/>
    <n v="9023.4871664868751"/>
    <n v="75126.235543347124"/>
    <n v="305321.78370537073"/>
    <n v="35676.800927197612"/>
    <n v="27064.835171076211"/>
    <n v="37822.858505866119"/>
    <n v="3582.9374004342981"/>
    <n v="1964.2958558180912"/>
    <n v="15647.499745799079"/>
    <n v="18251.342002881422"/>
    <n v="620284.93732708553"/>
    <n v="368.69711575832093"/>
    <n v="310.74038204828912"/>
    <n v="2105.0107979369131"/>
    <n v="0"/>
    <n v="1821.5175621495471"/>
    <n v="70.242635818801006"/>
    <n v="594.61762681246501"/>
    <n v="4040.0733746248211"/>
    <n v="3387.4759576633701"/>
    <n v="11829.092026381144"/>
    <n v="727.73914867129486"/>
    <n v="568.72842533937865"/>
    <n v="6031.0017044667165"/>
    <n v="390.72317102409204"/>
    <n v="5203.4440733155152"/>
    <n v="15488.693600058847"/>
    <n v="38104.324287738418"/>
    <n v="5720.5228937495622"/>
    <n v="74497.94423730277"/>
    <n v="308619.0568316768"/>
    <n v="27646.712769035719"/>
    <n v="20634.790742739104"/>
    <n v="35023.448888642299"/>
    <n v="3860.2546120781712"/>
    <n v="2679.051744980377"/>
    <n v="13529.595877662006"/>
    <n v="15681.977323330788"/>
    <n v="598935.47781100555"/>
    <n v="273.93388649195703"/>
    <n v="90.14437798297628"/>
    <n v="2355.1715319767495"/>
    <n v="72.640615267835244"/>
    <n v="1803.2358845378369"/>
    <n v="106.91648341663577"/>
    <n v="1481.6987649655459"/>
    <n v="4396.8095398823561"/>
    <n v="404.29315931296981"/>
    <n v="5811.8522260522432"/>
    <n v="1100.8247649773691"/>
    <n v="292.68041635984849"/>
    <n v="6310.6158183025609"/>
    <n v="297.94029705583858"/>
    <n v="2947.9714638500541"/>
    <n v="12612.084170211328"/>
    <n v="31920.833146160989"/>
    <n v="4971.1333750220792"/>
    <n v="98590.032762215531"/>
    <n v="347439.32329208305"/>
    <n v="22431.995242936799"/>
    <n v="20910.117465846735"/>
    <n v="37588.755432162339"/>
    <n v="3221.1360599708823"/>
    <n v="2127.3871910714415"/>
    <n v="12120.700164322003"/>
    <n v="13302.164764126774"/>
    <n v="634982.39229656267"/>
    <n v="0"/>
    <n v="41.373487595572222"/>
    <n v="2213.661234401739"/>
    <n v="36.292532978572133"/>
    <n v="1815.757161330635"/>
    <n v="0"/>
    <n v="216.3044038655944"/>
    <n v="1900.9575117515938"/>
    <n v="240.43803098304036"/>
    <n v="1762.7736924352994"/>
    <n v="367.3775162688105"/>
    <n v="108.87759893571641"/>
    <n v="5002.1490108896996"/>
    <n v="394.02984517520252"/>
    <n v="3315.8763487210049"/>
    <n v="7255.4053987708803"/>
    <n v="27221.502886216935"/>
    <n v="4113.3766342116787"/>
    <n v="77173.167068981202"/>
    <n v="249194.18524464764"/>
    <n v="17268.274809528022"/>
    <n v="13172.717809008858"/>
    <n v="38260.720593038401"/>
    <n v="4577.9292221575206"/>
    <n v="1412.6514609712572"/>
    <n v="9083.3577584965115"/>
    <n v="10808.762844349962"/>
    <n v="476957.92010571138"/>
  </r>
  <r>
    <s v="PAS"/>
    <n v="7319"/>
    <m/>
    <n v="1"/>
    <m/>
    <m/>
    <s v="Atividades de Publicidade Não Especificadas Anteriormente"/>
    <x v="2"/>
    <s v="Serviços técnico-profissionais"/>
    <s v="69.11-7, 69.20-6, 70.20-4, 71.11-1, 71.12-0, 71.19-7, 71.20-1, 73.11-4, 73.12-2, 73.19-0, 73.20-3, 74.10-2, 74.20-0 , 74.90-0"/>
    <x v="0"/>
    <n v="8558.2341142350087"/>
    <n v="427.27941974778844"/>
    <n v="16934.381588664164"/>
    <n v="1080.6537224974809"/>
    <n v="26846.324697346299"/>
    <n v="1283.120355083294"/>
    <n v="2045.574147306497"/>
    <n v="7585.9203932436121"/>
    <n v="10407.684018255308"/>
    <n v="62283.640028364782"/>
    <n v="33671.078672493873"/>
    <n v="25835.483706069543"/>
    <n v="110102.13271392783"/>
    <n v="11091.581597338984"/>
    <n v="12651.605623204739"/>
    <n v="101615.42307929085"/>
    <n v="242977.72000961186"/>
    <n v="23158.400030843128"/>
    <n v="332685.68352050462"/>
    <n v="3014449.0618724874"/>
    <n v="200080.65803413317"/>
    <n v="110485.60446537651"/>
    <n v="236534.87541304657"/>
    <n v="47621.21408097657"/>
    <n v="21275.069332318322"/>
    <n v="64432.297531453209"/>
    <n v="57169.026664171906"/>
    <n v="4783289.7288319925"/>
    <n v="3400.2706749158897"/>
    <n v="570.81349143292744"/>
    <n v="12902.574432510679"/>
    <n v="61.773114088476987"/>
    <n v="15248.346757173997"/>
    <n v="597.69173806815161"/>
    <n v="2627.5167856957655"/>
    <n v="6417.1743991775875"/>
    <n v="38669.987150528897"/>
    <n v="45405.27363674646"/>
    <n v="22226.941983675119"/>
    <n v="22694.054681911392"/>
    <n v="96140.316490960933"/>
    <n v="7870.7457217407973"/>
    <n v="14152.076546851633"/>
    <n v="61662.475049679742"/>
    <n v="213006.46862780879"/>
    <n v="18395.809103601034"/>
    <n v="333574.58449853538"/>
    <n v="2713497.6902055987"/>
    <n v="168702.17469745909"/>
    <n v="91189.984360565519"/>
    <n v="215283.15777630577"/>
    <n v="33836.216256979744"/>
    <n v="17667.187464212951"/>
    <n v="47646.414552445916"/>
    <n v="44169.088677029344"/>
    <n v="4247616.8088757005"/>
    <n v="1964.0706522728124"/>
    <n v="458.55029145352768"/>
    <n v="8950.0348402061554"/>
    <n v="0"/>
    <n v="12874.020920589059"/>
    <n v="1270.7138767758233"/>
    <n v="1044.5478567949731"/>
    <n v="6926.6420000651678"/>
    <n v="23052.070062204235"/>
    <n v="33467.905552678058"/>
    <n v="19934.498315487715"/>
    <n v="15301.681896705859"/>
    <n v="70895.281598985282"/>
    <n v="9345.9376205605167"/>
    <n v="9592.8254260035937"/>
    <n v="70847.834258200179"/>
    <n v="173070.70862631302"/>
    <n v="15646.27952664139"/>
    <n v="278520.3928103997"/>
    <n v="2561444.5779250078"/>
    <n v="232937.49510073059"/>
    <n v="78404.319016867201"/>
    <n v="184713.00213946516"/>
    <n v="24500.188274730241"/>
    <n v="13407.823379726076"/>
    <n v="44619.285497851255"/>
    <n v="28919.605192254832"/>
    <n v="3922110.2926589702"/>
    <n v="1587.7948556489193"/>
    <n v="297.57691545400496"/>
    <n v="8140.9669824962548"/>
    <n v="0"/>
    <n v="11318.079931211552"/>
    <n v="2036.2962244980588"/>
    <n v="914.93404310256039"/>
    <n v="8994.635529601248"/>
    <n v="6025.1835268059167"/>
    <n v="32706.292147454154"/>
    <n v="16840.017896400503"/>
    <n v="10900.269943152229"/>
    <n v="64011.287288860534"/>
    <n v="6764.8340773100626"/>
    <n v="8202.3661491090188"/>
    <n v="47355.33079130738"/>
    <n v="139796.56609060272"/>
    <n v="11393.924638144957"/>
    <n v="269190.76765859092"/>
    <n v="1931657.668316616"/>
    <n v="210693.38898412007"/>
    <n v="60739.719645637815"/>
    <n v="168769.14510176028"/>
    <n v="17664.301996773382"/>
    <n v="9077.4645261683272"/>
    <n v="40008.733640741877"/>
    <n v="394367.42557791504"/>
    <n v="3479454.972479484"/>
    <n v="1918.7637641581323"/>
    <n v="971.24924777199283"/>
    <n v="3785.5999304192906"/>
    <n v="90.781283506565998"/>
    <n v="14118.324915405643"/>
    <n v="292.67815429443317"/>
    <n v="1058.263459878624"/>
    <n v="12813.706386401902"/>
    <n v="2321.4815012180129"/>
    <n v="27466.991330895547"/>
    <n v="14555.557133470287"/>
    <n v="6393.7912443388104"/>
    <n v="48616.99308702827"/>
    <n v="6582.4987909763895"/>
    <n v="4191.2705222514405"/>
    <n v="31168.301895174282"/>
    <n v="113040.27434813307"/>
    <n v="5058.1241089147334"/>
    <n v="233299.49395397818"/>
    <n v="1727011.6060947417"/>
    <n v="178111.96479720323"/>
    <n v="63956.721762350666"/>
    <n v="164466.92775148785"/>
    <n v="17028.240140349852"/>
    <n v="6907.012322815056"/>
    <n v="30253.186444767023"/>
    <n v="36181.272519640363"/>
    <n v="2751661.0768915717"/>
    <n v="971.51170437364226"/>
    <n v="481.75555991609656"/>
    <n v="2566.3765147496742"/>
    <n v="1515.1046352996261"/>
    <n v="13769.335941581603"/>
    <n v="99.301700212430632"/>
    <n v="710.71395565011221"/>
    <n v="9065.3301272576518"/>
    <n v="1371.6212314642971"/>
    <n v="18904.470144757222"/>
    <n v="15945.925058736408"/>
    <n v="11509.940019126901"/>
    <n v="47560.097728547567"/>
    <n v="5250.1524446986568"/>
    <n v="689.24602523265162"/>
    <n v="30595.240229575524"/>
    <n v="119476.55473761199"/>
    <n v="4032.6245545346883"/>
    <n v="256632.88515234803"/>
    <n v="1622979.1212557326"/>
    <n v="119848.86217379276"/>
    <n v="45175.156312264582"/>
    <n v="138207.65079221484"/>
    <n v="7667.2075060961006"/>
    <n v="6790.9411586643464"/>
    <n v="25519.798353477083"/>
    <n v="32195.613938916966"/>
    <n v="2539532.538956834"/>
    <n v="1759.6812717732964"/>
    <n v="0"/>
    <n v="2506.6070854828886"/>
    <n v="3275.4896191418989"/>
    <n v="12195.579510840491"/>
    <n v="660.51323793717165"/>
    <n v="332.86730517759594"/>
    <n v="19210.009375286107"/>
    <n v="1513.9529485207013"/>
    <n v="15361.42993627541"/>
    <n v="13309.677379084113"/>
    <n v="3804.2949193410464"/>
    <n v="44286.021492147484"/>
    <n v="4618.761627051339"/>
    <n v="2201.9593465545595"/>
    <n v="41329.071473213298"/>
    <n v="86000.986169307609"/>
    <n v="4382.4984634865623"/>
    <n v="220819.67861424651"/>
    <n v="1619742.2403793824"/>
    <n v="85540.532187321951"/>
    <n v="43753.977995845496"/>
    <n v="125607.8694304844"/>
    <n v="8616.0915423673032"/>
    <n v="11251.135112335965"/>
    <n v="14789.272191771428"/>
    <n v="28758.417834163112"/>
    <n v="2415628.6164485402"/>
    <n v="1744.9259320299343"/>
    <n v="0"/>
    <n v="2518.1855274312948"/>
    <n v="393.03270783142665"/>
    <n v="7941.1918238744611"/>
    <n v="342.9644366475066"/>
    <n v="528.7522641580822"/>
    <n v="6897.93120743893"/>
    <n v="1218.2514153847417"/>
    <n v="9565.0467732015841"/>
    <n v="8582.1116050831915"/>
    <n v="2733.2142487627489"/>
    <n v="33647.965056236601"/>
    <n v="2782.9713114764891"/>
    <n v="2557.9775679026434"/>
    <n v="34625.25310622275"/>
    <n v="76235.520445453512"/>
    <n v="3157.5674125545315"/>
    <n v="229170.23564501025"/>
    <n v="1268166.0339645979"/>
    <n v="38762.115545838598"/>
    <n v="27998.134057930085"/>
    <n v="26304.247222339975"/>
    <n v="6536.2380091476334"/>
    <n v="7288.9224602906697"/>
    <n v="8010.3581332255335"/>
    <n v="56605.881958117177"/>
    <n v="1864315.0298381881"/>
  </r>
  <r>
    <s v="PAS"/>
    <n v="9001"/>
    <m/>
    <n v="2"/>
    <m/>
    <m/>
    <s v="Artes cênicas, espetáculos, etc."/>
    <x v="3"/>
    <s v="Atividades culturais, recreativas e esportivas"/>
    <s v="90.01-9, 90.02-7, 90.03-5, 92.00-3, 93.11-5, 93.13-1, 93.19-1,_x000a_93.21-2, 93.29-8"/>
    <x v="0"/>
    <n v="1660.8730971017337"/>
    <n v="200.16266858588926"/>
    <n v="6698.2141129610191"/>
    <n v="70.765122987367633"/>
    <n v="6475.2900094636916"/>
    <n v="479.11709199664188"/>
    <n v="618.56557843801068"/>
    <n v="2599.1023109059583"/>
    <n v="1953.0833110064489"/>
    <n v="11337.105735150377"/>
    <n v="10433.306990252677"/>
    <n v="10294.404187108295"/>
    <n v="20460.019185218509"/>
    <n v="1468.6912159926287"/>
    <n v="2605.4849291515084"/>
    <n v="59409.199206059136"/>
    <n v="54648.730467206828"/>
    <n v="4835.6654833720995"/>
    <n v="137500.96345170011"/>
    <n v="167989.80367247737"/>
    <n v="52028.73299307868"/>
    <n v="16110.495620010024"/>
    <n v="25736.002343453994"/>
    <n v="5698.3923235880711"/>
    <n v="3651.7468624353091"/>
    <n v="19297.115657893657"/>
    <n v="8189.1551253258485"/>
    <n v="632450.18875292211"/>
    <n v="1207.0536291610274"/>
    <n v="116.47826505973228"/>
    <n v="5721.5345887688054"/>
    <n v="41.484758341731343"/>
    <n v="5367.9930537024757"/>
    <n v="505.35739450940531"/>
    <n v="352.50296694309287"/>
    <n v="1634.352436740161"/>
    <n v="1371.4209949716299"/>
    <n v="9536.9063627682535"/>
    <n v="8600.7603785626179"/>
    <n v="8391.1674769460751"/>
    <n v="16466.867616062234"/>
    <n v="1400.4386849494726"/>
    <n v="4175.757424692707"/>
    <n v="56822.099168682536"/>
    <n v="58858.052856247843"/>
    <n v="3316.8399458071599"/>
    <n v="125419.57975141965"/>
    <n v="184952.89105217092"/>
    <n v="58155.375247174969"/>
    <n v="15538.449931248553"/>
    <n v="22632.654308621608"/>
    <n v="12031.790261563146"/>
    <n v="2331.0681817269765"/>
    <n v="15640.154443989664"/>
    <n v="7058.8540303408363"/>
    <n v="627647.88521117321"/>
    <n v="1342.2215553882493"/>
    <n v="124.19920886441071"/>
    <n v="5135.2927999676558"/>
    <n v="68.945420946276187"/>
    <n v="4554.5908427907007"/>
    <n v="490.63725879530904"/>
    <n v="303.82677223688535"/>
    <n v="1885.0115851609928"/>
    <n v="1190.0783900734234"/>
    <n v="7494.5852282108808"/>
    <n v="5781.309448126457"/>
    <n v="6520.3657154905413"/>
    <n v="12943.049397356621"/>
    <n v="1192.7900032530908"/>
    <n v="3806.8118947399084"/>
    <n v="48799.453928614545"/>
    <n v="67539.9944410014"/>
    <n v="2677.0546436307168"/>
    <n v="101080.82417718819"/>
    <n v="137881.52954849813"/>
    <n v="50749.053876546444"/>
    <n v="13559.928184787588"/>
    <n v="17793.831455159354"/>
    <n v="9674.398237797177"/>
    <n v="1458.6117337564194"/>
    <n v="10610.55658507851"/>
    <n v="8038.6943472793391"/>
    <n v="522697.64668073924"/>
    <n v="779.47080738395084"/>
    <n v="158.04091018146573"/>
    <n v="4849.8079526241763"/>
    <n v="111.10159943739725"/>
    <n v="4754.7046233425244"/>
    <n v="335.06936951012125"/>
    <n v="458.42281599452031"/>
    <n v="829.94746339526409"/>
    <n v="527.80289402889935"/>
    <n v="6102.3587720486339"/>
    <n v="6465.9714637264224"/>
    <n v="5781.0553470550858"/>
    <n v="11052.676509340281"/>
    <n v="1043.0380350752919"/>
    <n v="3211.7546019747351"/>
    <n v="28368.617410712886"/>
    <n v="43806.363417909721"/>
    <n v="2233.669765018155"/>
    <n v="108377.33481278492"/>
    <n v="132787.07340722263"/>
    <n v="48844.835698490839"/>
    <n v="13209.182052785385"/>
    <n v="26500.566988662013"/>
    <n v="7796.5659288550751"/>
    <n v="1053.6124902797819"/>
    <n v="8425.9196091762733"/>
    <n v="7933.701344070606"/>
    <n v="475798.66609108704"/>
    <n v="643.49185151551285"/>
    <n v="166.78759975698875"/>
    <n v="4230.1525474160944"/>
    <n v="283.64035196068068"/>
    <n v="3074.9481012344149"/>
    <n v="292.98010319814153"/>
    <n v="582.29380258004983"/>
    <n v="857.66564433373424"/>
    <n v="475.3692422626425"/>
    <n v="5930.988308292759"/>
    <n v="6738.322455768659"/>
    <n v="6928.9112284719586"/>
    <n v="10939.472652731745"/>
    <n v="846.01775292270565"/>
    <n v="3355.6059427634605"/>
    <n v="31633.552515534731"/>
    <n v="38809.531302648458"/>
    <n v="3283.366381979014"/>
    <n v="111345.00398449211"/>
    <n v="124443.84408778466"/>
    <n v="43471.62386918447"/>
    <n v="13698.386268136825"/>
    <n v="26318.212207753146"/>
    <n v="7997.4162424371989"/>
    <n v="802.90079975065373"/>
    <n v="6859.8674518656335"/>
    <n v="8499.0383091253098"/>
    <n v="462509.39100590174"/>
    <n v="354.21358144290775"/>
    <n v="138.67106931494544"/>
    <n v="3240.2335451930312"/>
    <n v="279.46645474347866"/>
    <n v="2500.9853797331434"/>
    <n v="89.933475240561393"/>
    <n v="580.46898735964146"/>
    <n v="1278.4531774428535"/>
    <n v="351.85729849349872"/>
    <n v="3976.1625085870646"/>
    <n v="6182.6567250634462"/>
    <n v="6276.6903648258576"/>
    <n v="7131.3394635830064"/>
    <n v="718.92148542125028"/>
    <n v="2717.6892888579378"/>
    <n v="26374.291432315102"/>
    <n v="29157.706146365996"/>
    <n v="2927.1339086040985"/>
    <n v="83259.799199609508"/>
    <n v="124907.34926534662"/>
    <n v="38317.222075051046"/>
    <n v="9835.9481894574674"/>
    <n v="20093.739121074042"/>
    <n v="7737.5965099380264"/>
    <n v="1012.8040427161401"/>
    <n v="5644.2295499007041"/>
    <n v="6882.76165910485"/>
    <n v="391968.3239047862"/>
    <n v="156.1583213541102"/>
    <n v="639.60432699439775"/>
    <n v="4247.395750466143"/>
    <n v="377.6978441593771"/>
    <n v="2870.2006856150633"/>
    <n v="21.28630761699241"/>
    <n v="518.91391581978473"/>
    <n v="863.13196632266568"/>
    <n v="426.6713628318376"/>
    <n v="3006.4542176292898"/>
    <n v="5628.1459978152689"/>
    <n v="5430.6435149566905"/>
    <n v="5132.9199280636012"/>
    <n v="359.64361011744415"/>
    <n v="3355.9889233464719"/>
    <n v="21472.697170767857"/>
    <n v="48490.565327920631"/>
    <n v="2616.8830433402641"/>
    <n v="78182.04367692009"/>
    <n v="136331.97980935787"/>
    <n v="37541.891237918528"/>
    <n v="9871.0940173691579"/>
    <n v="19584.994682057626"/>
    <n v="8422.7729088550586"/>
    <n v="850.38577453855373"/>
    <n v="5336.2122865939045"/>
    <n v="4076.9217105068451"/>
    <n v="405813.29831925553"/>
    <n v="449.61482486024852"/>
    <n v="903.87943575946031"/>
    <n v="3465.798277282142"/>
    <n v="306.75551072315943"/>
    <n v="3125.5306637684002"/>
    <n v="51.306050351954909"/>
    <n v="474.77749876813891"/>
    <n v="634.39791079724012"/>
    <n v="277.05996128474021"/>
    <n v="2801.2918453953644"/>
    <n v="6052.7317621413613"/>
    <n v="1143.1767421802797"/>
    <n v="4674.5612538290379"/>
    <n v="462.55544434716069"/>
    <n v="3070.5687068777042"/>
    <n v="19774.209990453535"/>
    <n v="28038.37718900359"/>
    <n v="2400.9552202740133"/>
    <n v="81654.172378866264"/>
    <n v="100511.57156598147"/>
    <n v="37351.572564812312"/>
    <n v="8072.2130407237264"/>
    <n v="16457.135897621542"/>
    <n v="10009.919484067983"/>
    <n v="1431.8001900595089"/>
    <n v="6507.317947027891"/>
    <n v="2444.249957025761"/>
    <n v="342547.50131428399"/>
  </r>
  <r>
    <s v="PAS"/>
    <n v="9003"/>
    <m/>
    <n v="2"/>
    <m/>
    <m/>
    <s v="Gestão espaço para espetáculos"/>
    <x v="3"/>
    <s v="Atividades culturais, recreativas e esportivas"/>
    <s v="90.01-9, 90.02-7, 90.03-5, 92.00-3, 93.11-5, 93.13-1, 93.19-1, 93.21-2, 93.29-8"/>
    <x v="0"/>
    <n v="0"/>
    <n v="0"/>
    <n v="38086.384897674376"/>
    <n v="0"/>
    <n v="591.12240909107709"/>
    <n v="0"/>
    <n v="52.254446832332206"/>
    <n v="186.34765426609877"/>
    <n v="3160.6280263162294"/>
    <n v="318.90652638885348"/>
    <n v="1583.3717546394157"/>
    <n v="879.0687105828722"/>
    <n v="811.17321244932202"/>
    <n v="137.36305162180477"/>
    <n v="0"/>
    <n v="933.4399288864139"/>
    <n v="26804.797843897777"/>
    <n v="29.827849845424115"/>
    <n v="11935.632105205763"/>
    <n v="40717.392562365341"/>
    <n v="1175.4250343035944"/>
    <n v="200.10889334430522"/>
    <n v="924.59274102405925"/>
    <n v="3358.931000035845"/>
    <n v="577.42577767743592"/>
    <n v="270.09814405066646"/>
    <n v="1157.1971617572506"/>
    <n v="133891.48973225625"/>
    <n v="0"/>
    <n v="0"/>
    <n v="34036.835824404676"/>
    <n v="0"/>
    <n v="285.9186738617131"/>
    <n v="0"/>
    <n v="26.200900005304003"/>
    <n v="308.63578163185656"/>
    <n v="0"/>
    <n v="261.6032339025154"/>
    <n v="1228.2133678009345"/>
    <n v="117.82289679374142"/>
    <n v="584.27195479532099"/>
    <n v="0"/>
    <n v="0"/>
    <n v="758.61479158352154"/>
    <n v="1983.4172118342121"/>
    <n v="82.014613675896086"/>
    <n v="11505.09864896945"/>
    <n v="15799.272934810358"/>
    <n v="1406.0436680421435"/>
    <n v="148.53958761046695"/>
    <n v="799.4816260444984"/>
    <n v="95.289543123278889"/>
    <n v="128.66728699948101"/>
    <n v="380.58333711311559"/>
    <n v="1549.5281823048886"/>
    <n v="71486.054065307369"/>
    <n v="0"/>
    <n v="0"/>
    <n v="32080.154180719648"/>
    <n v="0"/>
    <n v="303.78650165612322"/>
    <n v="0"/>
    <n v="22.668145927507368"/>
    <n v="184.41010483566285"/>
    <n v="0"/>
    <n v="255.45396925862198"/>
    <n v="585.10602806883821"/>
    <n v="319.53758311894194"/>
    <n v="113.24925528661569"/>
    <n v="0"/>
    <n v="0"/>
    <n v="548.06766249399197"/>
    <n v="2204.7301125639074"/>
    <n v="0"/>
    <n v="6309.9273311991947"/>
    <n v="11992.125048973119"/>
    <n v="787.23117961488174"/>
    <n v="79.431442855795865"/>
    <n v="168.55442919471997"/>
    <n v="92.932109509877463"/>
    <n v="342.82618754227462"/>
    <n v="209.60655080125557"/>
    <n v="430.00944386995479"/>
    <n v="57029.807267490934"/>
    <n v="70.086669571336031"/>
    <n v="11.228395752215073"/>
    <n v="801.21070607090041"/>
    <n v="0"/>
    <n v="118.64785970189916"/>
    <n v="0"/>
    <n v="31.18998820061719"/>
    <n v="47.214202322035192"/>
    <n v="0"/>
    <n v="20.79332546707813"/>
    <n v="212.20561537869463"/>
    <n v="329.48836464896641"/>
    <n v="111.97873439609964"/>
    <n v="0"/>
    <n v="0"/>
    <n v="803.34879406945925"/>
    <n v="423.77827429965987"/>
    <n v="0"/>
    <n v="4569.0312912602594"/>
    <n v="7237.0877418546879"/>
    <n v="772.47261339555041"/>
    <n v="28.653965551441146"/>
    <n v="633.03009287519399"/>
    <n v="84.985564179663371"/>
    <n v="62.530489555314865"/>
    <n v="225.80540405640042"/>
    <n v="471.68018247762109"/>
    <n v="17066.448275085091"/>
    <n v="0"/>
    <n v="0"/>
    <n v="26.22846293882975"/>
    <n v="0"/>
    <n v="0"/>
    <n v="0"/>
    <n v="37.649571051238993"/>
    <n v="11.294871315371697"/>
    <n v="0"/>
    <n v="0"/>
    <n v="47.837102041574248"/>
    <n v="311.29551217424427"/>
    <n v="65.835811684741358"/>
    <n v="0"/>
    <n v="0"/>
    <n v="251.28276032277319"/>
    <n v="20515.902603399245"/>
    <n v="0"/>
    <n v="4508.7181801352608"/>
    <n v="4895.7666224771829"/>
    <n v="724.20832395614082"/>
    <n v="0"/>
    <n v="92.761013156041741"/>
    <n v="174.911269849512"/>
    <n v="123.06803198002844"/>
    <n v="303.23695369280193"/>
    <n v="791.21392996025679"/>
    <n v="32881.211020135241"/>
    <n v="0"/>
    <n v="0"/>
    <n v="0"/>
    <n v="10.381576383215538"/>
    <n v="0"/>
    <n v="0"/>
    <n v="30.809839588897727"/>
    <n v="0"/>
    <n v="0"/>
    <n v="62.289458299293237"/>
    <n v="14.824444555817456"/>
    <n v="12.435565689142052"/>
    <n v="47.693185164193551"/>
    <n v="0"/>
    <n v="0"/>
    <n v="13.490914324905404"/>
    <n v="16169.577147181417"/>
    <n v="0"/>
    <n v="2709.0413241009546"/>
    <n v="4329.9302403947595"/>
    <n v="3753.489974451119"/>
    <n v="63.535247465295839"/>
    <n v="144.49412899721204"/>
    <n v="72.916620360391292"/>
    <n v="357.97930292369551"/>
    <n v="258.14961790332296"/>
    <n v="304.52177538017463"/>
    <n v="28355.560363163811"/>
    <n v="0"/>
    <n v="0"/>
    <n v="19.686758489703962"/>
    <n v="10.614608008682467"/>
    <n v="0"/>
    <n v="0"/>
    <n v="0"/>
    <n v="0"/>
    <n v="0"/>
    <n v="0"/>
    <n v="15.404888518193351"/>
    <n v="108.94159979239932"/>
    <n v="0"/>
    <n v="0"/>
    <n v="0"/>
    <n v="316.28254020591714"/>
    <n v="283.37735381271619"/>
    <n v="0"/>
    <n v="1472.4078575257524"/>
    <n v="7133.4457531721573"/>
    <n v="3948.5202421164095"/>
    <n v="0"/>
    <n v="495.47953676716583"/>
    <n v="50.018885548230536"/>
    <n v="201.77697029540954"/>
    <n v="184.38618001456265"/>
    <n v="15.999674709061688"/>
    <n v="14256.342848976361"/>
    <n v="0"/>
    <n v="0"/>
    <n v="0"/>
    <n v="13.820672448905899"/>
    <n v="0"/>
    <n v="0"/>
    <n v="0"/>
    <n v="21.307430747259961"/>
    <n v="0"/>
    <n v="0"/>
    <n v="121.7419681010272"/>
    <n v="0"/>
    <n v="0"/>
    <n v="0"/>
    <n v="0"/>
    <n v="456.2173247825902"/>
    <n v="19173.083913128201"/>
    <n v="0"/>
    <n v="1200.4752270691081"/>
    <n v="10269.017561594072"/>
    <n v="4086.6275601072562"/>
    <n v="5.3829298729919914"/>
    <n v="380.17194552843455"/>
    <n v="107.92774395347905"/>
    <n v="60.669825082589171"/>
    <n v="1877.6377120978652"/>
    <n v="45.186892674465085"/>
    <n v="37819.268707188239"/>
  </r>
  <r>
    <s v="PAS"/>
    <n v="9002"/>
    <m/>
    <n v="2"/>
    <m/>
    <m/>
    <s v="Criação artística"/>
    <x v="1"/>
    <s v="Atividades culturais, recreativas e esportivas"/>
    <s v="90.01-9, 90.02-7, 90.03-5, 92.00-3, 93.11-5, 93.13-1, 93.19-1,_x000a_93.21-2, 93.29-8"/>
    <x v="0"/>
    <n v="0"/>
    <n v="0"/>
    <n v="270.55929576289424"/>
    <n v="0"/>
    <n v="93.861782697108154"/>
    <n v="0"/>
    <n v="0"/>
    <n v="0"/>
    <n v="0"/>
    <n v="205.13900623263473"/>
    <n v="0"/>
    <n v="14.004775154401464"/>
    <n v="300.82624560282153"/>
    <n v="0"/>
    <n v="0"/>
    <n v="1426.6780511460686"/>
    <n v="2616.2769237736939"/>
    <n v="36.162109060976249"/>
    <n v="2268.3474352385406"/>
    <n v="4937.638622927765"/>
    <n v="734.44406698186606"/>
    <n v="166.69860653949129"/>
    <n v="437.82737824238336"/>
    <n v="178.7171796043211"/>
    <n v="0"/>
    <n v="374.64417745050935"/>
    <n v="4407.1435431622003"/>
    <n v="18468.969199577678"/>
    <n v="0"/>
    <n v="0"/>
    <n v="230.22282559676057"/>
    <n v="0"/>
    <n v="170.00133219961037"/>
    <n v="0"/>
    <n v="0"/>
    <n v="0"/>
    <n v="0"/>
    <n v="221.4517071982221"/>
    <n v="0"/>
    <n v="26.200900005304003"/>
    <n v="335.38311338648543"/>
    <n v="0"/>
    <n v="15.537172347547035"/>
    <n v="640.74668084731377"/>
    <n v="1859.176253871165"/>
    <n v="43.243078327338019"/>
    <n v="935.09427698727416"/>
    <n v="23630.54321606721"/>
    <n v="365.69906182401519"/>
    <n v="97.624051042627258"/>
    <n v="706.37935569472143"/>
    <n v="0"/>
    <n v="26.440495256097119"/>
    <n v="260.42438662425701"/>
    <n v="2640.5301805301328"/>
    <n v="32204.698087806082"/>
    <n v="0"/>
    <n v="48.963195203399692"/>
    <n v="241.19162374620711"/>
    <n v="0"/>
    <n v="0"/>
    <n v="0"/>
    <n v="0"/>
    <n v="0"/>
    <n v="38.667046349011756"/>
    <n v="39.587256452982118"/>
    <n v="0"/>
    <n v="22.668145927507368"/>
    <n v="540.84209986968222"/>
    <n v="95.155191345211776"/>
    <n v="0"/>
    <n v="726.42515370321962"/>
    <n v="1714.7366364016416"/>
    <n v="13.630042728115361"/>
    <n v="780.21116095056937"/>
    <n v="16853.393310905089"/>
    <n v="224.86509208370106"/>
    <n v="70.005211434336658"/>
    <n v="363.29293579328407"/>
    <n v="73.448254981752669"/>
    <n v="1018.2578527789192"/>
    <n v="104.39956738373974"/>
    <n v="2615.7872371277922"/>
    <n v="25585.527015166161"/>
    <n v="0"/>
    <n v="0"/>
    <n v="231.51975327085617"/>
    <n v="0"/>
    <n v="49.407993541038849"/>
    <n v="0"/>
    <n v="0"/>
    <n v="0"/>
    <n v="0"/>
    <n v="81.361039556961671"/>
    <n v="0"/>
    <n v="24.990143451259037"/>
    <n v="254.46165878136014"/>
    <n v="189.77247866650754"/>
    <n v="0"/>
    <n v="206.75356728832071"/>
    <n v="1338.1920410311441"/>
    <n v="51.827649873370113"/>
    <n v="962.43337657768336"/>
    <n v="15888.533475925868"/>
    <n v="170.86199835869965"/>
    <n v="29.91186635998028"/>
    <n v="327.26443264624862"/>
    <n v="68.781268413825401"/>
    <n v="855.41013039874838"/>
    <n v="85.462475314229366"/>
    <n v="3734.8553429806511"/>
    <n v="24551.800692436755"/>
    <n v="0"/>
    <n v="0"/>
    <n v="250.16478953060755"/>
    <n v="0"/>
    <n v="0"/>
    <n v="0"/>
    <n v="0"/>
    <n v="0"/>
    <n v="0"/>
    <n v="50.826920919172643"/>
    <n v="11.560632993380441"/>
    <n v="0"/>
    <n v="584.06466122792995"/>
    <n v="11.294871315371697"/>
    <n v="0"/>
    <n v="236.42601811780509"/>
    <n v="1149.03899672025"/>
    <n v="48.523653043096843"/>
    <n v="1087.5519319600012"/>
    <n v="22790.120956324456"/>
    <n v="131.16091801154357"/>
    <n v="300.77356440575687"/>
    <n v="159.67183082832938"/>
    <n v="11.294871315371697"/>
    <n v="917.96851935029179"/>
    <n v="62.12179223454433"/>
    <n v="1994.4470480601346"/>
    <n v="29797.011976358048"/>
    <n v="52.019511769660653"/>
    <n v="0"/>
    <n v="186.26557368853167"/>
    <n v="0"/>
    <n v="0"/>
    <n v="0"/>
    <n v="0"/>
    <n v="0"/>
    <n v="0"/>
    <n v="36.335517341254381"/>
    <n v="30.296342262416097"/>
    <n v="0"/>
    <n v="768.30988154192698"/>
    <n v="10.381576383215538"/>
    <n v="0"/>
    <n v="306.98901840407194"/>
    <n v="751.51159791501993"/>
    <n v="1138.242285927769"/>
    <n v="465.66036206603241"/>
    <n v="13252.510242033473"/>
    <n v="98.085356928329134"/>
    <n v="236.94820633168504"/>
    <n v="140.13230409828819"/>
    <n v="0"/>
    <n v="105.76571411453922"/>
    <n v="74.312216789880594"/>
    <n v="2040.1233152932216"/>
    <n v="19693.889022889318"/>
    <n v="0"/>
    <n v="0"/>
    <n v="0"/>
    <n v="0"/>
    <n v="0"/>
    <n v="0"/>
    <n v="0"/>
    <n v="0"/>
    <n v="20.425011933067861"/>
    <n v="0"/>
    <n v="10.21250596653393"/>
    <n v="0"/>
    <n v="248.29924145139125"/>
    <n v="38.788081998842259"/>
    <n v="0"/>
    <n v="368.9667667692205"/>
    <n v="922.58179352541981"/>
    <n v="175.80422981993306"/>
    <n v="904.63952792237478"/>
    <n v="11435.184339603678"/>
    <n v="103.16599702047775"/>
    <n v="337.88629680361265"/>
    <n v="53.640018687939559"/>
    <n v="0"/>
    <n v="0"/>
    <n v="86.058203892920574"/>
    <n v="1966.2396126072269"/>
    <n v="16671.891628002639"/>
    <n v="0"/>
    <n v="0"/>
    <n v="136.95631473732226"/>
    <n v="0"/>
    <n v="0"/>
    <n v="0"/>
    <n v="0"/>
    <n v="0"/>
    <n v="129.30498457262695"/>
    <n v="0"/>
    <n v="10.65371537362998"/>
    <n v="0"/>
    <n v="837.15045023841128"/>
    <n v="51.782383573508625"/>
    <n v="0"/>
    <n v="42.614861494519921"/>
    <n v="240.65453368748675"/>
    <n v="112.63023784722547"/>
    <n v="1244.0172421619948"/>
    <n v="10104.946700148126"/>
    <n v="143.05921148081853"/>
    <n v="269.35396073843873"/>
    <n v="76.690489756142568"/>
    <n v="0"/>
    <n v="10.65371537362998"/>
    <n v="31.961146120889946"/>
    <n v="26.129638758481953"/>
    <n v="13468.559586063253"/>
  </r>
  <r>
    <s v="PAS"/>
    <n v="93212"/>
    <m/>
    <n v="2"/>
    <m/>
    <m/>
    <s v="Parques de Diversão e Parques Temáticas"/>
    <x v="4"/>
    <s v="Atividades culturais, recreativas e esportivas"/>
    <s v="90.01-9, 90.02-7, 90.03-5, 92.00-3, 93.11-5, 93.13-1, 93.19-1,_x000a_93.21-2, 93.29-8"/>
    <x v="0"/>
    <n v="136.89358215634758"/>
    <n v="45.375471500256495"/>
    <n v="1457.2773242418264"/>
    <n v="610.47414550015662"/>
    <n v="2646.1788596534489"/>
    <n v="538.65440878154106"/>
    <n v="53.703476814125452"/>
    <n v="2915.3897122174312"/>
    <n v="807.42306637312652"/>
    <n v="61077.163284484341"/>
    <n v="3917.7907788277521"/>
    <n v="2602.2460347431038"/>
    <n v="16426.37719233962"/>
    <n v="8236.2450211665346"/>
    <n v="3953.3710320367591"/>
    <n v="5662.6979430673555"/>
    <n v="8410.7719875197217"/>
    <n v="4226.9835235323662"/>
    <n v="27180.061984117769"/>
    <n v="88625.411581154069"/>
    <n v="9080.0282751884624"/>
    <n v="37248.065246890095"/>
    <n v="27509.838459884468"/>
    <n v="2040.7806714023075"/>
    <n v="576.30733002639363"/>
    <n v="16046.432865175315"/>
    <n v="5476.7485737737607"/>
    <n v="337508.69183256844"/>
    <n v="161.99730504754334"/>
    <n v="0"/>
    <n v="1381.8683140157393"/>
    <n v="312.01021022834993"/>
    <n v="2257.9265144312935"/>
    <n v="431.81421194653802"/>
    <n v="40.576615052461953"/>
    <n v="3297.9126938830709"/>
    <n v="692.56765559670953"/>
    <n v="49879.648819718102"/>
    <n v="3893.8979581116828"/>
    <n v="1816.4749699657114"/>
    <n v="13464.34630343569"/>
    <n v="4846.4461694534184"/>
    <n v="3584.2794495077642"/>
    <n v="4875.1222429766913"/>
    <n v="8392.0079925438804"/>
    <n v="2183.6230033911588"/>
    <n v="27310.905771356141"/>
    <n v="75576.230191859606"/>
    <n v="8470.3423072345176"/>
    <n v="45044.988611163324"/>
    <n v="23526.886002032788"/>
    <n v="1333.4097881004157"/>
    <n v="976.11027881420023"/>
    <n v="7371.747844666912"/>
    <n v="5510.8447659927069"/>
    <n v="296633.9859905265"/>
    <n v="107.62012052781742"/>
    <n v="0"/>
    <n v="1019.9887588736531"/>
    <n v="235.53752487171073"/>
    <n v="1829.6169413200803"/>
    <n v="101.82917456659752"/>
    <n v="34.002218891261052"/>
    <n v="1878.9560560174366"/>
    <n v="834.00791916732135"/>
    <n v="40276.131385628825"/>
    <n v="3825.3243353937928"/>
    <n v="1593.3284885594762"/>
    <n v="11365.000040919645"/>
    <n v="3404.4277048507511"/>
    <n v="3067.9094209062537"/>
    <n v="4458.3162750753054"/>
    <n v="7233.0015663406612"/>
    <n v="2087.7234845357393"/>
    <n v="18541.358393194681"/>
    <n v="73338.198217757817"/>
    <n v="6886.678762623178"/>
    <n v="36039.882946141282"/>
    <n v="12816.417918300849"/>
    <n v="782.25694289856301"/>
    <n v="480.16945886798527"/>
    <n v="7145.1393589543777"/>
    <n v="4008.2901659163035"/>
    <n v="243391.11358110141"/>
    <n v="115.27285498476829"/>
    <n v="17.237666812196395"/>
    <n v="635.22102262739213"/>
    <n v="460.55804252619356"/>
    <n v="827.13368770132467"/>
    <n v="69.25951489955618"/>
    <n v="0"/>
    <n v="1132.5494859219123"/>
    <n v="698.86729347312439"/>
    <n v="31826.571281445467"/>
    <n v="1424.6121539036033"/>
    <n v="1428.9302980803354"/>
    <n v="8413.9157559191717"/>
    <n v="1326.9451411267787"/>
    <n v="2098.0150634933398"/>
    <n v="2960.1835969619697"/>
    <n v="4966.5048642569363"/>
    <n v="1802.2752198995292"/>
    <n v="19100.083387642258"/>
    <n v="72050.840288004372"/>
    <n v="13146.824968118937"/>
    <n v="32742.87571467767"/>
    <n v="9435.7964869497682"/>
    <n v="443.61567908854721"/>
    <n v="150.97919162970786"/>
    <n v="3563.414183740425"/>
    <n v="2886.9430186752998"/>
    <n v="213725.4258625606"/>
    <n v="111.61990476367323"/>
    <n v="48.793844082389121"/>
    <n v="1185.7229670080242"/>
    <n v="172.99734283178253"/>
    <n v="917.34508674732069"/>
    <n v="69.991881392650853"/>
    <n v="48.722088429363083"/>
    <n v="1853.5481792301293"/>
    <n v="805.29797008631931"/>
    <n v="29397.339632842184"/>
    <n v="1474.7084507176426"/>
    <n v="1466.8155503489343"/>
    <n v="9329.3570767924793"/>
    <n v="1560.5888940299988"/>
    <n v="2322.7654815829751"/>
    <n v="3308.2651506557008"/>
    <n v="5438.4019171884611"/>
    <n v="1903.3523606251406"/>
    <n v="20344.521755973055"/>
    <n v="69917.144779425304"/>
    <n v="13158.943214114472"/>
    <n v="29543.363494164194"/>
    <n v="8004.5278034727153"/>
    <n v="188.38538692458422"/>
    <n v="179.32911481028731"/>
    <n v="4506.1555731551498"/>
    <n v="2936.0227343315764"/>
    <n v="210194.0276357265"/>
    <n v="215.95978452074786"/>
    <n v="22.424204987753825"/>
    <n v="639.56516206727122"/>
    <n v="245.21729936569434"/>
    <n v="762.51696192006159"/>
    <n v="47.020726926207324"/>
    <n v="0"/>
    <n v="898.41090373753082"/>
    <n v="665.26949867273663"/>
    <n v="21477.11810961282"/>
    <n v="1032.0135311803317"/>
    <n v="1217.7745379306373"/>
    <n v="8387.9984749315026"/>
    <n v="887.76699719837541"/>
    <n v="1766.7685950338455"/>
    <n v="1958.5428787368396"/>
    <n v="5234.8027265769733"/>
    <n v="1113.9342155307852"/>
    <n v="19129.698793816744"/>
    <n v="60280.207336305008"/>
    <n v="11540.727833758276"/>
    <n v="24696.453429916677"/>
    <n v="7141.4153974268875"/>
    <n v="140.63128954381651"/>
    <n v="34.102250490488593"/>
    <n v="4217.6645431657435"/>
    <n v="2801.0540169939445"/>
    <n v="176555.05950034768"/>
    <n v="98.412137014206735"/>
    <n v="33.465028587694626"/>
    <n v="406.04923722935217"/>
    <n v="169.10630241275803"/>
    <n v="524.51602903252103"/>
    <n v="91.384210317844335"/>
    <n v="139.51415138899344"/>
    <n v="404.09680295616289"/>
    <n v="624.50310672591536"/>
    <n v="20222.194517586715"/>
    <n v="2365.0716841743492"/>
    <n v="1026.3598026504533"/>
    <n v="7253.2298352030075"/>
    <n v="918.08090836578003"/>
    <n v="1917.3637894738672"/>
    <n v="2454.8627435613762"/>
    <n v="6246.7822044268623"/>
    <n v="972.50815130871285"/>
    <n v="19895.476272790282"/>
    <n v="58451.899754941973"/>
    <n v="12475.681695694999"/>
    <n v="25343.60310579279"/>
    <n v="4369.1123339265496"/>
    <n v="24.169433397813219"/>
    <n v="10.21250596653393"/>
    <n v="3980.6217165943981"/>
    <n v="2932.1042211791496"/>
    <n v="173350.38168270109"/>
    <n v="0"/>
    <n v="0"/>
    <n v="733.39391621462039"/>
    <n v="182.52281611220675"/>
    <n v="644.92714591759636"/>
    <n v="0"/>
    <n v="42.054139632749923"/>
    <n v="401.04313466724864"/>
    <n v="599.39625038098643"/>
    <n v="12506.871969243128"/>
    <n v="2136.6581296457939"/>
    <n v="945.97506880981007"/>
    <n v="6585.2582858142841"/>
    <n v="776.54426708706887"/>
    <n v="1298.5345466163346"/>
    <n v="2330.8961076160494"/>
    <n v="5567.8172531954424"/>
    <n v="916.43035355213954"/>
    <n v="22695.526032526035"/>
    <n v="63949.823404832983"/>
    <n v="11053.719210326319"/>
    <n v="24787.794896345105"/>
    <n v="4441.865606247884"/>
    <n v="21.307430747259961"/>
    <n v="0"/>
    <n v="3132.1026043496117"/>
    <n v="2805.4924932228059"/>
    <n v="168555.95506310349"/>
  </r>
  <r>
    <s v="PAS"/>
    <n v="93298"/>
    <m/>
    <n v="2"/>
    <m/>
    <m/>
    <s v="Atividades de Lazer não especificadas anteriormente"/>
    <x v="4"/>
    <s v="Atividades culturais, recreativas e esportivas"/>
    <s v="90.01-9, 90.02-7, 90.03-5, 92.00-3, 93.11-5, 93.13-1, 93.19-1,_x000a_93.21-2, 93.29-8"/>
    <x v="0"/>
    <n v="2022.2456222960461"/>
    <n v="2319.543012745266"/>
    <n v="4922.7802141719303"/>
    <n v="3651.0075495812025"/>
    <n v="33422.376562366037"/>
    <n v="963.77245357140566"/>
    <n v="2361.6149821724266"/>
    <n v="1136.6786186671895"/>
    <n v="1850.0897959131992"/>
    <n v="10409.164034564521"/>
    <n v="7138.2509185769322"/>
    <n v="3916.1388343550034"/>
    <n v="17189.555034467048"/>
    <n v="2597.6478647128793"/>
    <n v="1488.9020022143434"/>
    <n v="24048.233307790615"/>
    <n v="78533.930009206408"/>
    <n v="28702.764820663171"/>
    <n v="118489.8974541358"/>
    <n v="266704.30634199834"/>
    <n v="58931.638501092333"/>
    <n v="44203.550174415344"/>
    <n v="43021.265314955104"/>
    <n v="12706.358211643328"/>
    <n v="8873.9932728437379"/>
    <n v="17609.122623202504"/>
    <n v="19539.121847847917"/>
    <n v="816753.94938017009"/>
    <n v="1981.9035108710882"/>
    <n v="2089.1925251751404"/>
    <n v="3679.3533569056576"/>
    <n v="2715.6649325131066"/>
    <n v="6896.1180376768025"/>
    <n v="1103.3036685773191"/>
    <n v="2007.1645791829674"/>
    <n v="1485.0612156412894"/>
    <n v="1478.6655682210885"/>
    <n v="8749.0669404694836"/>
    <n v="6743.7321734032712"/>
    <n v="3240.6743545800509"/>
    <n v="14425.205571649163"/>
    <n v="1840.5859810738391"/>
    <n v="781.97610142300675"/>
    <n v="21389.273208893184"/>
    <n v="76666.657354706927"/>
    <n v="23638.699115691787"/>
    <n v="112840.44592597736"/>
    <n v="271162.66028663906"/>
    <n v="57221.484356658162"/>
    <n v="41619.662254464398"/>
    <n v="40818.779769089844"/>
    <n v="12458.992264931634"/>
    <n v="6985.7146817084258"/>
    <n v="21193.734694177925"/>
    <n v="22695.553472169424"/>
    <n v="767909.32590247155"/>
    <n v="1916.1216110285031"/>
    <n v="1908.9997314831312"/>
    <n v="3195.5733574768465"/>
    <n v="2155.284581490007"/>
    <n v="5658.4703280179019"/>
    <n v="499.99734442111014"/>
    <n v="1612.0612329791145"/>
    <n v="1397.3128032246298"/>
    <n v="934.01289109030756"/>
    <n v="7565.7806995262554"/>
    <n v="5389.82874576016"/>
    <n v="2421.415903471956"/>
    <n v="11763.315262170994"/>
    <n v="1872.3607917594693"/>
    <n v="1008.5038078966907"/>
    <n v="18631.02694568309"/>
    <n v="63371.382537472411"/>
    <n v="19742.04270582143"/>
    <n v="86271.328843512441"/>
    <n v="201725.08209463127"/>
    <n v="49097.152101558648"/>
    <n v="36491.154892227081"/>
    <n v="36817.066706959478"/>
    <n v="9566.8307787980757"/>
    <n v="6085.1825041985776"/>
    <n v="17361.276582587681"/>
    <n v="15895.878435979095"/>
    <n v="610354.44422122638"/>
    <n v="1286.9113128469735"/>
    <n v="1799.7151609291539"/>
    <n v="4107.0583487797458"/>
    <n v="1882.0233459996023"/>
    <n v="6974.0689619686009"/>
    <n v="616.56254216300897"/>
    <n v="1454.7731586402824"/>
    <n v="1996.1560018438042"/>
    <n v="795.90363896547274"/>
    <n v="7655.1806631376012"/>
    <n v="4264.3796954414456"/>
    <n v="2726.9381884420418"/>
    <n v="12261.561345282898"/>
    <n v="1725.5629193179604"/>
    <n v="1468.0612382005545"/>
    <n v="27132.518117789034"/>
    <n v="66397.295907938707"/>
    <n v="16495.52193168244"/>
    <n v="96572.497716799116"/>
    <n v="219719.44167993646"/>
    <n v="49435.285448389986"/>
    <n v="38584.595874930572"/>
    <n v="35761.356165671736"/>
    <n v="8279.7846900873737"/>
    <n v="6851.50852331852"/>
    <n v="18198.594866480467"/>
    <n v="17830.905156894489"/>
    <n v="652274.16260187817"/>
    <n v="1645.3777212499895"/>
    <n v="1443.1738344093753"/>
    <n v="5206.7297110860291"/>
    <n v="1517.8557450146136"/>
    <n v="5923.5700139874079"/>
    <n v="671.8639038554918"/>
    <n v="1728.903073159034"/>
    <n v="1909.0901552532696"/>
    <n v="1295.3580749730181"/>
    <n v="7625.9339045122697"/>
    <n v="6473.7099755491681"/>
    <n v="2806.4997941289771"/>
    <n v="13971.42737997396"/>
    <n v="1442.9860294901912"/>
    <n v="2729.489368288077"/>
    <n v="29711.536598135644"/>
    <n v="74704.245438192142"/>
    <n v="14077.968357603533"/>
    <n v="88727.210873038668"/>
    <n v="240282.61560775363"/>
    <n v="48652.526638933421"/>
    <n v="39556.699663840009"/>
    <n v="37884.11392640011"/>
    <n v="9667.0910036314308"/>
    <n v="6434.1156934192559"/>
    <n v="17120.426207828339"/>
    <n v="16206.884392162105"/>
    <n v="679417.40308586915"/>
    <n v="1840.6512601469674"/>
    <n v="1392.7813478465698"/>
    <n v="3837.380925716961"/>
    <n v="1234.3415245009942"/>
    <n v="4349.7405207307393"/>
    <n v="511.27946455061567"/>
    <n v="1742.9905431817317"/>
    <n v="2697.7995280658056"/>
    <n v="1049.5874190298755"/>
    <n v="7908.1073158709787"/>
    <n v="4186.4713666594853"/>
    <n v="2117.3827834776971"/>
    <n v="11252.058167366133"/>
    <n v="1582.3917984678258"/>
    <n v="1751.491379791793"/>
    <n v="25169.29628002215"/>
    <n v="67934.075651305393"/>
    <n v="9699.6503708302298"/>
    <n v="91425.135410351388"/>
    <n v="221480.92317996998"/>
    <n v="45051.518261487588"/>
    <n v="38301.581616265983"/>
    <n v="34905.45072927163"/>
    <n v="9643.5217641502695"/>
    <n v="5836.9783622255154"/>
    <n v="12313.061748261687"/>
    <n v="14148.091105722562"/>
    <n v="623363.73982526851"/>
    <n v="1802.0712413928024"/>
    <n v="1365.8872368587352"/>
    <n v="5202.392776182669"/>
    <n v="1018.6381638017479"/>
    <n v="6624.1224878351231"/>
    <n v="964.32239712869648"/>
    <n v="2232.4651241705055"/>
    <n v="1548.9071558340258"/>
    <n v="595.32437763043038"/>
    <n v="8411.1938957655238"/>
    <n v="4640.9977885557137"/>
    <n v="1832.9115329047499"/>
    <n v="11686.802030283259"/>
    <n v="1707.7190061480353"/>
    <n v="1709.9492698005604"/>
    <n v="23975.744978325325"/>
    <n v="62694.159722286327"/>
    <n v="7418.5021413993072"/>
    <n v="90180.436154607596"/>
    <n v="223547.73483309464"/>
    <n v="45067.088227795997"/>
    <n v="32899.483139200594"/>
    <n v="38678.137850851621"/>
    <n v="8795.0549257544135"/>
    <n v="6941.5178220652815"/>
    <n v="11992.177121948149"/>
    <n v="16274.965726827057"/>
    <n v="619808.70712844888"/>
    <n v="1802.8332103238065"/>
    <n v="1465.5648980485494"/>
    <n v="4994.8455812719212"/>
    <n v="1119.4503573213497"/>
    <n v="7469.5236708489574"/>
    <n v="1064.7084837613852"/>
    <n v="1152.8396620242854"/>
    <n v="2009.3364182982732"/>
    <n v="3526.3531543832023"/>
    <n v="8886.9850814591427"/>
    <n v="4945.5763530829854"/>
    <n v="3942.1721511908745"/>
    <n v="15565.360484330638"/>
    <n v="1868.120860299055"/>
    <n v="12139.557936726771"/>
    <n v="26334.469052780478"/>
    <n v="69990.355821788529"/>
    <n v="7277.0951423262522"/>
    <n v="88504.596313471571"/>
    <n v="229071.64807923665"/>
    <n v="47863.906406772163"/>
    <n v="31468.412065219927"/>
    <n v="44736.703670412753"/>
    <n v="7987.3898410846105"/>
    <n v="5712.8844096627918"/>
    <n v="15296.965077615019"/>
    <n v="16649.394527418786"/>
    <n v="662847.04871116078"/>
  </r>
  <r>
    <s v="PAS"/>
    <n v="5911"/>
    <m/>
    <n v="3"/>
    <m/>
    <m/>
    <s v="Produção cine, vídeos, programa TV"/>
    <x v="5"/>
    <s v="Serviços audiovisuais"/>
    <s v="60.10-1, 60.21-7, 60.22-5, 59.11-1, 59.12-0, 59.13-8, 59.14-6, 59.20-1"/>
    <x v="0"/>
    <n v="6018.4995242495124"/>
    <n v="1859.1695568181913"/>
    <n v="9236.2701562551265"/>
    <n v="1250.8223383014408"/>
    <n v="6589.0577882679618"/>
    <n v="2822.3537119330954"/>
    <n v="5393.8712114181144"/>
    <n v="10789.999961988357"/>
    <n v="6834.9083259062563"/>
    <n v="17385.008340992474"/>
    <n v="13532.912239342737"/>
    <n v="18620.591186624028"/>
    <n v="17392.094321659988"/>
    <n v="3274.7359802992055"/>
    <n v="3520.4695584303645"/>
    <n v="21647.67810102474"/>
    <n v="55809.321083100062"/>
    <n v="7876.1193676072471"/>
    <n v="262673.61072017066"/>
    <n v="803210.89509746782"/>
    <n v="51863.250224799165"/>
    <n v="47259.995485389722"/>
    <n v="52650.815819117641"/>
    <n v="16983.403600995072"/>
    <n v="13784.67419731788"/>
    <n v="20216.422001110423"/>
    <n v="35318.899370308827"/>
    <n v="1513815.8492708961"/>
    <n v="13188.243618058954"/>
    <n v="1908.5324141804629"/>
    <n v="2943.9016231860373"/>
    <n v="1890.9529251361218"/>
    <n v="6683.0256376895759"/>
    <n v="2716.6547018913484"/>
    <n v="4143.7262927212505"/>
    <n v="10276.540242269759"/>
    <n v="6031.209573937268"/>
    <n v="16221.123750661984"/>
    <n v="15675.977706509126"/>
    <n v="14820.366888490393"/>
    <n v="20060.294685615987"/>
    <n v="1531.5861069414609"/>
    <n v="2576.9462763689198"/>
    <n v="20997.805602187014"/>
    <n v="55687.865621076955"/>
    <n v="9240.2411373761261"/>
    <n v="280619.4226412201"/>
    <n v="763021.8384525819"/>
    <n v="48230.245140108767"/>
    <n v="43816.182333332545"/>
    <n v="48242.601191952992"/>
    <n v="15783.045822728738"/>
    <n v="21393.065558501563"/>
    <n v="30945.222926406819"/>
    <n v="31303.672496261072"/>
    <n v="1489950.2913673932"/>
    <n v="12066.808143032013"/>
    <n v="930.20854859430051"/>
    <n v="2125.4683207208354"/>
    <n v="1538.258757487198"/>
    <n v="6622.0165598225649"/>
    <n v="2191.2400393188955"/>
    <n v="3850.4545636141902"/>
    <n v="5653.8934689392991"/>
    <n v="4259.7219119401416"/>
    <n v="15714.684517770016"/>
    <n v="9927.2330899825283"/>
    <n v="6125.2210401068251"/>
    <n v="18460.365753617432"/>
    <n v="2229.6918720618692"/>
    <n v="2796.1992403670874"/>
    <n v="17330.497913219559"/>
    <n v="44933.864181536548"/>
    <n v="7867.8083085622211"/>
    <n v="261570.18918061565"/>
    <n v="652615.62773398124"/>
    <n v="37356.786531722704"/>
    <n v="34673.991142346196"/>
    <n v="43592.757360401825"/>
    <n v="16307.007866738952"/>
    <n v="9256.3446667517783"/>
    <n v="24482.003418241169"/>
    <n v="31758.392753257616"/>
    <n v="1276236.7368847509"/>
    <n v="7492.6624002984754"/>
    <n v="866.37765543891283"/>
    <n v="1908.5226866954961"/>
    <n v="1231.6880670205007"/>
    <n v="6028.0285514057723"/>
    <n v="1546.623642667166"/>
    <n v="3618.6461313939831"/>
    <n v="3478.9195035167736"/>
    <n v="1845.947684856814"/>
    <n v="10753.130138442984"/>
    <n v="10191.665431701578"/>
    <n v="4641.1245824469397"/>
    <n v="12848.779090049577"/>
    <n v="2087.2454355657205"/>
    <n v="2025.6663521504929"/>
    <n v="12876.86967300349"/>
    <n v="42333.684184325735"/>
    <n v="7368.8896321846978"/>
    <n v="223480.49981910741"/>
    <n v="577535.77757737006"/>
    <n v="35226.95702512456"/>
    <n v="31115.472698453555"/>
    <n v="119522.44733966466"/>
    <n v="18378.237132703787"/>
    <n v="10222.044578359249"/>
    <n v="17906.881565291638"/>
    <n v="25256.557307466788"/>
    <n v="1191789.3458867071"/>
    <n v="7667.216710940861"/>
    <n v="299.22067741001598"/>
    <n v="1039.5389539615132"/>
    <n v="680.78939042515606"/>
    <n v="7818.9322147882476"/>
    <n v="1615.816877963106"/>
    <n v="3786.0291713132442"/>
    <n v="4207.8580292757679"/>
    <n v="1422.3637605207623"/>
    <n v="4266.1518384815736"/>
    <n v="8032.8625292735078"/>
    <n v="4653.1316315497843"/>
    <n v="7559.1702484085863"/>
    <n v="2210.0458008363903"/>
    <n v="946.83812951335824"/>
    <n v="9238.8118103854358"/>
    <n v="30234.995460413938"/>
    <n v="5434.906599492665"/>
    <n v="170200.12390226111"/>
    <n v="467166.21357981017"/>
    <n v="26736.618716262172"/>
    <n v="24874.048461444567"/>
    <n v="95648.974073957579"/>
    <n v="16432.538000050889"/>
    <n v="7699.0456870081744"/>
    <n v="9796.5432645109577"/>
    <n v="24431.350796685012"/>
    <n v="944100.1363169445"/>
    <n v="3900.0511036986204"/>
    <n v="155.06757315873662"/>
    <n v="1414.6311900536034"/>
    <n v="659.71603922727434"/>
    <n v="7222.8738979069894"/>
    <n v="4367.182688666001"/>
    <n v="2161.142735678211"/>
    <n v="3022.2383878679257"/>
    <n v="1079.8054644168685"/>
    <n v="3205.1062596308821"/>
    <n v="6542.1295776646321"/>
    <n v="2152.397123287391"/>
    <n v="5683.9433950769417"/>
    <n v="1632.6845136326615"/>
    <n v="577.08035869382286"/>
    <n v="8040.7486497106293"/>
    <n v="19971.230383436643"/>
    <n v="4501.8378690058553"/>
    <n v="136525.32106370162"/>
    <n v="384051.921987699"/>
    <n v="21583.616736025633"/>
    <n v="19741.276310726309"/>
    <n v="76249.899163501788"/>
    <n v="14446.932778466853"/>
    <n v="3102.3451420081565"/>
    <n v="7527.8397122334454"/>
    <n v="20841.071648015644"/>
    <n v="760360.09175319213"/>
    <n v="5136.0327420542681"/>
    <n v="708.17965568457271"/>
    <n v="463.21151336926727"/>
    <n v="124.20733864908684"/>
    <n v="5450.1818008537721"/>
    <n v="1594.6237571490783"/>
    <n v="26924.472905169037"/>
    <n v="2560.8048432833316"/>
    <n v="1012.3552626025916"/>
    <n v="1547.1067748431651"/>
    <n v="5375.3376190938743"/>
    <n v="1651.7495058170657"/>
    <n v="6059.1361766560103"/>
    <n v="717.6306607048158"/>
    <n v="291.67503847665057"/>
    <n v="6946.7110233642788"/>
    <n v="11594.93322314366"/>
    <n v="2840.3535378959423"/>
    <n v="98857.128748966599"/>
    <n v="352271.26883159025"/>
    <n v="11097.086858224544"/>
    <n v="12024.286951292228"/>
    <n v="67033.312075606402"/>
    <n v="3255.7398840129345"/>
    <n v="4450.7321497651583"/>
    <n v="5342.568020242491"/>
    <n v="9604.0525997602799"/>
    <n v="644934.87949827139"/>
    <n v="855.28396455420409"/>
    <n v="709.79861604872451"/>
    <n v="360.50282207618113"/>
    <n v="77.436400639395842"/>
    <n v="3296.9415580245891"/>
    <n v="0"/>
    <n v="1133.9058967635776"/>
    <n v="2315.3505401336884"/>
    <n v="364.32854043713024"/>
    <n v="735.19343342691968"/>
    <n v="3264.4290748354038"/>
    <n v="882.10073034963523"/>
    <n v="4574.6133550296345"/>
    <n v="27.372867202763185"/>
    <n v="170.93635229515013"/>
    <n v="4560.0171337639167"/>
    <n v="12329.19104043367"/>
    <n v="823.45940473798203"/>
    <n v="72587.330350004602"/>
    <n v="244620.58042546088"/>
    <n v="6322.7001206716977"/>
    <n v="6199.466031848091"/>
    <n v="54283.609093620333"/>
    <n v="2503.1687481068589"/>
    <n v="1050.3473382727868"/>
    <n v="3913.3922138647267"/>
    <n v="7029.4048823886278"/>
    <n v="434990.86093499121"/>
  </r>
  <r>
    <s v="PAS"/>
    <n v="5912"/>
    <m/>
    <n v="3"/>
    <m/>
    <m/>
    <s v="Pós Produção cine, vídeos, programa TV"/>
    <x v="5"/>
    <s v="Serviços audiovisuais"/>
    <s v="60.10-1, 60.21-7, 60.22-5, 59.11-1, 59.12-0, 59.13-8, 59.14-6, 59.20-1"/>
    <x v="0"/>
    <n v="60.356622284263864"/>
    <n v="0"/>
    <n v="3092.568790529609"/>
    <n v="0"/>
    <n v="191.79097104518917"/>
    <n v="0"/>
    <n v="0"/>
    <n v="1269.8034317887186"/>
    <n v="359.15395611663348"/>
    <n v="890.48830490039086"/>
    <n v="9053.9683527143516"/>
    <n v="52.411099586912712"/>
    <n v="1789.0435055709243"/>
    <n v="0"/>
    <n v="640.03717611029833"/>
    <n v="1015.4451934480977"/>
    <n v="7733.4221493925525"/>
    <n v="165.50873553761912"/>
    <n v="24714.86612696018"/>
    <n v="138088.28983538868"/>
    <n v="6156.8642754632874"/>
    <n v="2605.5328548125558"/>
    <n v="13114.658423941381"/>
    <n v="357.87347019941097"/>
    <n v="863.89049940374343"/>
    <n v="536.83089389105828"/>
    <n v="3054.6137756005078"/>
    <n v="215807.41844468634"/>
    <n v="21.481558643003613"/>
    <n v="0"/>
    <n v="2949.4954528558183"/>
    <n v="0"/>
    <n v="1214.6307320472447"/>
    <n v="0"/>
    <n v="0"/>
    <n v="1253.8062099280969"/>
    <n v="447.16910567593931"/>
    <n v="978.98222549244224"/>
    <n v="7678.4665385934786"/>
    <n v="0"/>
    <n v="914.72786504325711"/>
    <n v="42.64030368744924"/>
    <n v="0"/>
    <n v="453.83978369341503"/>
    <n v="7860.3418881605021"/>
    <n v="78.29434292893221"/>
    <n v="23864.393368524092"/>
    <n v="159245.70375874985"/>
    <n v="10932.559507708154"/>
    <n v="2706.4680056121124"/>
    <n v="19604.262058055945"/>
    <n v="264.62464060885338"/>
    <n v="722.77302221995251"/>
    <n v="650.61514898438452"/>
    <n v="3061.33470588093"/>
    <n v="244946.61022309383"/>
    <n v="0"/>
    <n v="0"/>
    <n v="3706.9033833894896"/>
    <n v="0"/>
    <n v="1084.0755785050653"/>
    <n v="0"/>
    <n v="0"/>
    <n v="1755.4587408181462"/>
    <n v="224.97608771769364"/>
    <n v="1097.1140808787145"/>
    <n v="6802.3397462548319"/>
    <n v="0"/>
    <n v="1485.5337974988774"/>
    <n v="0"/>
    <n v="0"/>
    <n v="753.75182112185348"/>
    <n v="12783.091258624505"/>
    <n v="46.361942195658088"/>
    <n v="21414.66302744206"/>
    <n v="191841.66553400067"/>
    <n v="21537.626329856339"/>
    <n v="1259.0004565997533"/>
    <n v="22170.92283910848"/>
    <n v="787.29500384803123"/>
    <n v="1220.4755879203049"/>
    <n v="635.35802794150504"/>
    <n v="3297.3254735602418"/>
    <n v="293903.9387172822"/>
    <n v="0"/>
    <n v="0"/>
    <n v="2318.5681413606721"/>
    <n v="0"/>
    <n v="1318.1690761938548"/>
    <n v="0"/>
    <n v="0"/>
    <n v="600.53220078653555"/>
    <n v="115.9812099094695"/>
    <n v="1300.3423346709178"/>
    <n v="4531.6898674965933"/>
    <n v="0"/>
    <n v="939.75642263152668"/>
    <n v="36.016956923453492"/>
    <n v="0"/>
    <n v="1506.3606499961295"/>
    <n v="8683.3757267103683"/>
    <n v="0"/>
    <n v="14109.508719858872"/>
    <n v="123552.31327677697"/>
    <n v="27571.561422245984"/>
    <n v="1667.0352687089317"/>
    <n v="2181.8827985435823"/>
    <n v="315.69358389603178"/>
    <n v="622.83297530731761"/>
    <n v="1206.5700395203712"/>
    <n v="2818.4623558873077"/>
    <n v="195396.65302742485"/>
    <n v="0"/>
    <n v="0"/>
    <n v="1576.269196559484"/>
    <n v="0"/>
    <n v="1481.8359017629016"/>
    <n v="0"/>
    <n v="0"/>
    <n v="619.86289882157405"/>
    <n v="112.22877065251782"/>
    <n v="1190.7444544068308"/>
    <n v="603.17710069798898"/>
    <n v="0"/>
    <n v="847.65928108130527"/>
    <n v="35.728260320089944"/>
    <n v="50.089619860518255"/>
    <n v="1378.946918690677"/>
    <n v="7462.5196998097526"/>
    <n v="0"/>
    <n v="20398.138808839922"/>
    <n v="195803.88915470461"/>
    <n v="24793.07561358263"/>
    <n v="1820.3835860275447"/>
    <n v="2165.4618358356456"/>
    <n v="1492.5137477195381"/>
    <n v="430.84148676695781"/>
    <n v="505.30198349057838"/>
    <n v="2777.5331716910214"/>
    <n v="265546.20149132202"/>
    <n v="0"/>
    <n v="0"/>
    <n v="420.20916211269588"/>
    <n v="0"/>
    <n v="232.20980623661052"/>
    <n v="0"/>
    <n v="0"/>
    <n v="687.0883127379775"/>
    <n v="66.749893923005573"/>
    <n v="796.18172442182924"/>
    <n v="192.94091245606853"/>
    <n v="0"/>
    <n v="899.69429445864296"/>
    <n v="0"/>
    <n v="35.559801736817661"/>
    <n v="2157.0744328646347"/>
    <n v="3772.8891150588652"/>
    <n v="0"/>
    <n v="26320.244260261014"/>
    <n v="190759.8190716744"/>
    <n v="14640.827457447356"/>
    <n v="1808.3736751540557"/>
    <n v="1591.9478103289216"/>
    <n v="1176.8309081648622"/>
    <n v="141.68593978523521"/>
    <n v="435.68206278138092"/>
    <n v="2808.9724767840949"/>
    <n v="248944.98111838847"/>
    <n v="0"/>
    <n v="0"/>
    <n v="35.221136721708746"/>
    <n v="0"/>
    <n v="561.84537166376731"/>
    <n v="0"/>
    <n v="0"/>
    <n v="668.78701558193552"/>
    <n v="62.811027153713937"/>
    <n v="943.54857069589377"/>
    <n v="68.611508107556702"/>
    <n v="0"/>
    <n v="1492.9256599598421"/>
    <n v="0"/>
    <n v="42.779005643242087"/>
    <n v="1467.7909762669808"/>
    <n v="4063.4295237679571"/>
    <n v="45.677411685966035"/>
    <n v="35710.262186422966"/>
    <n v="131453.33174270901"/>
    <n v="12354.744863941498"/>
    <n v="836.41467807249694"/>
    <n v="1210.6818146141618"/>
    <n v="1615.7307571032366"/>
    <n v="350.83921043229032"/>
    <n v="361.28080992293417"/>
    <n v="1072.9047992693138"/>
    <n v="194419.61806973649"/>
    <n v="0"/>
    <n v="0"/>
    <n v="139.02535184561302"/>
    <n v="0"/>
    <n v="800.21695912838663"/>
    <n v="0"/>
    <n v="0"/>
    <n v="575.74432095463794"/>
    <n v="54.74573440552637"/>
    <n v="400.11640328886591"/>
    <n v="33.842948603151584"/>
    <n v="0"/>
    <n v="1261.1083309935727"/>
    <n v="0"/>
    <n v="54.74573440552637"/>
    <n v="1942.2958177679504"/>
    <n v="2962.9738493474565"/>
    <n v="0"/>
    <n v="36791.2909346534"/>
    <n v="130687.17670772607"/>
    <n v="4074.1667493800983"/>
    <n v="918.36977939323162"/>
    <n v="1260.1891789262611"/>
    <n v="1524.2818813599745"/>
    <n v="172.28986854446856"/>
    <n v="708.39323541936164"/>
    <n v="2201.8381411985529"/>
    <n v="186562.81192734209"/>
  </r>
  <r>
    <s v="PAS"/>
    <n v="5913"/>
    <m/>
    <n v="3"/>
    <m/>
    <m/>
    <s v="Distribuição cine, vídeos, programas TV"/>
    <x v="5"/>
    <s v="Serviços audiovisuais"/>
    <s v="60.10-1, 60.21-7, 60.22-5, 59.11-1, 59.12-0, 59.13-8, 59.14-6, 59.20-1"/>
    <x v="0"/>
    <n v="2257.8530676349878"/>
    <n v="186.40586848656193"/>
    <n v="0"/>
    <n v="0"/>
    <n v="1618.6770886450772"/>
    <n v="0"/>
    <n v="0"/>
    <n v="2565.9817839766401"/>
    <n v="85.181829223361305"/>
    <n v="4101.6832748432926"/>
    <n v="0"/>
    <n v="174.81474004109776"/>
    <n v="1187.9450179751732"/>
    <n v="1642.739852009272"/>
    <n v="334.19854897227953"/>
    <n v="1295.0374453047073"/>
    <n v="827.64684479991945"/>
    <n v="182.00443951286849"/>
    <n v="28891.614233718694"/>
    <n v="289695.96763964521"/>
    <n v="326.21826944042027"/>
    <n v="619.91241726037822"/>
    <n v="674.90048785956208"/>
    <n v="314.2685387346246"/>
    <n v="125.29011280197767"/>
    <n v="408.07502816690641"/>
    <n v="249.237949758844"/>
    <n v="337765.65447881189"/>
    <n v="2668.1471405978687"/>
    <n v="292.92443199258361"/>
    <n v="768.30238716157567"/>
    <n v="0"/>
    <n v="1392.5997961666399"/>
    <n v="0"/>
    <n v="0"/>
    <n v="3548.2592698395651"/>
    <n v="291.50790664971737"/>
    <n v="4300.0036079996635"/>
    <n v="0"/>
    <n v="167.91125237374078"/>
    <n v="1159.7741018066345"/>
    <n v="1633.4657172814334"/>
    <n v="213.30571013973037"/>
    <n v="1281.6302126125224"/>
    <n v="1193.3412956765817"/>
    <n v="40.833511158320029"/>
    <n v="27873.124555167778"/>
    <n v="268439.57583103632"/>
    <n v="481.77098940133658"/>
    <n v="698.81314649127842"/>
    <n v="660.93795696732548"/>
    <n v="322.24144757013772"/>
    <n v="114.43079577567944"/>
    <n v="675.50311380880623"/>
    <n v="863.51854665392091"/>
    <n v="319081.92272432917"/>
    <n v="2550.7749957611122"/>
    <n v="164.33212694532651"/>
    <n v="239.10631856574719"/>
    <n v="0"/>
    <n v="839.32072413266621"/>
    <n v="0"/>
    <n v="0"/>
    <n v="2486.3795282415272"/>
    <n v="1298.2772778756048"/>
    <n v="6181.5488945890438"/>
    <n v="0"/>
    <n v="144.03956835582539"/>
    <n v="959.31876753222627"/>
    <n v="677.11044991167387"/>
    <n v="283.2524139625138"/>
    <n v="1457.0535928989052"/>
    <n v="1458.9271234394791"/>
    <n v="87.008028504180245"/>
    <n v="34589.229445210811"/>
    <n v="268505.03516823577"/>
    <n v="877.78525877756022"/>
    <n v="1466.5349276252316"/>
    <n v="1269.365843703519"/>
    <n v="246.70650161039686"/>
    <n v="400.54876281263682"/>
    <n v="667.64245218223334"/>
    <n v="877.68427865725562"/>
    <n v="327726.98244953121"/>
    <n v="2461.387601502061"/>
    <n v="194.49156738652596"/>
    <n v="191.980293325931"/>
    <n v="0"/>
    <n v="766.02648311101245"/>
    <n v="0"/>
    <n v="0"/>
    <n v="2614.3493045402079"/>
    <n v="144.50135290005821"/>
    <n v="4792.7579536793974"/>
    <n v="36.016956923453492"/>
    <n v="83.598991758107644"/>
    <n v="410.93563523352157"/>
    <n v="704.69852710196869"/>
    <n v="198.25847847772565"/>
    <n v="1558.7008883143744"/>
    <n v="2078.7084254824895"/>
    <n v="80.955545378404651"/>
    <n v="43320.963164248977"/>
    <n v="200268.89875286995"/>
    <n v="1148.9085436400017"/>
    <n v="11146.494124729708"/>
    <n v="1168.8678855301346"/>
    <n v="328.44028233889094"/>
    <n v="587.01031169279941"/>
    <n v="452.74173972856164"/>
    <n v="741.12389649094087"/>
    <n v="275480.81670638511"/>
    <n v="1928.5897749008868"/>
    <n v="77.173042291368347"/>
    <n v="0"/>
    <n v="0"/>
    <n v="327.85932999611947"/>
    <n v="0"/>
    <n v="0"/>
    <n v="3020.3242144190817"/>
    <n v="149.11714860179609"/>
    <n v="4280.4795714238298"/>
    <n v="144.31414952820646"/>
    <n v="0"/>
    <n v="1411.1850183651704"/>
    <n v="752.16184457038537"/>
    <n v="191.25127583106971"/>
    <n v="3293.1129847333846"/>
    <n v="3279.3106673835882"/>
    <n v="87.008822191277872"/>
    <n v="43271.373867977716"/>
    <n v="209445.92952844757"/>
    <n v="2117.521516027366"/>
    <n v="11284.436857782597"/>
    <n v="2003.3332954904447"/>
    <n v="336.47614572037651"/>
    <n v="855.92792140598624"/>
    <n v="830.28203603742895"/>
    <n v="1401.5089648054645"/>
    <n v="290488.6779779311"/>
    <n v="1111.3416926507462"/>
    <n v="267.00232826490628"/>
    <n v="0"/>
    <n v="0"/>
    <n v="747.69928084997218"/>
    <n v="0"/>
    <n v="0"/>
    <n v="1242.6318525651068"/>
    <n v="138.21769787419041"/>
    <n v="3429.823562310487"/>
    <n v="177.54095497046842"/>
    <n v="95.995981466590479"/>
    <n v="944.63004779050846"/>
    <n v="95.995981466590479"/>
    <n v="105.28591515690569"/>
    <n v="3287.1466962646696"/>
    <n v="2924.2750048888693"/>
    <n v="268.93738704550867"/>
    <n v="35741.249280943535"/>
    <n v="228375.61801023866"/>
    <n v="1874.4058356816352"/>
    <n v="10834.520042404843"/>
    <n v="1927.3495118541398"/>
    <n v="236.72127329395789"/>
    <n v="556.57713096773068"/>
    <n v="1004.8928154246598"/>
    <n v="1795.4014870062767"/>
    <n v="297183.25977138092"/>
    <n v="248.26498746717169"/>
    <n v="190.23816471810227"/>
    <n v="0"/>
    <n v="0"/>
    <n v="142.97580187968646"/>
    <n v="0"/>
    <n v="0"/>
    <n v="1307.3242111363816"/>
    <n v="166.26577853694351"/>
    <n v="4797.6346643949901"/>
    <n v="127.15564130217901"/>
    <n v="30.451607790644022"/>
    <n v="1235.6029701658449"/>
    <n v="412.04107190201944"/>
    <n v="31.564742465780856"/>
    <n v="4447.25332873979"/>
    <n v="3294.5403687538692"/>
    <n v="1829.0871954370921"/>
    <n v="43332.590924574484"/>
    <n v="262091.52457523692"/>
    <n v="3146.7693558647788"/>
    <n v="12082.412833487468"/>
    <n v="2133.4132259599787"/>
    <n v="484.51076202800601"/>
    <n v="742.88054686582848"/>
    <n v="1035.5190301865834"/>
    <n v="247.40940735429581"/>
    <n v="343557.4311962488"/>
    <n v="245.63546621426963"/>
    <n v="311.71068628731626"/>
    <n v="29.894052339859794"/>
    <n v="0"/>
    <n v="208.68209549053935"/>
    <n v="0"/>
    <n v="101.35164251128367"/>
    <n v="1364.9084044422323"/>
    <n v="114.18303418187631"/>
    <n v="4551.5942143899874"/>
    <n v="58.34742745852153"/>
    <n v="61.084714178797846"/>
    <n v="954.88086221007575"/>
    <n v="538.48120462863233"/>
    <n v="82.118601608289552"/>
    <n v="4073.0653516439888"/>
    <n v="3316.7537511709293"/>
    <n v="1271.810401731329"/>
    <n v="37207.867795531434"/>
    <n v="253125.88348541525"/>
    <n v="3657.1072616310657"/>
    <n v="11341.142186897772"/>
    <n v="2701.5226285984495"/>
    <n v="1357.5955268674595"/>
    <n v="769.12066164743692"/>
    <n v="2277.0148396163559"/>
    <n v="461.84365950838009"/>
    <n v="330183.59995620151"/>
  </r>
  <r>
    <s v="PAS"/>
    <n v="5914"/>
    <m/>
    <n v="3"/>
    <m/>
    <m/>
    <s v="Exibições cinematográficas"/>
    <x v="5"/>
    <s v="Serviços audiovisuais"/>
    <s v="60.10-1, 60.21-7, 60.22-5, 59.11-1, 59.12-0, 59.13-8, 59.14-6, 59.20-1"/>
    <x v="0"/>
    <n v="5573.0388312034265"/>
    <n v="2109.0899542632415"/>
    <n v="17097.748621117051"/>
    <n v="1284.7637663939088"/>
    <n v="15666.966427882155"/>
    <n v="2662.5599930335079"/>
    <n v="3116.8919543044435"/>
    <n v="8052.0656357040407"/>
    <n v="2581.7073206362902"/>
    <n v="23425.873612372568"/>
    <n v="9487.6304796995246"/>
    <n v="6134.099652281272"/>
    <n v="27681.917506024762"/>
    <n v="7926.5813259852575"/>
    <n v="5342.8310758567804"/>
    <n v="29578.166536560693"/>
    <n v="67852.115695822169"/>
    <n v="16414.574903263154"/>
    <n v="189235.6375415776"/>
    <n v="405432.69223790162"/>
    <n v="43962.876103695889"/>
    <n v="36470.469430084493"/>
    <n v="45753.949849756566"/>
    <n v="7283.4254136017726"/>
    <n v="12721.29215710011"/>
    <n v="27933.260726900258"/>
    <n v="27781.721480335869"/>
    <n v="1048563.9482333586"/>
    <n v="5063.7890138390485"/>
    <n v="2232.9624897674039"/>
    <n v="16325.645493943879"/>
    <n v="1266.197795356873"/>
    <n v="16046.155166669829"/>
    <n v="1398.503189623397"/>
    <n v="4809.1505155386676"/>
    <n v="8948.2743054237799"/>
    <n v="2691.720964989197"/>
    <n v="13470.280920534417"/>
    <n v="10859.709632933607"/>
    <n v="6254.7688316794738"/>
    <n v="27076.783157009639"/>
    <n v="9503.0439288509588"/>
    <n v="5133.2830726228467"/>
    <n v="32219.395301724948"/>
    <n v="67174.158255560891"/>
    <n v="14113.164804286587"/>
    <n v="192352.79791153924"/>
    <n v="431776.12287195533"/>
    <n v="48282.407842692395"/>
    <n v="34644.934773207693"/>
    <n v="44349.843801904506"/>
    <n v="8425.6698048644557"/>
    <n v="12956.963935839116"/>
    <n v="21801.091106298831"/>
    <n v="28123.974209533466"/>
    <n v="1067300.7930981906"/>
    <n v="4204.4210062321581"/>
    <n v="1939.2000090706722"/>
    <n v="12289.70238901676"/>
    <n v="953.64609811183777"/>
    <n v="16238.879310229411"/>
    <n v="1103.8911806757335"/>
    <n v="3518.2236156498625"/>
    <n v="7196.351475217808"/>
    <n v="2546.8672556194419"/>
    <n v="12099.885165956217"/>
    <n v="5888.6938427364848"/>
    <n v="6536.1745659198041"/>
    <n v="26688.534642249699"/>
    <n v="4524.4549528277948"/>
    <n v="4365.4144382438517"/>
    <n v="27741.777623909351"/>
    <n v="63737.298145879387"/>
    <n v="11046.193172061559"/>
    <n v="189097.14271160879"/>
    <n v="405476.48664058116"/>
    <n v="45444.627347756781"/>
    <n v="36548.367629801251"/>
    <n v="37674.840886898091"/>
    <n v="7273.5936463912667"/>
    <n v="11150.497380480405"/>
    <n v="17307.967279502729"/>
    <n v="32865.104391266497"/>
    <n v="995458.23680389486"/>
    <n v="4091.355804212978"/>
    <n v="2576.6352550407273"/>
    <n v="11308.884340142111"/>
    <n v="881.19483325886199"/>
    <n v="12221.114555621663"/>
    <n v="1314.6116582284885"/>
    <n v="3069.5256583843729"/>
    <n v="4939.2656823813932"/>
    <n v="1912.2215290425863"/>
    <n v="12637.050269682744"/>
    <n v="5059.8682974244102"/>
    <n v="4838.0448161948143"/>
    <n v="17718.067459867525"/>
    <n v="4153.2633358404337"/>
    <n v="3473.9967454963107"/>
    <n v="21961.377153187012"/>
    <n v="57017.026296536191"/>
    <n v="9131.1411786289918"/>
    <n v="159618.38807741902"/>
    <n v="344499.25213873654"/>
    <n v="35094.657820712855"/>
    <n v="30219.62854622025"/>
    <n v="33876.989932429453"/>
    <n v="7678.7980336792134"/>
    <n v="7048.5178090584513"/>
    <n v="14348.163685049887"/>
    <n v="26690.61044691467"/>
    <n v="837379.65135939198"/>
    <n v="3663.7138223841966"/>
    <n v="651.47049978472592"/>
    <n v="10609.679938919176"/>
    <n v="566.90240816170899"/>
    <n v="9059.3935942622575"/>
    <n v="1028.2992635971261"/>
    <n v="545.94813376062268"/>
    <n v="5523.8888826512593"/>
    <n v="1914.7867569966227"/>
    <n v="11981.486809979186"/>
    <n v="5173.4962292589562"/>
    <n v="4179.482785040308"/>
    <n v="14787.763016819948"/>
    <n v="3143.1698828194817"/>
    <n v="4870.9920546698404"/>
    <n v="22251.138793769627"/>
    <n v="58814.520577785588"/>
    <n v="8530.3960680840682"/>
    <n v="138705.16433612042"/>
    <n v="299217.93053741445"/>
    <n v="33134.124511946691"/>
    <n v="25550.099303775642"/>
    <n v="29162.389651246773"/>
    <n v="4730.0272544078734"/>
    <n v="7014.1468460914557"/>
    <n v="10599.998280926839"/>
    <n v="28029.274180183635"/>
    <n v="743439.68442085839"/>
    <n v="2509.3542235470377"/>
    <n v="459.68931586693662"/>
    <n v="9339.3072793774245"/>
    <n v="501.68945015236318"/>
    <n v="4588.5322183468643"/>
    <n v="786.82366455116653"/>
    <n v="751.76207851739628"/>
    <n v="2519.5635166013235"/>
    <n v="1540.301284156687"/>
    <n v="9891.3192681160599"/>
    <n v="3488.3136729678035"/>
    <n v="2991.3063493956811"/>
    <n v="12842.089163889577"/>
    <n v="1531.1696234106842"/>
    <n v="3330.3579626465244"/>
    <n v="16722.544012647872"/>
    <n v="49084.193865380301"/>
    <n v="8019.0955346366636"/>
    <n v="120293.87115978962"/>
    <n v="233662.83719557498"/>
    <n v="25012.721188653788"/>
    <n v="20468.303768757709"/>
    <n v="22710.18772663968"/>
    <n v="4391.8822138470086"/>
    <n v="6003.2852097532632"/>
    <n v="9882.922544346211"/>
    <n v="22352.567944442504"/>
    <n v="595675.99143601314"/>
    <n v="2125.2096361987019"/>
    <n v="304.17047050242968"/>
    <n v="5681.5164281634925"/>
    <n v="421.21764556539165"/>
    <n v="4328.9602059650197"/>
    <n v="671.825572398183"/>
    <n v="690.9946760590235"/>
    <n v="1773.5522681115931"/>
    <n v="1430.293673584456"/>
    <n v="6414.0272853589022"/>
    <n v="3367.5853374464241"/>
    <n v="2363.1511617379406"/>
    <n v="11380.537027503653"/>
    <n v="1265.4932410899207"/>
    <n v="2826.8513683789097"/>
    <n v="11489.641102461768"/>
    <n v="30454.589113112415"/>
    <n v="12517.663900716538"/>
    <n v="102424.26457292713"/>
    <n v="195169.01085802383"/>
    <n v="19836.837711138684"/>
    <n v="19762.99439668197"/>
    <n v="21131.505793814067"/>
    <n v="3268.2389849070069"/>
    <n v="4894.0965525913725"/>
    <n v="8395.069471218605"/>
    <n v="18014.617169815763"/>
    <n v="492403.91562547319"/>
    <n v="654.55584800192526"/>
    <n v="246.94216045383862"/>
    <n v="5992.4133422944324"/>
    <n v="350.53117468971425"/>
    <n v="2593.5136166479369"/>
    <n v="660.75652276193352"/>
    <n v="697.98434249627246"/>
    <n v="1543.6114476369114"/>
    <n v="1720.2694495161288"/>
    <n v="6134.2833113137031"/>
    <n v="2552.3390616664715"/>
    <n v="2725.3499891602837"/>
    <n v="9946.1862979917241"/>
    <n v="1204.2945044368869"/>
    <n v="2705.1949148355352"/>
    <n v="9194.2615596566084"/>
    <n v="30554.02513421456"/>
    <n v="7015.6284064603879"/>
    <n v="95163.631304020833"/>
    <n v="173573.91461783502"/>
    <n v="17372.155593980562"/>
    <n v="18501.666704881878"/>
    <n v="18750.976618347875"/>
    <n v="3200.6049129206635"/>
    <n v="5648.5877997308407"/>
    <n v="8687.8764825003345"/>
    <n v="16150.207751213457"/>
    <n v="443541.76286966674"/>
  </r>
  <r>
    <s v="PAS"/>
    <n v="6010"/>
    <m/>
    <n v="3"/>
    <m/>
    <m/>
    <s v="Atividades de rádio"/>
    <x v="5"/>
    <s v="Serviços audiovisuais"/>
    <s v="60.10-1, 60.21-7, 60.22-5, 59.11-1, 59.12-0, 59.13-8, 59.14-6, 59.20-1"/>
    <x v="0"/>
    <n v="54674.098872831011"/>
    <n v="1667.5540250326035"/>
    <n v="35097.682049475115"/>
    <n v="19571.18012696354"/>
    <n v="65091.988303189777"/>
    <n v="6112.5813098780754"/>
    <n v="23355.680805936387"/>
    <n v="49620.280806060007"/>
    <n v="10620.92451319979"/>
    <n v="66716.171867464174"/>
    <n v="41402.903941907382"/>
    <n v="78058.792808410086"/>
    <n v="170450.0777295953"/>
    <n v="30639.03505078016"/>
    <n v="32590.850880795639"/>
    <n v="138657.94221492836"/>
    <n v="374665.21137442283"/>
    <n v="85696.807998897042"/>
    <n v="379798.23750845861"/>
    <n v="901573.52224230056"/>
    <n v="317143.90765302366"/>
    <n v="261251.89730225358"/>
    <n v="444781.0799726093"/>
    <n v="43517.386722469913"/>
    <n v="59911.119662362049"/>
    <n v="119526.02227208154"/>
    <n v="1041064.459440909"/>
    <n v="4853257.3974562353"/>
    <n v="53600.284283109009"/>
    <n v="1631.5649715408194"/>
    <n v="36447.513862160115"/>
    <n v="15905.91554414514"/>
    <n v="64613.845311216872"/>
    <n v="4314.4483120061886"/>
    <n v="18472.691385366405"/>
    <n v="51167.441756218526"/>
    <n v="10654.716975221154"/>
    <n v="75542.204628561871"/>
    <n v="39484.450243992011"/>
    <n v="70154.121048575122"/>
    <n v="169820.43583549393"/>
    <n v="20955.33152341345"/>
    <n v="34092.815112156517"/>
    <n v="132879.57968231032"/>
    <n v="371295.31185753288"/>
    <n v="84941.147796789257"/>
    <n v="391080.82110362215"/>
    <n v="919493.83502400329"/>
    <n v="320308.92516707949"/>
    <n v="269100.74927328696"/>
    <n v="442648.55172203464"/>
    <n v="69216.475827091315"/>
    <n v="51489.007463388421"/>
    <n v="121360.67444267405"/>
    <n v="992361.47177357646"/>
    <n v="4833034.3319265675"/>
    <n v="51253.515775499778"/>
    <n v="1943.0493204631337"/>
    <n v="38300.582939951018"/>
    <n v="15113.286294938809"/>
    <n v="67003.113376123321"/>
    <n v="6802.5677453953449"/>
    <n v="23833.034667242489"/>
    <n v="49793.328623385329"/>
    <n v="22663.076448748485"/>
    <n v="67351.101668580144"/>
    <n v="46837.261974616908"/>
    <n v="67683.680013562087"/>
    <n v="158585.11519797432"/>
    <n v="30306.407219244717"/>
    <n v="29951.871096323539"/>
    <n v="138159.25078233957"/>
    <n v="381814.68377343396"/>
    <n v="83270.517347612476"/>
    <n v="381075.32130195975"/>
    <n v="1012243.816771541"/>
    <n v="296722.10145144007"/>
    <n v="251582.76622285502"/>
    <n v="425426.71754027193"/>
    <n v="65940.57006184198"/>
    <n v="48510.60799994992"/>
    <n v="113302.4263037335"/>
    <n v="845136.98474441096"/>
    <n v="4720606.7566634398"/>
    <n v="49254.532124444209"/>
    <n v="1575.0790212214263"/>
    <n v="34674.291690519727"/>
    <n v="12834.943291698342"/>
    <n v="64406.253944305783"/>
    <n v="6028.7535165754452"/>
    <n v="6983.2550831126255"/>
    <n v="44552.306261518432"/>
    <n v="7881.378546987291"/>
    <n v="63046.891382313828"/>
    <n v="39248.932274794905"/>
    <n v="52503.015798428125"/>
    <n v="155285.02145282913"/>
    <n v="29297.010908191984"/>
    <n v="30321.818896367011"/>
    <n v="136072.33619263876"/>
    <n v="377947.12613345997"/>
    <n v="83997.21043366805"/>
    <n v="364481.07587928331"/>
    <n v="845750.44616029819"/>
    <n v="309153.42659939401"/>
    <n v="226581.18774513417"/>
    <n v="432288.7520704497"/>
    <n v="62034.833396890237"/>
    <n v="46291.608728216008"/>
    <n v="116671.70916434092"/>
    <n v="783535.53326570324"/>
    <n v="4382698.7299627848"/>
    <n v="37037.838369429039"/>
    <n v="1936.5053359470476"/>
    <n v="29447.279793498699"/>
    <n v="8099.0824078375699"/>
    <n v="58551.863221211046"/>
    <n v="5052.8608091188971"/>
    <n v="5416.9016579535783"/>
    <n v="36419.373076081938"/>
    <n v="7495.6131760696953"/>
    <n v="65489.803789701225"/>
    <n v="36845.261645196202"/>
    <n v="50106.541745382179"/>
    <n v="126511.13921270106"/>
    <n v="23957.017508796282"/>
    <n v="25374.913835668925"/>
    <n v="129201.24182861749"/>
    <n v="356180.97693714692"/>
    <n v="73708.219988118522"/>
    <n v="338523.50604033598"/>
    <n v="854344.86383989593"/>
    <n v="286692.5461155902"/>
    <n v="216534.4394942346"/>
    <n v="411082.25822303072"/>
    <n v="58373.706703063799"/>
    <n v="30797.367385054713"/>
    <n v="105778.90263939828"/>
    <n v="709738.86346365616"/>
    <n v="4088698.8882427374"/>
    <n v="22293.22660060096"/>
    <n v="877.03649025965797"/>
    <n v="25126.911677287848"/>
    <n v="6625.1726389946525"/>
    <n v="52572.813073945144"/>
    <n v="6290.840312057423"/>
    <n v="6272.5198746770784"/>
    <n v="35098.522121932925"/>
    <n v="8082.1934524043136"/>
    <n v="53820.983103274913"/>
    <n v="32980.792966746994"/>
    <n v="42417.149086744168"/>
    <n v="105072.17924399542"/>
    <n v="23271.41532959725"/>
    <n v="23623.783890758066"/>
    <n v="113239.9618876974"/>
    <n v="312423.86668031081"/>
    <n v="69377.817978743682"/>
    <n v="305658.71056789637"/>
    <n v="705929.95187051618"/>
    <n v="247941.26846862317"/>
    <n v="183053.46330551646"/>
    <n v="371143.11045560078"/>
    <n v="55724.264805438848"/>
    <n v="26249.344174479007"/>
    <n v="98117.05362161943"/>
    <n v="649147.19821370451"/>
    <n v="3582431.5518934242"/>
    <n v="15203.1537693153"/>
    <n v="938.82013309090905"/>
    <n v="32243.440562487125"/>
    <n v="4162.0127516783232"/>
    <n v="47455.73274923471"/>
    <n v="6076.4070078028608"/>
    <n v="6213.1963637721301"/>
    <n v="32369.273943614957"/>
    <n v="6692.9625451739339"/>
    <n v="47061.960440684903"/>
    <n v="29867.532745292832"/>
    <n v="36916.806985018062"/>
    <n v="101165.0869219134"/>
    <n v="20372.17037213617"/>
    <n v="20055.31148712842"/>
    <n v="113200.39662145128"/>
    <n v="296221.26613467629"/>
    <n v="79138.615712868981"/>
    <n v="314728.47805116797"/>
    <n v="728693.14793262421"/>
    <n v="242808.10411125058"/>
    <n v="164908.70153506577"/>
    <n v="383394.63028481684"/>
    <n v="45628.659762554104"/>
    <n v="23523.789238262321"/>
    <n v="75035.292381573599"/>
    <n v="62885.503714859427"/>
    <n v="2936960.4542595153"/>
    <n v="17264.373488691883"/>
    <n v="961.84437555880152"/>
    <n v="16615.756832534727"/>
    <n v="2339.6734936592184"/>
    <n v="44709.839297984894"/>
    <n v="5223.6852651896852"/>
    <n v="5232.4618708213093"/>
    <n v="26917.026124896092"/>
    <n v="5607.5796429681632"/>
    <n v="44653.501615251167"/>
    <n v="27224.892364018411"/>
    <n v="33878.335957748983"/>
    <n v="79374.390993286012"/>
    <n v="18405.137729367616"/>
    <n v="17108.194713511934"/>
    <n v="90794.457800394608"/>
    <n v="264790.47499659413"/>
    <n v="60559.627670632042"/>
    <n v="281713.65217864927"/>
    <n v="657647.47936947551"/>
    <n v="206569.91357417201"/>
    <n v="144961.38356451661"/>
    <n v="329235.72150561825"/>
    <n v="38714.837779063077"/>
    <n v="19217.136546811002"/>
    <n v="78151.928108413238"/>
    <n v="359912.01907660556"/>
    <n v="2877785.3259364348"/>
  </r>
  <r>
    <s v="PAS"/>
    <n v="6021"/>
    <m/>
    <n v="3"/>
    <m/>
    <m/>
    <s v="TV aberta"/>
    <x v="5"/>
    <s v="Serviços audiovisuais"/>
    <s v="60.10-1, 60.21-7, 60.22-5, 59.11-1, 59.12-0, 59.13-8, 59.14-6, 59.20-1"/>
    <x v="0"/>
    <n v="65473.189677966831"/>
    <n v="34203.56468969756"/>
    <n v="178701.69173078152"/>
    <n v="19690.051811000707"/>
    <n v="138961.19890579075"/>
    <n v="26198.730281854219"/>
    <n v="31678.475149012946"/>
    <n v="112229.93544021061"/>
    <n v="75706.856300057756"/>
    <n v="179162.28819768238"/>
    <n v="58810.757453666825"/>
    <n v="103420.30928885673"/>
    <n v="221870.57167408933"/>
    <n v="69692.193819991706"/>
    <n v="74682.379846604337"/>
    <n v="370177.41166705434"/>
    <n v="588313.99813502235"/>
    <n v="176703.49593950273"/>
    <n v="6421773.5699074445"/>
    <n v="5216072.8785028793"/>
    <n v="572390.12132411415"/>
    <n v="256011.7075721341"/>
    <n v="540831.22844330454"/>
    <n v="105950.70945317576"/>
    <n v="125853.62149725306"/>
    <n v="231085.26004292472"/>
    <n v="401487.25969161739"/>
    <n v="16397133.456443688"/>
    <n v="58627.86457239934"/>
    <n v="33646.298860850162"/>
    <n v="177371.51386455819"/>
    <n v="21994.963558258849"/>
    <n v="136017.63742388692"/>
    <n v="26197.010102499764"/>
    <n v="33411.67781698046"/>
    <n v="117553.95952418027"/>
    <n v="78055.099507510255"/>
    <n v="183297.00680308763"/>
    <n v="62103.408272377077"/>
    <n v="100479.67556843722"/>
    <n v="180191.06540098408"/>
    <n v="71521.102935731746"/>
    <n v="66681.039404553725"/>
    <n v="351221.53729512676"/>
    <n v="619068.27137282002"/>
    <n v="182201.19436134087"/>
    <n v="6413032.7472641105"/>
    <n v="5016512.1962527763"/>
    <n v="599249.27202266711"/>
    <n v="259836.29832054974"/>
    <n v="459307.22461267491"/>
    <n v="106554.39632006628"/>
    <n v="126564.1706775104"/>
    <n v="236993.06132872839"/>
    <n v="434043.18435485248"/>
    <n v="16151732.87779952"/>
    <n v="53899.23240773585"/>
    <n v="30000.602578332848"/>
    <n v="178842.49142432466"/>
    <n v="17819.735166167375"/>
    <n v="142059.14495899965"/>
    <n v="22146.163021595221"/>
    <n v="31216.741736919354"/>
    <n v="114213.519760047"/>
    <n v="55331.01683685583"/>
    <n v="171423.31556358427"/>
    <n v="53627.207840021802"/>
    <n v="91730.622966237745"/>
    <n v="185275.16454203319"/>
    <n v="66553.105947412492"/>
    <n v="60183.841359450198"/>
    <n v="323173.04701731616"/>
    <n v="607135.95710887387"/>
    <n v="164053.21032563309"/>
    <n v="6419643.0538402842"/>
    <n v="4880648.0617249543"/>
    <n v="554457.13360408531"/>
    <n v="235807.16782889597"/>
    <n v="438842.71599484776"/>
    <n v="99357.657831603545"/>
    <n v="116388.50454031798"/>
    <n v="213818.21370761836"/>
    <n v="404644.44410627033"/>
    <n v="15732291.073740419"/>
    <n v="55219.66383441745"/>
    <n v="22738.556336574642"/>
    <n v="166336.97998726761"/>
    <n v="17307.640688062012"/>
    <n v="137283.0967555386"/>
    <n v="22106.550602329135"/>
    <n v="31498.45256649908"/>
    <n v="96754.427149742114"/>
    <n v="56796.816639320743"/>
    <n v="148755.75317268755"/>
    <n v="55236.146383454521"/>
    <n v="89527.515040027734"/>
    <n v="183588.02779264384"/>
    <n v="63692.479804918185"/>
    <n v="59705.785973223487"/>
    <n v="314820.2949500212"/>
    <n v="573186.01563749881"/>
    <n v="168075.56872344526"/>
    <n v="5932271.8567446945"/>
    <n v="4891652.9934818177"/>
    <n v="483688.09728399117"/>
    <n v="216961.66059578807"/>
    <n v="479921.32365213014"/>
    <n v="98687.317125166403"/>
    <n v="108760.08033870808"/>
    <n v="231735.84672542737"/>
    <n v="369359.44250483409"/>
    <n v="15075668.390490226"/>
    <n v="54107.762228600615"/>
    <n v="25416.632534301847"/>
    <n v="121250.53117979193"/>
    <n v="16468.621441313"/>
    <n v="136709.02152815883"/>
    <n v="21234.302697302202"/>
    <n v="17481.900123937106"/>
    <n v="85839.421519363314"/>
    <n v="52487.152859878137"/>
    <n v="144941.92028197466"/>
    <n v="44182.291084786164"/>
    <n v="84574.365085710117"/>
    <n v="163426.86189112015"/>
    <n v="63445.781610139667"/>
    <n v="55084.172148792095"/>
    <n v="282125.91540449398"/>
    <n v="534016.9978771311"/>
    <n v="153441.93051548756"/>
    <n v="5298126.286073979"/>
    <n v="4882122.5573688941"/>
    <n v="402709.16177571606"/>
    <n v="190841.21838405059"/>
    <n v="449563.39291020017"/>
    <n v="83230.172657107469"/>
    <n v="100240.11156941415"/>
    <n v="208512.8502819225"/>
    <n v="344049.52460753627"/>
    <n v="14015630.857641103"/>
    <n v="54494.437234072138"/>
    <n v="17919.074397239398"/>
    <n v="111127.60506676056"/>
    <n v="13210.202442296011"/>
    <n v="99017.213789046407"/>
    <n v="19027.765362142291"/>
    <n v="10140.292243589107"/>
    <n v="76310.203219727424"/>
    <n v="45592.146327212744"/>
    <n v="130493.50956422091"/>
    <n v="41920.974416486832"/>
    <n v="67651.840510275128"/>
    <n v="153777.16696198937"/>
    <n v="50153.108774938206"/>
    <n v="51719.16381971736"/>
    <n v="260956.31417724141"/>
    <n v="485375.85108518583"/>
    <n v="127609.63338430529"/>
    <n v="4678671.3831391307"/>
    <n v="4407202.7162502827"/>
    <n v="345346.04704690893"/>
    <n v="171780.66965289789"/>
    <n v="373633.85453347123"/>
    <n v="77481.178717102826"/>
    <n v="86861.332114558259"/>
    <n v="166310.75050275945"/>
    <n v="290980.94220524048"/>
    <n v="12414765.376938799"/>
    <n v="43328.46198006146"/>
    <n v="18574.502631977055"/>
    <n v="101560.14626950127"/>
    <n v="11396.636755853882"/>
    <n v="94524.558376487897"/>
    <n v="19712.975979894021"/>
    <n v="22891.828122443385"/>
    <n v="79309.099956301259"/>
    <n v="46511.039491595242"/>
    <n v="114440.28556369926"/>
    <n v="39901.300823626247"/>
    <n v="46191.871420812349"/>
    <n v="168379.98963940429"/>
    <n v="51619.993783473612"/>
    <n v="54610.459806075261"/>
    <n v="242175.13112152411"/>
    <n v="456014.29347849207"/>
    <n v="148016.61868125247"/>
    <n v="4535842.6405545138"/>
    <n v="4179389.3174106735"/>
    <n v="298581.72361322492"/>
    <n v="166113.48821191967"/>
    <n v="397482.93528366275"/>
    <n v="74772.254328573486"/>
    <n v="87656.954759973247"/>
    <n v="194550.74049155609"/>
    <n v="262053.72789290492"/>
    <n v="11955602.976429479"/>
    <n v="35572.360590325952"/>
    <n v="20643.127504415308"/>
    <n v="99351.615875902949"/>
    <n v="10446.397352916694"/>
    <n v="76983.939390289117"/>
    <n v="17454.122924479976"/>
    <n v="16023.723494578087"/>
    <n v="49103.434441527985"/>
    <n v="42551.397236044038"/>
    <n v="103244.06568534528"/>
    <n v="38341.825556675692"/>
    <n v="59868.820782053546"/>
    <n v="127459.16435134439"/>
    <n v="39854.93066415481"/>
    <n v="52972.610110457332"/>
    <n v="235522.83559556087"/>
    <n v="411630.8611065204"/>
    <n v="53896.566115776208"/>
    <n v="4703729.3961523101"/>
    <n v="3763276.2154229926"/>
    <n v="242744.84533598676"/>
    <n v="153469.42319084471"/>
    <n v="315672.07610346662"/>
    <n v="72305.2608772034"/>
    <n v="71429.162728495503"/>
    <n v="147223.42256442574"/>
    <n v="219431.18344966875"/>
    <n v="11180202.784603765"/>
  </r>
  <r>
    <s v="PAS"/>
    <n v="6022"/>
    <m/>
    <n v="3"/>
    <m/>
    <m/>
    <s v="TV por assinatura"/>
    <x v="5"/>
    <s v="Serviços audiovisuais"/>
    <s v="60.10-1, 60.21-7, 60.22-5, 59.11-1, 59.12-0, 59.13-8, 59.14-6, 59.20-1"/>
    <x v="0"/>
    <n v="0"/>
    <n v="0"/>
    <n v="714.00468510928886"/>
    <n v="0"/>
    <n v="0"/>
    <n v="0"/>
    <n v="0"/>
    <n v="11207.023495789932"/>
    <n v="357.72837420787772"/>
    <n v="146.08904390120514"/>
    <n v="5816.5082498332322"/>
    <n v="94.891675041568291"/>
    <n v="4417.9677099769733"/>
    <n v="0"/>
    <n v="5967.3948402816122"/>
    <n v="1383.3964905545229"/>
    <n v="5376.1137791820456"/>
    <n v="375.64083295931255"/>
    <n v="702259.86359690223"/>
    <n v="234472.60871858045"/>
    <n v="22840.977326596538"/>
    <n v="8667.5385569810078"/>
    <n v="9053.693608213247"/>
    <n v="2826.3209563238165"/>
    <n v="17669.110705894589"/>
    <n v="1424.556857995158"/>
    <n v="5630.6965577072133"/>
    <n v="1040702.1260620316"/>
    <n v="0"/>
    <n v="0"/>
    <n v="577.08290889807608"/>
    <n v="0"/>
    <n v="0"/>
    <n v="0"/>
    <n v="0"/>
    <n v="12796.715290580807"/>
    <n v="343.0496748639984"/>
    <n v="56303.325405556439"/>
    <n v="1196.3206965571881"/>
    <n v="142.73660980120718"/>
    <n v="4698.513381809802"/>
    <n v="0"/>
    <n v="5976.2409225589663"/>
    <n v="1468.2532106819028"/>
    <n v="3515.4683944926905"/>
    <n v="448.76570800755587"/>
    <n v="684234.27308320475"/>
    <n v="239828.62164923738"/>
    <n v="24261.025884896299"/>
    <n v="10446.366694724256"/>
    <n v="9169.8039328915984"/>
    <n v="2752.2159924494404"/>
    <n v="8892.5805279772485"/>
    <n v="1690.7374268696869"/>
    <n v="4598.1117277580433"/>
    <n v="1073340.2091238175"/>
    <n v="0"/>
    <n v="0"/>
    <n v="506.18476565290803"/>
    <n v="0"/>
    <n v="69.095806344149906"/>
    <n v="0"/>
    <n v="0"/>
    <n v="11822.067895847842"/>
    <n v="291.63566926364649"/>
    <n v="58304.238674427033"/>
    <n v="0"/>
    <n v="0"/>
    <n v="10150.618899573505"/>
    <n v="0"/>
    <n v="10649.31525891905"/>
    <n v="4587.482425505561"/>
    <n v="5124.2197110651832"/>
    <n v="799.81780900162835"/>
    <n v="579885.89106842654"/>
    <n v="209953.13480917443"/>
    <n v="25973.321661896836"/>
    <n v="10037.721854471254"/>
    <n v="8193.7168848202327"/>
    <n v="89.548408898462881"/>
    <n v="10883.392259399494"/>
    <n v="775.90647854044312"/>
    <n v="69105.903085969825"/>
    <n v="1017203.2134271981"/>
    <n v="0"/>
    <n v="0"/>
    <n v="378.6076077329634"/>
    <n v="0"/>
    <n v="0"/>
    <n v="0"/>
    <n v="0"/>
    <n v="14076.155696025622"/>
    <n v="0"/>
    <n v="57982.103631177757"/>
    <n v="0"/>
    <n v="0"/>
    <n v="11227.356488622634"/>
    <n v="0"/>
    <n v="12308.926540047491"/>
    <n v="4040.4899481128596"/>
    <n v="5707.3137411116468"/>
    <n v="670.2709423142984"/>
    <n v="571091.60580137721"/>
    <n v="155648.07766551094"/>
    <n v="28484.454481903991"/>
    <n v="15054.272490795094"/>
    <n v="10718.340401501837"/>
    <n v="80.625114580941769"/>
    <n v="9330.1351960618686"/>
    <n v="1134.5295170574157"/>
    <n v="77183.595217667214"/>
    <n v="975116.86048160202"/>
    <n v="0"/>
    <n v="0"/>
    <n v="230.26443443827819"/>
    <n v="0"/>
    <n v="0"/>
    <n v="0"/>
    <n v="0"/>
    <n v="7348.2600227530302"/>
    <n v="0"/>
    <n v="70624.30647586807"/>
    <n v="3622.9997183643973"/>
    <n v="0"/>
    <n v="16052.457964547873"/>
    <n v="0"/>
    <n v="5366.8940029252444"/>
    <n v="4259.0580274228096"/>
    <n v="6160.7121968125621"/>
    <n v="5460.9209763299023"/>
    <n v="512653.93963683915"/>
    <n v="353874.8970753387"/>
    <n v="11036.716716238841"/>
    <n v="17632.470221790969"/>
    <n v="8716.8310343128833"/>
    <n v="219.9739949119263"/>
    <n v="8255.0846023688937"/>
    <n v="892.36654360765056"/>
    <n v="62494.47534642509"/>
    <n v="1094902.6289912963"/>
    <n v="0"/>
    <n v="0"/>
    <n v="207.39260856206621"/>
    <n v="0"/>
    <n v="237.31101204750445"/>
    <n v="0"/>
    <n v="0"/>
    <n v="48.170026542375147"/>
    <n v="0"/>
    <n v="46623.263593231932"/>
    <n v="251.44753855119828"/>
    <n v="0"/>
    <n v="7295.0504893916814"/>
    <n v="0"/>
    <n v="8923.3370796014169"/>
    <n v="5045.1531035225471"/>
    <n v="5414.5470164931967"/>
    <n v="7409.536191473705"/>
    <n v="458830.69340142759"/>
    <n v="283802.67856891773"/>
    <n v="6939.2714903526967"/>
    <n v="18179.33705064785"/>
    <n v="6339.4184075392668"/>
    <n v="196.68854052106255"/>
    <n v="3945.2462870307436"/>
    <n v="1027.6111762285304"/>
    <n v="785.73571009454508"/>
    <n v="861501.88929217763"/>
    <n v="0"/>
    <n v="0"/>
    <n v="716.43827847204966"/>
    <n v="30.451607790644022"/>
    <n v="0"/>
    <n v="0"/>
    <n v="0"/>
    <n v="51.180714298733022"/>
    <n v="0"/>
    <n v="44128.068368941393"/>
    <n v="6605.4761766520023"/>
    <n v="10904.627560571535"/>
    <n v="14593.323267736287"/>
    <n v="9528.4834496029544"/>
    <n v="10049.090006580233"/>
    <n v="9487.8250498995385"/>
    <n v="16068.452714594434"/>
    <n v="4799.6466718302772"/>
    <n v="428242.3413218981"/>
    <n v="257138.1589210525"/>
    <n v="7948.004647715964"/>
    <n v="16034.093761948725"/>
    <n v="3396.7366982727171"/>
    <n v="2684.7348154805409"/>
    <n v="5786.7102231722838"/>
    <n v="582.81515593933739"/>
    <n v="1273.1266887007578"/>
    <n v="850049.78610115102"/>
    <n v="46.82200968893703"/>
    <n v="0"/>
    <n v="1765.0154433292328"/>
    <n v="0"/>
    <n v="0"/>
    <n v="0"/>
    <n v="0"/>
    <n v="9083.4028881645827"/>
    <n v="0"/>
    <n v="32388.700922881413"/>
    <n v="5477.026913860539"/>
    <n v="7039.8116142964709"/>
    <n v="19105.224740267906"/>
    <n v="8520.7888994018322"/>
    <n v="24536.78099967185"/>
    <n v="8970.078497604658"/>
    <n v="16600.89912835323"/>
    <n v="4387.0458248937239"/>
    <n v="346031.70273650117"/>
    <n v="218760.94727078409"/>
    <n v="11305.502713799991"/>
    <n v="14375.363287542892"/>
    <n v="3313.5684138345578"/>
    <n v="12807.771047220172"/>
    <n v="4456.948204004907"/>
    <n v="519.81651088947717"/>
    <n v="1372.2342481119883"/>
    <n v="750865.45231510361"/>
  </r>
  <r>
    <s v="PAS"/>
    <n v="5920"/>
    <m/>
    <n v="3"/>
    <m/>
    <m/>
    <s v="Gravação de som e edição música"/>
    <x v="6"/>
    <s v="Serviços audiovisuais"/>
    <s v="60.10-1, 60.21-7, 60.22-5, 59.11-1, 59.12-0, 59.13-8, 59.14-6, 59.20-1"/>
    <x v="0"/>
    <n v="2321.9838407851976"/>
    <n v="851.48892985016346"/>
    <n v="1163.1606365239793"/>
    <n v="1231.0936970252737"/>
    <n v="5748.0803182123936"/>
    <n v="0"/>
    <n v="39.942774843078745"/>
    <n v="1278.4992607538211"/>
    <n v="393.73314453678876"/>
    <n v="12487.087365789806"/>
    <n v="543.72378103033509"/>
    <n v="582.71377725262914"/>
    <n v="6382.4725430491608"/>
    <n v="899.61169809906482"/>
    <n v="0"/>
    <n v="9137.395789340957"/>
    <n v="9001.8187569292568"/>
    <n v="2125.4532512501432"/>
    <n v="163929.38718640586"/>
    <n v="105790.84070364946"/>
    <n v="23556.827985801476"/>
    <n v="3814.098054451792"/>
    <n v="19853.709055484767"/>
    <n v="2113.065474090783"/>
    <n v="11700.67205718719"/>
    <n v="6732.6393748265436"/>
    <n v="2811.0825670429181"/>
    <n v="394490.58202421287"/>
    <n v="2922.3815196356777"/>
    <n v="859.08829137279713"/>
    <n v="9501.7026865302287"/>
    <n v="1146.2966340673277"/>
    <n v="4000.2886474185907"/>
    <n v="0"/>
    <n v="0"/>
    <n v="1738.3138877468252"/>
    <n v="337.30467688550772"/>
    <n v="14149.516265445576"/>
    <n v="288.36408764902109"/>
    <n v="1023.1053035821362"/>
    <n v="7267.936776351743"/>
    <n v="1290.0492635340881"/>
    <n v="0"/>
    <n v="9106.4174351209313"/>
    <n v="9421.3907586102541"/>
    <n v="5928.4006699730326"/>
    <n v="148383.08338305008"/>
    <n v="119252.84859668158"/>
    <n v="25099.643819177851"/>
    <n v="3967.3285358379549"/>
    <n v="18062.311586904107"/>
    <n v="2062.1374833083355"/>
    <n v="13888.749729149267"/>
    <n v="4881.9805155952836"/>
    <n v="4310.4745729704864"/>
    <n v="408889.11512659868"/>
    <n v="1335.6215047667599"/>
    <n v="846.79579344296997"/>
    <n v="1117.9140804521041"/>
    <n v="974.53564609383966"/>
    <n v="1622.575888058785"/>
    <n v="0"/>
    <n v="90.31052301674768"/>
    <n v="3797.5689245657345"/>
    <n v="204.85500480475901"/>
    <n v="13741.919097646109"/>
    <n v="436.6628104977969"/>
    <n v="1479.7544321020307"/>
    <n v="6407.1283226509095"/>
    <n v="895.88483399192228"/>
    <n v="0"/>
    <n v="8176.3229002600729"/>
    <n v="9506.1345550658298"/>
    <n v="4736.2115360689268"/>
    <n v="155858.81007848997"/>
    <n v="122256.71466084594"/>
    <n v="26316.126943254669"/>
    <n v="7024.8319770424359"/>
    <n v="17738.882479358032"/>
    <n v="2049.212452235412"/>
    <n v="12702.79046945506"/>
    <n v="4891.5900923149311"/>
    <n v="5182.0686183088737"/>
    <n v="409391.22362479061"/>
    <n v="1600.4594107743515"/>
    <n v="694.2403923621431"/>
    <n v="1135.5968085333661"/>
    <n v="1099.3161678335241"/>
    <n v="1327.7634648291523"/>
    <n v="0"/>
    <n v="36.016956923453492"/>
    <n v="1850.1633209707265"/>
    <n v="108.05087077036048"/>
    <n v="10011.207921145169"/>
    <n v="231.30155822401329"/>
    <n v="1790.1141321478312"/>
    <n v="4737.5998015201385"/>
    <n v="794.35563710075405"/>
    <n v="0"/>
    <n v="6491.083036323259"/>
    <n v="8041.9388366441372"/>
    <n v="4835.8520774226863"/>
    <n v="154462.53492022111"/>
    <n v="105943.71225321521"/>
    <n v="23915.243536495571"/>
    <n v="14087.711521873833"/>
    <n v="16640.783756747489"/>
    <n v="1331.6988956268888"/>
    <n v="11674.404244849495"/>
    <n v="3429.7632963633569"/>
    <n v="5549.1484138751675"/>
    <n v="381820.06123279314"/>
    <n v="2515.691960670883"/>
    <n v="801.37296955950364"/>
    <n v="10680.980936543148"/>
    <n v="646.97504397161356"/>
    <n v="840.60610216172927"/>
    <n v="144.31414952820646"/>
    <n v="35.728260320089944"/>
    <n v="2477.5881213167509"/>
    <n v="510.0034022161858"/>
    <n v="14008.563285837017"/>
    <n v="411.92582486691936"/>
    <n v="1081.828604206185"/>
    <n v="8241.1400725324092"/>
    <n v="746.45933400162846"/>
    <n v="0"/>
    <n v="6812.1686855149919"/>
    <n v="11178.886469594208"/>
    <n v="5418.0022284822762"/>
    <n v="161196.30106333009"/>
    <n v="117202.40999908802"/>
    <n v="28088.329491722543"/>
    <n v="12108.463646048678"/>
    <n v="15730.199564774133"/>
    <n v="1049.7922641191499"/>
    <n v="8573.6875107256146"/>
    <n v="12742.727835995835"/>
    <n v="4076.8747241722872"/>
    <n v="427321.02155130007"/>
    <n v="3589.4638472746142"/>
    <n v="798.97352153179133"/>
    <n v="10930.677049388732"/>
    <n v="544.89314695816017"/>
    <n v="236.84032207387219"/>
    <n v="0"/>
    <n v="1248.2230163602039"/>
    <n v="1947.4625623654417"/>
    <n v="454.17453597096568"/>
    <n v="7469.9214486051615"/>
    <n v="243.60270565715433"/>
    <n v="1005.0655393769006"/>
    <n v="6692.1344810337087"/>
    <n v="1128.396634619816"/>
    <n v="235.3491156806443"/>
    <n v="6785.1996604566966"/>
    <n v="13952.539022904162"/>
    <n v="4412.4053977270814"/>
    <n v="152876.09362849878"/>
    <n v="102854.21101614126"/>
    <n v="25298.844264882926"/>
    <n v="13445.477238507088"/>
    <n v="13006.386802276733"/>
    <n v="1833.9767324046336"/>
    <n v="5991.9755756644108"/>
    <n v="9579.7713637333818"/>
    <n v="3475.4674150326905"/>
    <n v="390037.52604512696"/>
    <n v="2591.6747020724865"/>
    <n v="695.56461854865063"/>
    <n v="13570.792765488839"/>
    <n v="308.2363104727529"/>
    <n v="388.32770783048693"/>
    <n v="0"/>
    <n v="1269.1767849721839"/>
    <n v="2537.7225245780301"/>
    <n v="487.22572465030436"/>
    <n v="7092.9888068117943"/>
    <n v="204.72285719493209"/>
    <n v="2180.3740078152937"/>
    <n v="15197.555076124132"/>
    <n v="737.51666125268036"/>
    <n v="247.2861333756554"/>
    <n v="5124.917538323607"/>
    <n v="10109.488385869241"/>
    <n v="6160.3419117056537"/>
    <n v="172898.0176410531"/>
    <n v="117045.03684655111"/>
    <n v="20686.601200029108"/>
    <n v="18673.188588201629"/>
    <n v="12295.129421172183"/>
    <n v="1817.4950388135233"/>
    <n v="8186.1780457386576"/>
    <n v="7800.8067120719825"/>
    <n v="2869.8945325473442"/>
    <n v="431176.26054326538"/>
    <n v="2125.1076723972269"/>
    <n v="559.78665971435453"/>
    <n v="10093.511391308875"/>
    <n v="354.76676572002282"/>
    <n v="444.01671957324282"/>
    <n v="164.2372032165791"/>
    <n v="1295.6399233083901"/>
    <n v="1317.2133443571697"/>
    <n v="729.57983463440621"/>
    <n v="5849.9382888426162"/>
    <n v="232.67081190067583"/>
    <n v="862.32383379561736"/>
    <n v="12851.524414427888"/>
    <n v="670.76490741755902"/>
    <n v="238.82538498966349"/>
    <n v="6546.7693692238417"/>
    <n v="8716.8261709220587"/>
    <n v="4914.1586455695942"/>
    <n v="154578.49829537177"/>
    <n v="129464.51861108266"/>
    <n v="30037.950062068219"/>
    <n v="16843.452985991069"/>
    <n v="11291.809797150825"/>
    <n v="1407.6597806426596"/>
    <n v="6571.6023224857117"/>
    <n v="7435.4359860087561"/>
    <n v="3402.2269696884478"/>
    <n v="419000.81615180994"/>
  </r>
  <r>
    <s v="PAS"/>
    <n v="6141"/>
    <m/>
    <n v="4"/>
    <m/>
    <m/>
    <s v="Operadoras de televisão por assinatura por cabo"/>
    <x v="5"/>
    <s v="Telecomunicações"/>
    <s v=" 61.10-8, 61.20-5, 61.30-2, 61.41-8, 61.42-6, 61.43-4, 61.90-6"/>
    <x v="0"/>
    <n v="4660.0861491887645"/>
    <n v="5334.2969354936249"/>
    <n v="106291.31795905929"/>
    <n v="0"/>
    <n v="46072.859126895797"/>
    <n v="0"/>
    <n v="5085.8467091772363"/>
    <n v="15122.71338164291"/>
    <n v="7750.6064146367762"/>
    <n v="143750.41523052158"/>
    <n v="138689.80400744616"/>
    <n v="45591.697219658454"/>
    <n v="75397.754678311452"/>
    <n v="41912.281994130521"/>
    <n v="16535.507739767381"/>
    <n v="66859.317786628919"/>
    <n v="388917.85433932446"/>
    <n v="100182.5554883474"/>
    <n v="147733.95109697554"/>
    <n v="2947540.5071226326"/>
    <n v="230648.52171313149"/>
    <n v="266396.26850055193"/>
    <n v="470358.87569401518"/>
    <n v="41039.08642500759"/>
    <n v="20247.886874286392"/>
    <n v="69381.423791604335"/>
    <n v="0"/>
    <n v="5401501.4363784343"/>
    <n v="953.54379104001202"/>
    <n v="6014.0609782885094"/>
    <n v="90811.093892736273"/>
    <n v="0"/>
    <n v="48544.942070344157"/>
    <n v="0"/>
    <n v="2604.7691287252992"/>
    <n v="11420.230508604653"/>
    <n v="6857.2074651149323"/>
    <n v="20834.829897654981"/>
    <n v="128647.48871699045"/>
    <n v="30554.149728613051"/>
    <n v="78720.018823629653"/>
    <n v="39174.08220680966"/>
    <n v="4164.0593310779732"/>
    <n v="63355.336759461359"/>
    <n v="395142.14539045142"/>
    <n v="103180.46598884116"/>
    <n v="140874.05641736567"/>
    <n v="2975442.0778806601"/>
    <n v="250053.72685768708"/>
    <n v="257357.35678926477"/>
    <n v="440548.24643489171"/>
    <n v="44685.65997440627"/>
    <n v="21140.850758939869"/>
    <n v="82240.682199752744"/>
    <n v="0"/>
    <n v="5243321.0819913521"/>
    <n v="844.99911490770069"/>
    <n v="0"/>
    <n v="97442.532734752225"/>
    <n v="0"/>
    <n v="43742.031881867661"/>
    <n v="0"/>
    <n v="0"/>
    <n v="10357.452076780764"/>
    <n v="5629.5662274960159"/>
    <n v="8030.0409764139449"/>
    <n v="135929.3912486257"/>
    <n v="41196.468539071"/>
    <n v="70110.122234027105"/>
    <n v="32981.464695765462"/>
    <n v="4039.3729907310549"/>
    <n v="63264.980213755545"/>
    <n v="307691.14015786414"/>
    <n v="107362.18543621758"/>
    <n v="785557.85394495865"/>
    <n v="3466294.7418928673"/>
    <n v="245266.50068557166"/>
    <n v="238765.75896901151"/>
    <n v="399152.81617968093"/>
    <n v="45570.039030663989"/>
    <n v="20706.415561954222"/>
    <n v="64495.155752455015"/>
    <n v="0"/>
    <n v="6194431.0305454386"/>
    <n v="408.14899288046786"/>
    <n v="0"/>
    <n v="80480.624134009267"/>
    <n v="0"/>
    <n v="27870.078822334421"/>
    <n v="0"/>
    <n v="0"/>
    <n v="0"/>
    <n v="0"/>
    <n v="0"/>
    <n v="114199.5472021263"/>
    <n v="31375.287561007572"/>
    <n v="67919.461947818127"/>
    <n v="37522.733326162786"/>
    <n v="1674.6436545999336"/>
    <n v="103155.5711392324"/>
    <n v="350040.84204955108"/>
    <n v="104629.68965044527"/>
    <n v="687832.69824430277"/>
    <n v="3600777.7282119701"/>
    <n v="277812.1107519319"/>
    <n v="223662.29563609484"/>
    <n v="419807.54979907244"/>
    <n v="48877.388641985926"/>
    <n v="6709.8789796835881"/>
    <n v="90086.031977364735"/>
    <n v="300.77618546614264"/>
    <n v="6275143.0869080406"/>
    <n v="828.5804755244535"/>
    <n v="0"/>
    <n v="77795.998621673789"/>
    <n v="0"/>
    <n v="27745.707015187607"/>
    <n v="0"/>
    <n v="0"/>
    <n v="0"/>
    <n v="0"/>
    <n v="0"/>
    <n v="10244.351864393177"/>
    <n v="40470.976782539045"/>
    <n v="30557.28412177505"/>
    <n v="39846.597962866013"/>
    <n v="541.44216331488565"/>
    <n v="14234.026029002842"/>
    <n v="362715.62098338833"/>
    <n v="93942.581241790394"/>
    <n v="710129.25636620249"/>
    <n v="3893231.3560859389"/>
    <n v="273820.72728039767"/>
    <n v="253813.71865601151"/>
    <n v="490506.10551078606"/>
    <n v="47788.58527396703"/>
    <n v="8332.8826950830316"/>
    <n v="96210.980240619509"/>
    <n v="1947.6576060904961"/>
    <n v="6474704.4369765529"/>
    <n v="621.21392828296393"/>
    <n v="0"/>
    <n v="61709.273567316348"/>
    <n v="0"/>
    <n v="23635.769315598845"/>
    <n v="0"/>
    <n v="0"/>
    <n v="0"/>
    <n v="0"/>
    <n v="169.90440789466371"/>
    <n v="20060.43823362709"/>
    <n v="30934.283438738599"/>
    <n v="20855.057470990389"/>
    <n v="40381.110121989354"/>
    <n v="0"/>
    <n v="1415.5287394546106"/>
    <n v="334847.44840820908"/>
    <n v="124180.52127564541"/>
    <n v="588730.43610687833"/>
    <n v="4370290.6309162043"/>
    <n v="244687.78079274559"/>
    <n v="192651.08899114159"/>
    <n v="398563.47866354475"/>
    <n v="41608.549601212137"/>
    <n v="7928.4756918673647"/>
    <n v="75018.535211060342"/>
    <n v="150957.17090622155"/>
    <n v="6729246.6957886238"/>
    <n v="302.93517821208417"/>
    <n v="0"/>
    <n v="52607.359563878672"/>
    <n v="0"/>
    <n v="21221.046454903331"/>
    <n v="0"/>
    <n v="0"/>
    <n v="22074.048389695388"/>
    <n v="0"/>
    <n v="136.60206975072725"/>
    <n v="0"/>
    <n v="560.73022610828332"/>
    <n v="21022.266809837012"/>
    <n v="0"/>
    <n v="14610.231829751001"/>
    <n v="807.09134989630991"/>
    <n v="260247.59153056011"/>
    <n v="108154.29404441491"/>
    <n v="590419.45938597457"/>
    <n v="2216774.1953183813"/>
    <n v="258536.22756593223"/>
    <n v="178233.68934589793"/>
    <n v="392595.38834093773"/>
    <n v="41036.100745072668"/>
    <n v="5728.0981951499853"/>
    <n v="63076.024614260597"/>
    <n v="134961.73649900124"/>
    <n v="4383105.1174576161"/>
    <n v="579.60649939492862"/>
    <n v="0"/>
    <n v="38302.880740837303"/>
    <n v="0"/>
    <n v="18770.141711229688"/>
    <n v="0"/>
    <n v="0"/>
    <n v="0"/>
    <n v="0"/>
    <n v="0"/>
    <n v="0"/>
    <n v="258.88463898172995"/>
    <n v="22121.969318122527"/>
    <n v="0"/>
    <n v="14865.961728063987"/>
    <n v="435.87267828503548"/>
    <n v="275879.39148777927"/>
    <n v="86748.418838023252"/>
    <n v="463357.17284179718"/>
    <n v="3045395.1272613844"/>
    <n v="181936.50428983799"/>
    <n v="127419.30220091529"/>
    <n v="320311.56666372047"/>
    <n v="36287.44477908624"/>
    <n v="4632.6801169742985"/>
    <n v="48056.914489713876"/>
    <n v="92069.552816683907"/>
    <n v="4777429.3931008317"/>
  </r>
  <r>
    <s v="PAS"/>
    <n v="6142"/>
    <m/>
    <n v="4"/>
    <m/>
    <m/>
    <s v="Operadoras de televisão por assinatura por micro-ondas"/>
    <x v="5"/>
    <s v="Telecomunicações"/>
    <s v=" 61.10-8, 61.20-5, 61.30-2, 61.41-8, 61.42-6, 61.43-4, 61.90-6"/>
    <x v="0"/>
    <n v="0"/>
    <n v="0"/>
    <n v="0"/>
    <n v="0"/>
    <n v="0"/>
    <n v="0"/>
    <n v="0"/>
    <n v="0"/>
    <n v="0"/>
    <n v="965.65747056930479"/>
    <n v="0"/>
    <n v="0"/>
    <n v="0"/>
    <n v="0"/>
    <n v="774.58933146372124"/>
    <n v="0"/>
    <n v="5218.2632179225302"/>
    <n v="7222.8743802224662"/>
    <n v="2637.9350797711904"/>
    <n v="0"/>
    <n v="120.00656653735508"/>
    <n v="4473.6060506070562"/>
    <n v="34391.467942780189"/>
    <n v="0"/>
    <n v="0"/>
    <n v="0"/>
    <n v="830.69303293378152"/>
    <n v="56635.093072807598"/>
    <n v="0"/>
    <n v="0"/>
    <n v="975.67858887722662"/>
    <n v="0"/>
    <n v="0"/>
    <n v="0"/>
    <n v="0"/>
    <n v="1057.2715311680686"/>
    <n v="856.86423653912368"/>
    <n v="4003.1713880097209"/>
    <n v="3684.5060234616371"/>
    <n v="364.05917495418907"/>
    <n v="63491.413341640633"/>
    <n v="1251.6427246761102"/>
    <n v="1516.5991672610933"/>
    <n v="0"/>
    <n v="6750.4318215752874"/>
    <n v="7613.8243672386079"/>
    <n v="10844.105408005758"/>
    <n v="243.58325654157323"/>
    <n v="0"/>
    <n v="5179.148053762864"/>
    <n v="44428.775451856214"/>
    <n v="625.58472387433414"/>
    <n v="214.10902573722825"/>
    <n v="0"/>
    <n v="10205.841231184644"/>
    <n v="163306.60951636435"/>
    <n v="0"/>
    <n v="0"/>
    <n v="2530.7723491498573"/>
    <n v="0"/>
    <n v="0"/>
    <n v="0"/>
    <n v="0"/>
    <n v="2236.8017891274958"/>
    <n v="2505.5399316421845"/>
    <n v="12601.03175540164"/>
    <n v="46615.083264107336"/>
    <n v="3807.0368345883248"/>
    <n v="58393.451533199848"/>
    <n v="2528.4861493011458"/>
    <n v="3648.9328681339789"/>
    <n v="0"/>
    <n v="10162.239033746413"/>
    <n v="7478.3088404551363"/>
    <n v="48600.390788010096"/>
    <n v="31504.484847476109"/>
    <n v="0"/>
    <n v="6972.2287642349611"/>
    <n v="46361.650203154903"/>
    <n v="1087.3643718403653"/>
    <n v="1334.4792396620669"/>
    <n v="0"/>
    <n v="19190.922984071723"/>
    <n v="307559.20554730354"/>
    <n v="0"/>
    <n v="0"/>
    <n v="3329.8714079566257"/>
    <n v="0"/>
    <n v="0"/>
    <n v="0"/>
    <n v="0"/>
    <n v="3504.767065053602"/>
    <n v="3062.6553222094954"/>
    <n v="15047.45295015649"/>
    <n v="63342.673194242147"/>
    <n v="5761.5010708117052"/>
    <n v="39416.791209887728"/>
    <n v="3543.2458834053427"/>
    <n v="5167.5742214817046"/>
    <n v="0"/>
    <n v="9304.7185735828425"/>
    <n v="6846.5512441366654"/>
    <n v="53502.765040997707"/>
    <n v="43626.171370705051"/>
    <n v="0"/>
    <n v="7189.045187809761"/>
    <n v="1542.2568658833102"/>
    <n v="3054.1446795851725"/>
    <n v="2166.7709435212009"/>
    <n v="0"/>
    <n v="14832.826179229025"/>
    <n v="284241.78241065558"/>
    <n v="0"/>
    <n v="0"/>
    <n v="4250.8693876147954"/>
    <n v="0"/>
    <n v="0"/>
    <n v="0"/>
    <n v="0"/>
    <n v="4482.7937486717665"/>
    <n v="3242.4123142087838"/>
    <n v="22234.249363085415"/>
    <n v="60015.689208696385"/>
    <n v="4982.1954863942683"/>
    <n v="0"/>
    <n v="5159.9889509457817"/>
    <n v="6211.1873784551026"/>
    <n v="0"/>
    <n v="10189.714377810826"/>
    <n v="7650.3137075611003"/>
    <n v="71499.669173168848"/>
    <n v="55796.571227536238"/>
    <n v="0"/>
    <n v="9669.0926299134408"/>
    <n v="5652.8923607940851"/>
    <n v="3578.3295734556868"/>
    <n v="4380.5280606136757"/>
    <n v="0"/>
    <n v="5004.7671312987859"/>
    <n v="284001.26408022491"/>
    <n v="0"/>
    <n v="0"/>
    <n v="5526.3754709722407"/>
    <n v="0"/>
    <n v="0"/>
    <n v="0"/>
    <n v="0"/>
    <n v="5574.1542389872266"/>
    <n v="4714.0257143031968"/>
    <n v="32647.877705810777"/>
    <n v="29168.869837861428"/>
    <n v="8831.0186260963419"/>
    <n v="29782.028003404394"/>
    <n v="8284.2599638530264"/>
    <n v="10856.670494229395"/>
    <n v="0"/>
    <n v="7965.8278628756152"/>
    <n v="4824.034269318975"/>
    <n v="97067.04251589936"/>
    <n v="64714.808765746297"/>
    <n v="0"/>
    <n v="7582.6360087546736"/>
    <n v="3441.8609539980939"/>
    <n v="4735.5684797628501"/>
    <n v="14206.073524311079"/>
    <n v="0"/>
    <n v="9767.4774054004229"/>
    <n v="349690.60984158545"/>
    <n v="0"/>
    <n v="0"/>
    <n v="6887.6441552232163"/>
    <n v="0"/>
    <n v="0"/>
    <n v="0"/>
    <n v="0"/>
    <n v="6216.4765914425252"/>
    <n v="4121.5184167828593"/>
    <n v="28960.083098380019"/>
    <n v="15541.919392749265"/>
    <n v="9155.5977434394808"/>
    <n v="0"/>
    <n v="10071.318462437979"/>
    <n v="0"/>
    <n v="237.42526867184179"/>
    <n v="1924.0472425118533"/>
    <n v="5126.9805508762201"/>
    <n v="88723.69895315716"/>
    <n v="57435.332836889647"/>
    <n v="0"/>
    <n v="7782.9336476958588"/>
    <n v="5787.6949839526887"/>
    <n v="0"/>
    <n v="0"/>
    <n v="0"/>
    <n v="31486.940149215705"/>
    <n v="279459.61149342632"/>
    <n v="0"/>
    <n v="0"/>
    <n v="8891.5449148121625"/>
    <n v="0"/>
    <n v="0"/>
    <n v="0"/>
    <n v="0"/>
    <n v="6684.1193337700588"/>
    <n v="0"/>
    <n v="34734.128891378168"/>
    <n v="18631.256289094003"/>
    <n v="9574.8846015004838"/>
    <n v="0"/>
    <n v="11679.540768909712"/>
    <n v="0"/>
    <n v="128.86110222768215"/>
    <n v="1613.6363065829846"/>
    <n v="1078.1029887566999"/>
    <n v="109336.09217960526"/>
    <n v="67690.77726929856"/>
    <n v="0"/>
    <n v="8577.2687941165968"/>
    <n v="0"/>
    <n v="0"/>
    <n v="0"/>
    <n v="0"/>
    <n v="43682.38611420455"/>
    <n v="322302.59955425694"/>
  </r>
  <r>
    <s v="PAS"/>
    <n v="6143"/>
    <m/>
    <n v="4"/>
    <m/>
    <m/>
    <s v="Operadoras de televisão por assinatura por satélite"/>
    <x v="5"/>
    <s v="Telecomunicações"/>
    <s v=" 61.10-8, 61.20-5, 61.30-2, 61.41-8, 61.42-6, 61.43-4, 61.90-6"/>
    <x v="0"/>
    <n v="2653.8770047148478"/>
    <n v="0"/>
    <n v="0"/>
    <n v="0"/>
    <n v="0"/>
    <n v="0"/>
    <n v="101.09100519700728"/>
    <n v="2529.732106472743"/>
    <n v="365.83054388650561"/>
    <n v="14252.26785773598"/>
    <n v="689.6208926743567"/>
    <n v="821.60285132521847"/>
    <n v="11146.384225319531"/>
    <n v="0"/>
    <n v="0"/>
    <n v="24830.129185058639"/>
    <n v="0"/>
    <n v="0"/>
    <n v="60577.85828731225"/>
    <n v="1414984.4185933808"/>
    <n v="19211.380053287383"/>
    <n v="0"/>
    <n v="0"/>
    <n v="0"/>
    <n v="0"/>
    <n v="6766.4502476430252"/>
    <n v="637.92964317225608"/>
    <n v="1559568.5724971807"/>
    <n v="107.90713945642163"/>
    <n v="0"/>
    <n v="0"/>
    <n v="402.64216631572475"/>
    <n v="0"/>
    <n v="0"/>
    <n v="0"/>
    <n v="0"/>
    <n v="303.00208260436966"/>
    <n v="7105.5613530856035"/>
    <n v="763.06803070398018"/>
    <n v="800.93018489921599"/>
    <n v="18592.545752012014"/>
    <n v="0"/>
    <n v="0"/>
    <n v="15372.991350776876"/>
    <n v="115.78246752904155"/>
    <n v="0"/>
    <n v="77525.017881631036"/>
    <n v="1596478.2704045405"/>
    <n v="10372.910899043925"/>
    <n v="0"/>
    <n v="131.06130298350806"/>
    <n v="0"/>
    <n v="0"/>
    <n v="8505.8465264228598"/>
    <n v="0"/>
    <n v="1736577.5375420051"/>
    <n v="1055.547067127635"/>
    <n v="0"/>
    <n v="0"/>
    <n v="0"/>
    <n v="0"/>
    <n v="249.14841012653619"/>
    <n v="0"/>
    <n v="0"/>
    <n v="0"/>
    <n v="218.26804380099369"/>
    <n v="1424.1217848856963"/>
    <n v="755.867148468393"/>
    <n v="0"/>
    <n v="0"/>
    <n v="0"/>
    <n v="31100.380162779264"/>
    <n v="37225.946483285799"/>
    <n v="0"/>
    <n v="99804.591255228283"/>
    <n v="1828529.7288146282"/>
    <n v="10476.415178917783"/>
    <n v="0"/>
    <n v="0"/>
    <n v="1104.6029854286724"/>
    <n v="0"/>
    <n v="0"/>
    <n v="11230.936575054326"/>
    <n v="2023175.5539097318"/>
    <n v="0"/>
    <n v="0"/>
    <n v="3122.4728297572419"/>
    <n v="0"/>
    <n v="0"/>
    <n v="573.82094392364775"/>
    <n v="0"/>
    <n v="0"/>
    <n v="0"/>
    <n v="100.21911385374374"/>
    <n v="726.36685173642582"/>
    <n v="3626.9740751078944"/>
    <n v="0"/>
    <n v="0"/>
    <n v="0"/>
    <n v="34827.005899725089"/>
    <n v="41324.650950691008"/>
    <n v="0"/>
    <n v="93892.579192813122"/>
    <n v="1484464.1622520012"/>
    <n v="16905.651902800986"/>
    <n v="0"/>
    <n v="0"/>
    <n v="461.18530268979407"/>
    <n v="0"/>
    <n v="193.34306920456751"/>
    <n v="12616.649873263397"/>
    <n v="1692835.0822575684"/>
    <n v="0"/>
    <n v="0"/>
    <n v="829.7574240202166"/>
    <n v="0"/>
    <n v="0"/>
    <n v="0"/>
    <n v="0"/>
    <n v="0"/>
    <n v="0"/>
    <n v="0"/>
    <n v="0"/>
    <n v="2639.9456989107443"/>
    <n v="0"/>
    <n v="0"/>
    <n v="0"/>
    <n v="40222.055450991618"/>
    <n v="41414.904761414997"/>
    <n v="0"/>
    <n v="72223.350565677552"/>
    <n v="709701.42357823078"/>
    <n v="0"/>
    <n v="0"/>
    <n v="22335.327184762715"/>
    <n v="11965.430508159827"/>
    <n v="0"/>
    <n v="824.91424820500083"/>
    <n v="2815.7477404035849"/>
    <n v="904972.85716077709"/>
    <n v="0"/>
    <n v="0"/>
    <n v="0"/>
    <n v="0"/>
    <n v="643.36093360350469"/>
    <n v="0"/>
    <n v="0"/>
    <n v="0"/>
    <n v="0"/>
    <n v="0"/>
    <n v="0"/>
    <n v="0"/>
    <n v="0"/>
    <n v="0"/>
    <n v="0"/>
    <n v="39046.524155182538"/>
    <n v="30737.536482166634"/>
    <n v="0"/>
    <n v="132850.09023938546"/>
    <n v="518492.33303220512"/>
    <n v="0"/>
    <n v="0"/>
    <n v="13088.875532267639"/>
    <n v="10497.968804589887"/>
    <n v="1880.0807991064266"/>
    <n v="2119.2675340720616"/>
    <n v="13794.590790859513"/>
    <n v="763150.62830343877"/>
    <n v="0"/>
    <n v="0"/>
    <n v="0"/>
    <n v="0"/>
    <n v="8360.1364763337133"/>
    <n v="0"/>
    <n v="0"/>
    <n v="0"/>
    <n v="0"/>
    <n v="0"/>
    <n v="0"/>
    <n v="0"/>
    <n v="0"/>
    <n v="0"/>
    <n v="0"/>
    <n v="18279.68483989199"/>
    <n v="28017.098686020043"/>
    <n v="0"/>
    <n v="30266.965498464375"/>
    <n v="470066.68323033786"/>
    <n v="0"/>
    <n v="0"/>
    <n v="13360.826286703965"/>
    <n v="535.30049824463197"/>
    <n v="0"/>
    <n v="0"/>
    <n v="0"/>
    <n v="568886.69551599654"/>
    <n v="0"/>
    <n v="0"/>
    <n v="0"/>
    <n v="0"/>
    <n v="8784.1123400437664"/>
    <n v="0"/>
    <n v="0"/>
    <n v="0"/>
    <n v="0"/>
    <n v="0"/>
    <n v="0"/>
    <n v="0"/>
    <n v="0"/>
    <n v="0"/>
    <n v="0"/>
    <n v="18905.239153889808"/>
    <n v="25097.267468916536"/>
    <n v="0"/>
    <n v="31352.016240852681"/>
    <n v="381268.72851296462"/>
    <n v="0"/>
    <n v="0"/>
    <n v="19046.986366337256"/>
    <n v="446.98694835227252"/>
    <n v="0"/>
    <n v="0"/>
    <n v="0"/>
    <n v="484901.33703135693"/>
  </r>
  <r>
    <s v="PAS"/>
    <n v="7722"/>
    <m/>
    <n v="5"/>
    <m/>
    <m/>
    <s v="Aluguel de fitas vídeo, DVD, etc."/>
    <x v="5"/>
    <s v="Aluguéis não imobiliários e gestão de ativos intangíveis não financeiros"/>
    <s v="77.11-0, 77.19-5, 77.21-7, 77.22-5, 77.23-3, 77.29-2, 77.31-4, 77.32-2, 77.33-1, 77.39-0, 77.40-3"/>
    <x v="0"/>
    <n v="1399.3342116409822"/>
    <n v="737.02052688580397"/>
    <n v="442.80709900020599"/>
    <n v="1254.5964245653556"/>
    <n v="5000.8538171929522"/>
    <n v="838.43064156255582"/>
    <n v="676.42611100291788"/>
    <n v="2999.2372609860322"/>
    <n v="1139.5203352424335"/>
    <n v="13196.902525816735"/>
    <n v="1964.3141581821667"/>
    <n v="1942.2056926321716"/>
    <n v="6032.684559309826"/>
    <n v="1098.6353908939266"/>
    <n v="530.3462357446391"/>
    <n v="5163.6063819674091"/>
    <n v="41411.081183561211"/>
    <n v="5365.319593573593"/>
    <n v="134914.93250862471"/>
    <n v="182727.79892440286"/>
    <n v="28450.958364862905"/>
    <n v="35810.007810427029"/>
    <n v="33940.19378947591"/>
    <n v="2486.0365890046282"/>
    <n v="3885.1530415988923"/>
    <n v="10826.383922108002"/>
    <n v="8958.9898510641124"/>
    <n v="533193.77695133002"/>
    <n v="2632.5106243042715"/>
    <n v="667.6732992864587"/>
    <n v="863.77392462892408"/>
    <n v="1790.0786262434365"/>
    <n v="5627.4516050154234"/>
    <n v="944.44203391965141"/>
    <n v="1880.0615177807165"/>
    <n v="4866.4911530806621"/>
    <n v="1758.7506917186881"/>
    <n v="16002.693181250985"/>
    <n v="2366.1357180977452"/>
    <n v="2433.2318469233164"/>
    <n v="7584.6013616302807"/>
    <n v="1724.3178297782056"/>
    <n v="862.87692299757691"/>
    <n v="7091.4965805001184"/>
    <n v="52376.467318176743"/>
    <n v="6594.6573435991595"/>
    <n v="150611.22976363119"/>
    <n v="210083.40306112095"/>
    <n v="33489.903722156734"/>
    <n v="46155.051132958273"/>
    <n v="37406.065378229621"/>
    <n v="2669.8948453535463"/>
    <n v="5636.0341410318433"/>
    <n v="13486.683949092343"/>
    <n v="10120.56837158182"/>
    <n v="627726.5459440886"/>
    <n v="1995.9956943038299"/>
    <n v="709.62843081644701"/>
    <n v="644.48088077557668"/>
    <n v="1782.3874703021829"/>
    <n v="10847.492174814968"/>
    <n v="1719.9611287467785"/>
    <n v="1030.1863816169116"/>
    <n v="6289.8399186840634"/>
    <n v="1596.2519050028"/>
    <n v="18762.798925496634"/>
    <n v="2615.7547587518648"/>
    <n v="1595.6101780298502"/>
    <n v="10425.081526101607"/>
    <n v="5550.5152656423506"/>
    <n v="1111.3811934113141"/>
    <n v="10437.407180155818"/>
    <n v="61004.633256137895"/>
    <n v="8532.247530112636"/>
    <n v="139156.12436825971"/>
    <n v="229371.27938894968"/>
    <n v="39111.448261002697"/>
    <n v="47783.404249274143"/>
    <n v="40260.745504297338"/>
    <n v="3605.0964447785568"/>
    <n v="5291.3004866664378"/>
    <n v="13880.541138088161"/>
    <n v="12470.253126202851"/>
    <n v="677581.8467664232"/>
    <n v="2595.1756824350714"/>
    <n v="685.53931451149367"/>
    <n v="737.95485003783494"/>
    <n v="2192.7903860381712"/>
    <n v="10008.386693993023"/>
    <n v="1707.3620446715288"/>
    <n v="1156.6131532287559"/>
    <n v="5328.2116122113639"/>
    <n v="2773.5639217540061"/>
    <n v="21525.432595849747"/>
    <n v="2672.5437420880598"/>
    <n v="1437.0172791295884"/>
    <n v="12329.560156301799"/>
    <n v="1628.2844160954262"/>
    <n v="1924.0061054333917"/>
    <n v="14199.498832113411"/>
    <n v="63639.755450353747"/>
    <n v="10737.368211542154"/>
    <n v="134928.73709740513"/>
    <n v="249418.26317017782"/>
    <n v="42242.452379182971"/>
    <n v="53738.887691985539"/>
    <n v="52281.672253226658"/>
    <n v="4520.876121931371"/>
    <n v="5253.5020356130235"/>
    <n v="14349.608995027798"/>
    <n v="14855.974386730526"/>
    <n v="728869.03857906943"/>
    <n v="2168.5953902245642"/>
    <n v="668.23389246654415"/>
    <n v="568.90502047872701"/>
    <n v="3082.09947716232"/>
    <n v="9932.6757813618369"/>
    <n v="1256.5983589158227"/>
    <n v="2000.0866728411643"/>
    <n v="4051.0288417697398"/>
    <n v="3487.8886199785957"/>
    <n v="24973.475349807657"/>
    <n v="3404.6851301586512"/>
    <n v="2279.2096555238513"/>
    <n v="13364.179266032785"/>
    <n v="1140.8558082967652"/>
    <n v="1644.1750792863083"/>
    <n v="14641.806308138403"/>
    <n v="75579.159725502832"/>
    <n v="12190.35138695471"/>
    <n v="131371.93172423178"/>
    <n v="226888.61774934444"/>
    <n v="42156.851270043859"/>
    <n v="59012.552822064237"/>
    <n v="52537.410869555119"/>
    <n v="4419.9126455889291"/>
    <n v="4249.9206146381794"/>
    <n v="15327.184230276893"/>
    <n v="13838.095689511605"/>
    <n v="726236.48738015629"/>
    <n v="2809.6701762365274"/>
    <n v="582.95949667132447"/>
    <n v="412.37815003444774"/>
    <n v="2296.5180436668329"/>
    <n v="9639.910830757819"/>
    <n v="863.36864465717781"/>
    <n v="1588.0658575713062"/>
    <n v="2615.6685828506547"/>
    <n v="2898.3320494966447"/>
    <n v="27592.888949958764"/>
    <n v="4328.0759884025765"/>
    <n v="2078.2111493472853"/>
    <n v="13077.567492587808"/>
    <n v="490.49131941233821"/>
    <n v="2296.5568718503164"/>
    <n v="15912.999026643183"/>
    <n v="75524.867812452896"/>
    <n v="13777.042374231469"/>
    <n v="124143.93194000072"/>
    <n v="232693.28679309928"/>
    <n v="44564.025642274384"/>
    <n v="61679.495829107116"/>
    <n v="55313.230270607404"/>
    <n v="4461.2178299976176"/>
    <n v="4903.8602651444771"/>
    <n v="15284.094368708458"/>
    <n v="17036.191029941172"/>
    <n v="738864.90678571013"/>
    <n v="2048.7199668775379"/>
    <n v="666.97830760024317"/>
    <n v="419.57905159231791"/>
    <n v="1634.5129883660122"/>
    <n v="10020.571650157792"/>
    <n v="871.08994772297638"/>
    <n v="1526.1426079511784"/>
    <n v="4527.3393775414806"/>
    <n v="2921.15423753198"/>
    <n v="20353.878946996516"/>
    <n v="4900.1656330222422"/>
    <n v="2001.3064903185693"/>
    <n v="9721.2437460059173"/>
    <n v="951.97581280078214"/>
    <n v="2143.1565653553107"/>
    <n v="18629.470624961836"/>
    <n v="66842.610582305715"/>
    <n v="16196.875487580246"/>
    <n v="48499.746892637071"/>
    <n v="155954.18623801271"/>
    <n v="45125.25314579242"/>
    <n v="54934.924742516814"/>
    <n v="53758.50023034068"/>
    <n v="4891.5183383891963"/>
    <n v="5110.9153894838"/>
    <n v="14814.790441465249"/>
    <n v="10475.361942756081"/>
    <n v="559941.96938608272"/>
    <n v="2526.4711356046901"/>
    <n v="1529.7257751981385"/>
    <n v="2992.6575266617092"/>
    <n v="2161.0695642634741"/>
    <n v="11836.121024893768"/>
    <n v="1470.305171179217"/>
    <n v="1969.244364648742"/>
    <n v="5861.0618684142783"/>
    <n v="3632.9677645721849"/>
    <n v="20368.733908617069"/>
    <n v="5237.0091719776919"/>
    <n v="3005.1588947993559"/>
    <n v="11523.084626228951"/>
    <n v="1165.4500267694252"/>
    <n v="2793.9333171696449"/>
    <n v="20527.084914720261"/>
    <n v="67559.531860648625"/>
    <n v="22638.965073681487"/>
    <n v="66468.764850710562"/>
    <n v="241492.76681078807"/>
    <n v="46026.167079775041"/>
    <n v="52881.248252933976"/>
    <n v="47994.364861333233"/>
    <n v="5432.7943044694312"/>
    <n v="7253.0451655234065"/>
    <n v="16578.805436620296"/>
    <n v="18085.736899648033"/>
    <n v="691012.2696518508"/>
  </r>
  <r>
    <s v="PAS"/>
    <n v="6319"/>
    <m/>
    <n v="6"/>
    <m/>
    <m/>
    <s v="Portais, Provedores de Conteúdo e Outros Serviços de Informação na Internet"/>
    <x v="7"/>
    <s v="Tecnologia da Informação"/>
    <s v="62.01-5, 62.02-3, 62.03-1, 62.04-0, 62.09-1, 63.11-9, 63.19-4"/>
    <x v="0"/>
    <n v="816.846453552958"/>
    <n v="33.237212271514693"/>
    <n v="1692.7695591277461"/>
    <n v="0"/>
    <n v="3303.0298161166506"/>
    <n v="304.03739925368063"/>
    <n v="944.84586626663906"/>
    <n v="1176.1793564672851"/>
    <n v="5405.4077163710772"/>
    <n v="8444.8585453370015"/>
    <n v="7103.4083972449662"/>
    <n v="11058.321734969688"/>
    <n v="8815.8834685984439"/>
    <n v="3834.5082125491035"/>
    <n v="8006.4568072201882"/>
    <n v="13738.978934789548"/>
    <n v="40779.80348136431"/>
    <n v="5166.855103665207"/>
    <n v="156841.25044858194"/>
    <n v="2153467.8608078621"/>
    <n v="60360.975711196457"/>
    <n v="35151.709766496431"/>
    <n v="91005.22425921481"/>
    <n v="3250.1735083719873"/>
    <n v="5473.0745259044716"/>
    <n v="14684.661547875501"/>
    <n v="12398.49931329671"/>
    <n v="2653258.8579539671"/>
    <n v="715.64762052843912"/>
    <n v="0"/>
    <n v="2130.3379652027015"/>
    <n v="77.733017470482636"/>
    <n v="3491.9867639620875"/>
    <n v="0"/>
    <n v="308.02878850652695"/>
    <n v="790.7044681504276"/>
    <n v="5253.8079462871328"/>
    <n v="5044.5338054932072"/>
    <n v="5926.2856458474616"/>
    <n v="5514.4228720340561"/>
    <n v="22329.19278249811"/>
    <n v="5856.9585645019934"/>
    <n v="8223.1090036242967"/>
    <n v="11880.993011546601"/>
    <n v="35531.832994705743"/>
    <n v="7099.7671594117392"/>
    <n v="166629.9038729234"/>
    <n v="1660276.1435860023"/>
    <n v="89369.320991167609"/>
    <n v="33049.46701175467"/>
    <n v="26496.025293429469"/>
    <n v="4011.5814124635926"/>
    <n v="5849.3781904842108"/>
    <n v="11302.044521494103"/>
    <n v="5706.8809261384631"/>
    <n v="2122866.0882156286"/>
    <n v="713.25403721955865"/>
    <n v="303.56667157328098"/>
    <n v="2087.6809451674053"/>
    <n v="152.25826176458247"/>
    <n v="3452.4841325179832"/>
    <n v="0"/>
    <n v="0"/>
    <n v="304.63975289575626"/>
    <n v="3712.9190471039692"/>
    <n v="2644.6205027981055"/>
    <n v="4313.4699704159311"/>
    <n v="5504.9190143117812"/>
    <n v="7750.2191915992771"/>
    <n v="2483.7874488030875"/>
    <n v="10282.914404249366"/>
    <n v="9757.1518763143868"/>
    <n v="30085.948505656896"/>
    <n v="3288.9671429228542"/>
    <n v="158456.67523376452"/>
    <n v="1155891.1924806589"/>
    <n v="66780.091993285008"/>
    <n v="24080.991833018899"/>
    <n v="16012.851720331417"/>
    <n v="5120.8648356260928"/>
    <n v="20858.727267366514"/>
    <n v="8542.0023748404947"/>
    <n v="3811.5202852404141"/>
    <n v="1546393.7189294463"/>
    <n v="395.38385658289752"/>
    <n v="230.70047291898587"/>
    <n v="384.07641460368751"/>
    <n v="289.15925702267162"/>
    <n v="3835.2537077688958"/>
    <n v="0"/>
    <n v="0"/>
    <n v="327.5652561118373"/>
    <n v="3281.269470341444"/>
    <n v="2381.0818962893322"/>
    <n v="2056.6830184259552"/>
    <n v="5048.6714697479802"/>
    <n v="5449.1228907324366"/>
    <n v="2746.4630305583751"/>
    <n v="7145.3620822708917"/>
    <n v="7880.3480762552635"/>
    <n v="36020.887720373386"/>
    <n v="2129.540866554365"/>
    <n v="112723.27291779811"/>
    <n v="1127009.1231819736"/>
    <n v="47548.175798355442"/>
    <n v="19505.840319395469"/>
    <n v="19156.282015009932"/>
    <n v="2325.6105286156317"/>
    <n v="8622.9025694183711"/>
    <n v="4429.2812183893147"/>
    <n v="2060.1184057367723"/>
    <n v="1422982.1764412508"/>
    <n v="248.85777744833953"/>
    <n v="0"/>
    <n v="0"/>
    <n v="265.39782105074624"/>
    <n v="3553.5885259027573"/>
    <n v="0"/>
    <n v="458.9284948205663"/>
    <n v="64.882994095321436"/>
    <n v="1462.61411159107"/>
    <n v="1757.7135117657081"/>
    <n v="1175.9380196788677"/>
    <n v="4267.1556216047493"/>
    <n v="4276.3267443860605"/>
    <n v="2085.9271317578982"/>
    <n v="6191.92096726404"/>
    <n v="5605.8137363087553"/>
    <n v="23856.058253340347"/>
    <n v="552.80000672735366"/>
    <n v="61479.83730321825"/>
    <n v="858223.97803417977"/>
    <n v="46003.968513541251"/>
    <n v="11476.652937891089"/>
    <n v="13834.61140886266"/>
    <n v="1594.7271823610572"/>
    <n v="5789.3032159661389"/>
    <n v="1969.6683493678629"/>
    <n v="1392.9122131519234"/>
    <n v="1057589.5828762825"/>
    <n v="89.755824602689771"/>
    <n v="0"/>
    <n v="125.32152615524747"/>
    <n v="132.56072942793892"/>
    <n v="2462.2055265445715"/>
    <n v="0"/>
    <n v="95.426146687452487"/>
    <n v="224.7850777726471"/>
    <n v="449.09553602621082"/>
    <n v="646.68730101101255"/>
    <n v="871.04358892710002"/>
    <n v="1627.1853079919911"/>
    <n v="2103.1929007951121"/>
    <n v="838.16739798242634"/>
    <n v="5299.7384109044879"/>
    <n v="2339.4498336889114"/>
    <n v="14247.40935107394"/>
    <n v="655.40749296816898"/>
    <n v="27149.849317143795"/>
    <n v="566674.44643339911"/>
    <n v="29918.829815573798"/>
    <n v="5370.6438047156043"/>
    <n v="7832.0212583164566"/>
    <n v="247.25793531753968"/>
    <n v="5886.3769257014746"/>
    <n v="1685.4084413470798"/>
    <n v="649.87277646025893"/>
    <n v="677622.1386605351"/>
    <n v="144.67442586455908"/>
    <n v="0"/>
    <n v="472.7289137908939"/>
    <n v="142.91769045263089"/>
    <n v="1996.7754744011049"/>
    <n v="0"/>
    <n v="322.25792149390873"/>
    <n v="0"/>
    <n v="258.4250250650461"/>
    <n v="4604.0818866918198"/>
    <n v="321.09953280507386"/>
    <n v="446.24315553582204"/>
    <n v="1425.9064707821919"/>
    <n v="863.93605849413177"/>
    <n v="5205.2116484220242"/>
    <n v="1668.4515323215583"/>
    <n v="9566.7478131480675"/>
    <n v="650.26353783364334"/>
    <n v="16599.379037995019"/>
    <n v="124881.34543590747"/>
    <n v="18638.775158940964"/>
    <n v="6047.73666854979"/>
    <n v="5512.1470066479296"/>
    <n v="207.96841398666757"/>
    <n v="4834.2974394329003"/>
    <n v="3434.3979174418328"/>
    <n v="702.21931785379468"/>
    <n v="208947.98748385886"/>
    <n v="0"/>
    <n v="0"/>
    <n v="163.73488646433498"/>
    <n v="271.69509279899626"/>
    <n v="2546.5108845053232"/>
    <n v="0"/>
    <n v="0"/>
    <n v="106.67119836596957"/>
    <n v="36.663400306682732"/>
    <n v="527.70828446043413"/>
    <n v="531.04040865258366"/>
    <n v="258.13195026872097"/>
    <n v="1676.9484244189887"/>
    <n v="146.65360122673093"/>
    <n v="5242.3745683610541"/>
    <n v="841.30231112991203"/>
    <n v="9408.5579273950098"/>
    <n v="0"/>
    <n v="11722.053220494736"/>
    <n v="6781.0981143184226"/>
    <n v="7107.4224454351343"/>
    <n v="2372.3080183575903"/>
    <n v="1453.5733776411003"/>
    <n v="2686.551952038777"/>
    <n v="2982.9164961474567"/>
    <n v="1680.2018187831839"/>
    <n v="1695.8134805640984"/>
    <n v="60239.931862135243"/>
  </r>
  <r>
    <s v="PAS"/>
    <n v="5811"/>
    <m/>
    <n v="7"/>
    <m/>
    <m/>
    <s v="Edição de livros"/>
    <x v="8"/>
    <s v="Edição e edição integrada à impressão"/>
    <s v="58.11-5, 58.12-3, 58.13-1, 58.19-1, 58.21-2, 58.22-1, 58.23-9, 58.29-8"/>
    <x v="0"/>
    <n v="417.80551317117647"/>
    <n v="0"/>
    <n v="519.01099503508783"/>
    <n v="0"/>
    <n v="1379.3651648915531"/>
    <n v="0"/>
    <n v="156.98858385137126"/>
    <n v="1609.4323614597984"/>
    <n v="988.15396470518215"/>
    <n v="7519.0073946950452"/>
    <n v="518.05254046255982"/>
    <n v="557.85156352236743"/>
    <n v="21057.422516207331"/>
    <n v="1768.4099439862741"/>
    <n v="1153.8056182774819"/>
    <n v="3965.972591892777"/>
    <n v="52874.382107986108"/>
    <n v="2446.7074233136091"/>
    <n v="184737.92424121912"/>
    <n v="1274726.9914223095"/>
    <n v="268064.38068645622"/>
    <n v="14603.545389294437"/>
    <n v="38644.120037302608"/>
    <n v="1562.453893606197"/>
    <n v="1926.7999781713975"/>
    <n v="7641.5595947303682"/>
    <n v="16560.986032119315"/>
    <n v="1905401.1295586668"/>
    <n v="1410.6815457974999"/>
    <n v="0"/>
    <n v="933.27910395084007"/>
    <n v="0"/>
    <n v="3207.0330201634542"/>
    <n v="0"/>
    <n v="1108.8972964594575"/>
    <n v="1885.2650104696179"/>
    <n v="946.59580426878324"/>
    <n v="6737.55349571444"/>
    <n v="698.13944376852066"/>
    <n v="974.54861851404326"/>
    <n v="16974.439735380547"/>
    <n v="1552.1572361526271"/>
    <n v="866.28861131568806"/>
    <n v="3615.1209182133975"/>
    <n v="57239.787937750676"/>
    <n v="2663.9096954153492"/>
    <n v="165882.2149726986"/>
    <n v="1147333.6253469284"/>
    <n v="274202.70547606604"/>
    <n v="14406.256590607165"/>
    <n v="31484.247143297231"/>
    <n v="1878.9060672032331"/>
    <n v="2054.3157059827554"/>
    <n v="6084.6449200789584"/>
    <n v="10794.175265172857"/>
    <n v="1754934.7889613705"/>
    <n v="540.18453227945065"/>
    <n v="0"/>
    <n v="832.60218036179742"/>
    <n v="0"/>
    <n v="2740.1551376204275"/>
    <n v="0"/>
    <n v="1140.2627839686647"/>
    <n v="1545.7039221900372"/>
    <n v="577.50799369603021"/>
    <n v="6279.9555646705376"/>
    <n v="679.73101499877657"/>
    <n v="523.90837572444946"/>
    <n v="11831.073902464686"/>
    <n v="600.48282951215515"/>
    <n v="550.30684721314549"/>
    <n v="3713.3809775823879"/>
    <n v="47008.492530390125"/>
    <n v="2148.8669640522471"/>
    <n v="202934.86990978697"/>
    <n v="1360728.6529897633"/>
    <n v="269515.8552277307"/>
    <n v="18117.702223789747"/>
    <n v="38429.779936050101"/>
    <n v="785.77530624157532"/>
    <n v="2746.7380909602452"/>
    <n v="5208.7385689165812"/>
    <n v="28083.677917787245"/>
    <n v="2007264.4057277516"/>
    <n v="518.00680418429545"/>
    <n v="0"/>
    <n v="2391.7256390526136"/>
    <n v="0"/>
    <n v="5077.7699450182281"/>
    <n v="0"/>
    <n v="1321.3805783644805"/>
    <n v="1924.8632824425838"/>
    <n v="633.67851434041165"/>
    <n v="7119.4367437377559"/>
    <n v="57.766075703438005"/>
    <n v="151.6799122835819"/>
    <n v="23384.028992199543"/>
    <n v="591.36102985608034"/>
    <n v="450.11530669802801"/>
    <n v="2639.3677831846899"/>
    <n v="42601.948667703058"/>
    <n v="1916.8573133136542"/>
    <n v="233866.16707909634"/>
    <n v="1428420.9259638779"/>
    <n v="250896.17005470608"/>
    <n v="18139.621810923691"/>
    <n v="41104.665276781343"/>
    <n v="752.66538379683846"/>
    <n v="2040.1919745740242"/>
    <n v="4852.1376981371877"/>
    <n v="26582.8734874736"/>
    <n v="2097435.4053174495"/>
    <n v="645.90596451265753"/>
    <n v="0"/>
    <n v="2117.0389701591971"/>
    <n v="0"/>
    <n v="5739.5831894888443"/>
    <n v="0"/>
    <n v="1830.4794857644838"/>
    <n v="945.97760512840898"/>
    <n v="749.98745911026299"/>
    <n v="7523.0327495859538"/>
    <n v="420.08457235506233"/>
    <n v="233.79775753000075"/>
    <n v="20153.883860650298"/>
    <n v="1028.8413890863146"/>
    <n v="429.69399329793879"/>
    <n v="4912.5128867023086"/>
    <n v="42361.449486026861"/>
    <n v="1919.8727620551958"/>
    <n v="223914.48719989849"/>
    <n v="1550172.0025634745"/>
    <n v="247504.08411318803"/>
    <n v="16734.883556584911"/>
    <n v="46898.470427455832"/>
    <n v="2397.2262072912745"/>
    <n v="2238.4709294567665"/>
    <n v="7816.1626755502984"/>
    <n v="22831.442538365853"/>
    <n v="2211519.3723427197"/>
    <n v="60.094009859998124"/>
    <n v="87.065781421574741"/>
    <n v="1543.4494708775337"/>
    <n v="0"/>
    <n v="3601.0508763309285"/>
    <n v="0"/>
    <n v="2178.9286721768435"/>
    <n v="0"/>
    <n v="323.48013031478416"/>
    <n v="6647.6952954230601"/>
    <n v="1604.5433547789858"/>
    <n v="212.84000487503562"/>
    <n v="14331.26404818911"/>
    <n v="889.14307020646231"/>
    <n v="83.379451220487539"/>
    <n v="5233.087381685621"/>
    <n v="35805.70386359714"/>
    <n v="1757.1369987832009"/>
    <n v="188037.16211668958"/>
    <n v="1387684.2207692147"/>
    <n v="199357.7901893552"/>
    <n v="14357.619644550827"/>
    <n v="35883.972784796686"/>
    <n v="1792.2476999057092"/>
    <n v="2363.4731444847107"/>
    <n v="7749.4769286133333"/>
    <n v="24935.850833501478"/>
    <n v="1936520.6765208528"/>
    <n v="31.974440171715088"/>
    <n v="0"/>
    <n v="1529.700140870091"/>
    <n v="0"/>
    <n v="2451.8119530617328"/>
    <n v="0"/>
    <n v="2953.04783762336"/>
    <n v="117.3045263198685"/>
    <n v="213.81436946663476"/>
    <n v="4220.6139677146939"/>
    <n v="1948.4732548481823"/>
    <n v="23.980974592485428"/>
    <n v="7816.4079763329264"/>
    <n v="707.03078498302807"/>
    <n v="24.870870999044573"/>
    <n v="3589.7508030212439"/>
    <n v="28776.750566246294"/>
    <n v="1194.6882372321631"/>
    <n v="182838.46587276651"/>
    <n v="1400488.6266958953"/>
    <n v="167585.6830697952"/>
    <n v="20388.340871820074"/>
    <n v="21470.031912482238"/>
    <n v="1418.9132389457238"/>
    <n v="1950.0739126703907"/>
    <n v="5893.7249594863069"/>
    <n v="12209.610417844551"/>
    <n v="1869843.6916551897"/>
    <n v="96.518693766517984"/>
    <n v="0"/>
    <n v="1382.1300796198414"/>
    <n v="0"/>
    <n v="3471.8545568463305"/>
    <n v="0"/>
    <n v="2577.2544307937296"/>
    <n v="46.163755357176626"/>
    <n v="0"/>
    <n v="4600.9920716626439"/>
    <n v="584.78969709024773"/>
    <n v="0"/>
    <n v="6704.7114557768055"/>
    <n v="618.24019718917486"/>
    <n v="80.785964457224836"/>
    <n v="3406.8031439518313"/>
    <n v="25620.730546520994"/>
    <n v="1896.7721281908139"/>
    <n v="93720.432786621808"/>
    <n v="1245899.6324433757"/>
    <n v="77628.302241589729"/>
    <n v="15281.380806405208"/>
    <n v="13724.502690223437"/>
    <n v="1096.186312176513"/>
    <n v="1385.6403472801476"/>
    <n v="4607.8431374083802"/>
    <n v="16806.85906509437"/>
    <n v="1521238.5265513982"/>
  </r>
  <r>
    <s v="PAS"/>
    <n v="5812"/>
    <m/>
    <n v="7"/>
    <m/>
    <m/>
    <s v="Edição de jornais"/>
    <x v="8"/>
    <s v="Edição e edição integrada à impressão"/>
    <s v="58.11-5, 58.12-3, 58.13-1, 58.19-1, 58.21-2, 58.22-1, 58.23-9, 58.29-8"/>
    <x v="0"/>
    <n v="1073.0440546228137"/>
    <n v="1415.019600290412"/>
    <n v="880.16833186564452"/>
    <n v="0"/>
    <n v="39240.587683264639"/>
    <n v="0"/>
    <n v="440.64220612440283"/>
    <n v="27.04291155914234"/>
    <n v="696.06661453023003"/>
    <n v="48509.619203775117"/>
    <n v="5905.4707858290776"/>
    <n v="36.231525155204523"/>
    <n v="1210.7044271270267"/>
    <n v="713.81744721008261"/>
    <n v="4243.4605050346909"/>
    <n v="4985.1892998450512"/>
    <n v="14443.868575684131"/>
    <n v="6095.6706050168068"/>
    <n v="510121.63852249651"/>
    <n v="490301.61821168178"/>
    <n v="16664.366152535786"/>
    <n v="24736.063425740933"/>
    <n v="80675.892905911009"/>
    <n v="4387.7885987301588"/>
    <n v="4055.7147180141687"/>
    <n v="2013.6207975070265"/>
    <n v="62840.925395302584"/>
    <n v="1325714.2325048544"/>
    <n v="1750.7451317020937"/>
    <n v="26.380490330359446"/>
    <n v="656.63413898202634"/>
    <n v="0"/>
    <n v="39279.885920535184"/>
    <n v="0"/>
    <n v="728.09336216965448"/>
    <n v="0"/>
    <n v="743.11662341085935"/>
    <n v="63065.918838118952"/>
    <n v="5594.6529923156668"/>
    <n v="456.52255611520269"/>
    <n v="967.16558305657713"/>
    <n v="1263.9091354590494"/>
    <n v="4157.7855025765748"/>
    <n v="3355.2816485007911"/>
    <n v="21880.860753326513"/>
    <n v="2714.0991619079741"/>
    <n v="532924.72718333313"/>
    <n v="519283.37135348376"/>
    <n v="18190.84180995687"/>
    <n v="23614.732098537581"/>
    <n v="82938.538695830692"/>
    <n v="8403.8316435763663"/>
    <n v="4921.6139236389172"/>
    <n v="2655.8095619683131"/>
    <n v="58614.01888303586"/>
    <n v="1398188.5369918684"/>
    <n v="1901.3264397587247"/>
    <n v="28.792609360295234"/>
    <n v="942.3098913872185"/>
    <n v="0"/>
    <n v="51156.150305593794"/>
    <n v="0"/>
    <n v="1198.0049270394213"/>
    <n v="351.77578792591771"/>
    <n v="548.97599911147199"/>
    <n v="58114.713880918003"/>
    <n v="6432.6193491812264"/>
    <n v="293.80497043375215"/>
    <n v="1102.2301541029174"/>
    <n v="1337.3218095298528"/>
    <n v="855.33815787535741"/>
    <n v="3686.9052011780186"/>
    <n v="13370.359202124329"/>
    <n v="3158.4099128144653"/>
    <n v="644968.16550688201"/>
    <n v="903137.17834410071"/>
    <n v="19696.335262691257"/>
    <n v="22648.357251930927"/>
    <n v="101765.21187041336"/>
    <n v="8623.1749564233432"/>
    <n v="4456.2474265146438"/>
    <n v="3295.4298672076743"/>
    <n v="73373.063267566307"/>
    <n v="1926442.2023520651"/>
    <n v="2587.7121314009187"/>
    <n v="27.860629432189128"/>
    <n v="541.10965603618706"/>
    <n v="0"/>
    <n v="48603.323527405453"/>
    <n v="0"/>
    <n v="659.45343059677009"/>
    <n v="287.80797009766013"/>
    <n v="557.6051934768667"/>
    <n v="56700.488931533007"/>
    <n v="6936.3837178961448"/>
    <n v="138.79194295118069"/>
    <n v="1086.8932521624286"/>
    <n v="1661.559886140154"/>
    <n v="4256.6686312516713"/>
    <n v="2642.2146794289415"/>
    <n v="10795.531776367914"/>
    <n v="2928.0780287126508"/>
    <n v="687163.1295420524"/>
    <n v="1002089.2264277897"/>
    <n v="13766.731413786674"/>
    <n v="23711.990519360796"/>
    <n v="102457.18970901424"/>
    <n v="7984.2409053975625"/>
    <n v="4124.4175461643363"/>
    <n v="4328.7499584409225"/>
    <n v="74578.091491127052"/>
    <n v="2060615.2508980238"/>
    <n v="3695.0511222730397"/>
    <n v="690.06725963326937"/>
    <n v="225.60299622707535"/>
    <n v="0"/>
    <n v="49406.930050082301"/>
    <n v="0"/>
    <n v="856.5117121908429"/>
    <n v="83.536443423868647"/>
    <n v="554.17967369429209"/>
    <n v="53834.121862007087"/>
    <n v="8186.4054746320408"/>
    <n v="259.01757359662281"/>
    <n v="241.50276595874948"/>
    <n v="1285.8442602239186"/>
    <n v="4772.8224816230322"/>
    <n v="2018.6226659991148"/>
    <n v="10459.005682141222"/>
    <n v="2284.8025341369744"/>
    <n v="721921.68035598134"/>
    <n v="1025386.8344707122"/>
    <n v="12818.920582671717"/>
    <n v="16039.574794618406"/>
    <n v="105626.44433588724"/>
    <n v="11868.769977301605"/>
    <n v="3397.4544535402874"/>
    <n v="4929.7263079555269"/>
    <n v="68695.247503259583"/>
    <n v="2109538.6773397713"/>
    <n v="3500.1234099678964"/>
    <n v="26.238229657182281"/>
    <n v="418.26897946368325"/>
    <n v="0"/>
    <n v="43042.285471341573"/>
    <n v="0"/>
    <n v="476.8626139975969"/>
    <n v="206.52025923717667"/>
    <n v="3103.7895904972988"/>
    <n v="54540.53563778293"/>
    <n v="6592.3473016851131"/>
    <n v="52.476459314364561"/>
    <n v="182.46403461406192"/>
    <n v="336.73128268626277"/>
    <n v="4851.3741808968562"/>
    <n v="9252.4681778842787"/>
    <n v="5826.3506821255169"/>
    <n v="1706.0000998389569"/>
    <n v="671406.79105058475"/>
    <n v="757661.50139535812"/>
    <n v="14105.026746824198"/>
    <n v="14065.114731806383"/>
    <n v="94876.954866975531"/>
    <n v="12475.212873439285"/>
    <n v="2051.9277409543329"/>
    <n v="4184.2375680550085"/>
    <n v="68750.127090287046"/>
    <n v="1773691.7304752753"/>
    <n v="2155.9710933926604"/>
    <n v="577.03309991839296"/>
    <n v="675.16555937011992"/>
    <n v="0"/>
    <n v="44569.946654145322"/>
    <n v="216.40662614182634"/>
    <n v="823.15417607218058"/>
    <n v="174.51215245615901"/>
    <n v="3265.5228258375737"/>
    <n v="49442.05840395017"/>
    <n v="657.62939946758308"/>
    <n v="152.67848633562625"/>
    <n v="324.50361392780798"/>
    <n v="1337.2663993530075"/>
    <n v="4723.4245066327403"/>
    <n v="7478.5241342935842"/>
    <n v="7749.9980123567193"/>
    <n v="1018.1212330734867"/>
    <n v="142149.67642349354"/>
    <n v="688101.70028348593"/>
    <n v="13838.509738142768"/>
    <n v="10876.514974505655"/>
    <n v="105100.50433588694"/>
    <n v="5898.0744726372659"/>
    <n v="1246.0936232266797"/>
    <n v="4182.7430970674059"/>
    <n v="52040.106917928613"/>
    <n v="1148775.8402431"/>
    <n v="2280.2343991543817"/>
    <n v="616.49994509578221"/>
    <n v="456.94828789599944"/>
    <n v="0"/>
    <n v="41897.550735795812"/>
    <n v="244.1819691261185"/>
    <n v="1270.0092513777913"/>
    <n v="184.6550214287065"/>
    <n v="2972.2795076386824"/>
    <n v="48700.058285042513"/>
    <n v="199.08423206698089"/>
    <n v="144.4227012171159"/>
    <n v="250.66129515762745"/>
    <n v="17969.105711187054"/>
    <n v="24.296713345882438"/>
    <n v="5365.6594489198569"/>
    <n v="4480.534433654414"/>
    <n v="12965.825667641951"/>
    <n v="145766.83670379911"/>
    <n v="260248.60512983066"/>
    <n v="6216.1914111416854"/>
    <n v="6352.7644516944965"/>
    <n v="92048.33418899143"/>
    <n v="1031.9038902595084"/>
    <n v="653.17522647355804"/>
    <n v="1062.7850129222038"/>
    <n v="2558.971761419054"/>
    <n v="655961.57538227842"/>
  </r>
  <r>
    <s v="PAS"/>
    <n v="5813"/>
    <m/>
    <n v="7"/>
    <m/>
    <m/>
    <s v="Edição de revistas"/>
    <x v="8"/>
    <s v="Edição e edição integrada à impressão"/>
    <s v="58.11-5, 58.12-3, 58.13-1, 58.19-1, 58.21-2, 58.22-1, 58.23-9, 58.29-8"/>
    <x v="0"/>
    <n v="163.77172299378162"/>
    <n v="0"/>
    <n v="141.22450872095482"/>
    <n v="0"/>
    <n v="709.0894199377301"/>
    <n v="0"/>
    <n v="0"/>
    <n v="335.50803166687007"/>
    <n v="2027.7200900845423"/>
    <n v="248.30285934792602"/>
    <n v="359.00212136520037"/>
    <n v="620.40398437978524"/>
    <n v="3792.5431130804586"/>
    <n v="207.27271147452973"/>
    <n v="1079.5758142145994"/>
    <n v="776.92155840409373"/>
    <n v="24591.880258145906"/>
    <n v="2245.0718889279806"/>
    <n v="19212.611491293934"/>
    <n v="399575.66685889737"/>
    <n v="44654.293954494875"/>
    <n v="15047.329279521891"/>
    <n v="7757.9326388832624"/>
    <n v="2551.2450849289189"/>
    <n v="428.41387962411983"/>
    <n v="1771.0649303863111"/>
    <n v="2348.5980560063826"/>
    <n v="530645.44425678125"/>
    <n v="85.116768778749758"/>
    <n v="0"/>
    <n v="117.40407656787181"/>
    <n v="0"/>
    <n v="731.29520663759195"/>
    <n v="0"/>
    <n v="0"/>
    <n v="372.8971799535463"/>
    <n v="1699.6646427483884"/>
    <n v="274.24815345798714"/>
    <n v="224.9734440857498"/>
    <n v="460.71697625920149"/>
    <n v="3820.4798062812242"/>
    <n v="269.22613297576385"/>
    <n v="1415.1977456686691"/>
    <n v="710.32777503103546"/>
    <n v="22531.041788589533"/>
    <n v="3065.4059727177646"/>
    <n v="19793.944130775584"/>
    <n v="387874.8943831455"/>
    <n v="22877.201291043588"/>
    <n v="14999.157721688518"/>
    <n v="7220.365883542906"/>
    <n v="1553.5447409983963"/>
    <n v="77.306509451261476"/>
    <n v="1756.946492393613"/>
    <n v="2707.6371090553102"/>
    <n v="494638.9939318478"/>
    <n v="143.96258389779888"/>
    <n v="0"/>
    <n v="0"/>
    <n v="0"/>
    <n v="205.18159656498611"/>
    <n v="0"/>
    <n v="0"/>
    <n v="741.41107973846101"/>
    <n v="1482.5254382134656"/>
    <n v="308.15498474515334"/>
    <n v="218.72199232700157"/>
    <n v="595.89823139154782"/>
    <n v="3574.3515582821078"/>
    <n v="235.40318960848992"/>
    <n v="1667.4471290895415"/>
    <n v="1021.2169168561276"/>
    <n v="24089.010274191995"/>
    <n v="1691.6736564766122"/>
    <n v="15647.25606805658"/>
    <n v="339289.42941517924"/>
    <n v="25114.25815635961"/>
    <n v="15422.742687694274"/>
    <n v="7330.9413547637623"/>
    <n v="727.89660658314165"/>
    <n v="232.0906508209691"/>
    <n v="1461.9507580169136"/>
    <n v="2049.3084163749581"/>
    <n v="443250.83274523274"/>
    <n v="76.373908938881755"/>
    <n v="230.04189439422214"/>
    <n v="0"/>
    <n v="0"/>
    <n v="1366.4636776235736"/>
    <n v="0"/>
    <n v="0"/>
    <n v="742.89115930616856"/>
    <n v="1647.9828135325879"/>
    <n v="134.60006843110821"/>
    <n v="664.81085071514246"/>
    <n v="815.06654807030191"/>
    <n v="2048.5363608899916"/>
    <n v="240.44950090081886"/>
    <n v="1671.3750069674979"/>
    <n v="203.45927548644536"/>
    <n v="20410.669005790271"/>
    <n v="1417.1909825629268"/>
    <n v="14960.601303701995"/>
    <n v="312104.78385623667"/>
    <n v="23517.531505193263"/>
    <n v="11981.808238949856"/>
    <n v="6493.0214188096743"/>
    <n v="1111.4152069006172"/>
    <n v="110.42010930922662"/>
    <n v="1241.0816435032023"/>
    <n v="1578.1712330346988"/>
    <n v="404768.74556924915"/>
    <n v="31.558211960128151"/>
    <n v="0"/>
    <n v="54.59898262997951"/>
    <n v="0"/>
    <n v="2645.7924436320045"/>
    <n v="0"/>
    <n v="0"/>
    <n v="1219.4027582614744"/>
    <n v="792.69860525244633"/>
    <n v="412.45600250206655"/>
    <n v="582.89764657798128"/>
    <n v="1279.409770120948"/>
    <n v="1466.0263628006389"/>
    <n v="0"/>
    <n v="38.683379193340478"/>
    <n v="242.59583759102844"/>
    <n v="18114.265701871347"/>
    <n v="647.43036810773572"/>
    <n v="12527.877429823982"/>
    <n v="282555.98669364967"/>
    <n v="11528.545698869826"/>
    <n v="7569.0689737696366"/>
    <n v="6326.3573638344005"/>
    <n v="395.01108156187223"/>
    <n v="224.40181860921578"/>
    <n v="1284.5448044371828"/>
    <n v="912.10439630475344"/>
    <n v="350851.71433136158"/>
    <n v="52.476459314364561"/>
    <n v="0"/>
    <n v="0"/>
    <n v="0"/>
    <n v="449.96363236361594"/>
    <n v="0"/>
    <n v="0"/>
    <n v="458.05911367304492"/>
    <n v="649.31605866878715"/>
    <n v="0"/>
    <n v="401.95500750994688"/>
    <n v="1351.898544856643"/>
    <n v="744.68327739619951"/>
    <n v="0"/>
    <n v="36.677095219717167"/>
    <n v="585.50468414252543"/>
    <n v="13759.862553554154"/>
    <n v="264.92035156105266"/>
    <n v="6511.9449020698912"/>
    <n v="204346.40103235081"/>
    <n v="7739.5013229758397"/>
    <n v="4525.7696003738492"/>
    <n v="5864.5913501271489"/>
    <n v="1165.760029564638"/>
    <n v="0"/>
    <n v="993.90639646608963"/>
    <n v="1844.7992061997886"/>
    <n v="251747.99061838814"/>
    <n v="0"/>
    <n v="0"/>
    <n v="0"/>
    <n v="0"/>
    <n v="360.06133177295595"/>
    <n v="0"/>
    <n v="0"/>
    <n v="23.980974592485428"/>
    <n v="398.02639275431238"/>
    <n v="131.89536025866985"/>
    <n v="0"/>
    <n v="0"/>
    <n v="0"/>
    <n v="0"/>
    <n v="109.50348639219251"/>
    <n v="140.51868758022985"/>
    <n v="3416.6717304928229"/>
    <n v="552.84872043300447"/>
    <n v="7255.5415204193805"/>
    <n v="1094067.7435765027"/>
    <n v="4624.0912648867798"/>
    <n v="2791.9563631172041"/>
    <n v="3227.3225779488603"/>
    <n v="993.14172537042032"/>
    <n v="0"/>
    <n v="47.961949184970855"/>
    <n v="1707.1483736128955"/>
    <n v="1119848.4140353198"/>
    <n v="0"/>
    <n v="0"/>
    <n v="0"/>
    <n v="0"/>
    <n v="364.82304732031196"/>
    <n v="0"/>
    <n v="72.890140037647313"/>
    <n v="65.578651574030957"/>
    <n v="0"/>
    <n v="0"/>
    <n v="0"/>
    <n v="85.992750127302102"/>
    <n v="0"/>
    <n v="0"/>
    <n v="111.76488139105919"/>
    <n v="379.49036574934325"/>
    <n v="5392.2175788611721"/>
    <n v="258.17505375979607"/>
    <n v="47442.914750803633"/>
    <n v="981650.74414553505"/>
    <n v="5040.4916748695714"/>
    <n v="1323.9127247712381"/>
    <n v="4687.6147140839012"/>
    <n v="843.37779497691463"/>
    <n v="0"/>
    <n v="844.43227233614402"/>
    <n v="10466.583124059958"/>
    <n v="1059031.0036702571"/>
  </r>
  <r>
    <s v="PAS"/>
    <n v="5821"/>
    <m/>
    <n v="7"/>
    <m/>
    <m/>
    <s v="Edição integrada impressão livros"/>
    <x v="8"/>
    <s v="Edição e edição integrada à impressão"/>
    <s v="58.11-5, 58.12-3, 58.13-1, 58.19-1, 58.21-2, 58.22-1, 58.23-9, 58.29-8"/>
    <x v="0"/>
    <n v="5800.1872030204549"/>
    <n v="0"/>
    <n v="1536.1737116795275"/>
    <n v="0"/>
    <n v="1640.4319796787147"/>
    <n v="0"/>
    <n v="0"/>
    <n v="0"/>
    <n v="112.05626336661192"/>
    <n v="10973.056550210777"/>
    <n v="526.89004443328724"/>
    <n v="788.04575718945364"/>
    <n v="39079.63566937764"/>
    <n v="0"/>
    <n v="0"/>
    <n v="5868.8844158387201"/>
    <n v="23863.847353365083"/>
    <n v="434.52766935346182"/>
    <n v="272894.82290123095"/>
    <n v="1091800.5269003366"/>
    <n v="178653.93176645247"/>
    <n v="11072.722005495521"/>
    <n v="35469.141029368089"/>
    <n v="1457.4250520360672"/>
    <n v="593.87765219476682"/>
    <n v="5821.7681187817461"/>
    <n v="30400.881059801166"/>
    <n v="1718788.8331032114"/>
    <n v="0"/>
    <n v="0"/>
    <n v="1311.8831076754054"/>
    <n v="0"/>
    <n v="2014.2134697531158"/>
    <n v="0"/>
    <n v="0"/>
    <n v="502.34873619835446"/>
    <n v="217.07563888328923"/>
    <n v="11965.289274978124"/>
    <n v="429.54558655657326"/>
    <n v="423.81230447671464"/>
    <n v="34680.959088438874"/>
    <n v="52.760980660718893"/>
    <n v="193.54058403652985"/>
    <n v="6666.414495884027"/>
    <n v="26054.278836435889"/>
    <n v="1309.6851225738694"/>
    <n v="282822.38089079311"/>
    <n v="1146131.3870276394"/>
    <n v="204310.1542417077"/>
    <n v="8233.3424720644252"/>
    <n v="35735.928125904051"/>
    <n v="2372.8087664751229"/>
    <n v="523.0185118299288"/>
    <n v="5127.4607340492512"/>
    <n v="35714.377833316474"/>
    <n v="1806792.6658303312"/>
    <n v="0"/>
    <n v="0"/>
    <n v="2109.5752361574478"/>
    <n v="0"/>
    <n v="3634.9475025860779"/>
    <n v="0"/>
    <n v="0"/>
    <n v="2167.9279491913726"/>
    <n v="97.422247160138582"/>
    <n v="13036.558427285248"/>
    <n v="499.26245759650783"/>
    <n v="649.49090580775658"/>
    <n v="32906.274266116758"/>
    <n v="57.585218720590468"/>
    <n v="153.47571757887275"/>
    <n v="7708.2254503879594"/>
    <n v="30801.369728164966"/>
    <n v="1204.376796297084"/>
    <n v="320100.99300418026"/>
    <n v="1378221.1408287261"/>
    <n v="210567.13610537833"/>
    <n v="13253.616280856555"/>
    <n v="45869.086581144795"/>
    <n v="3148.0033750167036"/>
    <n v="732.88485671933381"/>
    <n v="4587.8976981337373"/>
    <n v="15756.762878880707"/>
    <n v="2087264.0135120871"/>
    <n v="144.72191178445397"/>
    <n v="0"/>
    <n v="2291.7811264095008"/>
    <n v="0"/>
    <n v="7983.7015849556974"/>
    <n v="0"/>
    <n v="0"/>
    <n v="2015.9644734605988"/>
    <n v="64.002767062570243"/>
    <n v="13184.70804002667"/>
    <n v="497.74062449235328"/>
    <n v="676.27358271068124"/>
    <n v="29151.998233806178"/>
    <n v="0"/>
    <n v="145.79237339972269"/>
    <n v="9417.1422157345442"/>
    <n v="31378.397364196764"/>
    <n v="685.42720529071175"/>
    <n v="338992.27524184296"/>
    <n v="1408270.7717354414"/>
    <n v="89075.427271042761"/>
    <n v="16074.204464619899"/>
    <n v="49405.37226027486"/>
    <n v="2307.3600747029463"/>
    <n v="1698.2127167760088"/>
    <n v="4690.0205295033074"/>
    <n v="16812.539772007534"/>
    <n v="2024963.8355695421"/>
    <n v="35.489338709486681"/>
    <n v="0"/>
    <n v="69.886697766373771"/>
    <n v="0"/>
    <n v="930.22579863967633"/>
    <n v="0"/>
    <n v="0"/>
    <n v="2347.1900616391645"/>
    <n v="112.9652950614276"/>
    <n v="7343.7902955006393"/>
    <n v="364.61200600300322"/>
    <n v="748.36368536688553"/>
    <n v="25343.009935082144"/>
    <n v="0"/>
    <n v="90.907306078915866"/>
    <n v="5414.98240993748"/>
    <n v="22167.488334155198"/>
    <n v="534.38262858239432"/>
    <n v="306912.09763211157"/>
    <n v="999998.03018493997"/>
    <n v="196683.44717542722"/>
    <n v="14947.782416530164"/>
    <n v="41330.385372356119"/>
    <n v="961.13865062495984"/>
    <n v="763.33800234307103"/>
    <n v="3245.4197644782598"/>
    <n v="18047.728651688991"/>
    <n v="1648392.6616430231"/>
    <n v="600.92147792097137"/>
    <n v="0"/>
    <n v="5350.7271896845523"/>
    <n v="0"/>
    <n v="3703.293639753565"/>
    <n v="0"/>
    <n v="0"/>
    <n v="2209.7921656729027"/>
    <n v="1189.1459097397444"/>
    <n v="7731.2630831267143"/>
    <n v="364.23176868196049"/>
    <n v="556.69341519000193"/>
    <n v="29465.657171403695"/>
    <n v="329.52846544804038"/>
    <n v="167.02241326354917"/>
    <n v="7916.1889972241888"/>
    <n v="26449.18615215271"/>
    <n v="1215.5934809711807"/>
    <n v="322234.81145884126"/>
    <n v="984152.6223651527"/>
    <n v="197066.65443336891"/>
    <n v="14388.558185026563"/>
    <n v="42989.928071522161"/>
    <n v="349.91810907521727"/>
    <n v="5075.6642106361123"/>
    <n v="3366.4337051027242"/>
    <n v="16479.557189125444"/>
    <n v="1673353.3930580846"/>
    <n v="0"/>
    <n v="0"/>
    <n v="2508.7549216942916"/>
    <n v="0"/>
    <n v="2033.0226591485316"/>
    <n v="0"/>
    <n v="0"/>
    <n v="1924.5772249125944"/>
    <n v="997.37451184957513"/>
    <n v="5396.6559859553527"/>
    <n v="371.33007841217352"/>
    <n v="332.34048085365009"/>
    <n v="29137.780382678113"/>
    <n v="415.71395061704146"/>
    <n v="47.961949184970855"/>
    <n v="5438.7313281963452"/>
    <n v="23074.049382540892"/>
    <n v="1615.8871857002989"/>
    <n v="315559.24607620714"/>
    <n v="1053730.1898824642"/>
    <n v="196688.01783845652"/>
    <n v="9092.2865478586991"/>
    <n v="46393.770270194007"/>
    <n v="686.81742374800308"/>
    <n v="489.16912043076309"/>
    <n v="2156.8661904922847"/>
    <n v="28230.047909563487"/>
    <n v="1726320.5913011588"/>
    <n v="0"/>
    <n v="0"/>
    <n v="1259.2804301818041"/>
    <n v="0"/>
    <n v="1765.4174142466754"/>
    <n v="0"/>
    <n v="0"/>
    <n v="945.47683638115404"/>
    <n v="357.35970439822734"/>
    <n v="8995.3618559431852"/>
    <n v="105.37606061677764"/>
    <n v="367.68034080979027"/>
    <n v="22855.489407481171"/>
    <n v="527.81754880113033"/>
    <n v="530.91537975273036"/>
    <n v="5810.2285613660988"/>
    <n v="26415.7651709532"/>
    <n v="2355.4224008565211"/>
    <n v="337807.37139267469"/>
    <n v="956542.76354102755"/>
    <n v="104048.30597419152"/>
    <n v="7010.3635022506578"/>
    <n v="30819.686600667406"/>
    <n v="274.44595526976298"/>
    <n v="153.67671191270639"/>
    <n v="1834.6357134800537"/>
    <n v="10548.207325125857"/>
    <n v="1521331.0478283886"/>
  </r>
  <r>
    <s v="PAS"/>
    <n v="5822"/>
    <m/>
    <n v="7"/>
    <m/>
    <m/>
    <s v="Edição integrada impressão jornais"/>
    <x v="8"/>
    <s v="Edição e edição integrada à impressão"/>
    <s v="58.11-5, 58.12-3, 58.13-1, 58.19-1, 58.21-2, 58.22-1, 58.23-9, 58.29-8"/>
    <x v="0"/>
    <n v="8939.5980588800576"/>
    <n v="3444.9180641344319"/>
    <n v="42050.664807569497"/>
    <n v="4679.9211449311188"/>
    <n v="41914.510844763281"/>
    <n v="786.45493177053311"/>
    <n v="9341.4841122344351"/>
    <n v="13428.109176977705"/>
    <n v="10798.040354709334"/>
    <n v="59821.139082839385"/>
    <n v="19888.362305275343"/>
    <n v="32905.258986099034"/>
    <n v="187658.99944424466"/>
    <n v="17057.69745722373"/>
    <n v="21703.901619550226"/>
    <n v="96886.818159439776"/>
    <n v="420608.58080270438"/>
    <n v="150678.11745086196"/>
    <n v="154023.4025560313"/>
    <n v="1248576.0917950289"/>
    <n v="227462.90666316648"/>
    <n v="142907.71108226277"/>
    <n v="435821.15235691669"/>
    <n v="28764.247040410133"/>
    <n v="5385.5360736624361"/>
    <n v="75528.456221773784"/>
    <n v="185093.24718193786"/>
    <n v="3646155.3277753992"/>
    <n v="9288.4655902697305"/>
    <n v="2264.0195930991699"/>
    <n v="39521.825755192462"/>
    <n v="5649.3088548044179"/>
    <n v="31935.991251009633"/>
    <n v="958.06392479980991"/>
    <n v="8932.2278066877443"/>
    <n v="14692.651442401291"/>
    <n v="10946.718310497416"/>
    <n v="52075.530310618611"/>
    <n v="21610.754492488137"/>
    <n v="31868.422177412118"/>
    <n v="189195.24336410273"/>
    <n v="363.61965176124289"/>
    <n v="24962.365828816924"/>
    <n v="84206.317748058791"/>
    <n v="464579.0998872706"/>
    <n v="152188.07676208374"/>
    <n v="147649.81494133704"/>
    <n v="1066220.3158132145"/>
    <n v="245672.89582346709"/>
    <n v="162724.28390471399"/>
    <n v="415351.427551859"/>
    <n v="29693.532845094429"/>
    <n v="7078.4178345547971"/>
    <n v="73281.27774167087"/>
    <n v="201154.6110361024"/>
    <n v="3494065.2802433888"/>
    <n v="10316.517843596634"/>
    <n v="3137.7107115259428"/>
    <n v="58119.496138914583"/>
    <n v="4003.0017615853367"/>
    <n v="33947.613143362258"/>
    <n v="0"/>
    <n v="7951.8248126865428"/>
    <n v="16693.904913500326"/>
    <n v="11761.432820107861"/>
    <n v="64000.315776489319"/>
    <n v="28257.383452317496"/>
    <n v="38196.358900031169"/>
    <n v="125513.37736435913"/>
    <n v="20526.384992120289"/>
    <n v="24770.609568472206"/>
    <n v="99909.69530537074"/>
    <n v="523438.82705454662"/>
    <n v="169595.75616199162"/>
    <n v="171402.28964753271"/>
    <n v="974927.59612360701"/>
    <n v="271610.28888427425"/>
    <n v="170495.46873024403"/>
    <n v="469756.70159267599"/>
    <n v="32964.745019589864"/>
    <n v="8580.6725285512257"/>
    <n v="80726.056891098851"/>
    <n v="207448.94974558108"/>
    <n v="3628052.9798841332"/>
    <n v="10636.948051231833"/>
    <n v="2463.7885628902104"/>
    <n v="62365.470461839308"/>
    <n v="4062.7019067364536"/>
    <n v="36089.30569770922"/>
    <n v="330.89737293876567"/>
    <n v="10224.747738361963"/>
    <n v="16252.904075410286"/>
    <n v="10038.815610412134"/>
    <n v="65161.433896986688"/>
    <n v="38423.605211857663"/>
    <n v="46197.334268492035"/>
    <n v="228132.9362083569"/>
    <n v="20761.147033575948"/>
    <n v="22708.690913192491"/>
    <n v="136519.93418119513"/>
    <n v="533039.1218153598"/>
    <n v="173984.9338597382"/>
    <n v="182230.34797349709"/>
    <n v="1060701.2822202607"/>
    <n v="285459.03736300295"/>
    <n v="185665.51348447599"/>
    <n v="544271.48730185162"/>
    <n v="33878.512098232881"/>
    <n v="10903.28186609046"/>
    <n v="95724.545406506571"/>
    <n v="231519.58332779011"/>
    <n v="4047748.307907993"/>
    <n v="11403.871105993574"/>
    <n v="1934.1695056564301"/>
    <n v="57802.377557526757"/>
    <n v="4562.3346677471809"/>
    <n v="39700.484531113063"/>
    <n v="155.40563024951462"/>
    <n v="9613.0998223255647"/>
    <n v="18589.411710237899"/>
    <n v="11944.723714018259"/>
    <n v="65006.359514145108"/>
    <n v="38367.174099347998"/>
    <n v="44276.998008657145"/>
    <n v="116428.72528760988"/>
    <n v="21890.789972013561"/>
    <n v="19953.66283946879"/>
    <n v="152561.99238645291"/>
    <n v="570536.17155952577"/>
    <n v="170995.08447948087"/>
    <n v="187635.89562695927"/>
    <n v="1116627.545415129"/>
    <n v="342915.34598967055"/>
    <n v="189991.2908237098"/>
    <n v="562950.65846416145"/>
    <n v="28158.690389105297"/>
    <n v="9861.0277965603218"/>
    <n v="107164.81598863541"/>
    <n v="226376.69165642763"/>
    <n v="4127404.7985419286"/>
    <n v="6433.4593038781686"/>
    <n v="1753.9252137680166"/>
    <n v="47623.264821017969"/>
    <n v="3954.179077632039"/>
    <n v="29189.855572084747"/>
    <n v="529.27869717068779"/>
    <n v="10699.034819606266"/>
    <n v="17478.172360353321"/>
    <n v="3421.5260877009118"/>
    <n v="71079.163263679846"/>
    <n v="37766.749712437268"/>
    <n v="40749.095233772467"/>
    <n v="123440.79336406356"/>
    <n v="20183.425812878762"/>
    <n v="9433.7737805521247"/>
    <n v="144255.46696998522"/>
    <n v="532976.35664435348"/>
    <n v="161396.12202929045"/>
    <n v="206403.60914648787"/>
    <n v="1134010.4343760672"/>
    <n v="323619.36672502197"/>
    <n v="170084.06933559664"/>
    <n v="493066.02200148127"/>
    <n v="24901.502451697786"/>
    <n v="10151.629173452722"/>
    <n v="84922.129908101531"/>
    <n v="226484.03777630677"/>
    <n v="3936006.4436584394"/>
    <n v="6304.4375767271595"/>
    <n v="1347.3638342935601"/>
    <n v="39681.405914261406"/>
    <n v="3885.4928495180097"/>
    <n v="27190.061806212958"/>
    <n v="452.13902853117236"/>
    <n v="9882.134328422444"/>
    <n v="17334.23489584235"/>
    <n v="12084.189920724984"/>
    <n v="64555.718616556944"/>
    <n v="45066.62557568487"/>
    <n v="41413.390487584096"/>
    <n v="199661.37091622385"/>
    <n v="18402.268338084607"/>
    <n v="18612.093197947517"/>
    <n v="160081.76337233817"/>
    <n v="537123.4061052982"/>
    <n v="157653.48282282491"/>
    <n v="665772.00475020998"/>
    <n v="1063847.1054642664"/>
    <n v="332950.58285076154"/>
    <n v="160725.13536008904"/>
    <n v="466697.59910236782"/>
    <n v="28610.831692661981"/>
    <n v="11230.969958917078"/>
    <n v="93402.20123407965"/>
    <n v="254564.74437004176"/>
    <n v="4438532.7543704733"/>
    <n v="5027.9005105958104"/>
    <n v="1279.7965749314799"/>
    <n v="45466.117145279648"/>
    <n v="2946.2437570350444"/>
    <n v="21764.180053091382"/>
    <n v="511.42394888885042"/>
    <n v="9921.847773756228"/>
    <n v="12592.917281538741"/>
    <n v="9697.6887260971143"/>
    <n v="54683.195014355624"/>
    <n v="42229.949819155081"/>
    <n v="39025.740567513763"/>
    <n v="180061.52064118616"/>
    <n v="1041.7513481787159"/>
    <n v="20472.603824110243"/>
    <n v="137729.84291292331"/>
    <n v="494609.813565491"/>
    <n v="135752.01634158977"/>
    <n v="643422.06956569129"/>
    <n v="1421359.1599882971"/>
    <n v="272575.48311892065"/>
    <n v="163711.42034962444"/>
    <n v="494789.93724987592"/>
    <n v="28077.315957899817"/>
    <n v="12837.52444314738"/>
    <n v="87128.395516733333"/>
    <n v="282144.13139300677"/>
    <n v="4620859.9873889163"/>
  </r>
  <r>
    <s v="PAS"/>
    <n v="5823"/>
    <m/>
    <n v="7"/>
    <m/>
    <m/>
    <s v="Edição integrada impressão revistas"/>
    <x v="8"/>
    <s v="Edição e edição integrada à impressão"/>
    <s v="58.11-5, 58.12-3, 58.13-1, 58.19-1, 58.21-2, 58.22-1, 58.23-9, 58.29-8"/>
    <x v="0"/>
    <n v="2659.4824708399183"/>
    <n v="330.94696822692356"/>
    <n v="0"/>
    <n v="0"/>
    <n v="893.40479121549481"/>
    <n v="0"/>
    <n v="0"/>
    <n v="923.18859897647633"/>
    <n v="0"/>
    <n v="161.38529810499773"/>
    <n v="143.60682488010397"/>
    <n v="0"/>
    <n v="672.33533907431456"/>
    <n v="58.119848599482708"/>
    <n v="0"/>
    <n v="1134.8083464278679"/>
    <n v="8463.7085551125019"/>
    <n v="1489.9833728781177"/>
    <n v="12711.671854330629"/>
    <n v="773486.52220831544"/>
    <n v="4065.3257837238325"/>
    <n v="12478.303853764311"/>
    <n v="6214.068132327222"/>
    <n v="1042.2928277881233"/>
    <n v="385.754060160432"/>
    <n v="639.87861591100466"/>
    <n v="0"/>
    <n v="827954.7877506573"/>
    <n v="2512.8938392428004"/>
    <n v="0"/>
    <n v="2338.4265831707394"/>
    <n v="0"/>
    <n v="672.84530047359033"/>
    <n v="0"/>
    <n v="0"/>
    <n v="966.14032358715508"/>
    <n v="52.916617771812462"/>
    <n v="105.52196132143779"/>
    <n v="65.289768103750973"/>
    <n v="59.802781752164805"/>
    <n v="128.40061665219201"/>
    <n v="0"/>
    <n v="0"/>
    <n v="566.19302463287841"/>
    <n v="5497.7163631353969"/>
    <n v="1845.7495261486217"/>
    <n v="11212.110712334787"/>
    <n v="968990.36787471408"/>
    <n v="3328.8412378821504"/>
    <n v="4980.3537039224902"/>
    <n v="7051.9750893810888"/>
    <n v="777.82603374123153"/>
    <n v="543.11009559374384"/>
    <n v="703.02411450023112"/>
    <n v="27.236494441374067"/>
    <n v="1012426.7420625038"/>
    <n v="2518.9445750697969"/>
    <n v="0"/>
    <n v="1668.4900510971074"/>
    <n v="0"/>
    <n v="654.71894005399975"/>
    <n v="0"/>
    <n v="0"/>
    <n v="1122.0933513322202"/>
    <n v="146.04611339506664"/>
    <n v="205.50609204988854"/>
    <n v="120.66510421135048"/>
    <n v="37.032294997164286"/>
    <n v="519.06918057560688"/>
    <n v="0"/>
    <n v="57.585218720590468"/>
    <n v="530.86026330277809"/>
    <n v="6162.3771022468418"/>
    <n v="1694.9204629404746"/>
    <n v="40943.833470758575"/>
    <n v="1220296.0846608737"/>
    <n v="16758.475811768909"/>
    <n v="11875.320551430428"/>
    <n v="8204.8887037789791"/>
    <n v="378.48023875208816"/>
    <n v="772.12797972764838"/>
    <n v="393.94075900976992"/>
    <n v="61.887908495538774"/>
    <n v="1315123.3488345884"/>
    <n v="2159.1532838201006"/>
    <n v="0"/>
    <n v="99.429218799280449"/>
    <n v="0"/>
    <n v="577.50739577145055"/>
    <n v="0"/>
    <n v="0"/>
    <n v="826.25834183457835"/>
    <n v="149.26140516720497"/>
    <n v="55.721258864378257"/>
    <n v="159.13429207029401"/>
    <n v="0"/>
    <n v="0"/>
    <n v="0"/>
    <n v="55.721258864378257"/>
    <n v="327.6087962573443"/>
    <n v="5969.905128548794"/>
    <n v="1685.2490892205847"/>
    <n v="45602.615649384272"/>
    <n v="1218986.4620533914"/>
    <n v="3705.074688077651"/>
    <n v="15028.394138773923"/>
    <n v="6243.8809351386863"/>
    <n v="209.08252179385968"/>
    <n v="710.90051106338046"/>
    <n v="512.28949630228954"/>
    <n v="45.134219680165451"/>
    <n v="1303108.7836828243"/>
    <n v="2431.7704376109996"/>
    <n v="223.55225843956649"/>
    <n v="4106.5538265379564"/>
    <n v="1462.3747828432631"/>
    <n v="7075.7354982980651"/>
    <n v="268.56038378055246"/>
    <n v="827.33346988375195"/>
    <n v="1483.4587259752082"/>
    <n v="963.53390799296983"/>
    <n v="12071.694740102508"/>
    <n v="2197.1362236669415"/>
    <n v="1581.6539042552408"/>
    <n v="6750.070038584844"/>
    <n v="2032.6234831149584"/>
    <n v="3188.6526562483991"/>
    <n v="13510.818000202795"/>
    <n v="12183.376413082797"/>
    <n v="5430.6233804917802"/>
    <n v="25767.086785044761"/>
    <n v="1377438.7763976955"/>
    <n v="72146.115595516167"/>
    <n v="24493.10251582877"/>
    <n v="30275.371735929089"/>
    <n v="2801.1292791631113"/>
    <n v="3215.990912840597"/>
    <n v="25488.934451997877"/>
    <n v="8472.1356004800527"/>
    <n v="1647888.1654056087"/>
    <n v="2069.1721826004227"/>
    <n v="0"/>
    <n v="5113.9708974096875"/>
    <n v="1439.8016925752511"/>
    <n v="8329.2543432726088"/>
    <n v="0"/>
    <n v="1165.9479291446678"/>
    <n v="1164.4249832983696"/>
    <n v="1178.8368246679249"/>
    <n v="11341.859596686078"/>
    <n v="3026.7377845969622"/>
    <n v="79.351177639321975"/>
    <n v="6292.7456531467606"/>
    <n v="1901.7784842811443"/>
    <n v="3026.3236155519389"/>
    <n v="12251.979708306173"/>
    <n v="8855.6998759021953"/>
    <n v="4010.9744059742029"/>
    <n v="26169.250197807829"/>
    <n v="1394572.5810067416"/>
    <n v="81656.608434265218"/>
    <n v="23579.301068708017"/>
    <n v="42803.586421548418"/>
    <n v="3665.7289588300323"/>
    <n v="2764.3007545134615"/>
    <n v="22792.943582935233"/>
    <n v="9519.49548750145"/>
    <n v="1678772.6550679049"/>
    <n v="1941.1535679768192"/>
    <n v="0"/>
    <n v="4761.2040762196948"/>
    <n v="369.04235122164749"/>
    <n v="7290.291975095839"/>
    <n v="0"/>
    <n v="658.56321283989166"/>
    <n v="801.12866215494557"/>
    <n v="686.87405351930113"/>
    <n v="12416.180799418462"/>
    <n v="1320.2936478899057"/>
    <n v="0"/>
    <n v="4549.2821812535776"/>
    <n v="1765.0436469720592"/>
    <n v="2164.9174415525131"/>
    <n v="12406.890049793565"/>
    <n v="8542.5703783481549"/>
    <n v="3727.162365291048"/>
    <n v="24655.922300590475"/>
    <n v="461717.38343052723"/>
    <n v="61852.647880234123"/>
    <n v="20177.868236716335"/>
    <n v="29895.505214386885"/>
    <n v="4434.6109393009892"/>
    <n v="2964.7869580777547"/>
    <n v="15693.742652357372"/>
    <n v="7536.1616844075334"/>
    <n v="692329.22770614619"/>
    <n v="1575.8678199146354"/>
    <n v="0"/>
    <n v="4997.1275083072123"/>
    <n v="501.73198993525932"/>
    <n v="6534.7832797247502"/>
    <n v="0"/>
    <n v="663.7661638208823"/>
    <n v="1120.6531025158652"/>
    <n v="1882.9351499406005"/>
    <n v="11233.238579885794"/>
    <n v="1613.8241455036214"/>
    <n v="0"/>
    <n v="4499.6923921279758"/>
    <n v="2703.7078902380599"/>
    <n v="2799.7145307713968"/>
    <n v="14684.717912920218"/>
    <n v="6804.4409602125288"/>
    <n v="4370.5268120561504"/>
    <n v="40999.878897759001"/>
    <n v="523654.98849210137"/>
    <n v="36772.087987595551"/>
    <n v="12522.153103916977"/>
    <n v="24781.144253660772"/>
    <n v="7127.0187046204101"/>
    <n v="2830.4595918391128"/>
    <n v="17884.984415403207"/>
    <n v="10154.64430300713"/>
    <n v="742714.08798777871"/>
  </r>
  <r>
    <s v="PAS"/>
    <n v="6391"/>
    <m/>
    <n v="8"/>
    <m/>
    <m/>
    <s v="Agências de Notícias"/>
    <x v="8"/>
    <s v="Agências de notícias e outros serviços de informação"/>
    <s v="63.91-7, 63.99-2"/>
    <x v="0"/>
    <n v="14443.187827033966"/>
    <n v="0"/>
    <n v="161.64768020067481"/>
    <n v="0"/>
    <n v="1841.5277547848207"/>
    <n v="0"/>
    <n v="0"/>
    <n v="899.3545949511132"/>
    <n v="405.21437448679666"/>
    <n v="1595.7232549890768"/>
    <n v="657.54200433138055"/>
    <n v="448.25288681140654"/>
    <n v="1713.2440937175752"/>
    <n v="1267.8569121675059"/>
    <n v="360.55546098691326"/>
    <n v="1112.2815153917097"/>
    <n v="14870.301574318984"/>
    <n v="2587.7035586974207"/>
    <n v="25555.895437712217"/>
    <n v="68074.859505231681"/>
    <n v="5438.0695390789142"/>
    <n v="3862.8652813458416"/>
    <n v="4367.6400975283004"/>
    <n v="1133.1751534150251"/>
    <n v="3047.4808700897138"/>
    <n v="1686.1577031312261"/>
    <n v="61310.856890195741"/>
    <n v="216841.39397059806"/>
    <n v="121.55247282622527"/>
    <n v="0"/>
    <n v="202.90443089903658"/>
    <n v="0"/>
    <n v="1133.2310851575594"/>
    <n v="0"/>
    <n v="0"/>
    <n v="651.52934244086964"/>
    <n v="398.91164480386129"/>
    <n v="972.32272550220318"/>
    <n v="498.03237136157014"/>
    <n v="324.73998695561687"/>
    <n v="1090.8606507846869"/>
    <n v="766.15532708161174"/>
    <n v="92.435340552262574"/>
    <n v="667.53067018497086"/>
    <n v="7051.7912221520082"/>
    <n v="1859.8217755992582"/>
    <n v="21037.222043866808"/>
    <n v="53865.848538316932"/>
    <n v="3603.9768986823651"/>
    <n v="3084.3862950203434"/>
    <n v="3758.1070518445363"/>
    <n v="1202.8680192571649"/>
    <n v="2448.8629020905832"/>
    <n v="795.19658534698681"/>
    <n v="55727.033350040307"/>
    <n v="161355.32073076777"/>
    <n v="154.12451668845702"/>
    <n v="0"/>
    <n v="88.917990397186756"/>
    <n v="0"/>
    <n v="358.87260598685782"/>
    <n v="0"/>
    <n v="0"/>
    <n v="1049.902095222245"/>
    <n v="208.68507950360154"/>
    <n v="562.2314777029668"/>
    <n v="329.65064601345455"/>
    <n v="129.92914515180755"/>
    <n v="685.8536960074656"/>
    <n v="550.46486526861474"/>
    <n v="25.082535159659933"/>
    <n v="713.14446207595245"/>
    <n v="6239.915749468164"/>
    <n v="1304.466438233726"/>
    <n v="21978.067363411144"/>
    <n v="131374.42744261186"/>
    <n v="3202.1312036877353"/>
    <n v="1750.3173723327056"/>
    <n v="4246.2643158221817"/>
    <n v="1119.1194076018508"/>
    <n v="2080.9342201828554"/>
    <n v="498.14882641946497"/>
    <n v="31147.039304562099"/>
    <n v="209797.69075951204"/>
    <n v="35.046255309654079"/>
    <n v="0"/>
    <n v="0"/>
    <n v="0"/>
    <n v="1373.9408536738565"/>
    <n v="0"/>
    <n v="0"/>
    <n v="683.82542732935099"/>
    <n v="89.384027303521421"/>
    <n v="424.72781877456396"/>
    <n v="122.66189358378929"/>
    <n v="38.583033368426513"/>
    <n v="365.34017076339643"/>
    <n v="205.05145998813992"/>
    <n v="0"/>
    <n v="789.8496738742698"/>
    <n v="5740.5499331233868"/>
    <n v="787.45013072412485"/>
    <n v="22589.223657900584"/>
    <n v="100117.22304062243"/>
    <n v="1560.1342130523055"/>
    <n v="1384.0004150486914"/>
    <n v="1424.0451023312255"/>
    <n v="866.17752421112289"/>
    <n v="825.60071259343772"/>
    <n v="279.77039783364972"/>
    <n v="25922.200346964437"/>
    <n v="165624.78608837436"/>
    <n v="0"/>
    <n v="0"/>
    <n v="0"/>
    <n v="0"/>
    <n v="109.13245301676291"/>
    <n v="0"/>
    <n v="0"/>
    <n v="105.13245376868257"/>
    <n v="15.707408019298292"/>
    <n v="57.008651458276738"/>
    <n v="47.738200842965398"/>
    <n v="188.06926204672092"/>
    <n v="790.71800342444419"/>
    <n v="76.932882553943983"/>
    <n v="0"/>
    <n v="418.6014997492004"/>
    <n v="2085.8572402247114"/>
    <n v="240.95718280710295"/>
    <n v="8714.7511625091538"/>
    <n v="44559.414761037922"/>
    <n v="999.41971587552098"/>
    <n v="471.64741855494987"/>
    <n v="1142.7698332972807"/>
    <n v="387.31095702690249"/>
    <n v="324.43728260959983"/>
    <n v="85.504353512416117"/>
    <n v="10923.509784827509"/>
    <n v="71744.620507163359"/>
    <n v="6.7467586201139111"/>
    <n v="0"/>
    <n v="0"/>
    <n v="0"/>
    <n v="108.04054807021129"/>
    <n v="0"/>
    <n v="8.7912309292393385"/>
    <n v="1850.70621934468"/>
    <n v="19.013592474866478"/>
    <n v="52.311231482822606"/>
    <n v="58.349239702439704"/>
    <n v="1399.2263534075755"/>
    <n v="495.63419809905173"/>
    <n v="70.972902124232903"/>
    <n v="2183.3182844587823"/>
    <n v="293.97971636084247"/>
    <n v="1657.6934494606858"/>
    <n v="185.15409092394458"/>
    <n v="7017.1548031967432"/>
    <n v="37171.167801355579"/>
    <n v="781.27560229615267"/>
    <n v="316.76645063126591"/>
    <n v="429.64749134051914"/>
    <n v="247.93438361104245"/>
    <n v="252.00765394156682"/>
    <n v="43.956018348045752"/>
    <n v="8658.9676095481391"/>
    <n v="63308.815629728539"/>
    <n v="4.7902339286322322"/>
    <n v="0"/>
    <n v="10.644964285849404"/>
    <n v="0"/>
    <n v="117.61706199150359"/>
    <n v="0"/>
    <n v="0"/>
    <n v="75.747436865255168"/>
    <n v="8.8342558608254294"/>
    <n v="47.795357395241552"/>
    <n v="6.3869785715096432"/>
    <n v="971.97486989735671"/>
    <n v="386.4757540131572"/>
    <n v="0"/>
    <n v="0"/>
    <n v="243.09319466560692"/>
    <n v="890.7953077570395"/>
    <n v="53.842016458545359"/>
    <n v="4270.0923386714458"/>
    <n v="26113.856686435047"/>
    <n v="325.739100636236"/>
    <n v="191.24338327315243"/>
    <n v="387.08304922545943"/>
    <n v="215.8452795831065"/>
    <n v="145.18847753862542"/>
    <n v="10.538514642990911"/>
    <n v="6248.4610801896279"/>
    <n v="40726.045341886216"/>
    <n v="12.531753759373739"/>
    <n v="0"/>
    <n v="20.853136630686716"/>
    <n v="0"/>
    <n v="9.0009818668517738"/>
    <n v="0"/>
    <n v="60.669601533476033"/>
    <n v="27.64942496115793"/>
    <n v="13.961169354854366"/>
    <n v="75.182068595376691"/>
    <n v="0"/>
    <n v="811.78154719126132"/>
    <n v="312.08641945551085"/>
    <n v="0"/>
    <n v="0"/>
    <n v="166.89252581569747"/>
    <n v="620.44255354190989"/>
    <n v="40.116132951009085"/>
    <n v="3598.6364115057058"/>
    <n v="23444.460928094162"/>
    <n v="459.83659194528946"/>
    <n v="180.0954246098085"/>
    <n v="385.55362695309918"/>
    <n v="68.406368146075238"/>
    <n v="118.59315765983256"/>
    <n v="35.464067472119737"/>
    <n v="5629.8523833040208"/>
    <n v="36092.066275347279"/>
  </r>
  <r>
    <s v="PAS"/>
    <n v="8592"/>
    <m/>
    <n v="9"/>
    <m/>
    <m/>
    <s v="Ensino de Arte Cultura"/>
    <x v="1"/>
    <s v="Atividades de ensino continuado"/>
    <s v="85.50-3, 85.91-1, 85.92-9, 85.93-7, 85.99-6"/>
    <x v="0"/>
    <n v="219.75326192907715"/>
    <n v="159.48581354934271"/>
    <n v="365.33597960650195"/>
    <n v="16.172494454957498"/>
    <n v="4518.1920903041419"/>
    <n v="138.44582267977972"/>
    <n v="85.635033466449244"/>
    <n v="1020.4483247231325"/>
    <n v="157.40259969179283"/>
    <n v="1189.7103441572801"/>
    <n v="283.42106661865284"/>
    <n v="387.16393282681059"/>
    <n v="881.0753758246467"/>
    <n v="211.35629730117736"/>
    <n v="517.32593132680904"/>
    <n v="3421.0507366107668"/>
    <n v="8152.5159222124421"/>
    <n v="1186.580385700114"/>
    <n v="11752.907671659521"/>
    <n v="142073.12711294836"/>
    <n v="5966.3559841917568"/>
    <n v="2374.2432563191664"/>
    <n v="5427.2056736769628"/>
    <n v="1101.8271329223101"/>
    <n v="731.60399972566233"/>
    <n v="1847.3873922447794"/>
    <n v="2745.1822010970527"/>
    <n v="196930.91183776944"/>
    <n v="148.1663878385188"/>
    <n v="25.586949266565291"/>
    <n v="258.07477012679857"/>
    <n v="29.987952995248165"/>
    <n v="4302.0362388707554"/>
    <n v="120.19140717126389"/>
    <n v="125.84093829165661"/>
    <n v="779.87325911097048"/>
    <n v="125.23711648003663"/>
    <n v="1322.6699311405464"/>
    <n v="373.40729865784931"/>
    <n v="229.86275678463022"/>
    <n v="1129.2389217689342"/>
    <n v="219.78659678151936"/>
    <n v="400.91590152159461"/>
    <n v="3117.5744112737252"/>
    <n v="6375.6686644204337"/>
    <n v="1299.3699103942936"/>
    <n v="12163.309231500407"/>
    <n v="144351.17757730276"/>
    <n v="4841.4729872932639"/>
    <n v="2609.237281619779"/>
    <n v="4158.534211457255"/>
    <n v="1046.7289541820148"/>
    <n v="492.80409309786842"/>
    <n v="1642.9419586794133"/>
    <n v="2957.7928399761745"/>
    <n v="194647.48854800424"/>
    <n v="179.56077687898781"/>
    <n v="35.096303322852101"/>
    <n v="79.477840540120155"/>
    <n v="18.719001400701547"/>
    <n v="4212.6635744058476"/>
    <n v="72.289496367763945"/>
    <n v="48.733148336124884"/>
    <n v="528.25614204099986"/>
    <n v="15.006367285721103"/>
    <n v="903.01209426775483"/>
    <n v="321.53642970870698"/>
    <n v="143.52277987260976"/>
    <n v="867.10297547436573"/>
    <n v="143.42791609196669"/>
    <n v="458.53985514740907"/>
    <n v="2678.8889028655667"/>
    <n v="6273.6026306300182"/>
    <n v="921.54795913904331"/>
    <n v="9163.6151144138148"/>
    <n v="126868.13191804661"/>
    <n v="3912.7161874017843"/>
    <n v="2050.0466698180358"/>
    <n v="3129.2760046363646"/>
    <n v="943.81128794713027"/>
    <n v="379.92543978697989"/>
    <n v="1025.8279704380166"/>
    <n v="2637.7853447485163"/>
    <n v="168012.12013101386"/>
    <n v="49.069176790649877"/>
    <n v="14.008995708475277"/>
    <n v="32.357369286643461"/>
    <n v="13.470188181230625"/>
    <n v="413.42812787571046"/>
    <n v="130.53724564985239"/>
    <n v="61.110165647876556"/>
    <n v="204.80197690451126"/>
    <n v="23.630911779944128"/>
    <n v="801.14463242637783"/>
    <n v="186.05790110108336"/>
    <n v="166.45395768875156"/>
    <n v="679.46941122297881"/>
    <n v="135.62366285491362"/>
    <n v="418.1562875070602"/>
    <n v="2541.1380245197097"/>
    <n v="4759.7116316490547"/>
    <n v="625.85966879787736"/>
    <n v="7103.1250891464742"/>
    <n v="121285.03409331842"/>
    <n v="3097.5052396502392"/>
    <n v="1813.0686686577951"/>
    <n v="1816.9846624474467"/>
    <n v="993.86286189460247"/>
    <n v="398.86549507504094"/>
    <n v="746.39981038263852"/>
    <n v="1972.1494902230545"/>
    <n v="150483.0247463884"/>
    <n v="24.088922887959434"/>
    <n v="0"/>
    <n v="16.543543143623285"/>
    <n v="18.313923496081056"/>
    <n v="371.9295771033116"/>
    <n v="142.77925804623524"/>
    <n v="6.2683558716551824"/>
    <n v="152.82386814926878"/>
    <n v="52.007688304556972"/>
    <n v="497.5745916467007"/>
    <n v="65.526196649858463"/>
    <n v="81.098144633394611"/>
    <n v="526.72404426608136"/>
    <n v="55.624529642496611"/>
    <n v="291.70187357351597"/>
    <n v="3296.3411625899798"/>
    <n v="3952.6422012561547"/>
    <n v="407.27831077086483"/>
    <n v="4774.2218395527707"/>
    <n v="70808.339678442615"/>
    <n v="1898.6681549998441"/>
    <n v="890.0318051402927"/>
    <n v="1479.010701745003"/>
    <n v="802.11061659510972"/>
    <n v="299.40359348781561"/>
    <n v="678.64305680896916"/>
    <n v="1508.227262644923"/>
    <n v="93097.922901449085"/>
    <n v="30.419790111976504"/>
    <n v="0"/>
    <n v="0"/>
    <n v="0"/>
    <n v="209.12332426570612"/>
    <n v="81.829090535834752"/>
    <n v="5.3571672832863593"/>
    <n v="104.99009863484505"/>
    <n v="301.77648203984381"/>
    <n v="281.19327918801031"/>
    <n v="27.737271151020916"/>
    <n v="54.876601901782067"/>
    <n v="328.42771912925673"/>
    <n v="37.868950325646004"/>
    <n v="175.84272811804826"/>
    <n v="2148.0050715236753"/>
    <n v="3000.6452688728764"/>
    <n v="147.96287293414468"/>
    <n v="2057.0171811863934"/>
    <n v="45964.992851846851"/>
    <n v="1820.8016359344224"/>
    <n v="587.84602108501554"/>
    <n v="1307.9645118574981"/>
    <n v="467.27137358937966"/>
    <n v="213.88848264446293"/>
    <n v="358.48774120941221"/>
    <n v="770.27236730357981"/>
    <n v="60484.597882672977"/>
    <n v="25.389882842513654"/>
    <n v="32.675675310365477"/>
    <n v="6.3772845157397837"/>
    <n v="0"/>
    <n v="385.4096591604731"/>
    <n v="164.08753058998465"/>
    <n v="10.586164750440584"/>
    <n v="163.70259769660314"/>
    <n v="185.64071152215539"/>
    <n v="2782.3920155491519"/>
    <n v="11.088822315973093"/>
    <n v="16.670731906905566"/>
    <n v="208.25175640977409"/>
    <n v="22.256722959931849"/>
    <n v="50.284888406608196"/>
    <n v="1416.4005029563327"/>
    <n v="2809.1326072521897"/>
    <n v="134.09477887538566"/>
    <n v="2811.0500016144242"/>
    <n v="42692.165653029006"/>
    <n v="1165.6987348044663"/>
    <n v="357.2187454129155"/>
    <n v="680.92753915518006"/>
    <n v="582.98507601669303"/>
    <n v="173.16712564643163"/>
    <n v="318.57775816653958"/>
    <n v="552.25931921986387"/>
    <n v="57758.492286086046"/>
    <n v="10.651654251921267"/>
    <n v="0"/>
    <n v="3.5505514173070885"/>
    <n v="0"/>
    <n v="308.97645917911649"/>
    <n v="10.651654251921267"/>
    <n v="0"/>
    <n v="123.37951273345637"/>
    <n v="36.455099806076575"/>
    <n v="161.88253322279203"/>
    <n v="7.8548475262823265"/>
    <n v="0"/>
    <n v="130.77633912691891"/>
    <n v="10.651654251921267"/>
    <n v="33.059651424364183"/>
    <n v="1463.9507465829431"/>
    <n v="1572.4286884535177"/>
    <n v="69.717412967913248"/>
    <n v="876.52416121278964"/>
    <n v="21012.577674348442"/>
    <n v="695.75288132106118"/>
    <n v="130.51780292237743"/>
    <n v="249.23020925337991"/>
    <n v="374.12207001943705"/>
    <n v="65.189805861907388"/>
    <n v="178.14938454120406"/>
    <n v="604.38841041072999"/>
    <n v="28130.439205087783"/>
  </r>
  <r>
    <s v="PAS"/>
    <n v="8593"/>
    <m/>
    <n v="9"/>
    <m/>
    <m/>
    <s v="Ensino de Idiomas"/>
    <x v="1"/>
    <s v="Atividades de ensino continuado"/>
    <s v="85.50-3, 85.91-1, 85.92-9, 85.93-7, 85.99-6"/>
    <x v="0"/>
    <n v="3535.0831290390811"/>
    <n v="849.79444323146731"/>
    <n v="11914.767647602826"/>
    <n v="1258.7050200523356"/>
    <n v="16701.19965717561"/>
    <n v="1754.0729927476445"/>
    <n v="2195.2828778828343"/>
    <n v="9286.937221083168"/>
    <n v="3359.3331247779756"/>
    <n v="15708.517986468114"/>
    <n v="6430.7264897009227"/>
    <n v="9366.3486363966131"/>
    <n v="27683.952480517772"/>
    <n v="4603.9012849331802"/>
    <n v="5700.9687008412793"/>
    <n v="27187.286464103996"/>
    <n v="93396.573639115639"/>
    <n v="18421.122886580521"/>
    <n v="233872.26607461798"/>
    <n v="410924.43513695628"/>
    <n v="58414.716469452498"/>
    <n v="41313.697344096588"/>
    <n v="50504.240802115295"/>
    <n v="9115.1356285898237"/>
    <n v="8660.6102407684975"/>
    <n v="16018.49098300241"/>
    <n v="56163.548799835582"/>
    <n v="1144341.7161616858"/>
    <n v="3407.4897165551542"/>
    <n v="842.74340977246311"/>
    <n v="11776.298470385387"/>
    <n v="1195.8007253040125"/>
    <n v="12933.296073225303"/>
    <n v="1378.3232230781657"/>
    <n v="1828.5727876387048"/>
    <n v="7912.8828682154162"/>
    <n v="3114.3211814901269"/>
    <n v="15403.095826296949"/>
    <n v="7165.8304228789739"/>
    <n v="7650.5361519538237"/>
    <n v="22558.770767673414"/>
    <n v="3795.8589602678576"/>
    <n v="5590.1101154515063"/>
    <n v="24555.049705497597"/>
    <n v="92365.097241424126"/>
    <n v="15980.243949143722"/>
    <n v="220697.51311814951"/>
    <n v="395145.76794326428"/>
    <n v="52146.152869149242"/>
    <n v="36144.880569165827"/>
    <n v="48032.234613394015"/>
    <n v="7169.7919552158319"/>
    <n v="7541.3013617827728"/>
    <n v="14420.288352960237"/>
    <n v="54162.638289237038"/>
    <n v="1074914.8906685715"/>
    <n v="2107.7397375453074"/>
    <n v="712.73712423769825"/>
    <n v="12166.043532202297"/>
    <n v="818.01320523348363"/>
    <n v="12209.581770426959"/>
    <n v="1050.7105282466796"/>
    <n v="1251.8661149834027"/>
    <n v="6626.661141216603"/>
    <n v="2620.1465663985605"/>
    <n v="12908.098154842708"/>
    <n v="6440.7967485016216"/>
    <n v="5676.8411861113882"/>
    <n v="19869.457192605434"/>
    <n v="2747.90571649818"/>
    <n v="4670.1475697809892"/>
    <n v="21552.846876044154"/>
    <n v="76791.599223466648"/>
    <n v="12110.383444727198"/>
    <n v="194311.46626740685"/>
    <n v="344157.24643623643"/>
    <n v="50151.843708290231"/>
    <n v="31045.071185887387"/>
    <n v="41381.913518947862"/>
    <n v="6121.5795381447633"/>
    <n v="5993.5159059105381"/>
    <n v="13047.007212381313"/>
    <n v="49881.101419054619"/>
    <n v="938422.32102532941"/>
    <n v="2794.8163938704151"/>
    <n v="789.91469719337306"/>
    <n v="9839.0361029404175"/>
    <n v="809.04866697581076"/>
    <n v="10149.009107454831"/>
    <n v="839.1623230824506"/>
    <n v="1138.7306576535022"/>
    <n v="4625.9536516469379"/>
    <n v="2294.256539113971"/>
    <n v="10095.427541202404"/>
    <n v="5146.1875195102093"/>
    <n v="4421.6196710970553"/>
    <n v="12851.168649275291"/>
    <n v="2094.8908335680558"/>
    <n v="3942.2967420156342"/>
    <n v="18883.680463023651"/>
    <n v="65346.95159845968"/>
    <n v="9944.30908380865"/>
    <n v="177069.36860174913"/>
    <n v="312280.06971860287"/>
    <n v="41504.265474472748"/>
    <n v="29268.528591068673"/>
    <n v="34196.249307452439"/>
    <n v="5021.7848941492648"/>
    <n v="5869.5755524508104"/>
    <n v="12087.372894124841"/>
    <n v="49154.724719987957"/>
    <n v="832458.39999595121"/>
    <n v="1607.570993404503"/>
    <n v="640.44099213055267"/>
    <n v="7942.0919423724226"/>
    <n v="768.46687572470569"/>
    <n v="8134.4918742255468"/>
    <n v="311.12726260188327"/>
    <n v="651.5261493082146"/>
    <n v="3188.68448576421"/>
    <n v="1916.264044476163"/>
    <n v="6894.5737184949339"/>
    <n v="4500.9993249067156"/>
    <n v="3005.3186067204911"/>
    <n v="11578.955392243506"/>
    <n v="1326.7359907337061"/>
    <n v="3004.5816447242742"/>
    <n v="14625.55628455415"/>
    <n v="50101.78302542687"/>
    <n v="7176.5457517572986"/>
    <n v="149839.10274400658"/>
    <n v="251235.41216466285"/>
    <n v="30949.423053021317"/>
    <n v="21067.539591315941"/>
    <n v="25557.009934867394"/>
    <n v="3065.5452157531327"/>
    <n v="4077.4567201011173"/>
    <n v="8147.9966167700377"/>
    <n v="39160.67881106829"/>
    <n v="660475.87921113672"/>
    <n v="837.00671364837569"/>
    <n v="467.23875036270169"/>
    <n v="5801.9287445056025"/>
    <n v="747.07223414596797"/>
    <n v="6988.391014183022"/>
    <n v="190.87507753630345"/>
    <n v="327.99449180373779"/>
    <n v="2611.1789222098955"/>
    <n v="1840.15142986819"/>
    <n v="5438.1973329029979"/>
    <n v="3180.7213739606827"/>
    <n v="3135.3620851528171"/>
    <n v="8485.6828253832118"/>
    <n v="906.13818275398501"/>
    <n v="2244.1065956161688"/>
    <n v="12499.023773401466"/>
    <n v="38805.328642631743"/>
    <n v="5636.6170449215751"/>
    <n v="120585.29612746302"/>
    <n v="189525.28822271901"/>
    <n v="21365.509197408057"/>
    <n v="15231.360682902212"/>
    <n v="17918.247506082804"/>
    <n v="2208.6882655804798"/>
    <n v="3331.2999224611885"/>
    <n v="5088.5198020514672"/>
    <n v="30482.447467517672"/>
    <n v="505879.67242917442"/>
    <n v="648.03745953937744"/>
    <n v="416.57774441131522"/>
    <n v="5767.8127914894239"/>
    <n v="591.63318400280639"/>
    <n v="5445.1294650975442"/>
    <n v="104.03149439405217"/>
    <n v="452.42267503461267"/>
    <n v="1651.3470621660972"/>
    <n v="1559.4205466026769"/>
    <n v="5067.9554311607199"/>
    <n v="2525.9181671821239"/>
    <n v="2058.2864338517106"/>
    <n v="7486.6399418478013"/>
    <n v="632.50545555562326"/>
    <n v="1981.1022869035041"/>
    <n v="12595.078375114204"/>
    <n v="41075.737157136849"/>
    <n v="4572.5053450440319"/>
    <n v="116404.77833890368"/>
    <n v="173956.52837182634"/>
    <n v="18879.395857548818"/>
    <n v="13636.215478574364"/>
    <n v="17509.615727771321"/>
    <n v="1594.2840131391281"/>
    <n v="2278.9913688267811"/>
    <n v="5314.9185800378791"/>
    <n v="30111.710008671533"/>
    <n v="474318.5787618343"/>
    <n v="354.89443256129022"/>
    <n v="223.66119352831976"/>
    <n v="3085.0011533229658"/>
    <n v="461.61989700075628"/>
    <n v="3534.3040940214073"/>
    <n v="53.551939236040269"/>
    <n v="226.38624174109361"/>
    <n v="1210.112949381172"/>
    <n v="870.16568423775459"/>
    <n v="3159.9043335069382"/>
    <n v="1540.7687017720252"/>
    <n v="2100.1671408184743"/>
    <n v="4209.4463981071758"/>
    <n v="392.06328663780585"/>
    <n v="1188.4486058594059"/>
    <n v="11157.855246259975"/>
    <n v="21066.417862297953"/>
    <n v="2383.3110025476922"/>
    <n v="77305.219224066357"/>
    <n v="106108.40429790506"/>
    <n v="10848.440387416349"/>
    <n v="8217.5815763739865"/>
    <n v="8989.8320223363735"/>
    <n v="989.24127460451382"/>
    <n v="1458.8787838833664"/>
    <n v="2962.2728864677711"/>
    <n v="18673.58446772028"/>
    <n v="292771.53508361231"/>
  </r>
  <r>
    <s v="PAC"/>
    <n v="4783"/>
    <m/>
    <m/>
    <n v="1"/>
    <m/>
    <s v="Comércio varejista de jóias e relógios"/>
    <x v="0"/>
    <s v="Outros produtos novos"/>
    <s v="47.83-1 e 47.89-0"/>
    <x v="1"/>
    <n v="16102.170531093707"/>
    <n v="4093.9142497534813"/>
    <n v="25368.175435560541"/>
    <n v="1360.0905549682921"/>
    <n v="20678.012159697919"/>
    <n v="1924.3619969616484"/>
    <n v="3224.9427764066759"/>
    <n v="21559.556289518441"/>
    <n v="13470.67171204748"/>
    <n v="30281.750884579396"/>
    <n v="10063.448122803751"/>
    <n v="15902.388354880455"/>
    <n v="38995.76157554386"/>
    <n v="6730.8872195970971"/>
    <n v="15318.376634561149"/>
    <n v="46841.011385404592"/>
    <n v="137934.82826220657"/>
    <n v="37952.883325318457"/>
    <n v="226217.22493872678"/>
    <n v="754068.80083634483"/>
    <n v="193731.53538129435"/>
    <n v="114579.27093967007"/>
    <n v="146280.66082985589"/>
    <n v="20158.747324664306"/>
    <n v="17423.490903962382"/>
    <n v="48207.8124473032"/>
    <n v="51077.843663309504"/>
    <n v="2019548.6187360347"/>
    <n v="16834.287793800686"/>
    <n v="3147.1732890629182"/>
    <n v="22118.82606081833"/>
    <n v="862.4319714788096"/>
    <n v="15557.531355603523"/>
    <n v="1294.7053509647358"/>
    <n v="2945.8762078024506"/>
    <n v="18861.45818957291"/>
    <n v="10065.176986635492"/>
    <n v="26562.051509716093"/>
    <n v="8465.8780659255972"/>
    <n v="13392.911157897372"/>
    <n v="35633.495468222318"/>
    <n v="5138.2836212318907"/>
    <n v="12600.580782215971"/>
    <n v="42877.826944555723"/>
    <n v="124678.62587656888"/>
    <n v="35966.594551757233"/>
    <n v="203419.79461364116"/>
    <n v="701537.06458839285"/>
    <n v="186021.93238370691"/>
    <n v="103357.49310414642"/>
    <n v="132729.93909432788"/>
    <n v="17759.899979619197"/>
    <n v="15704.323431172432"/>
    <n v="42854.544616909756"/>
    <n v="49684.405172376762"/>
    <n v="1850073.1121681242"/>
    <n v="13716.515319655335"/>
    <n v="3205.4509315596915"/>
    <n v="20359.792549508446"/>
    <n v="961.56490204353634"/>
    <n v="10483.208114418936"/>
    <n v="952.70628734398258"/>
    <n v="2680.8289393426285"/>
    <n v="15616.584654472088"/>
    <n v="8546.3292388355185"/>
    <n v="19594.392355843258"/>
    <n v="7026.9750478023134"/>
    <n v="10990.907807478812"/>
    <n v="25128.678714254631"/>
    <n v="4393.1900951241296"/>
    <n v="10282.379215910807"/>
    <n v="35427.92853263396"/>
    <n v="103384.14705235857"/>
    <n v="28846.132651153039"/>
    <n v="158744.95138536123"/>
    <n v="512178.37649110408"/>
    <n v="156981.25267058957"/>
    <n v="83684.376116439787"/>
    <n v="102767.22873920179"/>
    <n v="14418.002172901621"/>
    <n v="13244.861205187397"/>
    <n v="36652.422043882412"/>
    <n v="38431.301104175203"/>
    <n v="1438700.4843385825"/>
    <n v="12964.231239349685"/>
    <n v="1981.4728985722033"/>
    <n v="17063.764086487514"/>
    <n v="505.12543237939462"/>
    <n v="9435.4840153430887"/>
    <n v="510.20113582321551"/>
    <n v="1771.8520168068851"/>
    <n v="10211.358723897829"/>
    <n v="7884.7471452580667"/>
    <n v="15208.210386266455"/>
    <n v="5395.668557234656"/>
    <n v="7883.1388178051247"/>
    <n v="19961.282071741745"/>
    <n v="4012.9684679976795"/>
    <n v="8899.622873211365"/>
    <n v="29742.819670262896"/>
    <n v="84122.667765193037"/>
    <n v="24080.924987641152"/>
    <n v="138334.86406073629"/>
    <n v="450517.17686663539"/>
    <n v="145968.95063897592"/>
    <n v="74968.379653175798"/>
    <n v="92236.011259065956"/>
    <n v="13286.703817840078"/>
    <n v="15074.846602486541"/>
    <n v="30291.855366332165"/>
    <n v="31290.657990999713"/>
    <n v="1253604.9865475197"/>
    <n v="10493.532411636867"/>
    <n v="1657.5659225712648"/>
    <n v="14831.037833408449"/>
    <n v="438.88853480909171"/>
    <n v="8888.6433887266157"/>
    <n v="886.30811725654007"/>
    <n v="1450.2435497292745"/>
    <n v="10163.204864149466"/>
    <n v="6673.4931630765313"/>
    <n v="13310.808710565399"/>
    <n v="5216.5931170824742"/>
    <n v="6612.1659666709775"/>
    <n v="18415.989449311284"/>
    <n v="3453.4376831709128"/>
    <n v="8012.2106577501318"/>
    <n v="27492.459653696475"/>
    <n v="78309.937531892734"/>
    <n v="21988.635839080333"/>
    <n v="139146.68660279931"/>
    <n v="429725.54854209983"/>
    <n v="139004.20314537422"/>
    <n v="73609.999805545129"/>
    <n v="82110.334948082498"/>
    <n v="10079.547436710052"/>
    <n v="13547.079918467465"/>
    <n v="25152.235782920958"/>
    <n v="31043.695535096984"/>
    <n v="1181714.4881116811"/>
    <n v="7323.0729711622516"/>
    <n v="1117.9736308410656"/>
    <n v="11715.762465783955"/>
    <n v="199.43108385462568"/>
    <n v="7234.4746891360774"/>
    <n v="268.87696527431621"/>
    <n v="1161.8456712756347"/>
    <n v="7726.2091040909436"/>
    <n v="5057.6206598976969"/>
    <n v="9673.3150379737708"/>
    <n v="4492.5976689983891"/>
    <n v="5432.3763293332777"/>
    <n v="15490.7682080708"/>
    <n v="2899.9260262987777"/>
    <n v="6131.3192287821339"/>
    <n v="22547.039048388906"/>
    <n v="61184.571385876669"/>
    <n v="19515.52245956035"/>
    <n v="117797.94891093366"/>
    <n v="334746.07292550604"/>
    <n v="104289.52088747088"/>
    <n v="61264.386058658696"/>
    <n v="66051.247282259355"/>
    <n v="13284.864075439446"/>
    <n v="11435.176084152632"/>
    <n v="21566.941286350691"/>
    <n v="20935.013225282055"/>
    <n v="940543.87337065325"/>
    <n v="7177.9284790430029"/>
    <n v="872.21434359858949"/>
    <n v="10728.10217141654"/>
    <n v="432.4516997034637"/>
    <n v="7408.2740001222646"/>
    <n v="132.48810578867065"/>
    <n v="1037.0437479934897"/>
    <n v="7407.5925081614223"/>
    <n v="4202.8952975819257"/>
    <n v="9255.7785785285341"/>
    <n v="4961.1924235301794"/>
    <n v="5779.9605821093055"/>
    <n v="13642.555021444598"/>
    <n v="2469.473897612274"/>
    <n v="5250.5794232279977"/>
    <n v="21896.055540430578"/>
    <n v="57889.808295113151"/>
    <n v="15842.03548997609"/>
    <n v="118451.3186600278"/>
    <n v="335108.63094895351"/>
    <n v="99552.148630264695"/>
    <n v="61573.465238737495"/>
    <n v="63789.253212295305"/>
    <n v="7700.04668612347"/>
    <n v="10930.547702693455"/>
    <n v="16808.634457485692"/>
    <n v="17795.02765467509"/>
    <n v="908095.50279663876"/>
    <n v="6134.9228842433768"/>
    <n v="573.49400639323676"/>
    <n v="9524.7591348036367"/>
    <n v="312.64913216363658"/>
    <n v="9100.0072000712335"/>
    <n v="147.89543055330634"/>
    <n v="995.44768205952892"/>
    <n v="6958.8323911007956"/>
    <n v="3377.8254212192528"/>
    <n v="8948.8743072737616"/>
    <n v="5121.9868123236611"/>
    <n v="5394.2905136717036"/>
    <n v="13419.530910161364"/>
    <n v="2582.5600649401117"/>
    <n v="5092.1981404012568"/>
    <n v="23690.859923885717"/>
    <n v="57823.159869471107"/>
    <n v="14457.764760992528"/>
    <n v="107268.9738822892"/>
    <n v="332517.72481550346"/>
    <n v="95871.038800450799"/>
    <n v="57546.564618252341"/>
    <n v="64443.449264889612"/>
    <n v="7119.9204478852653"/>
    <n v="12518.539462840523"/>
    <n v="16253.991662990553"/>
    <n v="18095.472374937286"/>
    <n v="885292.7339157681"/>
  </r>
  <r>
    <s v="PAC"/>
    <n v="4761"/>
    <m/>
    <m/>
    <n v="2"/>
    <m/>
    <s v="Com. Var. Livros, jornais, papelaria."/>
    <x v="8"/>
    <s v="Artigos culturais, recreativos e esportivos"/>
    <s v="47.61-0, 47.62-8, 47.63-6"/>
    <x v="1"/>
    <n v="35707.448699016626"/>
    <n v="11536.390902385583"/>
    <n v="69411.937287413675"/>
    <n v="10312.070055290873"/>
    <n v="101907.51754991524"/>
    <n v="12285.316655791912"/>
    <n v="16487.285745028785"/>
    <n v="69500.585982903285"/>
    <n v="31974.563670157273"/>
    <n v="102718.52056525009"/>
    <n v="52696.410737866609"/>
    <n v="52247.449770811167"/>
    <n v="146863.16768529598"/>
    <n v="35080.079898430798"/>
    <n v="35046.86251888908"/>
    <n v="196424.155074732"/>
    <n v="527493.54146698304"/>
    <n v="106271.37732086332"/>
    <n v="705771.12520818412"/>
    <n v="2576776.2657192862"/>
    <n v="557818.78447191685"/>
    <n v="195766.54460456292"/>
    <n v="382525.93226682191"/>
    <n v="62992.589877177117"/>
    <n v="71810.806672672144"/>
    <n v="130654.80316832203"/>
    <n v="212502.8891367311"/>
    <n v="6510584.4227126995"/>
    <n v="33413.527212526154"/>
    <n v="10512.625290710113"/>
    <n v="57494.393273205278"/>
    <n v="9916.5391855694488"/>
    <n v="97695.830788131338"/>
    <n v="12637.000644564998"/>
    <n v="18501.239390756378"/>
    <n v="68930.994680933698"/>
    <n v="31983.50544125462"/>
    <n v="107478.41333030682"/>
    <n v="50704.184002856826"/>
    <n v="42478.438623625305"/>
    <n v="158996.61068227727"/>
    <n v="37845.510094058889"/>
    <n v="35694.683012364163"/>
    <n v="188867.57979419039"/>
    <n v="514655.26512381196"/>
    <n v="102497.86398775625"/>
    <n v="682728.27894914499"/>
    <n v="2646522.2679211381"/>
    <n v="521841.87621471653"/>
    <n v="192396.11760887233"/>
    <n v="381381.89380152035"/>
    <n v="49648.998893719174"/>
    <n v="68006.105658424902"/>
    <n v="123092.49394319839"/>
    <n v="215579.00438151005"/>
    <n v="6461501.241931146"/>
    <n v="35075.567208722656"/>
    <n v="10491.570711884839"/>
    <n v="54923.308923234144"/>
    <n v="13273.91406607323"/>
    <n v="86235.969715635292"/>
    <n v="10065.862377516074"/>
    <n v="14645.395899503375"/>
    <n v="64741.162153911755"/>
    <n v="29577.665241050508"/>
    <n v="99243.510170245849"/>
    <n v="41918.591817589149"/>
    <n v="38605.458064129787"/>
    <n v="145434.60900603022"/>
    <n v="32990.101843412507"/>
    <n v="35886.234572286601"/>
    <n v="181031.10869828149"/>
    <n v="517138.26158596016"/>
    <n v="93395.333198110922"/>
    <n v="656434.48262700532"/>
    <n v="2435823.2796622319"/>
    <n v="518772.5430106924"/>
    <n v="178215.47513961743"/>
    <n v="347564.60294585885"/>
    <n v="46315.716206065335"/>
    <n v="70673.281782163234"/>
    <n v="111463.74333958456"/>
    <n v="189771.1230682157"/>
    <n v="6059707.8730350118"/>
    <n v="28549.87705818591"/>
    <n v="8507.4522889793316"/>
    <n v="44561.374857654162"/>
    <n v="6880.6009795745549"/>
    <n v="66713.017204515214"/>
    <n v="8069.0806812572628"/>
    <n v="14317.047181772703"/>
    <n v="49595.219558805475"/>
    <n v="25385.591378980043"/>
    <n v="88621.133682280037"/>
    <n v="31986.618474606377"/>
    <n v="29797.849854248088"/>
    <n v="101714.53852958039"/>
    <n v="27206.405630546051"/>
    <n v="27469.198994224556"/>
    <n v="142444.26719259075"/>
    <n v="417000.03720771021"/>
    <n v="78961.756483348421"/>
    <n v="532987.21308562777"/>
    <n v="2005506.2495571496"/>
    <n v="438542.37823565886"/>
    <n v="148660.96644589838"/>
    <n v="300384.3807959297"/>
    <n v="39551.044677761289"/>
    <n v="57922.129628132665"/>
    <n v="96075.273120256214"/>
    <n v="168573.39186340632"/>
    <n v="4985984.0946486816"/>
    <n v="31805.205363622761"/>
    <n v="8907.8687546376204"/>
    <n v="38857.183950052626"/>
    <n v="6386.1009594186871"/>
    <n v="61809.450275545751"/>
    <n v="8426.8775750854256"/>
    <n v="18832.185930621643"/>
    <n v="49690.481223287577"/>
    <n v="23463.382892949841"/>
    <n v="80166.566408544968"/>
    <n v="30561.602377538482"/>
    <n v="21388.703516843012"/>
    <n v="104663.65709637183"/>
    <n v="22645.531614397627"/>
    <n v="24349.728124986363"/>
    <n v="134030.18158814113"/>
    <n v="393846.58976335707"/>
    <n v="74334.904712366188"/>
    <n v="480760.83893133479"/>
    <n v="1863363.4409216626"/>
    <n v="401494.37309255183"/>
    <n v="138387.11021142022"/>
    <n v="287276.34676026984"/>
    <n v="35426.322885209811"/>
    <n v="56042.440154734984"/>
    <n v="89164.999686441472"/>
    <n v="171097.19483825049"/>
    <n v="4657179.2696096441"/>
    <n v="26020.756146389023"/>
    <n v="9884.4235259464949"/>
    <n v="33331.995791165791"/>
    <n v="6511.9281344258579"/>
    <n v="49765.869183318682"/>
    <n v="6708.4324635935054"/>
    <n v="21306.528536744336"/>
    <n v="36796.175515949639"/>
    <n v="21909.194303342021"/>
    <n v="61524.452881139296"/>
    <n v="28147.063822954911"/>
    <n v="17013.801567989529"/>
    <n v="94355.078132864859"/>
    <n v="21054.520001432622"/>
    <n v="23582.147194115532"/>
    <n v="116244.21683216015"/>
    <n v="349658.75668829068"/>
    <n v="76202.830463017366"/>
    <n v="456980.28165853268"/>
    <n v="1713752.6028752932"/>
    <n v="356081.16938981536"/>
    <n v="120090.70579585727"/>
    <n v="265556.71937260719"/>
    <n v="32960.058721207257"/>
    <n v="51281.47613658123"/>
    <n v="85556.747154400044"/>
    <n v="148360.48446908398"/>
    <n v="4230638.4167582178"/>
    <n v="26084.742697910267"/>
    <n v="8474.4351105037458"/>
    <n v="29945.057169753036"/>
    <n v="6994.130970994077"/>
    <n v="50674.508401352025"/>
    <n v="9875.9467987230746"/>
    <n v="30787.994608998688"/>
    <n v="35282.426909950627"/>
    <n v="22509.974886424763"/>
    <n v="59694.986873294758"/>
    <n v="27626.338677549171"/>
    <n v="17839.268875332284"/>
    <n v="94878.425301508163"/>
    <n v="21894.542556456552"/>
    <n v="24262.465802536106"/>
    <n v="124901.3027188906"/>
    <n v="352928.47354603879"/>
    <n v="84573.095326962532"/>
    <n v="483083.6021861179"/>
    <n v="1956793.5824940323"/>
    <n v="343852.53220224351"/>
    <n v="123802.16432920478"/>
    <n v="289727.95327918034"/>
    <n v="34166.01713554217"/>
    <n v="51935.889480234633"/>
    <n v="88295.319068415105"/>
    <n v="158500.31196319812"/>
    <n v="4559385.4893713472"/>
    <n v="19255.755905667695"/>
    <n v="8353.4147907978204"/>
    <n v="28136.977639207558"/>
    <n v="6309.9426094179307"/>
    <n v="37686.410771644063"/>
    <n v="11260.204785656222"/>
    <n v="22245.634909164561"/>
    <n v="29840.893956000491"/>
    <n v="17451.266018777944"/>
    <n v="48249.242645124308"/>
    <n v="23950.46167334753"/>
    <n v="14509.76980402518"/>
    <n v="76913.16038100647"/>
    <n v="20261.229998677893"/>
    <n v="22530.937347724197"/>
    <n v="99774.579338173149"/>
    <n v="284563.77519612497"/>
    <n v="63681.168734509331"/>
    <n v="392742.61407754314"/>
    <n v="1509098.4535963151"/>
    <n v="248914.11768544957"/>
    <n v="101072.22199857493"/>
    <n v="236767.72640924549"/>
    <n v="27489.703508361436"/>
    <n v="39720.4957181016"/>
    <n v="72865.361802361862"/>
    <n v="118503.50263952967"/>
    <n v="3582149.0239405301"/>
  </r>
  <r>
    <s v="PAC"/>
    <n v="4762"/>
    <m/>
    <m/>
    <n v="2"/>
    <m/>
    <s v="Com. Var. Discos, CDs, DVDs"/>
    <x v="6"/>
    <s v="Artigos culturais, recreativos e esportivos"/>
    <s v="47.61-0, 47.62-8, 47.63-6"/>
    <x v="1"/>
    <n v="1338.6088873098076"/>
    <n v="540.87560593940805"/>
    <n v="1476.2060501533188"/>
    <n v="564.42737679222967"/>
    <n v="2263.1854382824658"/>
    <n v="57.756089356436163"/>
    <n v="394.89727171391638"/>
    <n v="3158.1331154151781"/>
    <n v="524.99522408735038"/>
    <n v="3704.8460820836162"/>
    <n v="2284.9318772856868"/>
    <n v="860.42079631873287"/>
    <n v="8031.6921911645168"/>
    <n v="738.98734708637573"/>
    <n v="323.5666851293829"/>
    <n v="4562.9729808911607"/>
    <n v="16119.725992364531"/>
    <n v="3658.208584797243"/>
    <n v="13975.392778339528"/>
    <n v="77523.903904355"/>
    <n v="13018.645359104374"/>
    <n v="7351.3585139176312"/>
    <n v="14136.347012263939"/>
    <n v="1809.8858628538062"/>
    <n v="2661.1020094601663"/>
    <n v="4237.1723338147385"/>
    <n v="3357.6825836171997"/>
    <n v="188675.92795389771"/>
    <n v="1480.2820742118543"/>
    <n v="345.30047916278517"/>
    <n v="1365.4673107595115"/>
    <n v="754.93282528815701"/>
    <n v="2194.4810566704705"/>
    <n v="228.95125755141785"/>
    <n v="535.06128686325133"/>
    <n v="4307.1887014615941"/>
    <n v="548.61346593528515"/>
    <n v="3279.7939892302002"/>
    <n v="2104.742447299318"/>
    <n v="832.02594554761276"/>
    <n v="7250.2670193405629"/>
    <n v="703.8928622160887"/>
    <n v="196.02683557503209"/>
    <n v="4381.7276287094082"/>
    <n v="16868.736347880291"/>
    <n v="3577.3464036601558"/>
    <n v="15725.165671844943"/>
    <n v="88462.37488131944"/>
    <n v="13029.388788747088"/>
    <n v="7892.8095250671377"/>
    <n v="14031.760955814505"/>
    <n v="1776.5583633119597"/>
    <n v="2727.8874595444258"/>
    <n v="2881.2283884297094"/>
    <n v="5614.5058750512735"/>
    <n v="203096.51784649349"/>
    <n v="1488.5801921515795"/>
    <n v="336.34473714774907"/>
    <n v="1752.6668750798181"/>
    <n v="1113.6917424231353"/>
    <n v="1803.803374739731"/>
    <n v="300.10977493765193"/>
    <n v="662.92440055043153"/>
    <n v="1861.6455265762841"/>
    <n v="591.95938937237963"/>
    <n v="3161.7509080087866"/>
    <n v="1747.8125082151707"/>
    <n v="958.83962162689249"/>
    <n v="8160.0157278877223"/>
    <n v="526.59663893212746"/>
    <n v="361.95286142557853"/>
    <n v="4949.7187706686655"/>
    <n v="16762.588628989044"/>
    <n v="3495.3056240866545"/>
    <n v="14832.120202122651"/>
    <n v="81677.16019401011"/>
    <n v="10137.436416330938"/>
    <n v="8253.6814011132938"/>
    <n v="13898.761741358141"/>
    <n v="1543.0609875452199"/>
    <n v="3411.5323847825698"/>
    <n v="3585.6436655274229"/>
    <n v="3006.2219135003984"/>
    <n v="190381.92620911016"/>
    <n v="1103.4800687441048"/>
    <n v="341.32826701654716"/>
    <n v="1539.9265153042109"/>
    <n v="437.20661188508535"/>
    <n v="1210.730974443996"/>
    <n v="286.7260128051779"/>
    <n v="518.62593262969699"/>
    <n v="2237.6744364528809"/>
    <n v="451.5330318536661"/>
    <n v="2376.9324392892572"/>
    <n v="1689.983815325576"/>
    <n v="919.59319553490036"/>
    <n v="7618.1689312681037"/>
    <n v="294.27780098278379"/>
    <n v="355.57490286948422"/>
    <n v="4347.16645669218"/>
    <n v="13768.541728426651"/>
    <n v="3291.0452786886844"/>
    <n v="13905.300567710952"/>
    <n v="81975.334030997677"/>
    <n v="8465.8171698020906"/>
    <n v="7325.1469913659021"/>
    <n v="12626.056091985596"/>
    <n v="1510.4599512607429"/>
    <n v="2708.575801144782"/>
    <n v="3327.803963162607"/>
    <n v="1980.6543400384146"/>
    <n v="176613.66530768177"/>
    <n v="1350.6569974931001"/>
    <n v="382.88365922070886"/>
    <n v="1951.7835827657661"/>
    <n v="525.08885151666232"/>
    <n v="1841.8740249622886"/>
    <n v="336.69915144548412"/>
    <n v="758.97893435583023"/>
    <n v="2002.6668976159153"/>
    <n v="284.40411899348726"/>
    <n v="2816.4087269275283"/>
    <n v="1189.9342212194347"/>
    <n v="796.20637785705196"/>
    <n v="7566.2306942016721"/>
    <n v="754.99323067981561"/>
    <n v="287.75229804921065"/>
    <n v="4952.7509880448488"/>
    <n v="13242.227518279846"/>
    <n v="3113.5770443213496"/>
    <n v="14109.16936738734"/>
    <n v="80826.04646815946"/>
    <n v="10009.807739473608"/>
    <n v="7441.9337564557509"/>
    <n v="12966.388080470868"/>
    <n v="1422.4768088387198"/>
    <n v="3467.2579249776918"/>
    <n v="3269.27363601246"/>
    <n v="1724.7966227796935"/>
    <n v="179392.26772250558"/>
    <n v="1465.2042681176142"/>
    <n v="211.45515193303638"/>
    <n v="1161.0324971946634"/>
    <n v="422.21015902839906"/>
    <n v="1487.8754306999281"/>
    <n v="383.91981655908324"/>
    <n v="695.82130059915585"/>
    <n v="1722.2556394141095"/>
    <n v="302.39084371684078"/>
    <n v="2715.6160815811463"/>
    <n v="1629.0768759269897"/>
    <n v="720.23956499662415"/>
    <n v="6835.462292648408"/>
    <n v="733.92417704671948"/>
    <n v="920.76993074678637"/>
    <n v="5621.0643320953695"/>
    <n v="11630.67277846334"/>
    <n v="2548.981202695466"/>
    <n v="17102.503153836802"/>
    <n v="77707.509777355503"/>
    <n v="9833.8439706825975"/>
    <n v="7827.8609526176515"/>
    <n v="13109.247449277609"/>
    <n v="1338.703826806297"/>
    <n v="3826.1965819152624"/>
    <n v="3355.804395028515"/>
    <n v="1906.9915853002444"/>
    <n v="177216.63403628414"/>
    <n v="1409.2779743427582"/>
    <n v="227.10620801804905"/>
    <n v="2476.477795924704"/>
    <n v="486.07347251912222"/>
    <n v="1506.7814468908348"/>
    <n v="186.6999681667871"/>
    <n v="532.0000520685204"/>
    <n v="2898.9945766157457"/>
    <n v="325.54029262642729"/>
    <n v="3723.7517601401296"/>
    <n v="1795.5774510342565"/>
    <n v="981.0248612102921"/>
    <n v="8485.5717341597465"/>
    <n v="729.7213217265919"/>
    <n v="904.83708390034724"/>
    <n v="7035.3581723231919"/>
    <n v="12844.148853248387"/>
    <n v="3669.5735015847113"/>
    <n v="16314.944753050046"/>
    <n v="88385.517070871167"/>
    <n v="8836.1057428745371"/>
    <n v="9289.2542646759157"/>
    <n v="15168.624946325785"/>
    <n v="1499.8181622358834"/>
    <n v="3185.7582639182988"/>
    <n v="6659.0265007885309"/>
    <n v="2680.3357171786183"/>
    <n v="202237.9019484194"/>
    <n v="916.53041985012101"/>
    <n v="116.73023388871408"/>
    <n v="1842.1251658291953"/>
    <n v="805.09148687875597"/>
    <n v="1529.3728896148129"/>
    <n v="100.36937776814422"/>
    <n v="334.94707543665538"/>
    <n v="1591.3519517031796"/>
    <n v="227.20562083343106"/>
    <n v="2947.5969461375962"/>
    <n v="1788.0647080265326"/>
    <n v="618.48776160600892"/>
    <n v="6786.4441798150146"/>
    <n v="754.59943026591475"/>
    <n v="1607.8082126946576"/>
    <n v="7302.4994872812958"/>
    <n v="14085.23194275244"/>
    <n v="4283.5327905628465"/>
    <n v="16726.30469445269"/>
    <n v="89899.135242642005"/>
    <n v="7075.9910558892589"/>
    <n v="7356.758957054587"/>
    <n v="13722.029916157007"/>
    <n v="1452.6518323375979"/>
    <n v="3465.8530410788035"/>
    <n v="6626.1044226029353"/>
    <n v="5225.3886708296286"/>
    <n v="199188.20751398985"/>
  </r>
  <r>
    <s v="PAC"/>
    <n v="4647"/>
    <m/>
    <m/>
    <n v="3"/>
    <m/>
    <s v="Com. Atac. Livros, jornais, papelaria."/>
    <x v="8"/>
    <s v="Artigos de escritório e de papelaria; papel, pape- lão e seus artefatos; livros, jornais e outras pu- blicações"/>
    <s v="46.47-8"/>
    <x v="1"/>
    <n v="5367.710957656549"/>
    <n v="767.82618385012302"/>
    <n v="19871.037188948736"/>
    <n v="0"/>
    <n v="11145.576342795024"/>
    <n v="454.49770619874926"/>
    <n v="4690.3840392846378"/>
    <n v="7213.810902097418"/>
    <n v="18872.684703552481"/>
    <n v="147756.39492149081"/>
    <n v="12298.855205908058"/>
    <n v="14433.404506669316"/>
    <n v="255460.22326262057"/>
    <n v="5817.0422482229951"/>
    <n v="12544.805060094053"/>
    <n v="121285.22956376673"/>
    <n v="174000.54076842329"/>
    <n v="55001.189711179592"/>
    <n v="399458.61399937596"/>
    <n v="2006485.8982679637"/>
    <n v="134526.82231032304"/>
    <n v="77022.279966845977"/>
    <n v="138602.93613845014"/>
    <n v="5645.1417153198126"/>
    <n v="9361.2519519904181"/>
    <n v="73554.426564625042"/>
    <n v="38843.731520277433"/>
    <n v="3750482.3157079308"/>
    <n v="6529.8700965528942"/>
    <n v="954.40992348502039"/>
    <n v="22401.896342720323"/>
    <n v="198.75496578991772"/>
    <n v="11712.991087168175"/>
    <n v="670.09318946287954"/>
    <n v="5743.9505991015267"/>
    <n v="7781.1780191989292"/>
    <n v="21117.621393760153"/>
    <n v="136028.82007980143"/>
    <n v="14324.661748577206"/>
    <n v="15113.13288724628"/>
    <n v="290133.13493783749"/>
    <n v="6447.5314540691097"/>
    <n v="14215.596112330428"/>
    <n v="122605.28993517027"/>
    <n v="200223.4801821975"/>
    <n v="50378.305778902424"/>
    <n v="410882.2716899974"/>
    <n v="2156658.5651027965"/>
    <n v="130004.98709049181"/>
    <n v="87939.684626411938"/>
    <n v="147469.5977029319"/>
    <n v="3698.2618374376393"/>
    <n v="14152.827902410932"/>
    <n v="72650.852560716026"/>
    <n v="36347.850999537492"/>
    <n v="3986385.6182461041"/>
    <n v="6990.5030705088338"/>
    <n v="954.85539966844078"/>
    <n v="29004.536450055606"/>
    <n v="134.86970792841225"/>
    <n v="16802.494955309583"/>
    <n v="1232.294146748985"/>
    <n v="3350.6172604716689"/>
    <n v="8925.3687994724914"/>
    <n v="19960.112972097897"/>
    <n v="140423.59270285687"/>
    <n v="13553.167612051362"/>
    <n v="10276.592437951944"/>
    <n v="276852.11849075271"/>
    <n v="6820.9082168064024"/>
    <n v="11539.150655520953"/>
    <n v="134227.51025221689"/>
    <n v="176010.41343293767"/>
    <n v="44831.567222684753"/>
    <n v="404720.11048862728"/>
    <n v="2169567.8157879179"/>
    <n v="133254.78980354805"/>
    <n v="88876.924969973421"/>
    <n v="154682.27067348317"/>
    <n v="4304.6212518816938"/>
    <n v="18012.919460189576"/>
    <n v="79266.981740438001"/>
    <n v="41508.883207822764"/>
    <n v="3996085.9911699235"/>
    <n v="4340.1257069628291"/>
    <n v="828.35562441907052"/>
    <n v="22424.345634278347"/>
    <n v="0"/>
    <n v="11838.926607968604"/>
    <n v="753.17767505294216"/>
    <n v="3104.6587637608818"/>
    <n v="6750.8887461795148"/>
    <n v="17042.383974368786"/>
    <n v="120860.06693394696"/>
    <n v="13615.216295984617"/>
    <n v="12100.948892007053"/>
    <n v="177009.31644174969"/>
    <n v="7325.5097211151297"/>
    <n v="11342.293382781974"/>
    <n v="127227.60000745664"/>
    <n v="162103.79103228304"/>
    <n v="40009.79777499842"/>
    <n v="359859.08046197932"/>
    <n v="2127096.1419173945"/>
    <n v="134759.37407046452"/>
    <n v="67610.31440239113"/>
    <n v="139885.67278651558"/>
    <n v="3685.3494987734693"/>
    <n v="14527.578367379465"/>
    <n v="67456.171790377484"/>
    <n v="47784.665258792214"/>
    <n v="3701341.751769383"/>
    <n v="4893.4872771156943"/>
    <n v="815.85247809266286"/>
    <n v="20904.608538660716"/>
    <n v="0"/>
    <n v="11915.348130040036"/>
    <n v="605.0878519557308"/>
    <n v="2812.5891670853575"/>
    <n v="5926.8400040002016"/>
    <n v="15406.285167288479"/>
    <n v="102378.7251993464"/>
    <n v="9998.2206117583373"/>
    <n v="10965.210892487554"/>
    <n v="213514.29796357334"/>
    <n v="8155.1098570491067"/>
    <n v="10299.684997777144"/>
    <n v="115774.30554213225"/>
    <n v="145834.88519885702"/>
    <n v="37141.312796181977"/>
    <n v="342949.16471600486"/>
    <n v="1891100.7381392047"/>
    <n v="117351.61022354627"/>
    <n v="54939.740730843128"/>
    <n v="145878.93690715064"/>
    <n v="2577.6683160936977"/>
    <n v="11530.412080188213"/>
    <n v="63791.905821827539"/>
    <n v="72600.943052215764"/>
    <n v="3420062.9716604776"/>
    <n v="5537.539114639033"/>
    <n v="579.03895092841117"/>
    <n v="18305.762258084174"/>
    <n v="0"/>
    <n v="14881.969269693031"/>
    <n v="477.29786904172079"/>
    <n v="1948.175524211242"/>
    <n v="5997.4394867193696"/>
    <n v="9187.7773595904164"/>
    <n v="73878.388611917078"/>
    <n v="7042.1779753824603"/>
    <n v="7841.5216459307803"/>
    <n v="132826.14803414122"/>
    <n v="4733.0893865332891"/>
    <n v="6949.8218397229357"/>
    <n v="108208.43829751524"/>
    <n v="137368.91049003988"/>
    <n v="30174.4520226522"/>
    <n v="309046.07265789068"/>
    <n v="1548373.0736486441"/>
    <n v="110962.2362362196"/>
    <n v="47546.745555465917"/>
    <n v="119585.34333547115"/>
    <n v="2063.5610920165514"/>
    <n v="9950.4837369279194"/>
    <n v="57009.744876534649"/>
    <n v="49275.450439290282"/>
    <n v="2819750.659715204"/>
    <n v="5852.2548691852398"/>
    <n v="1869.9402206883776"/>
    <n v="16021.216029568259"/>
    <n v="182.00351424096434"/>
    <n v="12577.191970728829"/>
    <n v="663.65355914518818"/>
    <n v="4851.0614395418252"/>
    <n v="4082.7949072519045"/>
    <n v="6596.1046309610165"/>
    <n v="54889.810702850547"/>
    <n v="6205.4782624080453"/>
    <n v="4868.5367028128612"/>
    <n v="97172.450189952709"/>
    <n v="4749.6937650738319"/>
    <n v="5542.5380176572071"/>
    <n v="92692.570256257619"/>
    <n v="118392.98352833749"/>
    <n v="24735.196188988833"/>
    <n v="275236.71355561801"/>
    <n v="1280677.8176913145"/>
    <n v="85570.039602097022"/>
    <n v="43683.745523971287"/>
    <n v="101407.75158951346"/>
    <n v="1539.469615234563"/>
    <n v="8012.5622707700495"/>
    <n v="49790.631712787566"/>
    <n v="34054.718269285593"/>
    <n v="2341918.9285862432"/>
    <n v="5361.1241866705213"/>
    <n v="1944.8138788757472"/>
    <n v="12457.142376463449"/>
    <n v="296.07528956103732"/>
    <n v="12360.752505221206"/>
    <n v="250.6216591329372"/>
    <n v="1923.3841874394586"/>
    <n v="6338.9601924315466"/>
    <n v="7010.1855486459808"/>
    <n v="47578.694738687431"/>
    <n v="5623.8747072672013"/>
    <n v="5119.8222110527777"/>
    <n v="109471.45428464467"/>
    <n v="6576.468081000241"/>
    <n v="6138.0583435007566"/>
    <n v="73104.932324315494"/>
    <n v="130945.29016123615"/>
    <n v="28732.956823464541"/>
    <n v="292726.67855644488"/>
    <n v="1331510.8142266967"/>
    <n v="84755.93489712062"/>
    <n v="35917.765398272728"/>
    <n v="105148.32851448604"/>
    <n v="2012.9890455257553"/>
    <n v="7676.6786654965072"/>
    <n v="42143.090006352206"/>
    <n v="35003.618924143724"/>
    <n v="2398130.5097341505"/>
  </r>
  <r>
    <s v="PAC"/>
    <n v="4756"/>
    <m/>
    <m/>
    <n v="4"/>
    <m/>
    <s v="Comércio varejista especializado de instrumentos musicais e acessórios"/>
    <x v="6"/>
    <s v="Eletrodomésticos, equipamentos de áudio e vídeo, instrumentos musicais e acessórios"/>
    <s v="47.53-9 e 47.56-3"/>
    <x v="1"/>
    <n v="1919.7246119738477"/>
    <n v="874.45849531396641"/>
    <n v="6035.1004375157618"/>
    <n v="643.25974115104952"/>
    <n v="7640.0177449376506"/>
    <n v="92.01540716960848"/>
    <n v="1482.1265041962426"/>
    <n v="2393.0748427087929"/>
    <n v="3913.1347062993855"/>
    <n v="4769.4132824757298"/>
    <n v="3493.1107254910667"/>
    <n v="2768.0563487876166"/>
    <n v="9872.6826676943274"/>
    <n v="1562.4633922446619"/>
    <n v="951.52333639216147"/>
    <n v="16302.642671648988"/>
    <n v="36769.268778561483"/>
    <n v="14244.870140288784"/>
    <n v="26023.327276361881"/>
    <n v="129216.92923816341"/>
    <n v="27511.219768112765"/>
    <n v="11349.845522407139"/>
    <n v="21568.842072241805"/>
    <n v="3929.6787942671754"/>
    <n v="2944.3814867416918"/>
    <n v="16249.372962324278"/>
    <n v="9400.5086353417191"/>
    <n v="363921.04959081305"/>
    <n v="1822.6349342375781"/>
    <n v="839.98421582378501"/>
    <n v="5984.5428398663553"/>
    <n v="716.15566490473941"/>
    <n v="7110.5714836876305"/>
    <n v="32.579558776274617"/>
    <n v="1347.7515972625965"/>
    <n v="4302.9573146467083"/>
    <n v="3731.7298703814913"/>
    <n v="4302.279495901771"/>
    <n v="4117.1017916807405"/>
    <n v="2988.0639440842683"/>
    <n v="11290.518629539352"/>
    <n v="1598.1232525266628"/>
    <n v="877.97280096842996"/>
    <n v="16894.746961122211"/>
    <n v="34825.557495403824"/>
    <n v="12271.8010064838"/>
    <n v="27984.424700075706"/>
    <n v="137920.40180509182"/>
    <n v="31016.125992050816"/>
    <n v="12341.170468526316"/>
    <n v="21719.939440139537"/>
    <n v="3466.0515597728049"/>
    <n v="3557.6923262327568"/>
    <n v="14875.329852654086"/>
    <n v="10758.576395876902"/>
    <n v="378694.78539771889"/>
    <n v="1994.2455996154035"/>
    <n v="1240.7093007678889"/>
    <n v="5492.8867388349627"/>
    <n v="802.07176034030863"/>
    <n v="6484.7952500061019"/>
    <n v="0"/>
    <n v="998.53260526259112"/>
    <n v="4450.6457621023483"/>
    <n v="3543.9905452026469"/>
    <n v="3681.6688965667017"/>
    <n v="3308.6119420829868"/>
    <n v="2562.5047414824471"/>
    <n v="12221.357166040483"/>
    <n v="1353.9985418529025"/>
    <n v="866.1152914740029"/>
    <n v="16791.496571048519"/>
    <n v="34532.997413507081"/>
    <n v="11860.938776800684"/>
    <n v="28458.406286314268"/>
    <n v="112055.12359427348"/>
    <n v="30008.625429660813"/>
    <n v="13444.343377921216"/>
    <n v="21202.45688609522"/>
    <n v="3530.534816885448"/>
    <n v="2214.1010392664671"/>
    <n v="10404.006198361329"/>
    <n v="9257.5318580221792"/>
    <n v="342762.69638978841"/>
    <n v="1076.5120697591631"/>
    <n v="917.934385653954"/>
    <n v="4365.703842934915"/>
    <n v="647.98759596235118"/>
    <n v="4829.794661714559"/>
    <n v="193.44516564541777"/>
    <n v="864.14386260079641"/>
    <n v="3239.2202917645"/>
    <n v="2905.7134014540038"/>
    <n v="2861.6806905889348"/>
    <n v="2859.0091654646226"/>
    <n v="1445.922971396046"/>
    <n v="9686.8697049898055"/>
    <n v="1210.7365983064178"/>
    <n v="733.80583052816758"/>
    <n v="12512.278912285381"/>
    <n v="30996.225936007708"/>
    <n v="6884.6790786514148"/>
    <n v="22123.758821433476"/>
    <n v="109606.4888416282"/>
    <n v="27784.605651901897"/>
    <n v="10326.192100184726"/>
    <n v="18770.511625232328"/>
    <n v="3552.5021054160711"/>
    <n v="1856.2715051717687"/>
    <n v="9915.7223830174953"/>
    <n v="7498.1148973785421"/>
    <n v="299665.83209707268"/>
    <n v="981.76283892559468"/>
    <n v="1398.7297520219806"/>
    <n v="5821.9225950849341"/>
    <n v="666.07004424051206"/>
    <n v="7168.0624221622984"/>
    <n v="248.88401765905496"/>
    <n v="1219.7046248722363"/>
    <n v="5066.608166044497"/>
    <n v="4376.1311647909479"/>
    <n v="4535.0811950862317"/>
    <n v="4040.7759593863084"/>
    <n v="1728.8047257105616"/>
    <n v="15621.845136059748"/>
    <n v="2095.6947976682309"/>
    <n v="554.79534440122143"/>
    <n v="18982.328166361287"/>
    <n v="46318.006431532966"/>
    <n v="9278.1326775613816"/>
    <n v="37804.311638373038"/>
    <n v="166994.06675926261"/>
    <n v="39195.372418415551"/>
    <n v="15449.115152781624"/>
    <n v="28751.889374969989"/>
    <n v="3936.3979573110851"/>
    <n v="2314.8714627810209"/>
    <n v="12924.788001378252"/>
    <n v="13375.278605575333"/>
    <n v="450849.43143041851"/>
    <n v="1340.2815778858694"/>
    <n v="791.90295826051727"/>
    <n v="4195.2467743949192"/>
    <n v="917.11262640669486"/>
    <n v="5729.1696030143648"/>
    <n v="72.590174973124107"/>
    <n v="1554.8437802402671"/>
    <n v="3933.17894625793"/>
    <n v="4443.476700459717"/>
    <n v="2729.2285540524367"/>
    <n v="1898.2093724285783"/>
    <n v="1497.9477153575385"/>
    <n v="10919.536932315415"/>
    <n v="1764.0039596445956"/>
    <n v="740.11361050642927"/>
    <n v="18049.228355640804"/>
    <n v="42184.38220215508"/>
    <n v="8047.2058944575729"/>
    <n v="33181.878422042872"/>
    <n v="150332.62925986774"/>
    <n v="27843.755933442979"/>
    <n v="11253.886044106555"/>
    <n v="26348.952903317644"/>
    <n v="2989.5860395159002"/>
    <n v="2128.9132912758755"/>
    <n v="11373.901046900839"/>
    <n v="9749.5481395878705"/>
    <n v="386010.7108185101"/>
    <n v="1070.9141121792945"/>
    <n v="532.72077586211606"/>
    <n v="1991.0495476025733"/>
    <n v="527.64414487955014"/>
    <n v="3821.2789483344864"/>
    <n v="476.05744589664016"/>
    <n v="1381.5469843437215"/>
    <n v="3153.4326838503266"/>
    <n v="2690.3978240937454"/>
    <n v="2445.3471755058736"/>
    <n v="1702.8093983380843"/>
    <n v="412.883405110127"/>
    <n v="5329.3865352176554"/>
    <n v="1061.9958008178426"/>
    <n v="612.72647721142221"/>
    <n v="12426.475309268773"/>
    <n v="36904.056257938428"/>
    <n v="4587.9992825159325"/>
    <n v="27017.306065366418"/>
    <n v="112464.48507690961"/>
    <n v="17318.991518100749"/>
    <n v="8854.1649645488233"/>
    <n v="19313.805306935679"/>
    <n v="1638.6513563630738"/>
    <n v="1528.4601085024444"/>
    <n v="7429.4616677347158"/>
    <n v="7052.3009992548714"/>
    <n v="283746.34917268297"/>
    <n v="1540.2321022751498"/>
    <n v="674.8430173723865"/>
    <n v="2119.5989027403702"/>
    <n v="0"/>
    <n v="4092.4529820588618"/>
    <n v="370.68014478369957"/>
    <n v="1634.4915118676251"/>
    <n v="3766.8985910411084"/>
    <n v="3272.1674993762736"/>
    <n v="3549.8119165004696"/>
    <n v="2787.5314017328546"/>
    <n v="871.43110992580216"/>
    <n v="4308.7391455725865"/>
    <n v="1388.2427094721031"/>
    <n v="586.78527670069332"/>
    <n v="15567.129285838739"/>
    <n v="38350.478210694957"/>
    <n v="5957.606246686054"/>
    <n v="24686.518060960676"/>
    <n v="110199.67631698822"/>
    <n v="19238.67463924193"/>
    <n v="9182.5336654618841"/>
    <n v="19990.572953742081"/>
    <n v="2000.1188127162236"/>
    <n v="1749.6046920236622"/>
    <n v="7629.6690714251072"/>
    <n v="6012.7521375260048"/>
    <n v="291529.24040472548"/>
  </r>
  <r>
    <s v="PIA"/>
    <n v="3211"/>
    <n v="1"/>
    <m/>
    <m/>
    <m/>
    <s v="Lapidação, fab. Ourivesaria e Joalheria"/>
    <x v="0"/>
    <s v="Fabricação de artigos de joalheria, bijuteria e semelhantes"/>
    <s v="32.1"/>
    <x v="0"/>
    <n v="1254.9042176809644"/>
    <n v="37.743788511818209"/>
    <n v="32581.902099208983"/>
    <n v="0"/>
    <n v="5877.7035017660482"/>
    <n v="75.915255003771946"/>
    <n v="616.1029544052019"/>
    <n v="139.79180930304381"/>
    <n v="555.10284828141903"/>
    <n v="24152.282223886668"/>
    <n v="482.32035861740809"/>
    <n v="91.874980801371606"/>
    <n v="5425.4152122362302"/>
    <n v="241.35326191823864"/>
    <n v="417.58603482534494"/>
    <n v="1750.3532283334309"/>
    <n v="81430.650090988376"/>
    <n v="2385.0476245044792"/>
    <n v="38867.306288899381"/>
    <n v="570735.9854645934"/>
    <n v="45983.769405951287"/>
    <n v="9310.3864723878214"/>
    <n v="232251.68946099834"/>
    <n v="646.18860391635803"/>
    <n v="1937.3513221350247"/>
    <n v="15109.601410672214"/>
    <n v="2016.2559786409931"/>
    <n v="1074374.5838984677"/>
    <n v="2180.0462659330879"/>
    <n v="110.60942587837449"/>
    <n v="26295.258088377377"/>
    <n v="0"/>
    <n v="8916.0345224216744"/>
    <n v="303.87985092248266"/>
    <n v="2506.8448740829949"/>
    <n v="102.41613507253773"/>
    <n v="893.33304626373831"/>
    <n v="23274.961955254545"/>
    <n v="531.64145223241349"/>
    <n v="430.63769306389281"/>
    <n v="5386.905423236647"/>
    <n v="0"/>
    <n v="2321.0673423828534"/>
    <n v="1928.3080101493729"/>
    <n v="86622.81478424574"/>
    <n v="3491.5301924108394"/>
    <n v="35235.588497472439"/>
    <n v="541751.1357316284"/>
    <n v="50689.981368068344"/>
    <n v="11188.007577676655"/>
    <n v="231500.56062694124"/>
    <n v="459.53424948318485"/>
    <n v="1945.640707384458"/>
    <n v="15002.285049707732"/>
    <n v="2683.145136883436"/>
    <n v="1055752.1680071745"/>
    <n v="2225.5485619243773"/>
    <n v="0"/>
    <n v="22456.541675628254"/>
    <n v="0"/>
    <n v="4792.5974733425919"/>
    <n v="158.1181959604373"/>
    <n v="2633.7705956592717"/>
    <n v="79.059097980218652"/>
    <n v="1181.308795404615"/>
    <n v="23461.764760458795"/>
    <n v="572.14192186138837"/>
    <n v="521.02614766793329"/>
    <n v="6660.0763224087777"/>
    <n v="0"/>
    <n v="286.48945302085474"/>
    <n v="2223.6693195392104"/>
    <n v="106089.22499760678"/>
    <n v="3403.8881924916841"/>
    <n v="81057.87149350578"/>
    <n v="718918.45278667146"/>
    <n v="58550.57565643933"/>
    <n v="12541.144077077834"/>
    <n v="260954.86547928947"/>
    <n v="729.10791408674083"/>
    <n v="1634.036525534719"/>
    <n v="19858.165278872977"/>
    <n v="1952.4495847432897"/>
    <n v="1332941.8943071766"/>
    <n v="1506.1708764857221"/>
    <n v="34.484466328938431"/>
    <n v="11840.636392238473"/>
    <n v="0"/>
    <n v="3667.9731285375747"/>
    <n v="105.75001991806546"/>
    <n v="1927.2475361280058"/>
    <n v="31.930061415703971"/>
    <n v="722.26384795008903"/>
    <n v="17998.014202953214"/>
    <n v="503.98701874890827"/>
    <n v="82.174503012210224"/>
    <n v="3200.2832662097449"/>
    <n v="0"/>
    <n v="0"/>
    <n v="3450.5838964562845"/>
    <n v="106209.09159317563"/>
    <n v="2455.8119140767626"/>
    <n v="34038.722671597228"/>
    <n v="532328.11489720969"/>
    <n v="48515.570552058758"/>
    <n v="5672.8487956311683"/>
    <n v="208339.0241008641"/>
    <n v="713.61460947890157"/>
    <n v="1348.6250240971478"/>
    <n v="14658.079979693039"/>
    <n v="790.72482898875012"/>
    <n v="1000141.7281832541"/>
    <n v="1620.1157814968715"/>
    <n v="0"/>
    <n v="7437.3016171148065"/>
    <n v="0"/>
    <n v="2951.1205403977506"/>
    <n v="84.101182764207962"/>
    <n v="1159.5788668821685"/>
    <n v="0"/>
    <n v="759.7633231877129"/>
    <n v="12997.035876638542"/>
    <n v="231.27825260157192"/>
    <n v="60.857137276612804"/>
    <n v="2746.6109758176476"/>
    <n v="0"/>
    <n v="0"/>
    <n v="2554.1111869219185"/>
    <n v="86095.243466771004"/>
    <n v="2087.7727698629051"/>
    <n v="49093.960840401916"/>
    <n v="449239.92550908413"/>
    <n v="41931.312977863534"/>
    <n v="6445.8342526742999"/>
    <n v="167106.69457978164"/>
    <n v="361.24416330285419"/>
    <n v="0"/>
    <n v="12918.230110055101"/>
    <n v="747.25380052530875"/>
    <n v="848629.34721142228"/>
    <n v="1142.0221966629199"/>
    <n v="0"/>
    <n v="7055.6878588167183"/>
    <n v="0"/>
    <n v="3348.1029539469982"/>
    <n v="125.98867534769447"/>
    <n v="856.7973564115506"/>
    <n v="0"/>
    <n v="910.03771229804192"/>
    <n v="10194.51378974878"/>
    <n v="185.75647377483244"/>
    <n v="32.572681919160033"/>
    <n v="2213.4636936594165"/>
    <n v="0"/>
    <n v="0"/>
    <n v="3142.8796933838034"/>
    <n v="85143.06874845417"/>
    <n v="2090.8177129713185"/>
    <n v="49474.856138419767"/>
    <n v="434845.73259686027"/>
    <n v="33663.339454752328"/>
    <n v="8904.5022221277832"/>
    <n v="172287.81730019921"/>
    <n v="129.27790164259781"/>
    <n v="31.958103015024939"/>
    <n v="14031.428835468849"/>
    <n v="831.06739601124593"/>
    <n v="830641.68949589226"/>
    <n v="335.58802474607018"/>
    <n v="0"/>
    <n v="9026.1055097741373"/>
    <n v="0"/>
    <n v="3930.7255778241924"/>
    <n v="71.709862129949727"/>
    <n v="0"/>
    <n v="29.319795846235603"/>
    <n v="603.70519399056207"/>
    <n v="9913.8594729202559"/>
    <n v="190.57867300053144"/>
    <n v="34.618554131699867"/>
    <n v="1870.92372649135"/>
    <n v="0"/>
    <n v="0"/>
    <n v="3225.8995872151254"/>
    <n v="95002.073857583484"/>
    <n v="1791.9298379715713"/>
    <n v="53139.421952566903"/>
    <n v="466110.50492804992"/>
    <n v="35117.620860071504"/>
    <n v="8250.3333847285085"/>
    <n v="171960.36242779481"/>
    <n v="173.72650214948823"/>
    <n v="60.618501286800111"/>
    <n v="15609.667846738223"/>
    <n v="672.37356886460225"/>
    <n v="877121.66764587606"/>
    <n v="165.35981282688545"/>
    <n v="0"/>
    <n v="8465.832829460438"/>
    <n v="0"/>
    <n v="2120.2087944346949"/>
    <n v="62.607107578965376"/>
    <n v="0"/>
    <n v="0"/>
    <n v="297.57422946381882"/>
    <n v="9392.757934580346"/>
    <n v="135.5697684049575"/>
    <n v="0"/>
    <n v="605.26747117239506"/>
    <n v="0"/>
    <n v="0"/>
    <n v="2558.4338342484148"/>
    <n v="87640.054723558627"/>
    <n v="1370.1676385492858"/>
    <n v="55734.030295466662"/>
    <n v="381853.09797664295"/>
    <n v="32658.282714564277"/>
    <n v="5938.4345868822638"/>
    <n v="149807.18121055912"/>
    <n v="1122.7273918784367"/>
    <n v="132.82377450223734"/>
    <n v="14698.05698977318"/>
    <n v="519.86204754000346"/>
    <n v="755278.33113208797"/>
  </r>
  <r>
    <s v="PIA"/>
    <n v="3212"/>
    <n v="1"/>
    <m/>
    <m/>
    <m/>
    <s v="Fabricação de Bijuterias e Artefatos semelhantes"/>
    <x v="0"/>
    <s v="Fabricação de artigos de joalheria, bijuteria e semelhantes"/>
    <s v="32.1"/>
    <x v="0"/>
    <n v="0"/>
    <n v="0"/>
    <n v="0"/>
    <n v="0"/>
    <n v="146.99379063869324"/>
    <n v="0"/>
    <n v="69.895904651521903"/>
    <n v="0"/>
    <n v="440.90606969824529"/>
    <n v="4544.7528797792447"/>
    <n v="835.58719726108211"/>
    <n v="385.1722917496806"/>
    <n v="1025.4409828577452"/>
    <n v="654.53363430050581"/>
    <n v="16168.613666850111"/>
    <n v="5115.3815006938275"/>
    <n v="36727.660868634368"/>
    <n v="77.426126423370945"/>
    <n v="53183.458368308951"/>
    <n v="334113.60806172597"/>
    <n v="23084.163709137221"/>
    <n v="13478.399460683861"/>
    <n v="21652.540150372217"/>
    <n v="55.295480425007639"/>
    <n v="228.44906841651473"/>
    <n v="35571.373111068446"/>
    <n v="630.23225706441463"/>
    <n v="548189.88458074094"/>
    <n v="0"/>
    <n v="0"/>
    <n v="0"/>
    <n v="0"/>
    <n v="175.42665417537927"/>
    <n v="0"/>
    <n v="170.69355845422953"/>
    <n v="0"/>
    <n v="415.2188784710284"/>
    <n v="3659.0334429405234"/>
    <n v="723.20846633777501"/>
    <n v="113.69449795106291"/>
    <n v="786.36810409064265"/>
    <n v="642.91955376157205"/>
    <n v="18785.256618191066"/>
    <n v="5731.5916085665585"/>
    <n v="40831.308537031255"/>
    <n v="251.44168201950458"/>
    <n v="64429.234789380564"/>
    <n v="316424.78367018065"/>
    <n v="21503.25546633068"/>
    <n v="12352.105924522652"/>
    <n v="22012.757108045811"/>
    <n v="48.300738313500297"/>
    <n v="0"/>
    <n v="27247.907901484363"/>
    <n v="134.86956257412774"/>
    <n v="536439.37676282297"/>
    <n v="50.84186365287372"/>
    <n v="0"/>
    <n v="0"/>
    <n v="0"/>
    <n v="150.74612573077061"/>
    <n v="0"/>
    <n v="211.63116402499037"/>
    <n v="0"/>
    <n v="44.613735355396692"/>
    <n v="5246.0999063695417"/>
    <n v="462.35336596600149"/>
    <n v="46.138991264982906"/>
    <n v="1803.1683402090048"/>
    <n v="738.46091042903345"/>
    <n v="11554.170679209814"/>
    <n v="5463.5791557610537"/>
    <n v="53909.600059928947"/>
    <n v="386.90658239836904"/>
    <n v="83195.495407474882"/>
    <n v="337099.22165960359"/>
    <n v="20138.773599318472"/>
    <n v="14121.808720720112"/>
    <n v="19577.57030442241"/>
    <n v="47.728435027416637"/>
    <n v="38.254053735698911"/>
    <n v="25190.584501353085"/>
    <n v="45.757677287586354"/>
    <n v="579523.50523924408"/>
    <n v="46.869814922134275"/>
    <n v="0"/>
    <n v="0"/>
    <n v="0"/>
    <n v="110.46629504460519"/>
    <n v="0"/>
    <n v="0"/>
    <n v="36.031170221390717"/>
    <n v="183.78826176341897"/>
    <n v="3313.3807154895471"/>
    <n v="500.54032973406765"/>
    <n v="0"/>
    <n v="2293.5040884922455"/>
    <n v="94.327846021543664"/>
    <n v="8738.2102691166583"/>
    <n v="3025.9621211876297"/>
    <n v="39718.13910004402"/>
    <n v="1557.0023625142669"/>
    <n v="77948.649022382175"/>
    <n v="241563.7715859052"/>
    <n v="12694.398778807843"/>
    <n v="9840.885939408312"/>
    <n v="17127.132616484992"/>
    <n v="131.82135446850265"/>
    <n v="49.81030993583569"/>
    <n v="14914.105757832982"/>
    <n v="0"/>
    <n v="433888.79773977742"/>
    <n v="0"/>
    <n v="0"/>
    <n v="0"/>
    <n v="0"/>
    <n v="487.38114578389172"/>
    <n v="0"/>
    <n v="0"/>
    <n v="0"/>
    <n v="91.919634428217236"/>
    <n v="4164.4982788345551"/>
    <n v="251.9337566598667"/>
    <n v="0"/>
    <n v="1767.3245477597311"/>
    <n v="30.111604381657376"/>
    <n v="6617.1428679184573"/>
    <n v="4385.9337347194887"/>
    <n v="32501.129236944646"/>
    <n v="594.53566720792696"/>
    <n v="58246.347597862885"/>
    <n v="188188.44002012152"/>
    <n v="1958.3314350065591"/>
    <n v="6265.5296635535797"/>
    <n v="15398.024800816207"/>
    <n v="138.4077254034076"/>
    <n v="0"/>
    <n v="12009.05617556891"/>
    <n v="31.696425664902499"/>
    <n v="333127.74431863643"/>
    <n v="0"/>
    <n v="0"/>
    <n v="153.64472603377374"/>
    <n v="0"/>
    <n v="355.17559654103735"/>
    <n v="0"/>
    <n v="0"/>
    <n v="33.187260823295134"/>
    <n v="214.40138191759871"/>
    <n v="441.46370383944247"/>
    <n v="222.09590979743896"/>
    <n v="0"/>
    <n v="937.58498251800324"/>
    <n v="0"/>
    <n v="4891.9939939711103"/>
    <n v="2118.5530443360931"/>
    <n v="25983.913007813349"/>
    <n v="1154.0163185560325"/>
    <n v="60608.804793187053"/>
    <n v="168756.4923958779"/>
    <n v="1491.8159257406041"/>
    <n v="10828.361586265099"/>
    <n v="19792.520982618138"/>
    <n v="128.81635288557763"/>
    <n v="0"/>
    <n v="7441.5499946209284"/>
    <n v="32.615702442460922"/>
    <n v="305587.00765978487"/>
    <n v="0"/>
    <n v="0"/>
    <n v="0"/>
    <n v="32.846649361035325"/>
    <n v="0"/>
    <n v="0"/>
    <n v="0"/>
    <n v="0"/>
    <n v="385.94106498117719"/>
    <n v="1436.3782115089737"/>
    <n v="247.28245166602025"/>
    <n v="0"/>
    <n v="398.21086966696004"/>
    <n v="0"/>
    <n v="5988.1048368688853"/>
    <n v="677.73873825400642"/>
    <n v="21832.764842053351"/>
    <n v="1271.6122628711232"/>
    <n v="38262.465695042702"/>
    <n v="130871.65775547038"/>
    <n v="797.16639149837181"/>
    <n v="6697.5859632570146"/>
    <n v="25018.454625393992"/>
    <n v="0"/>
    <n v="0"/>
    <n v="7055.6640376699452"/>
    <n v="0"/>
    <n v="240973.87439556397"/>
    <n v="35.304627188791009"/>
    <n v="0"/>
    <n v="0"/>
    <n v="120.9289395097595"/>
    <n v="0"/>
    <n v="0"/>
    <n v="0"/>
    <n v="0"/>
    <n v="199.41324402799276"/>
    <n v="1070.3303824826619"/>
    <n v="0"/>
    <n v="0"/>
    <n v="465.84243747848029"/>
    <n v="0"/>
    <n v="3197.5612672651009"/>
    <n v="581.73552496600939"/>
    <n v="22887.316194206032"/>
    <n v="1068.2354059051661"/>
    <n v="27543.601108583265"/>
    <n v="94548.495239931755"/>
    <n v="1921.9641335665356"/>
    <n v="4433.1526096181833"/>
    <n v="24293.637183183586"/>
    <n v="300.56170701650535"/>
    <n v="339.80774278467425"/>
    <n v="4432.7416637576634"/>
    <n v="0"/>
    <n v="187440.62941147215"/>
  </r>
  <r>
    <s v="PIA"/>
    <n v="3240"/>
    <n v="2"/>
    <m/>
    <m/>
    <m/>
    <s v="Fabricação de Brinquedos e Jogos Recreativos"/>
    <x v="4"/>
    <s v="Fabricação de Brinquedos e Jogos Recreativos"/>
    <s v="32.4"/>
    <x v="0"/>
    <n v="147.06998679556366"/>
    <n v="0"/>
    <n v="1788.7737143539989"/>
    <n v="0"/>
    <n v="203.93926281807066"/>
    <n v="0"/>
    <n v="61.100135967658822"/>
    <n v="164.41570630027815"/>
    <n v="126.01261711992427"/>
    <n v="119.78476371824966"/>
    <n v="22.847574289229698"/>
    <n v="5.1430821802145088"/>
    <n v="213.46760396443227"/>
    <n v="0"/>
    <n v="664.80993350547556"/>
    <n v="158.30918417435382"/>
    <n v="4375.4076195486787"/>
    <n v="310.40099291146146"/>
    <n v="739.29490532859757"/>
    <n v="65073.376333569635"/>
    <n v="6390.4025030073681"/>
    <n v="3513.3786699158695"/>
    <n v="1892.3598292789763"/>
    <n v="1455.5363354882579"/>
    <n v="129.83220808328031"/>
    <n v="507.52531665547889"/>
    <n v="60.749923327481419"/>
    <n v="88123.938202302539"/>
    <n v="158.83562022783784"/>
    <n v="40.300323148778887"/>
    <n v="2620.8884321341488"/>
    <n v="0"/>
    <n v="156.26018198699526"/>
    <n v="0"/>
    <n v="56.729686496268442"/>
    <n v="140.93917298117879"/>
    <n v="109.6993844101513"/>
    <n v="84.168245862121864"/>
    <n v="26.474664842259294"/>
    <n v="2.2788216995549404"/>
    <n v="147.87926060638827"/>
    <n v="0"/>
    <n v="572.78479194583576"/>
    <n v="162.19973916453264"/>
    <n v="3639.345644122981"/>
    <n v="400.22434623005387"/>
    <n v="697.75994503719005"/>
    <n v="63924.870934715153"/>
    <n v="5407.1695082435353"/>
    <n v="3267.0064794231271"/>
    <n v="1813.8690698849778"/>
    <n v="1383.9709023673008"/>
    <n v="134.91074847954971"/>
    <n v="469.09944655518422"/>
    <n v="68.548771713341395"/>
    <n v="85486.214122278441"/>
    <n v="207.7626605576406"/>
    <n v="40.1023517795103"/>
    <n v="2063.8650142639517"/>
    <n v="0"/>
    <n v="263.43740962548787"/>
    <n v="0"/>
    <n v="13.257243793148525"/>
    <n v="188.19296582597852"/>
    <n v="106.18956902458964"/>
    <n v="182.89450328598451"/>
    <n v="36.934299704293288"/>
    <n v="3.1807847518093761"/>
    <n v="159.43862398170589"/>
    <n v="0"/>
    <n v="700.7372291037276"/>
    <n v="193.19948287499176"/>
    <n v="5927.9479970379025"/>
    <n v="506.72543007494619"/>
    <n v="939.69771321340806"/>
    <n v="82098.27794149844"/>
    <n v="6032.4523223990964"/>
    <n v="3907.0760813312731"/>
    <n v="1459.6436196895588"/>
    <n v="1104.9468250106877"/>
    <n v="128.4685102827367"/>
    <n v="469.13184477556598"/>
    <n v="71.367319933067975"/>
    <n v="106804.92774381948"/>
    <n v="164.92627550374698"/>
    <n v="4.9647473562313715"/>
    <n v="1887.7239313700777"/>
    <n v="0"/>
    <n v="210.18320350440493"/>
    <n v="0"/>
    <n v="67.310873899891334"/>
    <n v="41.415827975485172"/>
    <n v="68.095314104005297"/>
    <n v="185.23522151672086"/>
    <n v="7.3534943003151394"/>
    <n v="7.4566102303643449"/>
    <n v="206.58270731602275"/>
    <n v="3.373936361695232"/>
    <n v="923.91426282095165"/>
    <n v="120.36336621266865"/>
    <n v="4236.6351462216344"/>
    <n v="374.29387206694906"/>
    <n v="826.64629231394133"/>
    <n v="66235.159787522978"/>
    <n v="4282.6668987077228"/>
    <n v="3122.3792513746539"/>
    <n v="1080.8912490371065"/>
    <n v="864.32628707873596"/>
    <n v="102.20534680449309"/>
    <n v="520.59277144036037"/>
    <n v="45.596767740703626"/>
    <n v="85590.293442781855"/>
    <n v="228.53934546971249"/>
    <n v="0"/>
    <n v="1653.2614647003541"/>
    <n v="0"/>
    <n v="293.782430302563"/>
    <n v="0"/>
    <n v="97.11349440673149"/>
    <n v="36.290585792589809"/>
    <n v="102.5271033454442"/>
    <n v="349.02377320698082"/>
    <n v="38.661831195088169"/>
    <n v="17.935153582460337"/>
    <n v="259.50919481284183"/>
    <n v="4.488622147658643"/>
    <n v="508.52850319074827"/>
    <n v="90.997122370910532"/>
    <n v="5160.1830530736961"/>
    <n v="484.34601511722718"/>
    <n v="1067.2892287184477"/>
    <n v="85923.67017065415"/>
    <n v="6135.1146837961205"/>
    <n v="4301.3814773476524"/>
    <n v="1132.3944549430421"/>
    <n v="1278.8532748615755"/>
    <n v="179.78115970618802"/>
    <n v="716.28555067442142"/>
    <n v="44.374746060347526"/>
    <n v="110104.33243947694"/>
    <n v="156.65055612223298"/>
    <n v="0"/>
    <n v="785.59363777741328"/>
    <n v="0"/>
    <n v="157.85233813244821"/>
    <n v="0"/>
    <n v="59.442412365115239"/>
    <n v="25.17596190975706"/>
    <n v="0"/>
    <n v="262.99558174149257"/>
    <n v="29.701044601070993"/>
    <n v="0"/>
    <n v="44.360899042313164"/>
    <n v="14.254021317200197"/>
    <n v="41.725802021619081"/>
    <n v="1098.1856802086274"/>
    <n v="3211.9691869159751"/>
    <n v="459.82502628668544"/>
    <n v="805.46423127375499"/>
    <n v="67039.004792090534"/>
    <n v="4221.8557576795647"/>
    <n v="3053.6860846717409"/>
    <n v="1139.4661389101532"/>
    <n v="779.113694649119"/>
    <n v="160.25373424089935"/>
    <n v="445.21259492014008"/>
    <n v="55.956789273953021"/>
    <n v="84047.745966151837"/>
    <n v="178.87583401120096"/>
    <n v="3.3694157876184567"/>
    <n v="947.9908452685678"/>
    <n v="0"/>
    <n v="151.88051375223961"/>
    <n v="0"/>
    <n v="60.995747655841427"/>
    <n v="6.2396588659575158"/>
    <n v="0"/>
    <n v="256.29797227968265"/>
    <n v="31.106879568569532"/>
    <n v="0"/>
    <n v="78.253366076681431"/>
    <n v="26.711453368875354"/>
    <n v="45.039436403346848"/>
    <n v="1859.2256643966082"/>
    <n v="4166.9689838635759"/>
    <n v="733.87958246482651"/>
    <n v="1188.9715075050356"/>
    <n v="77660.43377245673"/>
    <n v="5051.5396357122954"/>
    <n v="3637.0316741368802"/>
    <n v="975.65290690688516"/>
    <n v="928.99371520327452"/>
    <n v="162.58288188638718"/>
    <n v="599.24187734063867"/>
    <n v="184.77614564680988"/>
    <n v="98936.059470558524"/>
    <n v="147.26361928391512"/>
    <n v="26.613541160637073"/>
    <n v="632.94147662026353"/>
    <n v="0"/>
    <n v="133.85593220911133"/>
    <n v="0"/>
    <n v="33.166989728111787"/>
    <n v="0"/>
    <n v="0"/>
    <n v="242.85587055547421"/>
    <n v="0"/>
    <n v="0"/>
    <n v="77.303994314859523"/>
    <n v="23.865607877306125"/>
    <n v="48.191953439349511"/>
    <n v="810.46110199350233"/>
    <n v="5398.0122672744119"/>
    <n v="564.97364605492407"/>
    <n v="1194.7589511456858"/>
    <n v="80318.686797837116"/>
    <n v="4799.2225326800044"/>
    <n v="3289.5471286991542"/>
    <n v="866.60463834618031"/>
    <n v="930.15304495281248"/>
    <n v="148.17921602266094"/>
    <n v="659.49696630238793"/>
    <n v="100.19276971646373"/>
    <n v="100446.34804621433"/>
  </r>
  <r>
    <s v="PIA"/>
    <n v="3220"/>
    <n v="3"/>
    <m/>
    <m/>
    <m/>
    <s v="Fab. Instrumentos musicais"/>
    <x v="6"/>
    <s v="Fabricação de instrumentos musicais"/>
    <s v="32.2"/>
    <x v="0"/>
    <n v="0"/>
    <n v="0"/>
    <n v="0"/>
    <n v="0"/>
    <n v="0"/>
    <n v="0"/>
    <n v="0"/>
    <n v="0"/>
    <n v="0"/>
    <n v="804.78556430816002"/>
    <n v="0"/>
    <n v="7669.7936075393927"/>
    <n v="0"/>
    <n v="0"/>
    <n v="0"/>
    <n v="2885.9280295578383"/>
    <n v="14697.336044685078"/>
    <n v="18401.970025453087"/>
    <n v="25895.345857111151"/>
    <n v="784341.70534935908"/>
    <n v="37970.786280292792"/>
    <n v="20019.778017872421"/>
    <n v="23444.976829412186"/>
    <n v="0"/>
    <n v="0"/>
    <n v="898.14249212612265"/>
    <n v="0"/>
    <n v="937030.54809771723"/>
    <n v="0"/>
    <n v="0"/>
    <n v="0"/>
    <n v="0"/>
    <n v="0"/>
    <n v="0"/>
    <n v="0"/>
    <n v="0"/>
    <n v="0"/>
    <n v="3336.4061651710726"/>
    <n v="0"/>
    <n v="13820.460709578547"/>
    <n v="0"/>
    <n v="0"/>
    <n v="0"/>
    <n v="8003.6746120775242"/>
    <n v="30332.402416907149"/>
    <n v="17948.731450568943"/>
    <n v="63024.242974328503"/>
    <n v="1357416.3237405936"/>
    <n v="101779.66899257374"/>
    <n v="49391.72314978917"/>
    <n v="52399.599224680365"/>
    <n v="0"/>
    <n v="0"/>
    <n v="12667.063833473203"/>
    <n v="0"/>
    <n v="1710120.297269742"/>
    <n v="0"/>
    <n v="0"/>
    <n v="0"/>
    <n v="0"/>
    <n v="0"/>
    <n v="0"/>
    <n v="0"/>
    <n v="929.97687618699763"/>
    <n v="0"/>
    <n v="3567.4324316286616"/>
    <n v="226.82362833835882"/>
    <n v="8618.2330456757118"/>
    <n v="0"/>
    <n v="0"/>
    <n v="0"/>
    <n v="6426.8688215427783"/>
    <n v="21076.396844968353"/>
    <n v="14886.5951818597"/>
    <n v="39385.855392191101"/>
    <n v="914450.86811447435"/>
    <n v="61570.263781499234"/>
    <n v="31513.361548247005"/>
    <n v="26550.569960671444"/>
    <n v="0"/>
    <n v="0"/>
    <n v="4642.1205946866385"/>
    <n v="0"/>
    <n v="1133845.3662219704"/>
    <n v="0"/>
    <n v="0"/>
    <n v="0"/>
    <n v="0"/>
    <n v="0"/>
    <n v="0"/>
    <n v="0"/>
    <n v="0"/>
    <n v="0"/>
    <n v="576.96146734534977"/>
    <n v="463.15714121759731"/>
    <n v="6158.92604007523"/>
    <n v="0"/>
    <n v="0"/>
    <n v="0"/>
    <n v="1750.8425049042141"/>
    <n v="13875.049907619579"/>
    <n v="10146.56081567514"/>
    <n v="166997.46593267572"/>
    <n v="636709.54313254741"/>
    <n v="39874.108722031713"/>
    <n v="21918.824369918522"/>
    <n v="21873.771089834456"/>
    <n v="0"/>
    <n v="0"/>
    <n v="432.72110050901233"/>
    <n v="0"/>
    <n v="920777.93222435412"/>
    <n v="0"/>
    <n v="0"/>
    <n v="0"/>
    <n v="0"/>
    <n v="0"/>
    <n v="0"/>
    <n v="0"/>
    <n v="0"/>
    <n v="0"/>
    <n v="549.8274612601391"/>
    <n v="590.25595105867876"/>
    <n v="5121.9554486261604"/>
    <n v="0"/>
    <n v="0"/>
    <n v="0"/>
    <n v="2677.8726597164427"/>
    <n v="8590.8735016018018"/>
    <n v="11547.988435590312"/>
    <n v="29786.840723419984"/>
    <n v="637291.3509075488"/>
    <n v="36238.281668601856"/>
    <n v="23572.105890773077"/>
    <n v="17231.083236920651"/>
    <n v="0"/>
    <n v="3151.7376838775772"/>
    <n v="274.91373063006955"/>
    <n v="0"/>
    <n v="776625.08729962562"/>
    <n v="0"/>
    <n v="0"/>
    <n v="0"/>
    <n v="0"/>
    <n v="0"/>
    <n v="0"/>
    <n v="0"/>
    <n v="0"/>
    <n v="0"/>
    <n v="1209.7355623973278"/>
    <n v="630.18442462129406"/>
    <n v="4184.9305871577944"/>
    <n v="0"/>
    <n v="0"/>
    <n v="0"/>
    <n v="2771.6049847491677"/>
    <n v="9776.7868853607069"/>
    <n v="12002.593004918692"/>
    <n v="25572.710620743794"/>
    <n v="670408.12881914515"/>
    <n v="27363.958263243039"/>
    <n v="34175.24752020451"/>
    <n v="25636.010359247121"/>
    <n v="0"/>
    <n v="2238.7685011499348"/>
    <n v="0"/>
    <n v="0"/>
    <n v="815970.65953293862"/>
    <n v="0"/>
    <n v="154.28618690545295"/>
    <n v="0"/>
    <n v="0"/>
    <n v="0"/>
    <n v="0"/>
    <n v="0"/>
    <n v="0"/>
    <n v="0"/>
    <n v="433.04779814140846"/>
    <n v="615.44078370982265"/>
    <n v="3290.9670518486746"/>
    <n v="0"/>
    <n v="0"/>
    <n v="294.28661576395058"/>
    <n v="3777.6329144082133"/>
    <n v="9419.9324702190006"/>
    <n v="33488.016524187748"/>
    <n v="14909.546532498693"/>
    <n v="639877.31983923679"/>
    <n v="18150.207061912512"/>
    <n v="28579.220075879046"/>
    <n v="17257.268009906584"/>
    <n v="0"/>
    <n v="2075.2215032553872"/>
    <n v="131.42897403045248"/>
    <n v="0"/>
    <n v="772453.82234190381"/>
    <n v="0"/>
    <n v="0"/>
    <n v="0"/>
    <n v="0"/>
    <n v="3838.855934313407"/>
    <n v="0"/>
    <n v="0"/>
    <n v="0"/>
    <n v="0"/>
    <n v="1051.5107247092005"/>
    <n v="886.36403514681911"/>
    <n v="2238.828885288633"/>
    <n v="0"/>
    <n v="0"/>
    <n v="778.52431724109454"/>
    <n v="3272.5640715562404"/>
    <n v="10961.168401173578"/>
    <n v="25942.514839645595"/>
    <n v="17813.027084741221"/>
    <n v="573722.81430289522"/>
    <n v="16548.79769975934"/>
    <n v="31526.025902649653"/>
    <n v="16523.046935050403"/>
    <n v="0"/>
    <n v="1284.6609132446486"/>
    <n v="0"/>
    <n v="0"/>
    <n v="706388.70404741506"/>
  </r>
  <r>
    <s v="INDISPONÍVEL"/>
    <n v="9493"/>
    <m/>
    <m/>
    <m/>
    <s v="1G"/>
    <s v="Atividades de organizações associativas ligadas à cultura e à arte"/>
    <x v="3"/>
    <s v="INDISPONÍVEL"/>
    <s v="INDISPONÍVEL"/>
    <x v="0"/>
    <n v="338.55029653296481"/>
    <n v="3249.0536262158848"/>
    <n v="1608.3777109704336"/>
    <n v="50.598549753568115"/>
    <n v="15721.706997292287"/>
    <n v="1777.2961394611254"/>
    <n v="245.9574804114298"/>
    <n v="1476.691765329176"/>
    <n v="15257.945069553109"/>
    <n v="65737.863073326676"/>
    <n v="2297.3022651401307"/>
    <n v="1911.6741579428926"/>
    <n v="9190.2150517269783"/>
    <n v="1678.6687563013111"/>
    <n v="1388.6576485469006"/>
    <n v="20781.953651423515"/>
    <n v="63268.225827616174"/>
    <n v="2661.1350470312223"/>
    <n v="78415.989565167882"/>
    <n v="465995.9473188906"/>
    <n v="36643.988366666934"/>
    <n v="21647.36387719366"/>
    <n v="27255.602944865179"/>
    <n v="3913.8647515201906"/>
    <n v="4158.1520198030676"/>
    <n v="9332.9245814125516"/>
    <n v="29916.054221494946"/>
    <n v="885921.76076159079"/>
    <n v="50.441343411797071"/>
    <n v="2203.4747849799069"/>
    <n v="1870.8436360926676"/>
    <n v="205.15565686148116"/>
    <n v="14092.740722259516"/>
    <n v="1826.1722963054749"/>
    <n v="262.99184009232391"/>
    <n v="1439.409451836674"/>
    <n v="18516.891187107238"/>
    <n v="77312.116622617861"/>
    <n v="2821.0375264253494"/>
    <n v="1679.1883543246049"/>
    <n v="10135.142181092571"/>
    <n v="1782.5023436595127"/>
    <n v="2381.6058845308507"/>
    <n v="28652.899104333002"/>
    <n v="54905.73808338731"/>
    <n v="24672.588071146271"/>
    <n v="69081.439440119022"/>
    <n v="420366.24697625299"/>
    <n v="42498.112945282242"/>
    <n v="20565.140797440774"/>
    <n v="21784.969211368785"/>
    <n v="3327.7736430528353"/>
    <n v="3570.5051248655909"/>
    <n v="5225.0811290938454"/>
    <n v="25562.239205866885"/>
    <n v="856792.44756380748"/>
    <n v="106.93899999742541"/>
    <n v="1010.2243991625113"/>
    <n v="1563.6583047893625"/>
    <n v="261.60699544349336"/>
    <n v="11113.070748624816"/>
    <n v="144.31214532524538"/>
    <n v="379.60516903931438"/>
    <n v="772.0126226630772"/>
    <n v="19322.414354984216"/>
    <n v="65938.818667881191"/>
    <n v="3096.4599769670808"/>
    <n v="17333.261997715061"/>
    <n v="11355.105475435279"/>
    <n v="1022.8643986604504"/>
    <n v="527.50318043708751"/>
    <n v="16969.204744332554"/>
    <n v="51545.856104641898"/>
    <n v="14556.683370567005"/>
    <n v="71346.053612761185"/>
    <n v="434107.80417963536"/>
    <n v="57151.928340838858"/>
    <n v="19226.783506682146"/>
    <n v="23551.229623948755"/>
    <n v="4172.4632263701087"/>
    <n v="3189.0171880204266"/>
    <n v="10951.55241951087"/>
    <n v="18333.581456133354"/>
    <n v="859050.01521056832"/>
    <n v="6030.2522020794322"/>
    <n v="15.404798544557346"/>
    <n v="35126.21695718664"/>
    <n v="669.99228206435646"/>
    <n v="23563.031176250406"/>
    <n v="772.44069349334222"/>
    <n v="330.77663951528496"/>
    <n v="1070.0647932562945"/>
    <n v="29394.037996610874"/>
    <n v="62014.691040268983"/>
    <n v="1641.1172834208207"/>
    <n v="5334.7105669790371"/>
    <n v="9975.0926620768932"/>
    <n v="425.46272841885877"/>
    <n v="599.94143393045749"/>
    <n v="25298.139495369949"/>
    <n v="48127.416373767715"/>
    <n v="14968.476705120827"/>
    <n v="70712.524086009755"/>
    <n v="374007.17174390377"/>
    <n v="47355.997767457702"/>
    <n v="20625.267408187337"/>
    <n v="24030.761562650147"/>
    <n v="3522.7127997987659"/>
    <n v="13596.780585881317"/>
    <n v="5110.3971968475798"/>
    <n v="13436.866905400799"/>
    <n v="837755.74588449195"/>
    <n v="474.98229539214543"/>
    <n v="0"/>
    <n v="24888.821071788068"/>
    <n v="438.50979282836767"/>
    <n v="23321.391347504199"/>
    <n v="0"/>
    <n v="243.38301697679469"/>
    <n v="219.71568276046037"/>
    <n v="14497.061516928283"/>
    <n v="50712.595085180386"/>
    <n v="2170.9121577474971"/>
    <n v="1525.1122732418503"/>
    <n v="46306.267298237406"/>
    <n v="1495.1734924803648"/>
    <n v="957.171144869047"/>
    <n v="17550.001755266097"/>
    <n v="46755.225391389307"/>
    <n v="7438.9819966186114"/>
    <n v="77295.844854402952"/>
    <n v="310958.00689583947"/>
    <n v="54778.378001012963"/>
    <n v="21411.545033160826"/>
    <n v="20253.586538656513"/>
    <n v="4167.584515514548"/>
    <n v="10322.144122090729"/>
    <n v="6387.6044066498534"/>
    <n v="14545.481078541543"/>
    <n v="759115.48076507822"/>
    <n v="173.27494353478627"/>
    <n v="0"/>
    <n v="22408.208612905633"/>
    <n v="485.91327784399601"/>
    <n v="25519.346021206326"/>
    <n v="71.014321120814046"/>
    <n v="1059.3727053279958"/>
    <n v="399.80299196167545"/>
    <n v="13727.343472237051"/>
    <n v="21574.746665924446"/>
    <n v="2060.5723114215211"/>
    <n v="1664.1981657777103"/>
    <n v="65618.147196824837"/>
    <n v="19566.524584843617"/>
    <n v="334.23554563031598"/>
    <n v="18236.414438171985"/>
    <n v="57254.195910758011"/>
    <n v="6519.7881695483675"/>
    <n v="54658.169814763816"/>
    <n v="232701.00204120559"/>
    <n v="38227.804725169612"/>
    <n v="36667.51532493149"/>
    <n v="23539.315556576392"/>
    <n v="3921.7733671265546"/>
    <n v="10226.411967838962"/>
    <n v="4405.7300095247292"/>
    <n v="12036.181550527421"/>
    <n v="673057.00369270367"/>
    <n v="200.00658445441533"/>
    <n v="0"/>
    <n v="24603.163234863627"/>
    <n v="0"/>
    <n v="31738.38381142895"/>
    <n v="2458.1326098278892"/>
    <n v="959.56167571624246"/>
    <n v="1045.1836272898197"/>
    <n v="15734.52423965064"/>
    <n v="14810.005880767087"/>
    <n v="1533.5658323187356"/>
    <n v="562.00339839548315"/>
    <n v="47257.109933487081"/>
    <n v="440.50559861348796"/>
    <n v="235.28325216565705"/>
    <n v="12839.348635450942"/>
    <n v="45508.672998523376"/>
    <n v="4644.3969881546982"/>
    <n v="50886.205656387625"/>
    <n v="157522.25551344437"/>
    <n v="37267.972138191333"/>
    <n v="28509.22190469085"/>
    <n v="32601.453890268011"/>
    <n v="4106.2908716308784"/>
    <n v="11981.018538356233"/>
    <n v="5907.2630245656555"/>
    <n v="15590.825154870132"/>
    <n v="548942.3549935132"/>
    <n v="1211.8544884313687"/>
    <n v="29.833060198294763"/>
    <n v="1092.6232880345715"/>
    <n v="0"/>
    <n v="19463.903297029516"/>
    <n v="50.529736878618856"/>
    <n v="495.85821736783572"/>
    <n v="3045.8327139589483"/>
    <n v="14419.272154325523"/>
    <n v="13453.830815346953"/>
    <n v="1614.8689467751217"/>
    <n v="1071.1200546250395"/>
    <n v="8521.5989877901939"/>
    <n v="235.45379934617566"/>
    <n v="574.66866653959949"/>
    <n v="5499.3563800389156"/>
    <n v="30558.601253903176"/>
    <n v="4629.8645557596219"/>
    <n v="51668.908699966181"/>
    <n v="91196.247317076224"/>
    <n v="34537.117021186859"/>
    <n v="30437.449579402535"/>
    <n v="30095.199614153786"/>
    <n v="6933.0641358843041"/>
    <n v="11455.941043590821"/>
    <n v="9443.7512294705757"/>
    <n v="18327.173403035587"/>
    <n v="390063.92246011633"/>
  </r>
  <r>
    <s v="INDISPONÍVEL"/>
    <n v="9101"/>
    <m/>
    <m/>
    <m/>
    <s v="1P"/>
    <s v="Bibliotecas e arquivos"/>
    <x v="9"/>
    <s v="INDISPONÍVEL"/>
    <s v="INDISPONÍVEL"/>
    <x v="0"/>
    <n v="338.49187820736097"/>
    <n v="0"/>
    <n v="0"/>
    <n v="0"/>
    <n v="55.273855750825177"/>
    <n v="0"/>
    <n v="0"/>
    <n v="20.200321022067939"/>
    <n v="66.603561020859431"/>
    <n v="66.065606439602007"/>
    <n v="2603.6744139574612"/>
    <n v="63.248187191960149"/>
    <n v="657.43914659869847"/>
    <n v="0"/>
    <n v="262.48825660930777"/>
    <n v="7192.2857760131619"/>
    <n v="5052.9542531441948"/>
    <n v="16.651522737083326"/>
    <n v="59060.198587328647"/>
    <n v="8290.7250927452806"/>
    <n v="27739.359119532062"/>
    <n v="367.00899085496047"/>
    <n v="4497.3557276073871"/>
    <n v="297.20944143706811"/>
    <n v="38.512396164704455"/>
    <n v="829.25503204301788"/>
    <n v="8603.7976395166461"/>
    <n v="126118.79880592234"/>
    <n v="256.59615549747502"/>
    <n v="0"/>
    <n v="0"/>
    <n v="0"/>
    <n v="56.62102795695602"/>
    <n v="0"/>
    <n v="0"/>
    <n v="380.3237614709991"/>
    <n v="4596.7260728798192"/>
    <n v="101.89200967357924"/>
    <n v="2530.3694090103795"/>
    <n v="0"/>
    <n v="693.81720675710949"/>
    <n v="16.813781137265689"/>
    <n v="218.53823629052661"/>
    <n v="7884.8253922206368"/>
    <n v="5172.1102787854161"/>
    <n v="0"/>
    <n v="70885.109540664489"/>
    <n v="9596.4254095735614"/>
    <n v="30759.595947407917"/>
    <n v="412.79791819882348"/>
    <n v="4260.1888197638054"/>
    <n v="365.35949625874082"/>
    <n v="0"/>
    <n v="873.2247153274443"/>
    <n v="8879.7970104239612"/>
    <n v="147941.13218929892"/>
    <n v="205.76321705388159"/>
    <n v="0"/>
    <n v="0"/>
    <n v="0"/>
    <n v="56.594412991728966"/>
    <n v="0"/>
    <n v="0"/>
    <n v="49.616947196043114"/>
    <n v="65.759820067620964"/>
    <n v="98.639730101431454"/>
    <n v="2419.0772683673472"/>
    <n v="19.848206141395579"/>
    <n v="448.18991256703526"/>
    <n v="16.439955016905241"/>
    <n v="218.23908130962471"/>
    <n v="7905.2036456228816"/>
    <n v="5212.1600773657337"/>
    <n v="0"/>
    <n v="73347.655403496829"/>
    <n v="14753.99930526668"/>
    <n v="19280.264636232252"/>
    <n v="403.87260424632939"/>
    <n v="3263.1320469628563"/>
    <n v="281.95712239803231"/>
    <n v="29.505490328011224"/>
    <n v="16.439955016905241"/>
    <n v="1957.4800702987961"/>
    <n v="130049.83890804832"/>
    <n v="188.65988253506782"/>
    <n v="0"/>
    <n v="852.15642743705735"/>
    <n v="0"/>
    <n v="323.99259236175072"/>
    <n v="0"/>
    <n v="0"/>
    <n v="602.17583636162988"/>
    <n v="61.619194178229385"/>
    <n v="15.404798544557346"/>
    <n v="2388.0309537703561"/>
    <n v="18.764740568398185"/>
    <n v="2048.8608189743923"/>
    <n v="15.404798544557346"/>
    <n v="236.42776023850632"/>
    <n v="7823.3933652138903"/>
    <n v="4656.2750420283046"/>
    <n v="0"/>
    <n v="77701.748458004135"/>
    <n v="44906.557916207377"/>
    <n v="32048.794981459348"/>
    <n v="429.27379078176563"/>
    <n v="4289.1012447337253"/>
    <n v="222.89697663615308"/>
    <n v="0"/>
    <n v="31.233582370157549"/>
    <n v="3530.0918396299794"/>
    <n v="182390.86500057933"/>
    <n v="32.483632769513648"/>
    <n v="0"/>
    <n v="18.648011404720794"/>
    <n v="0"/>
    <n v="338.59043920365809"/>
    <n v="0"/>
    <n v="0"/>
    <n v="0"/>
    <n v="61.357973009081327"/>
    <n v="15.339493252270332"/>
    <n v="2417.9971057623329"/>
    <n v="18.661245477342927"/>
    <n v="508.49668195336625"/>
    <n v="15.339493252270332"/>
    <n v="69.027719635216499"/>
    <n v="1557.2238481065947"/>
    <n v="4502.7416151986135"/>
    <n v="16.873442577497364"/>
    <n v="74611.554446554786"/>
    <n v="41711.219831230279"/>
    <n v="34381.553079012177"/>
    <n v="16.413257779934849"/>
    <n v="3224.8009129929255"/>
    <n v="223.23233678210732"/>
    <n v="726.45885009285041"/>
    <n v="368.04617631492454"/>
    <n v="4482.9942734448978"/>
    <n v="169319.05386580733"/>
    <n v="28.405728448325618"/>
    <n v="0"/>
    <n v="19.853466119797474"/>
    <n v="0"/>
    <n v="329.7770680156687"/>
    <n v="0"/>
    <n v="0"/>
    <n v="543.56560539024156"/>
    <n v="56.811456896651237"/>
    <n v="28.405728448325618"/>
    <n v="2084.7733811836656"/>
    <n v="18.950591568269669"/>
    <n v="489.2566015386401"/>
    <n v="14.202864224162809"/>
    <n v="63.77544193559558"/>
    <n v="2000.1957828858849"/>
    <n v="3652.0185196357256"/>
    <n v="42.211523350092477"/>
    <n v="65354.881072937496"/>
    <n v="49293.610855661718"/>
    <n v="32361.372134092569"/>
    <n v="452.38230075748487"/>
    <n v="366.66236456279103"/>
    <n v="222.70549260405133"/>
    <n v="152.37016002446259"/>
    <n v="492.05166413037347"/>
    <n v="2761.0881187512118"/>
    <n v="160829.32792316325"/>
    <n v="0"/>
    <n v="0"/>
    <n v="0"/>
    <n v="0"/>
    <n v="269.1604870883736"/>
    <n v="0"/>
    <n v="0"/>
    <n v="0"/>
    <n v="48.838926607852919"/>
    <n v="13.95397903081512"/>
    <n v="1847.5821415427299"/>
    <n v="18.618306672142904"/>
    <n v="20.981404615008756"/>
    <n v="41.86160085199419"/>
    <n v="13.95397903081512"/>
    <n v="2170.4842773654686"/>
    <n v="8231.0393269945089"/>
    <n v="16.139542011545199"/>
    <n v="7773.7146444029349"/>
    <n v="47025.922762592119"/>
    <n v="29942.960298540816"/>
    <n v="282.35019155689804"/>
    <n v="267.96985962455852"/>
    <n v="222.81007611444966"/>
    <n v="181.24604806824931"/>
    <n v="184.84247601318518"/>
    <n v="3182.584197215137"/>
    <n v="101757.01452593959"/>
    <n v="0"/>
    <n v="0"/>
    <n v="0"/>
    <n v="0"/>
    <n v="188.65584465304426"/>
    <n v="0"/>
    <n v="0"/>
    <n v="580.30467157657768"/>
    <n v="60.412264860806296"/>
    <n v="0"/>
    <n v="2692.8000426530057"/>
    <n v="31.337360922124887"/>
    <n v="21.868533303414679"/>
    <n v="13.424947746845845"/>
    <n v="13.424947746845845"/>
    <n v="1424.3491541138646"/>
    <n v="2990.7254231866041"/>
    <n v="34.212772756644696"/>
    <n v="10398.950039894575"/>
    <n v="38921.073629473845"/>
    <n v="25892.414795440742"/>
    <n v="478.45277261408188"/>
    <n v="2941.7169448601921"/>
    <n v="0"/>
    <n v="66.948094684928634"/>
    <n v="13.424947746845845"/>
    <n v="3631.2812602507033"/>
    <n v="90395.778448485682"/>
  </r>
  <r>
    <s v="INDISPONÍVEL"/>
    <n v="9102"/>
    <m/>
    <m/>
    <m/>
    <s v="2P"/>
    <s v="Museus, restaurações, prédios históricos"/>
    <x v="9"/>
    <s v="INDISPONÍVEL"/>
    <s v="INDISPONÍVEL"/>
    <x v="0"/>
    <n v="0"/>
    <n v="0"/>
    <n v="128.77675902393756"/>
    <n v="0"/>
    <n v="75629.987417056676"/>
    <n v="0"/>
    <n v="0"/>
    <n v="2134.253728407632"/>
    <n v="6230.0908742683941"/>
    <n v="240.97766314201459"/>
    <n v="129.95800516732598"/>
    <n v="0"/>
    <n v="1633.5891283655587"/>
    <n v="100.41512192003563"/>
    <n v="0"/>
    <n v="1823.7145590250943"/>
    <n v="23846.072798196856"/>
    <n v="776.1555339712562"/>
    <n v="18051.95581812532"/>
    <n v="45376.607843917307"/>
    <n v="5490.374575882287"/>
    <n v="139.69155618603438"/>
    <n v="2191.1198285219562"/>
    <n v="3159.4741837257143"/>
    <n v="508.63962146362923"/>
    <n v="1022.4255754240284"/>
    <n v="42.022095570329803"/>
    <n v="188656.30268736137"/>
    <n v="0"/>
    <n v="0"/>
    <n v="498.25582076045606"/>
    <n v="0"/>
    <n v="80438.67195988509"/>
    <n v="0"/>
    <n v="0"/>
    <n v="2310.6343687704343"/>
    <n v="6121.649721205933"/>
    <n v="79.417836877662737"/>
    <n v="0"/>
    <n v="0"/>
    <n v="2031.7951679701303"/>
    <n v="108.31100541038114"/>
    <n v="0"/>
    <n v="1507.0893847500049"/>
    <n v="26013.360145514271"/>
    <n v="779.7956421595477"/>
    <n v="41245.564863664178"/>
    <n v="36909.066524615861"/>
    <n v="5072.0675370460931"/>
    <n v="206.44297747921317"/>
    <n v="2583.883111338198"/>
    <n v="2788.0862352592189"/>
    <n v="425.04519541479931"/>
    <n v="1100.9835002383165"/>
    <n v="31.9908225178064"/>
    <n v="210252.11182087759"/>
    <n v="0"/>
    <n v="0"/>
    <n v="197.07303568728321"/>
    <n v="0"/>
    <n v="67186.675480492922"/>
    <n v="0"/>
    <n v="0"/>
    <n v="2557.9296041945677"/>
    <n v="5522.4171814934507"/>
    <n v="18.350901556646708"/>
    <n v="0"/>
    <n v="0"/>
    <n v="294.80196056389764"/>
    <n v="83.864915222894425"/>
    <n v="0"/>
    <n v="1291.3756465954057"/>
    <n v="26467.108324603956"/>
    <n v="713.58021212816243"/>
    <n v="37034.737840268346"/>
    <n v="37138.690424642475"/>
    <n v="4300.5777870763677"/>
    <n v="178.17290219295126"/>
    <n v="1859.0343422391495"/>
    <n v="203.88715916464153"/>
    <n v="484.55578026515082"/>
    <n v="724.94333987872744"/>
    <n v="28.01664359794141"/>
    <n v="186285.79348186491"/>
    <n v="0"/>
    <n v="0"/>
    <n v="1217.7832437696286"/>
    <n v="0"/>
    <n v="73467.321528544897"/>
    <n v="0"/>
    <n v="0"/>
    <n v="3099.5831210527085"/>
    <n v="5026.9568935389389"/>
    <n v="32.550480653072448"/>
    <n v="0"/>
    <n v="0"/>
    <n v="830.85088440789832"/>
    <n v="85.985345622909804"/>
    <n v="0"/>
    <n v="1315.1672923451058"/>
    <n v="23994.213466109781"/>
    <n v="545.91694676310783"/>
    <n v="7180.561297595551"/>
    <n v="33382.844599624368"/>
    <n v="3744.3446043561107"/>
    <n v="199.71798397839268"/>
    <n v="1759.8518174655474"/>
    <n v="18.400961197260241"/>
    <n v="3833.3399628175971"/>
    <n v="1668.9185636126763"/>
    <n v="24.562880615083181"/>
    <n v="161428.87187407067"/>
    <n v="0"/>
    <n v="0"/>
    <n v="0"/>
    <n v="0"/>
    <n v="77685.786803850759"/>
    <n v="0"/>
    <n v="0"/>
    <n v="3072.5167402462826"/>
    <n v="1727.046475579142"/>
    <n v="0"/>
    <n v="0"/>
    <n v="228.30399433546796"/>
    <n v="309.8610722139951"/>
    <n v="95.044703288576969"/>
    <n v="0"/>
    <n v="1967.8019275941826"/>
    <n v="23626.56575336853"/>
    <n v="472.14148139666736"/>
    <n v="26441.101993773791"/>
    <n v="58114.731017455277"/>
    <n v="4807.0040731500449"/>
    <n v="473.66400129556763"/>
    <n v="1312.9749016967091"/>
    <n v="16.873442577497364"/>
    <n v="0"/>
    <n v="724.80128249863208"/>
    <n v="26.137293404358665"/>
    <n v="201102.35695772548"/>
    <n v="0"/>
    <n v="0"/>
    <n v="0"/>
    <n v="0"/>
    <n v="69813.960094869384"/>
    <n v="0"/>
    <n v="0"/>
    <n v="0"/>
    <n v="3467.6928314209331"/>
    <n v="0"/>
    <n v="0"/>
    <n v="232.65207912999591"/>
    <n v="1028.1013581237175"/>
    <n v="103.93808758213687"/>
    <n v="0"/>
    <n v="2547.4553547261667"/>
    <n v="19985.237545128162"/>
    <n v="462.91746619451908"/>
    <n v="6086.3659289362249"/>
    <n v="51640.152798511619"/>
    <n v="2398.0479427231712"/>
    <n v="116.6473602782274"/>
    <n v="1029.6572589915554"/>
    <n v="0"/>
    <n v="0"/>
    <n v="359.27137728325812"/>
    <n v="42.669680260549342"/>
    <n v="159314.76716415965"/>
    <n v="0"/>
    <n v="0"/>
    <n v="0"/>
    <n v="0"/>
    <n v="229.53320408363999"/>
    <n v="0"/>
    <n v="0"/>
    <n v="0"/>
    <n v="1166.2836546092849"/>
    <n v="0"/>
    <n v="0"/>
    <n v="463.68769702983911"/>
    <n v="451.19569151291989"/>
    <n v="114.59646436976432"/>
    <n v="0"/>
    <n v="763.01197941639475"/>
    <n v="16765.350735601085"/>
    <n v="545.36386682197133"/>
    <n v="5693.5146288099286"/>
    <n v="48101.410397444946"/>
    <n v="272.14159499409442"/>
    <n v="79.15503883379283"/>
    <n v="1102.5351535873365"/>
    <n v="0"/>
    <n v="0"/>
    <n v="372.80660844376541"/>
    <n v="170982.12650045851"/>
    <n v="247102.71321601729"/>
    <n v="0"/>
    <n v="0"/>
    <n v="88.336509462349554"/>
    <n v="0"/>
    <n v="0"/>
    <n v="0"/>
    <n v="0"/>
    <n v="0"/>
    <n v="1180.1044870101455"/>
    <n v="0"/>
    <n v="0"/>
    <n v="186.51350562310535"/>
    <n v="457.73030590261783"/>
    <n v="115.59586586231475"/>
    <n v="0"/>
    <n v="3771.7585003217996"/>
    <n v="12344.003810063343"/>
    <n v="363.20348237656907"/>
    <n v="2590.1694967212566"/>
    <n v="41982.444307297032"/>
    <n v="253.885546026372"/>
    <n v="20.639797296470462"/>
    <n v="1005.4755930239813"/>
    <n v="16.675198253976944"/>
    <n v="0"/>
    <n v="217.50535078482196"/>
    <n v="152313.6388340171"/>
    <n v="216907.68059004325"/>
  </r>
  <r>
    <s v="INDISPONÍVEL"/>
    <n v="9103"/>
    <m/>
    <m/>
    <m/>
    <s v="3P"/>
    <s v="Jardim botânico, zoo, parques e reservas ecológicas."/>
    <x v="9"/>
    <s v="INDISPONÍVEL"/>
    <s v="INDISPONÍVEL"/>
    <x v="0"/>
    <n v="902.09325436719234"/>
    <n v="10148.351259800964"/>
    <n v="0"/>
    <n v="363.81277246448275"/>
    <n v="82.558893712025366"/>
    <n v="153.73357371623953"/>
    <n v="140.84796304129597"/>
    <n v="0"/>
    <n v="0"/>
    <n v="16.651522737083326"/>
    <n v="42.980938088169353"/>
    <n v="0"/>
    <n v="3465.2147706442652"/>
    <n v="0"/>
    <n v="49.865330768938456"/>
    <n v="209.84920534022899"/>
    <n v="21482.901340989429"/>
    <n v="30.406968481000394"/>
    <n v="53161.965201420462"/>
    <n v="69006.521567630392"/>
    <n v="25301.767545340332"/>
    <n v="508.60926233381394"/>
    <n v="26464.929307010127"/>
    <n v="463.96892180708352"/>
    <n v="73.689657920429923"/>
    <n v="398.85893797763913"/>
    <n v="10391.709124722875"/>
    <n v="222861.28732031441"/>
    <n v="921.78207208284027"/>
    <n v="11402.208888326168"/>
    <n v="0"/>
    <n v="363.98537883577558"/>
    <n v="83.241112154846959"/>
    <n v="176.85717044033782"/>
    <n v="84.297553270542096"/>
    <n v="0"/>
    <n v="0"/>
    <n v="16.813781137265689"/>
    <n v="229.45702640403496"/>
    <n v="0"/>
    <n v="3343.7931094263445"/>
    <n v="0"/>
    <n v="16.813781137265689"/>
    <n v="87.61244725962959"/>
    <n v="19244.218656458019"/>
    <n v="190.55147439578496"/>
    <n v="57747.533685768896"/>
    <n v="72060.536676860051"/>
    <n v="19694.20429389142"/>
    <n v="352.81810186832644"/>
    <n v="25919.75127896433"/>
    <n v="499.75889343710315"/>
    <n v="78.904743762983458"/>
    <n v="343.59755324791337"/>
    <n v="10433.938695326906"/>
    <n v="223292.67637445679"/>
    <n v="67.847852939543017"/>
    <n v="9606.6694768788111"/>
    <n v="0"/>
    <n v="394.15664369298827"/>
    <n v="129.37002350904345"/>
    <n v="171.90351741801067"/>
    <n v="0"/>
    <n v="0"/>
    <n v="37.108837369348812"/>
    <n v="2043.3201588957525"/>
    <n v="77.842129773234106"/>
    <n v="0"/>
    <n v="3001.6458402562166"/>
    <n v="0"/>
    <n v="0"/>
    <n v="412.25830284470641"/>
    <n v="26230.77181307186"/>
    <n v="245.79952937122619"/>
    <n v="59479.574614362798"/>
    <n v="69148.464563435598"/>
    <n v="16863.623494316584"/>
    <n v="422.80366177180139"/>
    <n v="18770.155033925323"/>
    <n v="482.56818441732099"/>
    <n v="46.047203908918071"/>
    <n v="410.93041966138964"/>
    <n v="11731.773654440502"/>
    <n v="219774.63495626097"/>
    <n v="259.79613298847102"/>
    <n v="9625.3418332639285"/>
    <n v="0"/>
    <n v="354.10120045288016"/>
    <n v="35.190778326557606"/>
    <n v="147.62828297684703"/>
    <n v="0"/>
    <n v="42.257199677271984"/>
    <n v="56.418308064103591"/>
    <n v="1797.2738889975687"/>
    <n v="1167.6113695228521"/>
    <n v="0"/>
    <n v="1120.8076343484911"/>
    <n v="0"/>
    <n v="0"/>
    <n v="226.81516594670029"/>
    <n v="23167.933143030936"/>
    <n v="194.42777829838963"/>
    <n v="62172.08144301032"/>
    <n v="23934.778644100697"/>
    <n v="2650.4538169030889"/>
    <n v="401.84787889216204"/>
    <n v="18376.112550566526"/>
    <n v="378.57956666852402"/>
    <n v="70.377882114015947"/>
    <n v="253.86288296555293"/>
    <n v="13151.332887256624"/>
    <n v="159585.03026837256"/>
    <n v="315.96739362592371"/>
    <n v="18985.202641520766"/>
    <n v="9430.875651074708"/>
    <n v="339.18837866605901"/>
    <n v="63.28894451257986"/>
    <n v="0"/>
    <n v="0"/>
    <n v="45.116156624324503"/>
    <n v="52.334741684216418"/>
    <n v="1443.3163805074398"/>
    <n v="88.615049420841288"/>
    <n v="0"/>
    <n v="449.20833743586161"/>
    <n v="0"/>
    <n v="0"/>
    <n v="364.26544238977311"/>
    <n v="20389.587989702097"/>
    <n v="175.11505341918118"/>
    <n v="65926.737908656767"/>
    <n v="20190.5896460638"/>
    <n v="2508.543427460982"/>
    <n v="454.13502173925883"/>
    <n v="19097.052812377045"/>
    <n v="434.15909145780211"/>
    <n v="121.45750602272601"/>
    <n v="527.06739434299243"/>
    <n v="51179.307889834643"/>
    <n v="212581.13285853982"/>
    <n v="337.7508308853607"/>
    <n v="17581.827333925354"/>
    <n v="9803.952811217041"/>
    <n v="1592.689035193597"/>
    <n v="7250.0175905875512"/>
    <n v="0"/>
    <n v="0"/>
    <n v="24.435035224366125"/>
    <n v="47.648318687513942"/>
    <n v="368.14282225938319"/>
    <n v="312.1939221061582"/>
    <n v="0"/>
    <n v="1670.5402791700726"/>
    <n v="0"/>
    <n v="1960.5844527212723"/>
    <n v="5465.9280081677734"/>
    <n v="21337.867325700812"/>
    <n v="7308.6231899457343"/>
    <n v="59329.212076940094"/>
    <n v="19723.869718039605"/>
    <n v="2339.6011710935609"/>
    <n v="1281.7904753921359"/>
    <n v="11125.139588462798"/>
    <n v="414.13139117937061"/>
    <n v="142.40952335320836"/>
    <n v="218.17798601487445"/>
    <n v="9457.6686551551975"/>
    <n v="179094.20154142284"/>
    <n v="151.44001261805738"/>
    <n v="17744.733450108422"/>
    <n v="8000.3208752945602"/>
    <n v="213.53824546924423"/>
    <n v="10208.288902741284"/>
    <n v="0"/>
    <n v="0"/>
    <n v="0"/>
    <n v="46.048130801689901"/>
    <n v="370.34230212281369"/>
    <n v="548.86950984318003"/>
    <n v="0"/>
    <n v="12198.54930303143"/>
    <n v="0"/>
    <n v="1621.4318527128112"/>
    <n v="5049.4107251634532"/>
    <n v="6294.5925308955702"/>
    <n v="6334.5688314969384"/>
    <n v="54230.279084804999"/>
    <n v="57388.059495873611"/>
    <n v="2196.2850164732336"/>
    <n v="1210.4878427362532"/>
    <n v="3336.8079445892436"/>
    <n v="496.1829836678462"/>
    <n v="72.417452524893548"/>
    <n v="156.68973489770443"/>
    <n v="10289.067982989782"/>
    <n v="198158.41221085697"/>
    <n v="13.424947746845845"/>
    <n v="15831.045665281194"/>
    <n v="7773.0638229811757"/>
    <n v="186.45627295114465"/>
    <n v="3510.9382622083854"/>
    <n v="0"/>
    <n v="0"/>
    <n v="0"/>
    <n v="154.45084423455955"/>
    <n v="244.03163438010768"/>
    <n v="405.48782832192921"/>
    <n v="0"/>
    <n v="1138.8202996719574"/>
    <n v="0"/>
    <n v="854.68481349088404"/>
    <n v="4986.9752315874457"/>
    <n v="5517.9838483254098"/>
    <n v="5482.5193758357464"/>
    <n v="40301.674765050098"/>
    <n v="66298.542366434747"/>
    <n v="1737.1620951225809"/>
    <n v="1057.4160092804684"/>
    <n v="16259.849094958618"/>
    <n v="572.91035167286134"/>
    <n v="130.93068907021711"/>
    <n v="396.755253100701"/>
    <n v="11187.448447841232"/>
    <n v="184042.571919548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E000000}" name="Tabela dinâmica27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28:E35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2000000}" name="Tabela dinâmica31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55:W58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7000000}" name="Tabela dinâmica36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15:W74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Tabela dinâmica21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259:AP260" firstHeaderRow="1" firstDataRow="2" firstDataCol="0"/>
  <pivotFields count="231">
    <pivotField showAll="0"/>
    <pivotField showAll="0"/>
    <pivotField showAll="0"/>
    <pivotField axis="axisCol" showAll="0">
      <items count="41">
        <item x="28"/>
        <item x="31"/>
        <item x="34"/>
        <item x="17"/>
        <item x="18"/>
        <item x="36"/>
        <item x="35"/>
        <item x="39"/>
        <item x="15"/>
        <item x="14"/>
        <item x="19"/>
        <item x="38"/>
        <item x="20"/>
        <item x="27"/>
        <item x="3"/>
        <item x="6"/>
        <item x="7"/>
        <item x="5"/>
        <item x="4"/>
        <item x="32"/>
        <item x="26"/>
        <item x="16"/>
        <item x="9"/>
        <item x="8"/>
        <item x="10"/>
        <item x="12"/>
        <item x="11"/>
        <item x="13"/>
        <item x="29"/>
        <item x="30"/>
        <item x="1"/>
        <item x="2"/>
        <item x="33"/>
        <item x="0"/>
        <item x="22"/>
        <item x="23"/>
        <item x="24"/>
        <item x="37"/>
        <item x="21"/>
        <item x="25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Items count="1">
    <i/>
  </rowItems>
  <colFields count="1">
    <field x="3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6000000}" name="Tabela dinâmica35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83:W71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C000000}" name="Tabela dinâmica25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92:E421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8000000}" name="Tabela dinâmica37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47:W77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Tabela dinâmica22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88:E51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4000000}" name="Tabela dinâmica33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19:W649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B000000}" name="Tabela dinâmica24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24:E45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Tabela dinâmica2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3">
  <location ref="B3:M3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Tabela dinâmica2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27:M25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A000000}" name="Tabela dinâmica23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56:E48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ela dinâmica16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99:M128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1000000}" name="Tabela dinâmica3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23:W55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Tabela dinâmica1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95:M22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4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5:M6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Tabela dinâmica18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63:M19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D000000}" name="Tabela dinâmica26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60:E389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0000000}" name="Tabela dinâmica2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64:E29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ela dinâmica15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7:M9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3000000}" name="Tabela dinâmica32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87:W61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Tabela dinâmica17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31:M160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5000000}" name="Tabela dinâmica34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51:W681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F000000}" name="Tabela dinâmica28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96:E32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rinterSettings" Target="../printerSettings/printerSettings5.bin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51"/>
  <sheetViews>
    <sheetView tabSelected="1" topLeftCell="F1" zoomScale="70" zoomScaleNormal="70" workbookViewId="0">
      <selection activeCell="R4" sqref="R4"/>
    </sheetView>
  </sheetViews>
  <sheetFormatPr defaultRowHeight="12.75" x14ac:dyDescent="0.2"/>
  <cols>
    <col min="1" max="1" width="10.28515625" style="56" bestFit="1" customWidth="1"/>
    <col min="2" max="2" width="9.140625" style="55"/>
    <col min="3" max="3" width="10.42578125" style="56" customWidth="1"/>
    <col min="4" max="4" width="14.85546875" style="56" customWidth="1"/>
    <col min="5" max="5" width="49.42578125" style="57" customWidth="1"/>
    <col min="6" max="6" width="49.140625" style="57" customWidth="1"/>
    <col min="7" max="14" width="20.7109375" style="37" customWidth="1"/>
    <col min="15" max="16" width="9.140625" style="37"/>
    <col min="17" max="17" width="17.5703125" style="37" customWidth="1"/>
    <col min="18" max="19" width="9.140625" style="37"/>
    <col min="20" max="20" width="12.5703125" style="37" bestFit="1" customWidth="1"/>
    <col min="21" max="33" width="9.140625" style="37"/>
    <col min="34" max="34" width="9.140625" style="39"/>
    <col min="35" max="61" width="9.140625" style="37"/>
    <col min="62" max="62" width="9.140625" style="39"/>
    <col min="63" max="89" width="9.140625" style="37"/>
    <col min="90" max="90" width="9.140625" style="39"/>
    <col min="91" max="117" width="9.140625" style="37"/>
    <col min="118" max="118" width="9.140625" style="39"/>
    <col min="119" max="119" width="9.140625" style="37"/>
    <col min="120" max="120" width="10.5703125" style="37" bestFit="1" customWidth="1"/>
    <col min="121" max="145" width="9.140625" style="37"/>
    <col min="146" max="146" width="9.140625" style="39"/>
    <col min="147" max="173" width="9.140625" style="37"/>
    <col min="174" max="174" width="9.140625" style="39"/>
    <col min="175" max="201" width="9.140625" style="37"/>
    <col min="202" max="202" width="9.140625" style="39"/>
    <col min="203" max="229" width="9.140625" style="37"/>
    <col min="230" max="230" width="9.140625" style="39"/>
    <col min="231" max="16384" width="9.140625" style="37"/>
  </cols>
  <sheetData>
    <row r="1" spans="1:230" s="31" customFormat="1" ht="12.75" customHeight="1" x14ac:dyDescent="0.2">
      <c r="A1" s="29" t="s">
        <v>27</v>
      </c>
      <c r="B1" s="29" t="s">
        <v>26</v>
      </c>
      <c r="C1" s="29" t="s">
        <v>27</v>
      </c>
      <c r="D1" s="29" t="s">
        <v>859</v>
      </c>
      <c r="E1" s="29" t="s">
        <v>858</v>
      </c>
      <c r="F1" s="29" t="s">
        <v>31</v>
      </c>
      <c r="G1" s="29">
        <v>2007</v>
      </c>
      <c r="H1" s="29">
        <f>1+G1</f>
        <v>2008</v>
      </c>
      <c r="I1" s="29">
        <f t="shared" ref="I1:N1" si="0">1+H1</f>
        <v>2009</v>
      </c>
      <c r="J1" s="29">
        <f t="shared" si="0"/>
        <v>2010</v>
      </c>
      <c r="K1" s="29">
        <f t="shared" si="0"/>
        <v>2011</v>
      </c>
      <c r="L1" s="29">
        <f t="shared" si="0"/>
        <v>2012</v>
      </c>
      <c r="M1" s="29">
        <f>1+L1</f>
        <v>2013</v>
      </c>
      <c r="N1" s="29">
        <f t="shared" si="0"/>
        <v>2014</v>
      </c>
      <c r="O1" s="30"/>
      <c r="P1" s="181" t="s">
        <v>79</v>
      </c>
      <c r="Q1" s="181"/>
      <c r="AH1" s="32"/>
      <c r="BJ1" s="32"/>
      <c r="CL1" s="32"/>
      <c r="DN1" s="32"/>
      <c r="EP1" s="32"/>
      <c r="FR1" s="32"/>
      <c r="GT1" s="32"/>
      <c r="HV1" s="32"/>
    </row>
    <row r="2" spans="1:230" ht="63.75" x14ac:dyDescent="0.2">
      <c r="A2" s="33" t="s">
        <v>28</v>
      </c>
      <c r="B2" s="34">
        <v>1</v>
      </c>
      <c r="C2" s="33" t="s">
        <v>28</v>
      </c>
      <c r="D2" s="35" t="s">
        <v>848</v>
      </c>
      <c r="E2" s="36" t="s">
        <v>847</v>
      </c>
      <c r="F2" s="36" t="s">
        <v>12</v>
      </c>
      <c r="G2" s="41">
        <v>77920777.808589771</v>
      </c>
      <c r="H2" s="41">
        <v>94439592.488748148</v>
      </c>
      <c r="I2" s="41">
        <v>103880536.88796356</v>
      </c>
      <c r="J2" s="41">
        <v>111851342.26725575</v>
      </c>
      <c r="K2" s="41">
        <v>120929595.26923405</v>
      </c>
      <c r="L2" s="41">
        <v>129791941.52190447</v>
      </c>
      <c r="M2" s="41">
        <v>134508470.88108948</v>
      </c>
      <c r="N2" s="41">
        <v>140419667.29191399</v>
      </c>
      <c r="P2" s="38">
        <v>2000</v>
      </c>
      <c r="Q2" s="38">
        <v>1</v>
      </c>
    </row>
    <row r="3" spans="1:230" ht="51" x14ac:dyDescent="0.2">
      <c r="A3" s="33" t="s">
        <v>28</v>
      </c>
      <c r="B3" s="34">
        <v>2</v>
      </c>
      <c r="C3" s="33" t="s">
        <v>28</v>
      </c>
      <c r="D3" s="35" t="s">
        <v>850</v>
      </c>
      <c r="E3" s="36" t="s">
        <v>849</v>
      </c>
      <c r="F3" s="36" t="s">
        <v>14</v>
      </c>
      <c r="G3" s="41">
        <v>4415412.9053455461</v>
      </c>
      <c r="H3" s="41">
        <v>4489700.9441348696</v>
      </c>
      <c r="I3" s="41">
        <v>4637033.910918978</v>
      </c>
      <c r="J3" s="41">
        <v>5322950.1697492721</v>
      </c>
      <c r="K3" s="41">
        <v>5380689.0203541405</v>
      </c>
      <c r="L3" s="41">
        <v>5968147.7133680871</v>
      </c>
      <c r="M3" s="41">
        <v>7243374.6791940015</v>
      </c>
      <c r="N3" s="41">
        <v>8259712.1717867116</v>
      </c>
      <c r="P3" s="38">
        <v>2001</v>
      </c>
      <c r="Q3" s="38">
        <v>1</v>
      </c>
    </row>
    <row r="4" spans="1:230" ht="51" x14ac:dyDescent="0.2">
      <c r="A4" s="33" t="s">
        <v>28</v>
      </c>
      <c r="B4" s="34">
        <v>3</v>
      </c>
      <c r="C4" s="33" t="s">
        <v>28</v>
      </c>
      <c r="D4" s="35" t="s">
        <v>851</v>
      </c>
      <c r="E4" s="36" t="s">
        <v>852</v>
      </c>
      <c r="F4" s="36" t="s">
        <v>10</v>
      </c>
      <c r="G4" s="41">
        <v>16623133.414695309</v>
      </c>
      <c r="H4" s="41">
        <v>17849105.321723137</v>
      </c>
      <c r="I4" s="41">
        <v>19150900.668248501</v>
      </c>
      <c r="J4" s="41">
        <v>21870128.09663349</v>
      </c>
      <c r="K4" s="41">
        <v>23315350.509147316</v>
      </c>
      <c r="L4" s="41">
        <v>24772818.162311308</v>
      </c>
      <c r="M4" s="41">
        <v>25588276.151389506</v>
      </c>
      <c r="N4" s="41">
        <v>25801536.432413924</v>
      </c>
      <c r="P4" s="49">
        <v>2002</v>
      </c>
      <c r="Q4" s="49">
        <v>1</v>
      </c>
    </row>
    <row r="5" spans="1:230" ht="38.25" x14ac:dyDescent="0.2">
      <c r="A5" s="33" t="s">
        <v>28</v>
      </c>
      <c r="B5" s="34">
        <v>4</v>
      </c>
      <c r="C5" s="33" t="s">
        <v>28</v>
      </c>
      <c r="D5" s="35" t="s">
        <v>853</v>
      </c>
      <c r="E5" s="36" t="s">
        <v>854</v>
      </c>
      <c r="F5" s="36" t="s">
        <v>11</v>
      </c>
      <c r="G5" s="41">
        <v>92735960.707565472</v>
      </c>
      <c r="H5" s="41">
        <v>93805295.307412028</v>
      </c>
      <c r="I5" s="41">
        <v>93221781.966486499</v>
      </c>
      <c r="J5" s="41">
        <v>96932546.488536835</v>
      </c>
      <c r="K5" s="41">
        <v>95181243.993427798</v>
      </c>
      <c r="L5" s="41">
        <v>103219891.56382027</v>
      </c>
      <c r="M5" s="41">
        <v>96009591.343611017</v>
      </c>
      <c r="N5" s="41">
        <v>91822906.665931821</v>
      </c>
      <c r="P5" s="38">
        <v>2003</v>
      </c>
      <c r="Q5" s="38">
        <v>1</v>
      </c>
    </row>
    <row r="6" spans="1:230" ht="25.5" x14ac:dyDescent="0.2">
      <c r="A6" s="51" t="s">
        <v>28</v>
      </c>
      <c r="B6" s="34">
        <v>5</v>
      </c>
      <c r="C6" s="130" t="s">
        <v>28</v>
      </c>
      <c r="D6" s="51" t="s">
        <v>8</v>
      </c>
      <c r="E6" s="36" t="s">
        <v>32</v>
      </c>
      <c r="F6" s="36" t="s">
        <v>846</v>
      </c>
      <c r="G6" s="41">
        <v>13070560.345692301</v>
      </c>
      <c r="H6" s="41">
        <v>15809318.75721604</v>
      </c>
      <c r="I6" s="41">
        <v>20354736.398334432</v>
      </c>
      <c r="J6" s="41">
        <v>26071915.181451801</v>
      </c>
      <c r="K6" s="41">
        <v>32173239.375258908</v>
      </c>
      <c r="L6" s="41">
        <v>35932894.894391611</v>
      </c>
      <c r="M6" s="41">
        <v>40462647.329630785</v>
      </c>
      <c r="N6" s="41">
        <v>40262529.624420546</v>
      </c>
      <c r="P6" s="49">
        <v>2004</v>
      </c>
      <c r="Q6" s="49">
        <v>1</v>
      </c>
    </row>
    <row r="7" spans="1:230" ht="31.5" customHeight="1" x14ac:dyDescent="0.2">
      <c r="A7" s="51" t="s">
        <v>28</v>
      </c>
      <c r="B7" s="34">
        <v>6</v>
      </c>
      <c r="C7" s="51" t="s">
        <v>28</v>
      </c>
      <c r="D7" s="35">
        <v>6319</v>
      </c>
      <c r="E7" s="36" t="s">
        <v>817</v>
      </c>
      <c r="F7" s="36" t="s">
        <v>838</v>
      </c>
      <c r="G7" s="41">
        <v>41853141.670968145</v>
      </c>
      <c r="H7" s="41">
        <v>43325541.558526851</v>
      </c>
      <c r="I7" s="41">
        <v>50180691.654764228</v>
      </c>
      <c r="J7" s="41">
        <v>59387784.837635212</v>
      </c>
      <c r="K7" s="41">
        <v>65688225.940218523</v>
      </c>
      <c r="L7" s="41">
        <v>68748704.513165995</v>
      </c>
      <c r="M7" s="41">
        <v>75205857.533240378</v>
      </c>
      <c r="N7" s="41">
        <v>75622710.95105496</v>
      </c>
      <c r="O7" s="42"/>
      <c r="P7" s="38">
        <v>2005</v>
      </c>
      <c r="Q7" s="38">
        <v>1</v>
      </c>
      <c r="R7" s="42"/>
      <c r="S7" s="42"/>
      <c r="AB7" s="42"/>
      <c r="AC7" s="42"/>
      <c r="AD7" s="42"/>
      <c r="AE7" s="42"/>
      <c r="AF7" s="42"/>
      <c r="AG7" s="42"/>
      <c r="AH7" s="43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3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3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3"/>
      <c r="DO7" s="42"/>
      <c r="DP7" s="42"/>
      <c r="DQ7" s="42"/>
      <c r="DR7" s="42"/>
      <c r="DS7" s="42"/>
      <c r="DT7" s="42"/>
      <c r="DU7" s="42"/>
      <c r="DV7" s="42"/>
      <c r="DW7" s="42"/>
      <c r="DX7" s="42"/>
      <c r="DY7" s="42"/>
      <c r="DZ7" s="42"/>
      <c r="EA7" s="42"/>
      <c r="EB7" s="42"/>
      <c r="EC7" s="42"/>
      <c r="ED7" s="42"/>
      <c r="EE7" s="42"/>
      <c r="EF7" s="42"/>
      <c r="EG7" s="42"/>
      <c r="EH7" s="42"/>
      <c r="EI7" s="42"/>
      <c r="EJ7" s="42"/>
      <c r="EK7" s="42"/>
      <c r="EL7" s="42"/>
      <c r="EM7" s="42"/>
      <c r="EN7" s="42"/>
      <c r="EO7" s="42"/>
      <c r="EP7" s="43"/>
      <c r="EQ7" s="42"/>
      <c r="ER7" s="42"/>
      <c r="ES7" s="42"/>
      <c r="ET7" s="42"/>
      <c r="EU7" s="42"/>
      <c r="EV7" s="42"/>
      <c r="EW7" s="42"/>
      <c r="EX7" s="42"/>
      <c r="EY7" s="42"/>
      <c r="EZ7" s="42"/>
      <c r="FA7" s="42"/>
      <c r="FB7" s="42"/>
      <c r="FC7" s="42"/>
      <c r="FD7" s="42"/>
      <c r="FE7" s="42"/>
      <c r="FF7" s="42"/>
      <c r="FG7" s="42"/>
      <c r="FH7" s="42"/>
      <c r="FI7" s="42"/>
      <c r="FJ7" s="42"/>
      <c r="FK7" s="42"/>
      <c r="FL7" s="42"/>
      <c r="FM7" s="42"/>
      <c r="FN7" s="42"/>
      <c r="FO7" s="42"/>
      <c r="FP7" s="42"/>
      <c r="FQ7" s="42"/>
      <c r="FR7" s="43"/>
      <c r="FS7" s="42"/>
      <c r="FT7" s="42"/>
      <c r="FU7" s="42"/>
      <c r="FV7" s="42"/>
      <c r="FW7" s="42"/>
      <c r="FX7" s="42"/>
      <c r="FY7" s="42"/>
      <c r="FZ7" s="42"/>
      <c r="GA7" s="42"/>
      <c r="GB7" s="42"/>
      <c r="GC7" s="42"/>
      <c r="GD7" s="42"/>
      <c r="GE7" s="42"/>
      <c r="GF7" s="42"/>
      <c r="GG7" s="42"/>
      <c r="GH7" s="42"/>
      <c r="GI7" s="42"/>
      <c r="GJ7" s="42"/>
      <c r="GK7" s="42"/>
      <c r="GL7" s="42"/>
      <c r="GM7" s="42"/>
      <c r="GN7" s="42"/>
      <c r="GO7" s="42"/>
      <c r="GP7" s="42"/>
      <c r="GQ7" s="42"/>
      <c r="GR7" s="42"/>
      <c r="GS7" s="42"/>
      <c r="GT7" s="43"/>
      <c r="GU7" s="42"/>
      <c r="GV7" s="42"/>
      <c r="GW7" s="42"/>
      <c r="GX7" s="42"/>
      <c r="GY7" s="42"/>
      <c r="GZ7" s="42"/>
      <c r="HA7" s="42"/>
      <c r="HB7" s="42"/>
      <c r="HC7" s="42"/>
      <c r="HD7" s="42"/>
      <c r="HE7" s="42"/>
      <c r="HF7" s="42"/>
      <c r="HG7" s="42"/>
      <c r="HH7" s="42"/>
      <c r="HI7" s="42"/>
      <c r="HJ7" s="42"/>
      <c r="HK7" s="42"/>
      <c r="HL7" s="42"/>
      <c r="HM7" s="42"/>
      <c r="HN7" s="42"/>
      <c r="HO7" s="42"/>
      <c r="HP7" s="42"/>
      <c r="HQ7" s="42"/>
      <c r="HR7" s="42"/>
      <c r="HS7" s="42"/>
      <c r="HT7" s="42"/>
      <c r="HU7" s="42"/>
      <c r="HV7" s="43"/>
    </row>
    <row r="8" spans="1:230" ht="51" x14ac:dyDescent="0.2">
      <c r="A8" s="131" t="s">
        <v>28</v>
      </c>
      <c r="B8" s="132">
        <v>7</v>
      </c>
      <c r="C8" s="131" t="s">
        <v>28</v>
      </c>
      <c r="D8" s="128" t="s">
        <v>855</v>
      </c>
      <c r="E8" s="69" t="s">
        <v>856</v>
      </c>
      <c r="F8" s="128" t="s">
        <v>9</v>
      </c>
      <c r="G8" s="41">
        <v>12809510.467506463</v>
      </c>
      <c r="H8" s="41">
        <v>14050722.759829372</v>
      </c>
      <c r="I8" s="41">
        <v>14180066.508786812</v>
      </c>
      <c r="J8" s="41">
        <v>14932900.919462185</v>
      </c>
      <c r="K8" s="41">
        <v>15030498.333005261</v>
      </c>
      <c r="L8" s="41">
        <v>14188541.386857869</v>
      </c>
      <c r="M8" s="41">
        <v>12342892.430524796</v>
      </c>
      <c r="N8" s="41">
        <v>12059781.975733154</v>
      </c>
      <c r="P8" s="38">
        <v>2006</v>
      </c>
      <c r="Q8" s="38">
        <v>1</v>
      </c>
    </row>
    <row r="9" spans="1:230" s="42" customFormat="1" x14ac:dyDescent="0.2">
      <c r="A9" s="51" t="s">
        <v>28</v>
      </c>
      <c r="B9" s="34">
        <v>8</v>
      </c>
      <c r="C9" s="51" t="s">
        <v>28</v>
      </c>
      <c r="D9" s="51">
        <v>6319</v>
      </c>
      <c r="E9" s="36" t="s">
        <v>857</v>
      </c>
      <c r="F9" s="129" t="s">
        <v>839</v>
      </c>
      <c r="G9" s="41">
        <v>551423.63158125954</v>
      </c>
      <c r="H9" s="41">
        <v>532326.61189964251</v>
      </c>
      <c r="I9" s="41">
        <v>680895.87692496332</v>
      </c>
      <c r="J9" s="41">
        <v>796743.18311956921</v>
      </c>
      <c r="K9" s="41">
        <v>1421400.9636487029</v>
      </c>
      <c r="L9" s="41">
        <v>1499008.3423549463</v>
      </c>
      <c r="M9" s="41">
        <v>1526181.1723703214</v>
      </c>
      <c r="N9" s="41">
        <v>1618188.870613765</v>
      </c>
      <c r="O9" s="37"/>
      <c r="P9" s="38">
        <v>2007</v>
      </c>
      <c r="Q9" s="38">
        <v>1</v>
      </c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9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9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9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9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9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  <c r="FL9" s="37"/>
      <c r="FM9" s="37"/>
      <c r="FN9" s="37"/>
      <c r="FO9" s="37"/>
      <c r="FP9" s="37"/>
      <c r="FQ9" s="37"/>
      <c r="FR9" s="39"/>
      <c r="FS9" s="37"/>
      <c r="FT9" s="37"/>
      <c r="FU9" s="37"/>
      <c r="FV9" s="37"/>
      <c r="FW9" s="37"/>
      <c r="FX9" s="37"/>
      <c r="FY9" s="37"/>
      <c r="FZ9" s="37"/>
      <c r="GA9" s="37"/>
      <c r="GB9" s="37"/>
      <c r="GC9" s="37"/>
      <c r="GD9" s="37"/>
      <c r="GE9" s="37"/>
      <c r="GF9" s="37"/>
      <c r="GG9" s="37"/>
      <c r="GH9" s="37"/>
      <c r="GI9" s="37"/>
      <c r="GJ9" s="37"/>
      <c r="GK9" s="37"/>
      <c r="GL9" s="37"/>
      <c r="GM9" s="37"/>
      <c r="GN9" s="37"/>
      <c r="GO9" s="37"/>
      <c r="GP9" s="37"/>
      <c r="GQ9" s="37"/>
      <c r="GR9" s="37"/>
      <c r="GS9" s="37"/>
      <c r="GT9" s="39"/>
      <c r="GU9" s="37"/>
      <c r="GV9" s="37"/>
      <c r="GW9" s="37"/>
      <c r="GX9" s="37"/>
      <c r="GY9" s="37"/>
      <c r="GZ9" s="37"/>
      <c r="HA9" s="37"/>
      <c r="HB9" s="37"/>
      <c r="HC9" s="37"/>
      <c r="HD9" s="37"/>
      <c r="HE9" s="37"/>
      <c r="HF9" s="37"/>
      <c r="HG9" s="37"/>
      <c r="HH9" s="37"/>
      <c r="HI9" s="37"/>
      <c r="HJ9" s="37"/>
      <c r="HK9" s="37"/>
      <c r="HL9" s="37"/>
      <c r="HM9" s="37"/>
      <c r="HN9" s="37"/>
      <c r="HO9" s="37"/>
      <c r="HP9" s="37"/>
      <c r="HQ9" s="37"/>
      <c r="HR9" s="37"/>
      <c r="HS9" s="37"/>
      <c r="HT9" s="37"/>
      <c r="HU9" s="37"/>
      <c r="HV9" s="39"/>
    </row>
    <row r="10" spans="1:230" x14ac:dyDescent="0.2">
      <c r="A10" s="33" t="s">
        <v>28</v>
      </c>
      <c r="B10" s="133">
        <v>9</v>
      </c>
      <c r="C10" s="33" t="s">
        <v>28</v>
      </c>
      <c r="D10" s="36" t="s">
        <v>76</v>
      </c>
      <c r="E10" s="36" t="s">
        <v>77</v>
      </c>
      <c r="F10" s="36" t="s">
        <v>13</v>
      </c>
      <c r="G10" s="41">
        <v>3768071.2207408058</v>
      </c>
      <c r="H10" s="41">
        <v>4316634.5648424048</v>
      </c>
      <c r="I10" s="41">
        <v>4488383.4188872576</v>
      </c>
      <c r="J10" s="41">
        <v>5674112.0733191697</v>
      </c>
      <c r="K10" s="41">
        <v>6889968.6040755287</v>
      </c>
      <c r="L10" s="41">
        <v>7862639.9938514233</v>
      </c>
      <c r="M10" s="41">
        <v>9228447.790003119</v>
      </c>
      <c r="N10" s="41">
        <v>10646002.586234501</v>
      </c>
      <c r="P10" s="38">
        <v>2008</v>
      </c>
      <c r="Q10" s="38">
        <v>1</v>
      </c>
    </row>
    <row r="11" spans="1:230" x14ac:dyDescent="0.2">
      <c r="A11" s="46" t="s">
        <v>27</v>
      </c>
      <c r="B11" s="155" t="s">
        <v>26</v>
      </c>
      <c r="C11" s="46"/>
      <c r="D11" s="46"/>
      <c r="E11" s="47"/>
      <c r="F11" s="47" t="s">
        <v>31</v>
      </c>
      <c r="G11" s="29">
        <v>2007</v>
      </c>
      <c r="H11" s="29">
        <f>1+G11</f>
        <v>2008</v>
      </c>
      <c r="I11" s="29">
        <f t="shared" ref="I11:L11" si="1">1+H11</f>
        <v>2009</v>
      </c>
      <c r="J11" s="29">
        <f t="shared" si="1"/>
        <v>2010</v>
      </c>
      <c r="K11" s="29">
        <f t="shared" si="1"/>
        <v>2011</v>
      </c>
      <c r="L11" s="29">
        <f t="shared" si="1"/>
        <v>2012</v>
      </c>
      <c r="M11" s="29">
        <f>1+L11</f>
        <v>2013</v>
      </c>
      <c r="N11" s="29">
        <f t="shared" ref="N11" si="2">1+M11</f>
        <v>2014</v>
      </c>
      <c r="P11" s="38">
        <v>2009</v>
      </c>
      <c r="Q11" s="38">
        <v>1</v>
      </c>
    </row>
    <row r="12" spans="1:230" s="48" customFormat="1" ht="15" customHeight="1" x14ac:dyDescent="0.2">
      <c r="A12" s="51" t="s">
        <v>29</v>
      </c>
      <c r="B12" s="34">
        <v>1</v>
      </c>
      <c r="C12" s="51" t="s">
        <v>29</v>
      </c>
      <c r="D12" s="35">
        <v>4783</v>
      </c>
      <c r="E12" s="36" t="s">
        <v>781</v>
      </c>
      <c r="F12" s="36" t="s">
        <v>20</v>
      </c>
      <c r="G12" s="41">
        <v>12122475.599003522</v>
      </c>
      <c r="H12" s="41">
        <v>12894017.216439785</v>
      </c>
      <c r="I12" s="41">
        <v>12261711.219383679</v>
      </c>
      <c r="J12" s="41">
        <v>14483510.76914412</v>
      </c>
      <c r="K12" s="41">
        <v>14941058.211359302</v>
      </c>
      <c r="L12" s="41">
        <v>16808406.304788947</v>
      </c>
      <c r="M12" s="41">
        <v>18838801.678858519</v>
      </c>
      <c r="N12" s="41">
        <v>19552898.312564965</v>
      </c>
      <c r="P12" s="38">
        <v>2010</v>
      </c>
      <c r="Q12" s="38">
        <v>1</v>
      </c>
      <c r="AH12" s="50"/>
      <c r="BJ12" s="50"/>
      <c r="CL12" s="50"/>
      <c r="DN12" s="50"/>
      <c r="EP12" s="50"/>
      <c r="FR12" s="50"/>
      <c r="GT12" s="50"/>
      <c r="HV12" s="50"/>
    </row>
    <row r="13" spans="1:230" ht="25.5" x14ac:dyDescent="0.2">
      <c r="A13" s="51" t="s">
        <v>29</v>
      </c>
      <c r="B13" s="34">
        <v>2</v>
      </c>
      <c r="C13" s="51" t="s">
        <v>29</v>
      </c>
      <c r="D13" s="51" t="s">
        <v>860</v>
      </c>
      <c r="E13" s="36" t="s">
        <v>861</v>
      </c>
      <c r="F13" s="36" t="s">
        <v>19</v>
      </c>
      <c r="G13" s="41">
        <v>5514713.4909870336</v>
      </c>
      <c r="H13" s="41">
        <v>7138263.5416162545</v>
      </c>
      <c r="I13" s="41">
        <v>6895998.4605264459</v>
      </c>
      <c r="J13" s="41">
        <v>7779853.2694335543</v>
      </c>
      <c r="K13" s="41">
        <v>8749387.1712062936</v>
      </c>
      <c r="L13" s="41">
        <v>10548574.215605447</v>
      </c>
      <c r="M13" s="41">
        <v>11608424.37352407</v>
      </c>
      <c r="N13" s="41">
        <v>12153873.71048509</v>
      </c>
      <c r="P13" s="38">
        <v>2011</v>
      </c>
      <c r="Q13" s="38">
        <v>1</v>
      </c>
    </row>
    <row r="14" spans="1:230" s="52" customFormat="1" ht="25.5" x14ac:dyDescent="0.2">
      <c r="A14" s="51" t="s">
        <v>29</v>
      </c>
      <c r="B14" s="34">
        <v>3</v>
      </c>
      <c r="C14" s="51" t="s">
        <v>29</v>
      </c>
      <c r="D14" s="51" t="s">
        <v>15</v>
      </c>
      <c r="E14" s="36" t="s">
        <v>819</v>
      </c>
      <c r="F14" s="36" t="s">
        <v>17</v>
      </c>
      <c r="G14" s="41">
        <v>2398130.5097341505</v>
      </c>
      <c r="H14" s="41">
        <v>2341918.9285862432</v>
      </c>
      <c r="I14" s="41">
        <v>2819750.6597152031</v>
      </c>
      <c r="J14" s="41">
        <v>3420062.9716604766</v>
      </c>
      <c r="K14" s="41">
        <v>3701341.751769382</v>
      </c>
      <c r="L14" s="41">
        <v>3996085.9911699225</v>
      </c>
      <c r="M14" s="41">
        <v>3986385.6182461036</v>
      </c>
      <c r="N14" s="41">
        <v>3750482.3157079308</v>
      </c>
      <c r="P14" s="38">
        <v>2012</v>
      </c>
      <c r="Q14" s="38">
        <v>1</v>
      </c>
      <c r="AH14" s="53"/>
      <c r="BJ14" s="53"/>
      <c r="CL14" s="53"/>
      <c r="DN14" s="53"/>
      <c r="EP14" s="53"/>
      <c r="FR14" s="53"/>
      <c r="GT14" s="53"/>
      <c r="HV14" s="53"/>
    </row>
    <row r="15" spans="1:230" ht="30" customHeight="1" x14ac:dyDescent="0.2">
      <c r="A15" s="51" t="s">
        <v>29</v>
      </c>
      <c r="B15" s="34">
        <v>4</v>
      </c>
      <c r="C15" s="51" t="s">
        <v>29</v>
      </c>
      <c r="D15" s="51" t="s">
        <v>16</v>
      </c>
      <c r="E15" s="36" t="s">
        <v>794</v>
      </c>
      <c r="F15" s="36" t="s">
        <v>18</v>
      </c>
      <c r="G15" s="41">
        <v>8790067.2601789422</v>
      </c>
      <c r="H15" s="41">
        <v>8253024.800889085</v>
      </c>
      <c r="I15" s="41">
        <v>11395351.757859748</v>
      </c>
      <c r="J15" s="41">
        <v>13221024.928032568</v>
      </c>
      <c r="K15" s="41">
        <v>13566406.947965907</v>
      </c>
      <c r="L15" s="41">
        <v>16701102.205784379</v>
      </c>
      <c r="M15" s="41">
        <v>18799202.985278048</v>
      </c>
      <c r="N15" s="41">
        <v>18743859.57145074</v>
      </c>
      <c r="P15" s="38">
        <v>2013</v>
      </c>
      <c r="Q15" s="38">
        <v>1</v>
      </c>
    </row>
    <row r="16" spans="1:230" x14ac:dyDescent="0.2">
      <c r="A16" s="54"/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0</v>
      </c>
      <c r="M16" s="41">
        <v>0</v>
      </c>
      <c r="N16" s="41">
        <v>0</v>
      </c>
      <c r="P16" s="38">
        <v>2014</v>
      </c>
      <c r="Q16" s="38">
        <v>1</v>
      </c>
    </row>
    <row r="17" spans="1:230" ht="15" customHeight="1" x14ac:dyDescent="0.2">
      <c r="A17" s="46" t="s">
        <v>27</v>
      </c>
      <c r="B17" s="155" t="s">
        <v>26</v>
      </c>
      <c r="C17" s="46"/>
      <c r="D17" s="46"/>
      <c r="E17" s="47"/>
      <c r="F17" s="47" t="s">
        <v>31</v>
      </c>
      <c r="G17" s="29">
        <v>2007</v>
      </c>
      <c r="H17" s="29">
        <f>1+G17</f>
        <v>2008</v>
      </c>
      <c r="I17" s="29">
        <f t="shared" ref="I17:L17" si="3">1+H17</f>
        <v>2009</v>
      </c>
      <c r="J17" s="29">
        <f t="shared" si="3"/>
        <v>2010</v>
      </c>
      <c r="K17" s="29">
        <f t="shared" si="3"/>
        <v>2011</v>
      </c>
      <c r="L17" s="29">
        <f t="shared" si="3"/>
        <v>2012</v>
      </c>
      <c r="M17" s="29">
        <f>1+L17</f>
        <v>2013</v>
      </c>
      <c r="N17" s="29">
        <f t="shared" ref="N17" si="4">1+M17</f>
        <v>2014</v>
      </c>
    </row>
    <row r="18" spans="1:230" ht="38.25" x14ac:dyDescent="0.2">
      <c r="A18" s="33" t="s">
        <v>30</v>
      </c>
      <c r="B18" s="133">
        <v>1</v>
      </c>
      <c r="C18" s="33" t="s">
        <v>30</v>
      </c>
      <c r="D18" s="36" t="s">
        <v>863</v>
      </c>
      <c r="E18" s="36" t="s">
        <v>862</v>
      </c>
      <c r="F18" s="36" t="s">
        <v>21</v>
      </c>
      <c r="G18" s="41">
        <v>942718.96054356021</v>
      </c>
      <c r="H18" s="41">
        <v>1118095.5420414398</v>
      </c>
      <c r="I18" s="41">
        <v>1136228.6971556772</v>
      </c>
      <c r="J18" s="41">
        <v>1181757.091530059</v>
      </c>
      <c r="K18" s="41">
        <v>1434030.5259230314</v>
      </c>
      <c r="L18" s="41">
        <v>1912465.3995464209</v>
      </c>
      <c r="M18" s="41">
        <v>1592191.5447699975</v>
      </c>
      <c r="N18" s="41">
        <v>1622564.4684792086</v>
      </c>
    </row>
    <row r="19" spans="1:230" x14ac:dyDescent="0.2">
      <c r="A19" s="33" t="s">
        <v>30</v>
      </c>
      <c r="B19" s="133">
        <v>2</v>
      </c>
      <c r="C19" s="33" t="s">
        <v>30</v>
      </c>
      <c r="D19" s="33">
        <v>3240</v>
      </c>
      <c r="E19" s="36" t="s">
        <v>827</v>
      </c>
      <c r="F19" s="36" t="s">
        <v>64</v>
      </c>
      <c r="G19" s="41">
        <v>100446.34804621433</v>
      </c>
      <c r="H19" s="41">
        <v>98936.059470558539</v>
      </c>
      <c r="I19" s="41">
        <v>84047.745966151793</v>
      </c>
      <c r="J19" s="41">
        <v>110104.33243947696</v>
      </c>
      <c r="K19" s="41">
        <v>85590.293442781884</v>
      </c>
      <c r="L19" s="41">
        <v>106804.9277438195</v>
      </c>
      <c r="M19" s="41">
        <v>85486.214122278456</v>
      </c>
      <c r="N19" s="41">
        <v>88123.938202302539</v>
      </c>
    </row>
    <row r="20" spans="1:230" x14ac:dyDescent="0.2">
      <c r="A20" s="51" t="s">
        <v>30</v>
      </c>
      <c r="B20" s="133">
        <v>3</v>
      </c>
      <c r="C20" s="33" t="s">
        <v>30</v>
      </c>
      <c r="D20" s="33">
        <v>3220</v>
      </c>
      <c r="E20" s="36" t="s">
        <v>64</v>
      </c>
      <c r="F20" s="36" t="s">
        <v>945</v>
      </c>
      <c r="G20" s="41">
        <v>706388.70404741506</v>
      </c>
      <c r="H20" s="41">
        <v>772453.82234190381</v>
      </c>
      <c r="I20" s="41">
        <v>815970.6595329385</v>
      </c>
      <c r="J20" s="41">
        <v>776625.08729962551</v>
      </c>
      <c r="K20" s="41">
        <v>920777.93222435389</v>
      </c>
      <c r="L20" s="41">
        <v>1133845.3662219704</v>
      </c>
      <c r="M20" s="41">
        <v>1710120.2972697418</v>
      </c>
      <c r="N20" s="41">
        <v>937030.54809771758</v>
      </c>
    </row>
    <row r="21" spans="1:230" x14ac:dyDescent="0.2">
      <c r="A21" s="182" t="s">
        <v>864</v>
      </c>
      <c r="B21" s="183"/>
      <c r="C21" s="183"/>
      <c r="D21" s="183"/>
      <c r="E21" s="183"/>
      <c r="F21" s="184"/>
      <c r="G21" s="29">
        <v>2007</v>
      </c>
      <c r="H21" s="29">
        <f>1+G21</f>
        <v>2008</v>
      </c>
      <c r="I21" s="29">
        <f t="shared" ref="I21:L21" si="5">1+H21</f>
        <v>2009</v>
      </c>
      <c r="J21" s="29">
        <f t="shared" si="5"/>
        <v>2010</v>
      </c>
      <c r="K21" s="29">
        <f t="shared" si="5"/>
        <v>2011</v>
      </c>
      <c r="L21" s="29">
        <f t="shared" si="5"/>
        <v>2012</v>
      </c>
      <c r="M21" s="29">
        <f>1+L21</f>
        <v>2013</v>
      </c>
      <c r="N21" s="29">
        <f t="shared" ref="N21" si="6">1+M21</f>
        <v>2014</v>
      </c>
    </row>
    <row r="22" spans="1:230" x14ac:dyDescent="0.2">
      <c r="A22" s="40"/>
      <c r="B22" s="45"/>
      <c r="C22" s="40"/>
      <c r="D22" s="40"/>
      <c r="E22" s="41"/>
      <c r="F22" s="58" t="s">
        <v>28</v>
      </c>
      <c r="G22" s="41">
        <v>607630981.56085038</v>
      </c>
      <c r="H22" s="41">
        <v>678883916.7311933</v>
      </c>
      <c r="I22" s="41">
        <v>741276298.79324222</v>
      </c>
      <c r="J22" s="41">
        <v>828878296.17868578</v>
      </c>
      <c r="K22" s="41">
        <v>907516754.28662086</v>
      </c>
      <c r="L22" s="41">
        <v>985389567.80547178</v>
      </c>
      <c r="M22" s="41">
        <v>1030176823.2097505</v>
      </c>
      <c r="N22" s="41">
        <v>1094704440.0811851</v>
      </c>
    </row>
    <row r="23" spans="1:230" x14ac:dyDescent="0.2">
      <c r="A23" s="40"/>
      <c r="B23" s="45"/>
      <c r="C23" s="40"/>
      <c r="D23" s="40"/>
      <c r="E23" s="41"/>
      <c r="F23" s="58" t="s">
        <v>30</v>
      </c>
      <c r="G23" s="41">
        <v>825912860.30240297</v>
      </c>
      <c r="H23" s="41">
        <v>934814231.62207985</v>
      </c>
      <c r="I23" s="41">
        <v>840938169.87314379</v>
      </c>
      <c r="J23" s="41">
        <v>989214464.1204015</v>
      </c>
      <c r="K23" s="41">
        <v>1044417382.9581077</v>
      </c>
      <c r="L23" s="41">
        <v>1020549705.7135956</v>
      </c>
      <c r="M23" s="41">
        <v>1058875565.7259809</v>
      </c>
      <c r="N23" s="41">
        <v>1006721514.3328834</v>
      </c>
    </row>
    <row r="24" spans="1:230" x14ac:dyDescent="0.2">
      <c r="A24" s="40"/>
      <c r="B24" s="45"/>
      <c r="C24" s="40"/>
      <c r="D24" s="40"/>
      <c r="E24" s="41"/>
      <c r="F24" s="58" t="s">
        <v>29</v>
      </c>
      <c r="G24" s="41">
        <v>368962927.02590406</v>
      </c>
      <c r="H24" s="41">
        <v>402829842.56090856</v>
      </c>
      <c r="I24" s="41">
        <v>445004706.11995</v>
      </c>
      <c r="J24" s="41">
        <v>500077124.23581541</v>
      </c>
      <c r="K24" s="41">
        <v>550433651.46185207</v>
      </c>
      <c r="L24" s="41">
        <v>615132931.45760119</v>
      </c>
      <c r="M24" s="41">
        <v>665308479.89877844</v>
      </c>
      <c r="N24" s="41">
        <v>689842670.80077887</v>
      </c>
    </row>
    <row r="25" spans="1:230" x14ac:dyDescent="0.2">
      <c r="A25" s="59"/>
      <c r="B25" s="60"/>
      <c r="C25" s="59"/>
      <c r="D25" s="59"/>
      <c r="E25" s="44"/>
      <c r="F25" s="61"/>
      <c r="G25" s="62"/>
      <c r="H25" s="62"/>
      <c r="I25" s="62"/>
      <c r="J25" s="62"/>
      <c r="K25" s="62"/>
      <c r="L25" s="62"/>
      <c r="M25" s="62"/>
      <c r="N25" s="62"/>
    </row>
    <row r="26" spans="1:230" ht="7.5" customHeight="1" x14ac:dyDescent="0.2">
      <c r="A26" s="59"/>
      <c r="B26" s="60"/>
      <c r="C26" s="59"/>
      <c r="D26" s="59"/>
      <c r="E26" s="44"/>
      <c r="F26" s="61"/>
      <c r="G26" s="62"/>
      <c r="H26" s="62"/>
      <c r="I26" s="62"/>
      <c r="J26" s="62"/>
      <c r="K26" s="62"/>
      <c r="L26" s="62"/>
      <c r="M26" s="62"/>
      <c r="N26" s="62"/>
    </row>
    <row r="27" spans="1:230" hidden="1" x14ac:dyDescent="0.2">
      <c r="A27" s="59"/>
      <c r="B27" s="60"/>
      <c r="C27" s="59"/>
      <c r="D27" s="59"/>
      <c r="E27" s="44"/>
      <c r="F27" s="61"/>
      <c r="G27" s="62"/>
      <c r="H27" s="62"/>
      <c r="I27" s="62"/>
      <c r="J27" s="62"/>
      <c r="K27" s="62"/>
      <c r="L27" s="62"/>
      <c r="M27" s="62"/>
      <c r="N27" s="62"/>
    </row>
    <row r="28" spans="1:230" ht="27.75" customHeight="1" x14ac:dyDescent="0.2">
      <c r="G28" s="186">
        <v>2014</v>
      </c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>
        <v>2013</v>
      </c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  <c r="AX28" s="186"/>
      <c r="AY28" s="186"/>
      <c r="AZ28" s="186"/>
      <c r="BA28" s="186"/>
      <c r="BB28" s="186"/>
      <c r="BC28" s="186"/>
      <c r="BD28" s="186"/>
      <c r="BE28" s="186"/>
      <c r="BF28" s="186"/>
      <c r="BG28" s="186"/>
      <c r="BH28" s="186"/>
      <c r="BI28" s="186"/>
      <c r="BJ28" s="186"/>
      <c r="BK28" s="186">
        <v>2012</v>
      </c>
      <c r="BL28" s="186"/>
      <c r="BM28" s="186"/>
      <c r="BN28" s="186"/>
      <c r="BO28" s="186"/>
      <c r="BP28" s="186"/>
      <c r="BQ28" s="186"/>
      <c r="BR28" s="186"/>
      <c r="BS28" s="186"/>
      <c r="BT28" s="186"/>
      <c r="BU28" s="186"/>
      <c r="BV28" s="186"/>
      <c r="BW28" s="186"/>
      <c r="BX28" s="186"/>
      <c r="BY28" s="186"/>
      <c r="BZ28" s="186"/>
      <c r="CA28" s="186"/>
      <c r="CB28" s="186"/>
      <c r="CC28" s="186"/>
      <c r="CD28" s="186"/>
      <c r="CE28" s="186"/>
      <c r="CF28" s="186"/>
      <c r="CG28" s="186"/>
      <c r="CH28" s="186"/>
      <c r="CI28" s="186"/>
      <c r="CJ28" s="186"/>
      <c r="CK28" s="186"/>
      <c r="CL28" s="186"/>
      <c r="CM28" s="186">
        <v>2011</v>
      </c>
      <c r="CN28" s="186"/>
      <c r="CO28" s="186"/>
      <c r="CP28" s="186"/>
      <c r="CQ28" s="186"/>
      <c r="CR28" s="186"/>
      <c r="CS28" s="186"/>
      <c r="CT28" s="186"/>
      <c r="CU28" s="186"/>
      <c r="CV28" s="186"/>
      <c r="CW28" s="186"/>
      <c r="CX28" s="186"/>
      <c r="CY28" s="186"/>
      <c r="CZ28" s="186"/>
      <c r="DA28" s="186"/>
      <c r="DB28" s="186"/>
      <c r="DC28" s="186"/>
      <c r="DD28" s="186"/>
      <c r="DE28" s="186"/>
      <c r="DF28" s="186"/>
      <c r="DG28" s="186"/>
      <c r="DH28" s="186"/>
      <c r="DI28" s="186"/>
      <c r="DJ28" s="186"/>
      <c r="DK28" s="186"/>
      <c r="DL28" s="186"/>
      <c r="DM28" s="186"/>
      <c r="DN28" s="186"/>
      <c r="DO28" s="186">
        <v>2010</v>
      </c>
      <c r="DP28" s="186"/>
      <c r="DQ28" s="186"/>
      <c r="DR28" s="186"/>
      <c r="DS28" s="186"/>
      <c r="DT28" s="186"/>
      <c r="DU28" s="186"/>
      <c r="DV28" s="186"/>
      <c r="DW28" s="186"/>
      <c r="DX28" s="186"/>
      <c r="DY28" s="186"/>
      <c r="DZ28" s="186"/>
      <c r="EA28" s="186"/>
      <c r="EB28" s="186"/>
      <c r="EC28" s="186"/>
      <c r="ED28" s="186"/>
      <c r="EE28" s="186"/>
      <c r="EF28" s="186"/>
      <c r="EG28" s="186"/>
      <c r="EH28" s="186"/>
      <c r="EI28" s="186"/>
      <c r="EJ28" s="186"/>
      <c r="EK28" s="186"/>
      <c r="EL28" s="186"/>
      <c r="EM28" s="186"/>
      <c r="EN28" s="186"/>
      <c r="EO28" s="186"/>
      <c r="EP28" s="186"/>
      <c r="EQ28" s="186">
        <v>2009</v>
      </c>
      <c r="ER28" s="186"/>
      <c r="ES28" s="186"/>
      <c r="ET28" s="186"/>
      <c r="EU28" s="186"/>
      <c r="EV28" s="186"/>
      <c r="EW28" s="186"/>
      <c r="EX28" s="186"/>
      <c r="EY28" s="186"/>
      <c r="EZ28" s="186"/>
      <c r="FA28" s="186"/>
      <c r="FB28" s="186"/>
      <c r="FC28" s="186"/>
      <c r="FD28" s="186"/>
      <c r="FE28" s="186"/>
      <c r="FF28" s="186"/>
      <c r="FG28" s="186"/>
      <c r="FH28" s="186"/>
      <c r="FI28" s="186"/>
      <c r="FJ28" s="186"/>
      <c r="FK28" s="186"/>
      <c r="FL28" s="186"/>
      <c r="FM28" s="186"/>
      <c r="FN28" s="186"/>
      <c r="FO28" s="186"/>
      <c r="FP28" s="186"/>
      <c r="FQ28" s="186"/>
      <c r="FR28" s="186"/>
      <c r="FS28" s="186">
        <v>2008</v>
      </c>
      <c r="FT28" s="186"/>
      <c r="FU28" s="186"/>
      <c r="FV28" s="186"/>
      <c r="FW28" s="186"/>
      <c r="FX28" s="186"/>
      <c r="FY28" s="186"/>
      <c r="FZ28" s="186"/>
      <c r="GA28" s="186"/>
      <c r="GB28" s="186"/>
      <c r="GC28" s="186"/>
      <c r="GD28" s="186"/>
      <c r="GE28" s="186"/>
      <c r="GF28" s="186"/>
      <c r="GG28" s="186"/>
      <c r="GH28" s="186"/>
      <c r="GI28" s="186"/>
      <c r="GJ28" s="186"/>
      <c r="GK28" s="186"/>
      <c r="GL28" s="186"/>
      <c r="GM28" s="186"/>
      <c r="GN28" s="186"/>
      <c r="GO28" s="186"/>
      <c r="GP28" s="186"/>
      <c r="GQ28" s="186"/>
      <c r="GR28" s="186"/>
      <c r="GS28" s="186"/>
      <c r="GT28" s="186"/>
      <c r="GU28" s="186">
        <v>2007</v>
      </c>
      <c r="GV28" s="186"/>
      <c r="GW28" s="186"/>
      <c r="GX28" s="186"/>
      <c r="GY28" s="186"/>
      <c r="GZ28" s="186"/>
      <c r="HA28" s="186"/>
      <c r="HB28" s="186"/>
      <c r="HC28" s="186"/>
      <c r="HD28" s="186"/>
      <c r="HE28" s="186"/>
      <c r="HF28" s="186"/>
      <c r="HG28" s="186"/>
      <c r="HH28" s="186"/>
      <c r="HI28" s="186"/>
      <c r="HJ28" s="186"/>
      <c r="HK28" s="186"/>
      <c r="HL28" s="186"/>
      <c r="HM28" s="186"/>
      <c r="HN28" s="186"/>
      <c r="HO28" s="186"/>
      <c r="HP28" s="186"/>
      <c r="HQ28" s="186"/>
      <c r="HR28" s="186"/>
      <c r="HS28" s="186"/>
      <c r="HT28" s="186"/>
      <c r="HU28" s="186"/>
      <c r="HV28" s="186"/>
    </row>
    <row r="29" spans="1:230" s="63" customFormat="1" ht="72.75" customHeight="1" x14ac:dyDescent="0.25">
      <c r="B29" s="64" t="s">
        <v>26</v>
      </c>
      <c r="C29" s="64" t="s">
        <v>27</v>
      </c>
      <c r="D29" s="64" t="s">
        <v>859</v>
      </c>
      <c r="E29" s="64" t="s">
        <v>858</v>
      </c>
      <c r="F29" s="64" t="s">
        <v>31</v>
      </c>
      <c r="G29" s="65" t="s">
        <v>97</v>
      </c>
      <c r="H29" s="65" t="s">
        <v>98</v>
      </c>
      <c r="I29" s="65" t="s">
        <v>99</v>
      </c>
      <c r="J29" s="65" t="s">
        <v>100</v>
      </c>
      <c r="K29" s="65" t="s">
        <v>101</v>
      </c>
      <c r="L29" s="65" t="s">
        <v>102</v>
      </c>
      <c r="M29" s="65" t="s">
        <v>103</v>
      </c>
      <c r="N29" s="65" t="s">
        <v>104</v>
      </c>
      <c r="O29" s="65" t="s">
        <v>105</v>
      </c>
      <c r="P29" s="65" t="s">
        <v>106</v>
      </c>
      <c r="Q29" s="65" t="s">
        <v>107</v>
      </c>
      <c r="R29" s="65" t="s">
        <v>108</v>
      </c>
      <c r="S29" s="65" t="s">
        <v>109</v>
      </c>
      <c r="T29" s="65" t="s">
        <v>110</v>
      </c>
      <c r="U29" s="65" t="s">
        <v>111</v>
      </c>
      <c r="V29" s="65" t="s">
        <v>112</v>
      </c>
      <c r="W29" s="65" t="s">
        <v>113</v>
      </c>
      <c r="X29" s="65" t="s">
        <v>114</v>
      </c>
      <c r="Y29" s="65" t="s">
        <v>115</v>
      </c>
      <c r="Z29" s="65" t="s">
        <v>116</v>
      </c>
      <c r="AA29" s="65" t="s">
        <v>117</v>
      </c>
      <c r="AB29" s="65" t="s">
        <v>118</v>
      </c>
      <c r="AC29" s="65" t="s">
        <v>119</v>
      </c>
      <c r="AD29" s="65" t="s">
        <v>120</v>
      </c>
      <c r="AE29" s="65" t="s">
        <v>121</v>
      </c>
      <c r="AF29" s="65" t="s">
        <v>122</v>
      </c>
      <c r="AG29" s="65" t="s">
        <v>123</v>
      </c>
      <c r="AH29" s="65" t="s">
        <v>0</v>
      </c>
      <c r="AI29" s="65" t="s">
        <v>124</v>
      </c>
      <c r="AJ29" s="65" t="s">
        <v>125</v>
      </c>
      <c r="AK29" s="65" t="s">
        <v>126</v>
      </c>
      <c r="AL29" s="65" t="s">
        <v>127</v>
      </c>
      <c r="AM29" s="65" t="s">
        <v>128</v>
      </c>
      <c r="AN29" s="65" t="s">
        <v>129</v>
      </c>
      <c r="AO29" s="65" t="s">
        <v>130</v>
      </c>
      <c r="AP29" s="65" t="s">
        <v>131</v>
      </c>
      <c r="AQ29" s="65" t="s">
        <v>132</v>
      </c>
      <c r="AR29" s="65" t="s">
        <v>133</v>
      </c>
      <c r="AS29" s="65" t="s">
        <v>134</v>
      </c>
      <c r="AT29" s="65" t="s">
        <v>135</v>
      </c>
      <c r="AU29" s="65" t="s">
        <v>136</v>
      </c>
      <c r="AV29" s="65" t="s">
        <v>137</v>
      </c>
      <c r="AW29" s="65" t="s">
        <v>138</v>
      </c>
      <c r="AX29" s="65" t="s">
        <v>139</v>
      </c>
      <c r="AY29" s="65" t="s">
        <v>140</v>
      </c>
      <c r="AZ29" s="65" t="s">
        <v>141</v>
      </c>
      <c r="BA29" s="65" t="s">
        <v>142</v>
      </c>
      <c r="BB29" s="65" t="s">
        <v>143</v>
      </c>
      <c r="BC29" s="65" t="s">
        <v>144</v>
      </c>
      <c r="BD29" s="65" t="s">
        <v>145</v>
      </c>
      <c r="BE29" s="65" t="s">
        <v>146</v>
      </c>
      <c r="BF29" s="65" t="s">
        <v>147</v>
      </c>
      <c r="BG29" s="65" t="s">
        <v>148</v>
      </c>
      <c r="BH29" s="65" t="s">
        <v>149</v>
      </c>
      <c r="BI29" s="65" t="s">
        <v>150</v>
      </c>
      <c r="BJ29" s="65" t="s">
        <v>1</v>
      </c>
      <c r="BK29" s="65" t="s">
        <v>151</v>
      </c>
      <c r="BL29" s="65" t="s">
        <v>152</v>
      </c>
      <c r="BM29" s="65" t="s">
        <v>153</v>
      </c>
      <c r="BN29" s="65" t="s">
        <v>154</v>
      </c>
      <c r="BO29" s="65" t="s">
        <v>155</v>
      </c>
      <c r="BP29" s="65" t="s">
        <v>156</v>
      </c>
      <c r="BQ29" s="65" t="s">
        <v>157</v>
      </c>
      <c r="BR29" s="65" t="s">
        <v>158</v>
      </c>
      <c r="BS29" s="65" t="s">
        <v>159</v>
      </c>
      <c r="BT29" s="65" t="s">
        <v>160</v>
      </c>
      <c r="BU29" s="65" t="s">
        <v>161</v>
      </c>
      <c r="BV29" s="65" t="s">
        <v>162</v>
      </c>
      <c r="BW29" s="65" t="s">
        <v>163</v>
      </c>
      <c r="BX29" s="65" t="s">
        <v>164</v>
      </c>
      <c r="BY29" s="65" t="s">
        <v>165</v>
      </c>
      <c r="BZ29" s="65" t="s">
        <v>166</v>
      </c>
      <c r="CA29" s="65" t="s">
        <v>167</v>
      </c>
      <c r="CB29" s="65" t="s">
        <v>168</v>
      </c>
      <c r="CC29" s="65" t="s">
        <v>169</v>
      </c>
      <c r="CD29" s="65" t="s">
        <v>170</v>
      </c>
      <c r="CE29" s="65" t="s">
        <v>171</v>
      </c>
      <c r="CF29" s="65" t="s">
        <v>172</v>
      </c>
      <c r="CG29" s="65" t="s">
        <v>173</v>
      </c>
      <c r="CH29" s="65" t="s">
        <v>174</v>
      </c>
      <c r="CI29" s="65" t="s">
        <v>175</v>
      </c>
      <c r="CJ29" s="65" t="s">
        <v>176</v>
      </c>
      <c r="CK29" s="65" t="s">
        <v>177</v>
      </c>
      <c r="CL29" s="65" t="s">
        <v>2</v>
      </c>
      <c r="CM29" s="65" t="s">
        <v>178</v>
      </c>
      <c r="CN29" s="65" t="s">
        <v>179</v>
      </c>
      <c r="CO29" s="65" t="s">
        <v>180</v>
      </c>
      <c r="CP29" s="65" t="s">
        <v>181</v>
      </c>
      <c r="CQ29" s="65" t="s">
        <v>182</v>
      </c>
      <c r="CR29" s="65" t="s">
        <v>183</v>
      </c>
      <c r="CS29" s="65" t="s">
        <v>184</v>
      </c>
      <c r="CT29" s="65" t="s">
        <v>185</v>
      </c>
      <c r="CU29" s="65" t="s">
        <v>186</v>
      </c>
      <c r="CV29" s="65" t="s">
        <v>187</v>
      </c>
      <c r="CW29" s="65" t="s">
        <v>188</v>
      </c>
      <c r="CX29" s="65" t="s">
        <v>189</v>
      </c>
      <c r="CY29" s="65" t="s">
        <v>190</v>
      </c>
      <c r="CZ29" s="65" t="s">
        <v>191</v>
      </c>
      <c r="DA29" s="65" t="s">
        <v>192</v>
      </c>
      <c r="DB29" s="65" t="s">
        <v>193</v>
      </c>
      <c r="DC29" s="65" t="s">
        <v>194</v>
      </c>
      <c r="DD29" s="65" t="s">
        <v>195</v>
      </c>
      <c r="DE29" s="65" t="s">
        <v>196</v>
      </c>
      <c r="DF29" s="65" t="s">
        <v>197</v>
      </c>
      <c r="DG29" s="65" t="s">
        <v>198</v>
      </c>
      <c r="DH29" s="65" t="s">
        <v>199</v>
      </c>
      <c r="DI29" s="65" t="s">
        <v>200</v>
      </c>
      <c r="DJ29" s="65" t="s">
        <v>201</v>
      </c>
      <c r="DK29" s="65" t="s">
        <v>202</v>
      </c>
      <c r="DL29" s="65" t="s">
        <v>203</v>
      </c>
      <c r="DM29" s="65" t="s">
        <v>204</v>
      </c>
      <c r="DN29" s="65" t="s">
        <v>3</v>
      </c>
      <c r="DO29" s="65" t="s">
        <v>205</v>
      </c>
      <c r="DP29" s="65" t="s">
        <v>206</v>
      </c>
      <c r="DQ29" s="65" t="s">
        <v>207</v>
      </c>
      <c r="DR29" s="65" t="s">
        <v>208</v>
      </c>
      <c r="DS29" s="65" t="s">
        <v>209</v>
      </c>
      <c r="DT29" s="65" t="s">
        <v>210</v>
      </c>
      <c r="DU29" s="65" t="s">
        <v>211</v>
      </c>
      <c r="DV29" s="65" t="s">
        <v>212</v>
      </c>
      <c r="DW29" s="65" t="s">
        <v>213</v>
      </c>
      <c r="DX29" s="65" t="s">
        <v>214</v>
      </c>
      <c r="DY29" s="65" t="s">
        <v>215</v>
      </c>
      <c r="DZ29" s="65" t="s">
        <v>216</v>
      </c>
      <c r="EA29" s="65" t="s">
        <v>217</v>
      </c>
      <c r="EB29" s="65" t="s">
        <v>218</v>
      </c>
      <c r="EC29" s="65" t="s">
        <v>219</v>
      </c>
      <c r="ED29" s="65" t="s">
        <v>220</v>
      </c>
      <c r="EE29" s="65" t="s">
        <v>221</v>
      </c>
      <c r="EF29" s="65" t="s">
        <v>222</v>
      </c>
      <c r="EG29" s="65" t="s">
        <v>223</v>
      </c>
      <c r="EH29" s="65" t="s">
        <v>224</v>
      </c>
      <c r="EI29" s="65" t="s">
        <v>225</v>
      </c>
      <c r="EJ29" s="65" t="s">
        <v>226</v>
      </c>
      <c r="EK29" s="65" t="s">
        <v>227</v>
      </c>
      <c r="EL29" s="65" t="s">
        <v>228</v>
      </c>
      <c r="EM29" s="65" t="s">
        <v>229</v>
      </c>
      <c r="EN29" s="65" t="s">
        <v>230</v>
      </c>
      <c r="EO29" s="65" t="s">
        <v>231</v>
      </c>
      <c r="EP29" s="65" t="s">
        <v>4</v>
      </c>
      <c r="EQ29" s="65" t="s">
        <v>232</v>
      </c>
      <c r="ER29" s="65" t="s">
        <v>233</v>
      </c>
      <c r="ES29" s="65" t="s">
        <v>234</v>
      </c>
      <c r="ET29" s="65" t="s">
        <v>235</v>
      </c>
      <c r="EU29" s="65" t="s">
        <v>236</v>
      </c>
      <c r="EV29" s="65" t="s">
        <v>237</v>
      </c>
      <c r="EW29" s="65" t="s">
        <v>238</v>
      </c>
      <c r="EX29" s="65" t="s">
        <v>239</v>
      </c>
      <c r="EY29" s="65" t="s">
        <v>240</v>
      </c>
      <c r="EZ29" s="65" t="s">
        <v>241</v>
      </c>
      <c r="FA29" s="65" t="s">
        <v>242</v>
      </c>
      <c r="FB29" s="65" t="s">
        <v>243</v>
      </c>
      <c r="FC29" s="65" t="s">
        <v>244</v>
      </c>
      <c r="FD29" s="65" t="s">
        <v>245</v>
      </c>
      <c r="FE29" s="65" t="s">
        <v>246</v>
      </c>
      <c r="FF29" s="65" t="s">
        <v>247</v>
      </c>
      <c r="FG29" s="65" t="s">
        <v>248</v>
      </c>
      <c r="FH29" s="65" t="s">
        <v>249</v>
      </c>
      <c r="FI29" s="65" t="s">
        <v>250</v>
      </c>
      <c r="FJ29" s="65" t="s">
        <v>251</v>
      </c>
      <c r="FK29" s="65" t="s">
        <v>252</v>
      </c>
      <c r="FL29" s="65" t="s">
        <v>253</v>
      </c>
      <c r="FM29" s="65" t="s">
        <v>254</v>
      </c>
      <c r="FN29" s="65" t="s">
        <v>255</v>
      </c>
      <c r="FO29" s="65" t="s">
        <v>256</v>
      </c>
      <c r="FP29" s="65" t="s">
        <v>257</v>
      </c>
      <c r="FQ29" s="65" t="s">
        <v>258</v>
      </c>
      <c r="FR29" s="65" t="s">
        <v>5</v>
      </c>
      <c r="FS29" s="65" t="s">
        <v>259</v>
      </c>
      <c r="FT29" s="65" t="s">
        <v>260</v>
      </c>
      <c r="FU29" s="65" t="s">
        <v>261</v>
      </c>
      <c r="FV29" s="65" t="s">
        <v>262</v>
      </c>
      <c r="FW29" s="65" t="s">
        <v>263</v>
      </c>
      <c r="FX29" s="65" t="s">
        <v>264</v>
      </c>
      <c r="FY29" s="65" t="s">
        <v>265</v>
      </c>
      <c r="FZ29" s="65" t="s">
        <v>266</v>
      </c>
      <c r="GA29" s="65" t="s">
        <v>267</v>
      </c>
      <c r="GB29" s="65" t="s">
        <v>268</v>
      </c>
      <c r="GC29" s="65" t="s">
        <v>269</v>
      </c>
      <c r="GD29" s="65" t="s">
        <v>270</v>
      </c>
      <c r="GE29" s="65" t="s">
        <v>271</v>
      </c>
      <c r="GF29" s="65" t="s">
        <v>272</v>
      </c>
      <c r="GG29" s="65" t="s">
        <v>273</v>
      </c>
      <c r="GH29" s="65" t="s">
        <v>274</v>
      </c>
      <c r="GI29" s="65" t="s">
        <v>275</v>
      </c>
      <c r="GJ29" s="65" t="s">
        <v>276</v>
      </c>
      <c r="GK29" s="65" t="s">
        <v>277</v>
      </c>
      <c r="GL29" s="65" t="s">
        <v>278</v>
      </c>
      <c r="GM29" s="65" t="s">
        <v>279</v>
      </c>
      <c r="GN29" s="65" t="s">
        <v>280</v>
      </c>
      <c r="GO29" s="65" t="s">
        <v>281</v>
      </c>
      <c r="GP29" s="65" t="s">
        <v>282</v>
      </c>
      <c r="GQ29" s="65" t="s">
        <v>283</v>
      </c>
      <c r="GR29" s="65" t="s">
        <v>284</v>
      </c>
      <c r="GS29" s="65" t="s">
        <v>285</v>
      </c>
      <c r="GT29" s="65" t="s">
        <v>6</v>
      </c>
      <c r="GU29" s="65" t="s">
        <v>286</v>
      </c>
      <c r="GV29" s="65" t="s">
        <v>287</v>
      </c>
      <c r="GW29" s="65" t="s">
        <v>288</v>
      </c>
      <c r="GX29" s="65" t="s">
        <v>289</v>
      </c>
      <c r="GY29" s="65" t="s">
        <v>290</v>
      </c>
      <c r="GZ29" s="65" t="s">
        <v>291</v>
      </c>
      <c r="HA29" s="65" t="s">
        <v>292</v>
      </c>
      <c r="HB29" s="65" t="s">
        <v>293</v>
      </c>
      <c r="HC29" s="65" t="s">
        <v>294</v>
      </c>
      <c r="HD29" s="65" t="s">
        <v>295</v>
      </c>
      <c r="HE29" s="65" t="s">
        <v>296</v>
      </c>
      <c r="HF29" s="65" t="s">
        <v>297</v>
      </c>
      <c r="HG29" s="65" t="s">
        <v>298</v>
      </c>
      <c r="HH29" s="65" t="s">
        <v>299</v>
      </c>
      <c r="HI29" s="65" t="s">
        <v>300</v>
      </c>
      <c r="HJ29" s="65" t="s">
        <v>301</v>
      </c>
      <c r="HK29" s="65" t="s">
        <v>302</v>
      </c>
      <c r="HL29" s="65" t="s">
        <v>303</v>
      </c>
      <c r="HM29" s="65" t="s">
        <v>304</v>
      </c>
      <c r="HN29" s="65" t="s">
        <v>305</v>
      </c>
      <c r="HO29" s="65" t="s">
        <v>306</v>
      </c>
      <c r="HP29" s="65" t="s">
        <v>307</v>
      </c>
      <c r="HQ29" s="65" t="s">
        <v>308</v>
      </c>
      <c r="HR29" s="65" t="s">
        <v>309</v>
      </c>
      <c r="HS29" s="65" t="s">
        <v>310</v>
      </c>
      <c r="HT29" s="65" t="s">
        <v>311</v>
      </c>
      <c r="HU29" s="65" t="s">
        <v>312</v>
      </c>
      <c r="HV29" s="65" t="s">
        <v>7</v>
      </c>
    </row>
    <row r="30" spans="1:230" s="62" customFormat="1" ht="63.75" x14ac:dyDescent="0.2">
      <c r="A30" s="59"/>
      <c r="B30" s="66">
        <v>1</v>
      </c>
      <c r="C30" s="67" t="s">
        <v>28</v>
      </c>
      <c r="D30" s="68" t="s">
        <v>848</v>
      </c>
      <c r="E30" s="69" t="s">
        <v>847</v>
      </c>
      <c r="F30" s="69" t="s">
        <v>12</v>
      </c>
      <c r="G30" s="62">
        <f>$N$2</f>
        <v>140419667.29191399</v>
      </c>
      <c r="H30" s="62">
        <f t="shared" ref="H30:AG30" si="7">$N$2</f>
        <v>140419667.29191399</v>
      </c>
      <c r="I30" s="62">
        <f t="shared" si="7"/>
        <v>140419667.29191399</v>
      </c>
      <c r="J30" s="62">
        <f t="shared" si="7"/>
        <v>140419667.29191399</v>
      </c>
      <c r="K30" s="62">
        <f t="shared" si="7"/>
        <v>140419667.29191399</v>
      </c>
      <c r="L30" s="62">
        <f t="shared" si="7"/>
        <v>140419667.29191399</v>
      </c>
      <c r="M30" s="62">
        <f t="shared" si="7"/>
        <v>140419667.29191399</v>
      </c>
      <c r="N30" s="62">
        <f t="shared" si="7"/>
        <v>140419667.29191399</v>
      </c>
      <c r="O30" s="62">
        <f t="shared" si="7"/>
        <v>140419667.29191399</v>
      </c>
      <c r="P30" s="62">
        <f t="shared" si="7"/>
        <v>140419667.29191399</v>
      </c>
      <c r="Q30" s="62">
        <f t="shared" si="7"/>
        <v>140419667.29191399</v>
      </c>
      <c r="R30" s="62">
        <f t="shared" si="7"/>
        <v>140419667.29191399</v>
      </c>
      <c r="S30" s="62">
        <f t="shared" si="7"/>
        <v>140419667.29191399</v>
      </c>
      <c r="T30" s="62">
        <f t="shared" si="7"/>
        <v>140419667.29191399</v>
      </c>
      <c r="U30" s="62">
        <f t="shared" si="7"/>
        <v>140419667.29191399</v>
      </c>
      <c r="V30" s="62">
        <f t="shared" si="7"/>
        <v>140419667.29191399</v>
      </c>
      <c r="W30" s="62">
        <f t="shared" si="7"/>
        <v>140419667.29191399</v>
      </c>
      <c r="X30" s="62">
        <f t="shared" si="7"/>
        <v>140419667.29191399</v>
      </c>
      <c r="Y30" s="62">
        <f t="shared" si="7"/>
        <v>140419667.29191399</v>
      </c>
      <c r="Z30" s="62">
        <f t="shared" si="7"/>
        <v>140419667.29191399</v>
      </c>
      <c r="AA30" s="62">
        <f t="shared" si="7"/>
        <v>140419667.29191399</v>
      </c>
      <c r="AB30" s="62">
        <f t="shared" si="7"/>
        <v>140419667.29191399</v>
      </c>
      <c r="AC30" s="62">
        <f t="shared" si="7"/>
        <v>140419667.29191399</v>
      </c>
      <c r="AD30" s="62">
        <f t="shared" si="7"/>
        <v>140419667.29191399</v>
      </c>
      <c r="AE30" s="62">
        <f t="shared" si="7"/>
        <v>140419667.29191399</v>
      </c>
      <c r="AF30" s="62">
        <f t="shared" si="7"/>
        <v>140419667.29191399</v>
      </c>
      <c r="AG30" s="62">
        <f t="shared" si="7"/>
        <v>140419667.29191399</v>
      </c>
      <c r="AH30" s="70"/>
      <c r="AI30" s="71">
        <f>$M$2*$Q$15</f>
        <v>134508470.88108948</v>
      </c>
      <c r="AJ30" s="71">
        <f t="shared" ref="AJ30:AY30" si="8">$M$2*$Q$15</f>
        <v>134508470.88108948</v>
      </c>
      <c r="AK30" s="71">
        <f t="shared" si="8"/>
        <v>134508470.88108948</v>
      </c>
      <c r="AL30" s="71">
        <f t="shared" si="8"/>
        <v>134508470.88108948</v>
      </c>
      <c r="AM30" s="71">
        <f t="shared" si="8"/>
        <v>134508470.88108948</v>
      </c>
      <c r="AN30" s="71">
        <f t="shared" si="8"/>
        <v>134508470.88108948</v>
      </c>
      <c r="AO30" s="71">
        <f t="shared" si="8"/>
        <v>134508470.88108948</v>
      </c>
      <c r="AP30" s="71">
        <f t="shared" si="8"/>
        <v>134508470.88108948</v>
      </c>
      <c r="AQ30" s="71">
        <f t="shared" si="8"/>
        <v>134508470.88108948</v>
      </c>
      <c r="AR30" s="71">
        <f t="shared" si="8"/>
        <v>134508470.88108948</v>
      </c>
      <c r="AS30" s="71">
        <f t="shared" si="8"/>
        <v>134508470.88108948</v>
      </c>
      <c r="AT30" s="71">
        <f t="shared" si="8"/>
        <v>134508470.88108948</v>
      </c>
      <c r="AU30" s="71">
        <f t="shared" si="8"/>
        <v>134508470.88108948</v>
      </c>
      <c r="AV30" s="71">
        <f t="shared" si="8"/>
        <v>134508470.88108948</v>
      </c>
      <c r="AW30" s="71">
        <f t="shared" si="8"/>
        <v>134508470.88108948</v>
      </c>
      <c r="AX30" s="71">
        <f t="shared" si="8"/>
        <v>134508470.88108948</v>
      </c>
      <c r="AY30" s="71">
        <f t="shared" si="8"/>
        <v>134508470.88108948</v>
      </c>
      <c r="AZ30" s="71">
        <f t="shared" ref="AZ30:BI30" si="9">$M$2*$Q$15</f>
        <v>134508470.88108948</v>
      </c>
      <c r="BA30" s="71">
        <f t="shared" si="9"/>
        <v>134508470.88108948</v>
      </c>
      <c r="BB30" s="71">
        <f t="shared" si="9"/>
        <v>134508470.88108948</v>
      </c>
      <c r="BC30" s="71">
        <f t="shared" si="9"/>
        <v>134508470.88108948</v>
      </c>
      <c r="BD30" s="71">
        <f t="shared" si="9"/>
        <v>134508470.88108948</v>
      </c>
      <c r="BE30" s="71">
        <f t="shared" si="9"/>
        <v>134508470.88108948</v>
      </c>
      <c r="BF30" s="71">
        <f t="shared" si="9"/>
        <v>134508470.88108948</v>
      </c>
      <c r="BG30" s="71">
        <f t="shared" si="9"/>
        <v>134508470.88108948</v>
      </c>
      <c r="BH30" s="71">
        <f t="shared" si="9"/>
        <v>134508470.88108948</v>
      </c>
      <c r="BI30" s="71">
        <f t="shared" si="9"/>
        <v>134508470.88108948</v>
      </c>
      <c r="BJ30" s="70"/>
      <c r="BK30" s="72">
        <f>$L$2*$Q$14</f>
        <v>129791941.52190447</v>
      </c>
      <c r="BL30" s="72">
        <f t="shared" ref="BL30:CK30" si="10">$L$2*$Q$14</f>
        <v>129791941.52190447</v>
      </c>
      <c r="BM30" s="72">
        <f t="shared" si="10"/>
        <v>129791941.52190447</v>
      </c>
      <c r="BN30" s="72">
        <f t="shared" si="10"/>
        <v>129791941.52190447</v>
      </c>
      <c r="BO30" s="72">
        <f t="shared" si="10"/>
        <v>129791941.52190447</v>
      </c>
      <c r="BP30" s="72">
        <f t="shared" si="10"/>
        <v>129791941.52190447</v>
      </c>
      <c r="BQ30" s="72">
        <f t="shared" si="10"/>
        <v>129791941.52190447</v>
      </c>
      <c r="BR30" s="72">
        <f t="shared" si="10"/>
        <v>129791941.52190447</v>
      </c>
      <c r="BS30" s="72">
        <f t="shared" si="10"/>
        <v>129791941.52190447</v>
      </c>
      <c r="BT30" s="72">
        <f t="shared" si="10"/>
        <v>129791941.52190447</v>
      </c>
      <c r="BU30" s="72">
        <f t="shared" si="10"/>
        <v>129791941.52190447</v>
      </c>
      <c r="BV30" s="72">
        <f t="shared" si="10"/>
        <v>129791941.52190447</v>
      </c>
      <c r="BW30" s="72">
        <f t="shared" si="10"/>
        <v>129791941.52190447</v>
      </c>
      <c r="BX30" s="72">
        <f t="shared" si="10"/>
        <v>129791941.52190447</v>
      </c>
      <c r="BY30" s="72">
        <f t="shared" si="10"/>
        <v>129791941.52190447</v>
      </c>
      <c r="BZ30" s="72">
        <f t="shared" si="10"/>
        <v>129791941.52190447</v>
      </c>
      <c r="CA30" s="72">
        <f t="shared" si="10"/>
        <v>129791941.52190447</v>
      </c>
      <c r="CB30" s="72">
        <f t="shared" si="10"/>
        <v>129791941.52190447</v>
      </c>
      <c r="CC30" s="72">
        <f t="shared" si="10"/>
        <v>129791941.52190447</v>
      </c>
      <c r="CD30" s="72">
        <f t="shared" si="10"/>
        <v>129791941.52190447</v>
      </c>
      <c r="CE30" s="72">
        <f t="shared" si="10"/>
        <v>129791941.52190447</v>
      </c>
      <c r="CF30" s="72">
        <f t="shared" si="10"/>
        <v>129791941.52190447</v>
      </c>
      <c r="CG30" s="72">
        <f t="shared" si="10"/>
        <v>129791941.52190447</v>
      </c>
      <c r="CH30" s="72">
        <f t="shared" si="10"/>
        <v>129791941.52190447</v>
      </c>
      <c r="CI30" s="72">
        <f t="shared" si="10"/>
        <v>129791941.52190447</v>
      </c>
      <c r="CJ30" s="72">
        <f t="shared" si="10"/>
        <v>129791941.52190447</v>
      </c>
      <c r="CK30" s="72">
        <f t="shared" si="10"/>
        <v>129791941.52190447</v>
      </c>
      <c r="CL30" s="70"/>
      <c r="CM30" s="62">
        <f>$K$2*$Q$13</f>
        <v>120929595.26923405</v>
      </c>
      <c r="CN30" s="62">
        <f t="shared" ref="CN30:DM30" si="11">$K$2*$Q$13</f>
        <v>120929595.26923405</v>
      </c>
      <c r="CO30" s="62">
        <f t="shared" si="11"/>
        <v>120929595.26923405</v>
      </c>
      <c r="CP30" s="62">
        <f t="shared" si="11"/>
        <v>120929595.26923405</v>
      </c>
      <c r="CQ30" s="62">
        <f t="shared" si="11"/>
        <v>120929595.26923405</v>
      </c>
      <c r="CR30" s="62">
        <f t="shared" si="11"/>
        <v>120929595.26923405</v>
      </c>
      <c r="CS30" s="62">
        <f t="shared" si="11"/>
        <v>120929595.26923405</v>
      </c>
      <c r="CT30" s="62">
        <f t="shared" si="11"/>
        <v>120929595.26923405</v>
      </c>
      <c r="CU30" s="62">
        <f t="shared" si="11"/>
        <v>120929595.26923405</v>
      </c>
      <c r="CV30" s="62">
        <f t="shared" si="11"/>
        <v>120929595.26923405</v>
      </c>
      <c r="CW30" s="62">
        <f t="shared" si="11"/>
        <v>120929595.26923405</v>
      </c>
      <c r="CX30" s="62">
        <f t="shared" si="11"/>
        <v>120929595.26923405</v>
      </c>
      <c r="CY30" s="62">
        <f t="shared" si="11"/>
        <v>120929595.26923405</v>
      </c>
      <c r="CZ30" s="62">
        <f t="shared" si="11"/>
        <v>120929595.26923405</v>
      </c>
      <c r="DA30" s="62">
        <f t="shared" si="11"/>
        <v>120929595.26923405</v>
      </c>
      <c r="DB30" s="62">
        <f t="shared" si="11"/>
        <v>120929595.26923405</v>
      </c>
      <c r="DC30" s="62">
        <f t="shared" si="11"/>
        <v>120929595.26923405</v>
      </c>
      <c r="DD30" s="62">
        <f t="shared" si="11"/>
        <v>120929595.26923405</v>
      </c>
      <c r="DE30" s="62">
        <f t="shared" si="11"/>
        <v>120929595.26923405</v>
      </c>
      <c r="DF30" s="62">
        <f t="shared" si="11"/>
        <v>120929595.26923405</v>
      </c>
      <c r="DG30" s="62">
        <f t="shared" si="11"/>
        <v>120929595.26923405</v>
      </c>
      <c r="DH30" s="62">
        <f t="shared" si="11"/>
        <v>120929595.26923405</v>
      </c>
      <c r="DI30" s="62">
        <f t="shared" si="11"/>
        <v>120929595.26923405</v>
      </c>
      <c r="DJ30" s="62">
        <f t="shared" si="11"/>
        <v>120929595.26923405</v>
      </c>
      <c r="DK30" s="62">
        <f t="shared" si="11"/>
        <v>120929595.26923405</v>
      </c>
      <c r="DL30" s="62">
        <f t="shared" si="11"/>
        <v>120929595.26923405</v>
      </c>
      <c r="DM30" s="62">
        <f t="shared" si="11"/>
        <v>120929595.26923405</v>
      </c>
      <c r="DN30" s="70"/>
      <c r="DO30" s="62">
        <f>$J$2*$Q$12</f>
        <v>111851342.26725575</v>
      </c>
      <c r="DP30" s="62">
        <f>$Q$12*$J$2</f>
        <v>111851342.26725575</v>
      </c>
      <c r="DQ30" s="62">
        <f t="shared" ref="DQ30:EO30" si="12">$Q$12*$J$2</f>
        <v>111851342.26725575</v>
      </c>
      <c r="DR30" s="62">
        <f t="shared" si="12"/>
        <v>111851342.26725575</v>
      </c>
      <c r="DS30" s="62">
        <f t="shared" si="12"/>
        <v>111851342.26725575</v>
      </c>
      <c r="DT30" s="62">
        <f t="shared" si="12"/>
        <v>111851342.26725575</v>
      </c>
      <c r="DU30" s="62">
        <f t="shared" si="12"/>
        <v>111851342.26725575</v>
      </c>
      <c r="DV30" s="62">
        <f t="shared" si="12"/>
        <v>111851342.26725575</v>
      </c>
      <c r="DW30" s="62">
        <f t="shared" si="12"/>
        <v>111851342.26725575</v>
      </c>
      <c r="DX30" s="62">
        <f t="shared" si="12"/>
        <v>111851342.26725575</v>
      </c>
      <c r="DY30" s="62">
        <f t="shared" si="12"/>
        <v>111851342.26725575</v>
      </c>
      <c r="DZ30" s="62">
        <f t="shared" si="12"/>
        <v>111851342.26725575</v>
      </c>
      <c r="EA30" s="62">
        <f t="shared" si="12"/>
        <v>111851342.26725575</v>
      </c>
      <c r="EB30" s="62">
        <f t="shared" si="12"/>
        <v>111851342.26725575</v>
      </c>
      <c r="EC30" s="62">
        <f t="shared" si="12"/>
        <v>111851342.26725575</v>
      </c>
      <c r="ED30" s="62">
        <f t="shared" si="12"/>
        <v>111851342.26725575</v>
      </c>
      <c r="EE30" s="62">
        <f t="shared" si="12"/>
        <v>111851342.26725575</v>
      </c>
      <c r="EF30" s="62">
        <f t="shared" si="12"/>
        <v>111851342.26725575</v>
      </c>
      <c r="EG30" s="62">
        <f t="shared" si="12"/>
        <v>111851342.26725575</v>
      </c>
      <c r="EH30" s="62">
        <f t="shared" si="12"/>
        <v>111851342.26725575</v>
      </c>
      <c r="EI30" s="62">
        <f t="shared" si="12"/>
        <v>111851342.26725575</v>
      </c>
      <c r="EJ30" s="62">
        <f t="shared" si="12"/>
        <v>111851342.26725575</v>
      </c>
      <c r="EK30" s="62">
        <f t="shared" si="12"/>
        <v>111851342.26725575</v>
      </c>
      <c r="EL30" s="62">
        <f t="shared" si="12"/>
        <v>111851342.26725575</v>
      </c>
      <c r="EM30" s="62">
        <f t="shared" si="12"/>
        <v>111851342.26725575</v>
      </c>
      <c r="EN30" s="62">
        <f t="shared" si="12"/>
        <v>111851342.26725575</v>
      </c>
      <c r="EO30" s="62">
        <f t="shared" si="12"/>
        <v>111851342.26725575</v>
      </c>
      <c r="EP30" s="70"/>
      <c r="EQ30" s="62">
        <f>$I$2*$Q$11</f>
        <v>103880536.88796356</v>
      </c>
      <c r="ER30" s="62">
        <f t="shared" ref="ER30:FQ30" si="13">$I$2*$Q$11</f>
        <v>103880536.88796356</v>
      </c>
      <c r="ES30" s="62">
        <f t="shared" si="13"/>
        <v>103880536.88796356</v>
      </c>
      <c r="ET30" s="62">
        <f t="shared" si="13"/>
        <v>103880536.88796356</v>
      </c>
      <c r="EU30" s="62">
        <f t="shared" si="13"/>
        <v>103880536.88796356</v>
      </c>
      <c r="EV30" s="62">
        <f t="shared" si="13"/>
        <v>103880536.88796356</v>
      </c>
      <c r="EW30" s="62">
        <f t="shared" si="13"/>
        <v>103880536.88796356</v>
      </c>
      <c r="EX30" s="62">
        <f t="shared" si="13"/>
        <v>103880536.88796356</v>
      </c>
      <c r="EY30" s="62">
        <f t="shared" si="13"/>
        <v>103880536.88796356</v>
      </c>
      <c r="EZ30" s="62">
        <f t="shared" si="13"/>
        <v>103880536.88796356</v>
      </c>
      <c r="FA30" s="62">
        <f t="shared" si="13"/>
        <v>103880536.88796356</v>
      </c>
      <c r="FB30" s="62">
        <f t="shared" si="13"/>
        <v>103880536.88796356</v>
      </c>
      <c r="FC30" s="62">
        <f t="shared" si="13"/>
        <v>103880536.88796356</v>
      </c>
      <c r="FD30" s="62">
        <f t="shared" si="13"/>
        <v>103880536.88796356</v>
      </c>
      <c r="FE30" s="62">
        <f t="shared" si="13"/>
        <v>103880536.88796356</v>
      </c>
      <c r="FF30" s="62">
        <f t="shared" si="13"/>
        <v>103880536.88796356</v>
      </c>
      <c r="FG30" s="62">
        <f t="shared" si="13"/>
        <v>103880536.88796356</v>
      </c>
      <c r="FH30" s="62">
        <f t="shared" si="13"/>
        <v>103880536.88796356</v>
      </c>
      <c r="FI30" s="62">
        <f t="shared" si="13"/>
        <v>103880536.88796356</v>
      </c>
      <c r="FJ30" s="62">
        <f t="shared" si="13"/>
        <v>103880536.88796356</v>
      </c>
      <c r="FK30" s="62">
        <f t="shared" si="13"/>
        <v>103880536.88796356</v>
      </c>
      <c r="FL30" s="62">
        <f t="shared" si="13"/>
        <v>103880536.88796356</v>
      </c>
      <c r="FM30" s="62">
        <f t="shared" si="13"/>
        <v>103880536.88796356</v>
      </c>
      <c r="FN30" s="62">
        <f t="shared" si="13"/>
        <v>103880536.88796356</v>
      </c>
      <c r="FO30" s="62">
        <f t="shared" si="13"/>
        <v>103880536.88796356</v>
      </c>
      <c r="FP30" s="62">
        <f t="shared" si="13"/>
        <v>103880536.88796356</v>
      </c>
      <c r="FQ30" s="62">
        <f t="shared" si="13"/>
        <v>103880536.88796356</v>
      </c>
      <c r="FR30" s="70"/>
      <c r="FS30" s="62">
        <f>$H$2*$Q$10</f>
        <v>94439592.488748148</v>
      </c>
      <c r="FT30" s="62">
        <f t="shared" ref="FT30:GS30" si="14">$H$2*$Q$10</f>
        <v>94439592.488748148</v>
      </c>
      <c r="FU30" s="62">
        <f t="shared" si="14"/>
        <v>94439592.488748148</v>
      </c>
      <c r="FV30" s="62">
        <f t="shared" si="14"/>
        <v>94439592.488748148</v>
      </c>
      <c r="FW30" s="62">
        <f t="shared" si="14"/>
        <v>94439592.488748148</v>
      </c>
      <c r="FX30" s="62">
        <f t="shared" si="14"/>
        <v>94439592.488748148</v>
      </c>
      <c r="FY30" s="62">
        <f t="shared" si="14"/>
        <v>94439592.488748148</v>
      </c>
      <c r="FZ30" s="62">
        <f t="shared" si="14"/>
        <v>94439592.488748148</v>
      </c>
      <c r="GA30" s="62">
        <f t="shared" si="14"/>
        <v>94439592.488748148</v>
      </c>
      <c r="GB30" s="62">
        <f t="shared" si="14"/>
        <v>94439592.488748148</v>
      </c>
      <c r="GC30" s="62">
        <f t="shared" si="14"/>
        <v>94439592.488748148</v>
      </c>
      <c r="GD30" s="62">
        <f t="shared" si="14"/>
        <v>94439592.488748148</v>
      </c>
      <c r="GE30" s="62">
        <f t="shared" si="14"/>
        <v>94439592.488748148</v>
      </c>
      <c r="GF30" s="62">
        <f t="shared" si="14"/>
        <v>94439592.488748148</v>
      </c>
      <c r="GG30" s="62">
        <f t="shared" si="14"/>
        <v>94439592.488748148</v>
      </c>
      <c r="GH30" s="62">
        <f t="shared" si="14"/>
        <v>94439592.488748148</v>
      </c>
      <c r="GI30" s="62">
        <f t="shared" si="14"/>
        <v>94439592.488748148</v>
      </c>
      <c r="GJ30" s="62">
        <f t="shared" si="14"/>
        <v>94439592.488748148</v>
      </c>
      <c r="GK30" s="62">
        <f t="shared" si="14"/>
        <v>94439592.488748148</v>
      </c>
      <c r="GL30" s="62">
        <f t="shared" si="14"/>
        <v>94439592.488748148</v>
      </c>
      <c r="GM30" s="62">
        <f t="shared" si="14"/>
        <v>94439592.488748148</v>
      </c>
      <c r="GN30" s="62">
        <f t="shared" si="14"/>
        <v>94439592.488748148</v>
      </c>
      <c r="GO30" s="62">
        <f t="shared" si="14"/>
        <v>94439592.488748148</v>
      </c>
      <c r="GP30" s="62">
        <f t="shared" si="14"/>
        <v>94439592.488748148</v>
      </c>
      <c r="GQ30" s="62">
        <f t="shared" si="14"/>
        <v>94439592.488748148</v>
      </c>
      <c r="GR30" s="62">
        <f t="shared" si="14"/>
        <v>94439592.488748148</v>
      </c>
      <c r="GS30" s="62">
        <f t="shared" si="14"/>
        <v>94439592.488748148</v>
      </c>
      <c r="GT30" s="70"/>
      <c r="GU30" s="62">
        <f>$G$2*$Q$9</f>
        <v>77920777.808589771</v>
      </c>
      <c r="GV30" s="62">
        <f t="shared" ref="GV30:HU30" si="15">$G$2*$Q$9</f>
        <v>77920777.808589771</v>
      </c>
      <c r="GW30" s="62">
        <f t="shared" si="15"/>
        <v>77920777.808589771</v>
      </c>
      <c r="GX30" s="62">
        <f t="shared" si="15"/>
        <v>77920777.808589771</v>
      </c>
      <c r="GY30" s="62">
        <f t="shared" si="15"/>
        <v>77920777.808589771</v>
      </c>
      <c r="GZ30" s="62">
        <f t="shared" si="15"/>
        <v>77920777.808589771</v>
      </c>
      <c r="HA30" s="62">
        <f t="shared" si="15"/>
        <v>77920777.808589771</v>
      </c>
      <c r="HB30" s="62">
        <f t="shared" si="15"/>
        <v>77920777.808589771</v>
      </c>
      <c r="HC30" s="62">
        <f t="shared" si="15"/>
        <v>77920777.808589771</v>
      </c>
      <c r="HD30" s="62">
        <f t="shared" si="15"/>
        <v>77920777.808589771</v>
      </c>
      <c r="HE30" s="62">
        <f t="shared" si="15"/>
        <v>77920777.808589771</v>
      </c>
      <c r="HF30" s="62">
        <f t="shared" si="15"/>
        <v>77920777.808589771</v>
      </c>
      <c r="HG30" s="62">
        <f t="shared" si="15"/>
        <v>77920777.808589771</v>
      </c>
      <c r="HH30" s="62">
        <f t="shared" si="15"/>
        <v>77920777.808589771</v>
      </c>
      <c r="HI30" s="62">
        <f t="shared" si="15"/>
        <v>77920777.808589771</v>
      </c>
      <c r="HJ30" s="62">
        <f t="shared" si="15"/>
        <v>77920777.808589771</v>
      </c>
      <c r="HK30" s="62">
        <f t="shared" si="15"/>
        <v>77920777.808589771</v>
      </c>
      <c r="HL30" s="62">
        <f t="shared" si="15"/>
        <v>77920777.808589771</v>
      </c>
      <c r="HM30" s="62">
        <f t="shared" si="15"/>
        <v>77920777.808589771</v>
      </c>
      <c r="HN30" s="62">
        <f t="shared" si="15"/>
        <v>77920777.808589771</v>
      </c>
      <c r="HO30" s="62">
        <f t="shared" si="15"/>
        <v>77920777.808589771</v>
      </c>
      <c r="HP30" s="62">
        <f t="shared" si="15"/>
        <v>77920777.808589771</v>
      </c>
      <c r="HQ30" s="62">
        <f t="shared" si="15"/>
        <v>77920777.808589771</v>
      </c>
      <c r="HR30" s="62">
        <f t="shared" si="15"/>
        <v>77920777.808589771</v>
      </c>
      <c r="HS30" s="62">
        <f t="shared" si="15"/>
        <v>77920777.808589771</v>
      </c>
      <c r="HT30" s="62">
        <f t="shared" si="15"/>
        <v>77920777.808589771</v>
      </c>
      <c r="HU30" s="62">
        <f t="shared" si="15"/>
        <v>77920777.808589771</v>
      </c>
      <c r="HV30" s="70"/>
    </row>
    <row r="31" spans="1:230" s="62" customFormat="1" ht="51" x14ac:dyDescent="0.2">
      <c r="A31" s="59"/>
      <c r="B31" s="66">
        <v>2</v>
      </c>
      <c r="C31" s="67" t="s">
        <v>28</v>
      </c>
      <c r="D31" s="68" t="s">
        <v>850</v>
      </c>
      <c r="E31" s="69" t="s">
        <v>849</v>
      </c>
      <c r="F31" s="69" t="s">
        <v>14</v>
      </c>
      <c r="G31" s="62">
        <f>$N$3</f>
        <v>8259712.1717867116</v>
      </c>
      <c r="H31" s="62">
        <f t="shared" ref="H31:AG31" si="16">$N$3</f>
        <v>8259712.1717867116</v>
      </c>
      <c r="I31" s="62">
        <f t="shared" si="16"/>
        <v>8259712.1717867116</v>
      </c>
      <c r="J31" s="62">
        <f t="shared" si="16"/>
        <v>8259712.1717867116</v>
      </c>
      <c r="K31" s="62">
        <f t="shared" si="16"/>
        <v>8259712.1717867116</v>
      </c>
      <c r="L31" s="62">
        <f t="shared" si="16"/>
        <v>8259712.1717867116</v>
      </c>
      <c r="M31" s="62">
        <f t="shared" si="16"/>
        <v>8259712.1717867116</v>
      </c>
      <c r="N31" s="62">
        <f t="shared" si="16"/>
        <v>8259712.1717867116</v>
      </c>
      <c r="O31" s="62">
        <f t="shared" si="16"/>
        <v>8259712.1717867116</v>
      </c>
      <c r="P31" s="62">
        <f t="shared" si="16"/>
        <v>8259712.1717867116</v>
      </c>
      <c r="Q31" s="62">
        <f t="shared" si="16"/>
        <v>8259712.1717867116</v>
      </c>
      <c r="R31" s="62">
        <f t="shared" si="16"/>
        <v>8259712.1717867116</v>
      </c>
      <c r="S31" s="62">
        <f t="shared" si="16"/>
        <v>8259712.1717867116</v>
      </c>
      <c r="T31" s="62">
        <f t="shared" si="16"/>
        <v>8259712.1717867116</v>
      </c>
      <c r="U31" s="62">
        <f t="shared" si="16"/>
        <v>8259712.1717867116</v>
      </c>
      <c r="V31" s="62">
        <f t="shared" si="16"/>
        <v>8259712.1717867116</v>
      </c>
      <c r="W31" s="62">
        <f t="shared" si="16"/>
        <v>8259712.1717867116</v>
      </c>
      <c r="X31" s="62">
        <f t="shared" si="16"/>
        <v>8259712.1717867116</v>
      </c>
      <c r="Y31" s="62">
        <f t="shared" si="16"/>
        <v>8259712.1717867116</v>
      </c>
      <c r="Z31" s="62">
        <f t="shared" si="16"/>
        <v>8259712.1717867116</v>
      </c>
      <c r="AA31" s="62">
        <f t="shared" si="16"/>
        <v>8259712.1717867116</v>
      </c>
      <c r="AB31" s="62">
        <f t="shared" si="16"/>
        <v>8259712.1717867116</v>
      </c>
      <c r="AC31" s="62">
        <f t="shared" si="16"/>
        <v>8259712.1717867116</v>
      </c>
      <c r="AD31" s="62">
        <f t="shared" si="16"/>
        <v>8259712.1717867116</v>
      </c>
      <c r="AE31" s="62">
        <f t="shared" si="16"/>
        <v>8259712.1717867116</v>
      </c>
      <c r="AF31" s="62">
        <f t="shared" si="16"/>
        <v>8259712.1717867116</v>
      </c>
      <c r="AG31" s="62">
        <f t="shared" si="16"/>
        <v>8259712.1717867116</v>
      </c>
      <c r="AH31" s="70"/>
      <c r="AI31" s="71">
        <f t="shared" ref="AI31:BI31" si="17">$M$3*$Q$15</f>
        <v>7243374.6791940015</v>
      </c>
      <c r="AJ31" s="71">
        <f t="shared" si="17"/>
        <v>7243374.6791940015</v>
      </c>
      <c r="AK31" s="71">
        <f t="shared" si="17"/>
        <v>7243374.6791940015</v>
      </c>
      <c r="AL31" s="71">
        <f t="shared" si="17"/>
        <v>7243374.6791940015</v>
      </c>
      <c r="AM31" s="71">
        <f t="shared" si="17"/>
        <v>7243374.6791940015</v>
      </c>
      <c r="AN31" s="71">
        <f t="shared" si="17"/>
        <v>7243374.6791940015</v>
      </c>
      <c r="AO31" s="71">
        <f t="shared" si="17"/>
        <v>7243374.6791940015</v>
      </c>
      <c r="AP31" s="71">
        <f t="shared" si="17"/>
        <v>7243374.6791940015</v>
      </c>
      <c r="AQ31" s="71">
        <f t="shared" si="17"/>
        <v>7243374.6791940015</v>
      </c>
      <c r="AR31" s="71">
        <f t="shared" si="17"/>
        <v>7243374.6791940015</v>
      </c>
      <c r="AS31" s="71">
        <f t="shared" si="17"/>
        <v>7243374.6791940015</v>
      </c>
      <c r="AT31" s="71">
        <f t="shared" si="17"/>
        <v>7243374.6791940015</v>
      </c>
      <c r="AU31" s="71">
        <f t="shared" si="17"/>
        <v>7243374.6791940015</v>
      </c>
      <c r="AV31" s="71">
        <f t="shared" si="17"/>
        <v>7243374.6791940015</v>
      </c>
      <c r="AW31" s="71">
        <f t="shared" si="17"/>
        <v>7243374.6791940015</v>
      </c>
      <c r="AX31" s="71">
        <f t="shared" si="17"/>
        <v>7243374.6791940015</v>
      </c>
      <c r="AY31" s="71">
        <f t="shared" si="17"/>
        <v>7243374.6791940015</v>
      </c>
      <c r="AZ31" s="71">
        <f t="shared" si="17"/>
        <v>7243374.6791940015</v>
      </c>
      <c r="BA31" s="71">
        <f t="shared" si="17"/>
        <v>7243374.6791940015</v>
      </c>
      <c r="BB31" s="71">
        <f t="shared" si="17"/>
        <v>7243374.6791940015</v>
      </c>
      <c r="BC31" s="71">
        <f t="shared" si="17"/>
        <v>7243374.6791940015</v>
      </c>
      <c r="BD31" s="71">
        <f t="shared" si="17"/>
        <v>7243374.6791940015</v>
      </c>
      <c r="BE31" s="71">
        <f t="shared" si="17"/>
        <v>7243374.6791940015</v>
      </c>
      <c r="BF31" s="71">
        <f t="shared" si="17"/>
        <v>7243374.6791940015</v>
      </c>
      <c r="BG31" s="71">
        <f t="shared" si="17"/>
        <v>7243374.6791940015</v>
      </c>
      <c r="BH31" s="71">
        <f t="shared" si="17"/>
        <v>7243374.6791940015</v>
      </c>
      <c r="BI31" s="71">
        <f t="shared" si="17"/>
        <v>7243374.6791940015</v>
      </c>
      <c r="BJ31" s="70"/>
      <c r="BK31" s="62">
        <f>$L$3*$Q$14</f>
        <v>5968147.7133680871</v>
      </c>
      <c r="BL31" s="62">
        <f t="shared" ref="BL31:CK31" si="18">$L$3*$Q$14</f>
        <v>5968147.7133680871</v>
      </c>
      <c r="BM31" s="62">
        <f t="shared" si="18"/>
        <v>5968147.7133680871</v>
      </c>
      <c r="BN31" s="62">
        <f t="shared" si="18"/>
        <v>5968147.7133680871</v>
      </c>
      <c r="BO31" s="62">
        <f t="shared" si="18"/>
        <v>5968147.7133680871</v>
      </c>
      <c r="BP31" s="62">
        <f t="shared" si="18"/>
        <v>5968147.7133680871</v>
      </c>
      <c r="BQ31" s="62">
        <f t="shared" si="18"/>
        <v>5968147.7133680871</v>
      </c>
      <c r="BR31" s="62">
        <f t="shared" si="18"/>
        <v>5968147.7133680871</v>
      </c>
      <c r="BS31" s="62">
        <f t="shared" si="18"/>
        <v>5968147.7133680871</v>
      </c>
      <c r="BT31" s="62">
        <f t="shared" si="18"/>
        <v>5968147.7133680871</v>
      </c>
      <c r="BU31" s="62">
        <f t="shared" si="18"/>
        <v>5968147.7133680871</v>
      </c>
      <c r="BV31" s="62">
        <f t="shared" si="18"/>
        <v>5968147.7133680871</v>
      </c>
      <c r="BW31" s="62">
        <f t="shared" si="18"/>
        <v>5968147.7133680871</v>
      </c>
      <c r="BX31" s="62">
        <f t="shared" si="18"/>
        <v>5968147.7133680871</v>
      </c>
      <c r="BY31" s="62">
        <f t="shared" si="18"/>
        <v>5968147.7133680871</v>
      </c>
      <c r="BZ31" s="62">
        <f t="shared" si="18"/>
        <v>5968147.7133680871</v>
      </c>
      <c r="CA31" s="62">
        <f t="shared" si="18"/>
        <v>5968147.7133680871</v>
      </c>
      <c r="CB31" s="62">
        <f t="shared" si="18"/>
        <v>5968147.7133680871</v>
      </c>
      <c r="CC31" s="62">
        <f t="shared" si="18"/>
        <v>5968147.7133680871</v>
      </c>
      <c r="CD31" s="62">
        <f t="shared" si="18"/>
        <v>5968147.7133680871</v>
      </c>
      <c r="CE31" s="62">
        <f t="shared" si="18"/>
        <v>5968147.7133680871</v>
      </c>
      <c r="CF31" s="62">
        <f t="shared" si="18"/>
        <v>5968147.7133680871</v>
      </c>
      <c r="CG31" s="62">
        <f t="shared" si="18"/>
        <v>5968147.7133680871</v>
      </c>
      <c r="CH31" s="62">
        <f t="shared" si="18"/>
        <v>5968147.7133680871</v>
      </c>
      <c r="CI31" s="62">
        <f t="shared" si="18"/>
        <v>5968147.7133680871</v>
      </c>
      <c r="CJ31" s="62">
        <f t="shared" si="18"/>
        <v>5968147.7133680871</v>
      </c>
      <c r="CK31" s="62">
        <f t="shared" si="18"/>
        <v>5968147.7133680871</v>
      </c>
      <c r="CL31" s="70"/>
      <c r="CM31" s="62">
        <f>$K$3*$Q$13</f>
        <v>5380689.0203541405</v>
      </c>
      <c r="CN31" s="62">
        <f t="shared" ref="CN31:DM31" si="19">$K$3*$Q$13</f>
        <v>5380689.0203541405</v>
      </c>
      <c r="CO31" s="62">
        <f t="shared" si="19"/>
        <v>5380689.0203541405</v>
      </c>
      <c r="CP31" s="62">
        <f t="shared" si="19"/>
        <v>5380689.0203541405</v>
      </c>
      <c r="CQ31" s="62">
        <f t="shared" si="19"/>
        <v>5380689.0203541405</v>
      </c>
      <c r="CR31" s="62">
        <f t="shared" si="19"/>
        <v>5380689.0203541405</v>
      </c>
      <c r="CS31" s="62">
        <f t="shared" si="19"/>
        <v>5380689.0203541405</v>
      </c>
      <c r="CT31" s="62">
        <f t="shared" si="19"/>
        <v>5380689.0203541405</v>
      </c>
      <c r="CU31" s="62">
        <f t="shared" si="19"/>
        <v>5380689.0203541405</v>
      </c>
      <c r="CV31" s="62">
        <f t="shared" si="19"/>
        <v>5380689.0203541405</v>
      </c>
      <c r="CW31" s="62">
        <f t="shared" si="19"/>
        <v>5380689.0203541405</v>
      </c>
      <c r="CX31" s="62">
        <f t="shared" si="19"/>
        <v>5380689.0203541405</v>
      </c>
      <c r="CY31" s="62">
        <f t="shared" si="19"/>
        <v>5380689.0203541405</v>
      </c>
      <c r="CZ31" s="62">
        <f t="shared" si="19"/>
        <v>5380689.0203541405</v>
      </c>
      <c r="DA31" s="62">
        <f t="shared" si="19"/>
        <v>5380689.0203541405</v>
      </c>
      <c r="DB31" s="62">
        <f t="shared" si="19"/>
        <v>5380689.0203541405</v>
      </c>
      <c r="DC31" s="62">
        <f t="shared" si="19"/>
        <v>5380689.0203541405</v>
      </c>
      <c r="DD31" s="62">
        <f t="shared" si="19"/>
        <v>5380689.0203541405</v>
      </c>
      <c r="DE31" s="62">
        <f t="shared" si="19"/>
        <v>5380689.0203541405</v>
      </c>
      <c r="DF31" s="62">
        <f t="shared" si="19"/>
        <v>5380689.0203541405</v>
      </c>
      <c r="DG31" s="62">
        <f t="shared" si="19"/>
        <v>5380689.0203541405</v>
      </c>
      <c r="DH31" s="62">
        <f t="shared" si="19"/>
        <v>5380689.0203541405</v>
      </c>
      <c r="DI31" s="62">
        <f t="shared" si="19"/>
        <v>5380689.0203541405</v>
      </c>
      <c r="DJ31" s="62">
        <f t="shared" si="19"/>
        <v>5380689.0203541405</v>
      </c>
      <c r="DK31" s="62">
        <f t="shared" si="19"/>
        <v>5380689.0203541405</v>
      </c>
      <c r="DL31" s="62">
        <f t="shared" si="19"/>
        <v>5380689.0203541405</v>
      </c>
      <c r="DM31" s="62">
        <f t="shared" si="19"/>
        <v>5380689.0203541405</v>
      </c>
      <c r="DN31" s="70"/>
      <c r="DO31" s="62">
        <f>$J$3*$Q$12</f>
        <v>5322950.1697492721</v>
      </c>
      <c r="DP31" s="62">
        <f t="shared" ref="DP31:EO31" si="20">$J$3*$Q$12</f>
        <v>5322950.1697492721</v>
      </c>
      <c r="DQ31" s="62">
        <f t="shared" si="20"/>
        <v>5322950.1697492721</v>
      </c>
      <c r="DR31" s="62">
        <f t="shared" si="20"/>
        <v>5322950.1697492721</v>
      </c>
      <c r="DS31" s="62">
        <f t="shared" si="20"/>
        <v>5322950.1697492721</v>
      </c>
      <c r="DT31" s="62">
        <f t="shared" si="20"/>
        <v>5322950.1697492721</v>
      </c>
      <c r="DU31" s="62">
        <f t="shared" si="20"/>
        <v>5322950.1697492721</v>
      </c>
      <c r="DV31" s="62">
        <f t="shared" si="20"/>
        <v>5322950.1697492721</v>
      </c>
      <c r="DW31" s="62">
        <f t="shared" si="20"/>
        <v>5322950.1697492721</v>
      </c>
      <c r="DX31" s="62">
        <f t="shared" si="20"/>
        <v>5322950.1697492721</v>
      </c>
      <c r="DY31" s="62">
        <f t="shared" si="20"/>
        <v>5322950.1697492721</v>
      </c>
      <c r="DZ31" s="62">
        <f t="shared" si="20"/>
        <v>5322950.1697492721</v>
      </c>
      <c r="EA31" s="62">
        <f t="shared" si="20"/>
        <v>5322950.1697492721</v>
      </c>
      <c r="EB31" s="62">
        <f t="shared" si="20"/>
        <v>5322950.1697492721</v>
      </c>
      <c r="EC31" s="62">
        <f t="shared" si="20"/>
        <v>5322950.1697492721</v>
      </c>
      <c r="ED31" s="62">
        <f t="shared" si="20"/>
        <v>5322950.1697492721</v>
      </c>
      <c r="EE31" s="62">
        <f t="shared" si="20"/>
        <v>5322950.1697492721</v>
      </c>
      <c r="EF31" s="62">
        <f t="shared" si="20"/>
        <v>5322950.1697492721</v>
      </c>
      <c r="EG31" s="62">
        <f t="shared" si="20"/>
        <v>5322950.1697492721</v>
      </c>
      <c r="EH31" s="62">
        <f t="shared" si="20"/>
        <v>5322950.1697492721</v>
      </c>
      <c r="EI31" s="62">
        <f t="shared" si="20"/>
        <v>5322950.1697492721</v>
      </c>
      <c r="EJ31" s="62">
        <f t="shared" si="20"/>
        <v>5322950.1697492721</v>
      </c>
      <c r="EK31" s="62">
        <f t="shared" si="20"/>
        <v>5322950.1697492721</v>
      </c>
      <c r="EL31" s="62">
        <f t="shared" si="20"/>
        <v>5322950.1697492721</v>
      </c>
      <c r="EM31" s="62">
        <f t="shared" si="20"/>
        <v>5322950.1697492721</v>
      </c>
      <c r="EN31" s="62">
        <f t="shared" si="20"/>
        <v>5322950.1697492721</v>
      </c>
      <c r="EO31" s="62">
        <f t="shared" si="20"/>
        <v>5322950.1697492721</v>
      </c>
      <c r="EP31" s="70"/>
      <c r="EQ31" s="62">
        <f>$I$3*$Q$11</f>
        <v>4637033.910918978</v>
      </c>
      <c r="ER31" s="62">
        <f t="shared" ref="ER31:FQ31" si="21">$I$3*$Q$11</f>
        <v>4637033.910918978</v>
      </c>
      <c r="ES31" s="62">
        <f t="shared" si="21"/>
        <v>4637033.910918978</v>
      </c>
      <c r="ET31" s="62">
        <f t="shared" si="21"/>
        <v>4637033.910918978</v>
      </c>
      <c r="EU31" s="62">
        <f t="shared" si="21"/>
        <v>4637033.910918978</v>
      </c>
      <c r="EV31" s="62">
        <f t="shared" si="21"/>
        <v>4637033.910918978</v>
      </c>
      <c r="EW31" s="62">
        <f t="shared" si="21"/>
        <v>4637033.910918978</v>
      </c>
      <c r="EX31" s="62">
        <f t="shared" si="21"/>
        <v>4637033.910918978</v>
      </c>
      <c r="EY31" s="62">
        <f t="shared" si="21"/>
        <v>4637033.910918978</v>
      </c>
      <c r="EZ31" s="62">
        <f t="shared" si="21"/>
        <v>4637033.910918978</v>
      </c>
      <c r="FA31" s="62">
        <f t="shared" si="21"/>
        <v>4637033.910918978</v>
      </c>
      <c r="FB31" s="62">
        <f t="shared" si="21"/>
        <v>4637033.910918978</v>
      </c>
      <c r="FC31" s="62">
        <f t="shared" si="21"/>
        <v>4637033.910918978</v>
      </c>
      <c r="FD31" s="62">
        <f t="shared" si="21"/>
        <v>4637033.910918978</v>
      </c>
      <c r="FE31" s="62">
        <f t="shared" si="21"/>
        <v>4637033.910918978</v>
      </c>
      <c r="FF31" s="62">
        <f t="shared" si="21"/>
        <v>4637033.910918978</v>
      </c>
      <c r="FG31" s="62">
        <f t="shared" si="21"/>
        <v>4637033.910918978</v>
      </c>
      <c r="FH31" s="62">
        <f t="shared" si="21"/>
        <v>4637033.910918978</v>
      </c>
      <c r="FI31" s="62">
        <f t="shared" si="21"/>
        <v>4637033.910918978</v>
      </c>
      <c r="FJ31" s="62">
        <f t="shared" si="21"/>
        <v>4637033.910918978</v>
      </c>
      <c r="FK31" s="62">
        <f t="shared" si="21"/>
        <v>4637033.910918978</v>
      </c>
      <c r="FL31" s="62">
        <f t="shared" si="21"/>
        <v>4637033.910918978</v>
      </c>
      <c r="FM31" s="62">
        <f t="shared" si="21"/>
        <v>4637033.910918978</v>
      </c>
      <c r="FN31" s="62">
        <f t="shared" si="21"/>
        <v>4637033.910918978</v>
      </c>
      <c r="FO31" s="62">
        <f t="shared" si="21"/>
        <v>4637033.910918978</v>
      </c>
      <c r="FP31" s="62">
        <f t="shared" si="21"/>
        <v>4637033.910918978</v>
      </c>
      <c r="FQ31" s="62">
        <f t="shared" si="21"/>
        <v>4637033.910918978</v>
      </c>
      <c r="FR31" s="70"/>
      <c r="FS31" s="62">
        <f>$H$3*$Q$10</f>
        <v>4489700.9441348696</v>
      </c>
      <c r="FT31" s="62">
        <f t="shared" ref="FT31:GS31" si="22">$H$3*$Q$10</f>
        <v>4489700.9441348696</v>
      </c>
      <c r="FU31" s="62">
        <f t="shared" si="22"/>
        <v>4489700.9441348696</v>
      </c>
      <c r="FV31" s="62">
        <f t="shared" si="22"/>
        <v>4489700.9441348696</v>
      </c>
      <c r="FW31" s="62">
        <f t="shared" si="22"/>
        <v>4489700.9441348696</v>
      </c>
      <c r="FX31" s="62">
        <f t="shared" si="22"/>
        <v>4489700.9441348696</v>
      </c>
      <c r="FY31" s="62">
        <f t="shared" si="22"/>
        <v>4489700.9441348696</v>
      </c>
      <c r="FZ31" s="62">
        <f t="shared" si="22"/>
        <v>4489700.9441348696</v>
      </c>
      <c r="GA31" s="62">
        <f t="shared" si="22"/>
        <v>4489700.9441348696</v>
      </c>
      <c r="GB31" s="62">
        <f t="shared" si="22"/>
        <v>4489700.9441348696</v>
      </c>
      <c r="GC31" s="62">
        <f t="shared" si="22"/>
        <v>4489700.9441348696</v>
      </c>
      <c r="GD31" s="62">
        <f t="shared" si="22"/>
        <v>4489700.9441348696</v>
      </c>
      <c r="GE31" s="62">
        <f t="shared" si="22"/>
        <v>4489700.9441348696</v>
      </c>
      <c r="GF31" s="62">
        <f t="shared" si="22"/>
        <v>4489700.9441348696</v>
      </c>
      <c r="GG31" s="62">
        <f t="shared" si="22"/>
        <v>4489700.9441348696</v>
      </c>
      <c r="GH31" s="62">
        <f t="shared" si="22"/>
        <v>4489700.9441348696</v>
      </c>
      <c r="GI31" s="62">
        <f t="shared" si="22"/>
        <v>4489700.9441348696</v>
      </c>
      <c r="GJ31" s="62">
        <f t="shared" si="22"/>
        <v>4489700.9441348696</v>
      </c>
      <c r="GK31" s="62">
        <f t="shared" si="22"/>
        <v>4489700.9441348696</v>
      </c>
      <c r="GL31" s="62">
        <f t="shared" si="22"/>
        <v>4489700.9441348696</v>
      </c>
      <c r="GM31" s="62">
        <f t="shared" si="22"/>
        <v>4489700.9441348696</v>
      </c>
      <c r="GN31" s="62">
        <f t="shared" si="22"/>
        <v>4489700.9441348696</v>
      </c>
      <c r="GO31" s="62">
        <f t="shared" si="22"/>
        <v>4489700.9441348696</v>
      </c>
      <c r="GP31" s="62">
        <f t="shared" si="22"/>
        <v>4489700.9441348696</v>
      </c>
      <c r="GQ31" s="62">
        <f t="shared" si="22"/>
        <v>4489700.9441348696</v>
      </c>
      <c r="GR31" s="62">
        <f t="shared" si="22"/>
        <v>4489700.9441348696</v>
      </c>
      <c r="GS31" s="62">
        <f t="shared" si="22"/>
        <v>4489700.9441348696</v>
      </c>
      <c r="GT31" s="70"/>
      <c r="GU31" s="62">
        <f>$G$3*$Q$9</f>
        <v>4415412.9053455461</v>
      </c>
      <c r="GV31" s="62">
        <f t="shared" ref="GV31:HU31" si="23">$G$3*$Q$9</f>
        <v>4415412.9053455461</v>
      </c>
      <c r="GW31" s="62">
        <f t="shared" si="23"/>
        <v>4415412.9053455461</v>
      </c>
      <c r="GX31" s="62">
        <f t="shared" si="23"/>
        <v>4415412.9053455461</v>
      </c>
      <c r="GY31" s="62">
        <f t="shared" si="23"/>
        <v>4415412.9053455461</v>
      </c>
      <c r="GZ31" s="62">
        <f t="shared" si="23"/>
        <v>4415412.9053455461</v>
      </c>
      <c r="HA31" s="62">
        <f t="shared" si="23"/>
        <v>4415412.9053455461</v>
      </c>
      <c r="HB31" s="62">
        <f t="shared" si="23"/>
        <v>4415412.9053455461</v>
      </c>
      <c r="HC31" s="62">
        <f t="shared" si="23"/>
        <v>4415412.9053455461</v>
      </c>
      <c r="HD31" s="62">
        <f t="shared" si="23"/>
        <v>4415412.9053455461</v>
      </c>
      <c r="HE31" s="62">
        <f t="shared" si="23"/>
        <v>4415412.9053455461</v>
      </c>
      <c r="HF31" s="62">
        <f t="shared" si="23"/>
        <v>4415412.9053455461</v>
      </c>
      <c r="HG31" s="62">
        <f t="shared" si="23"/>
        <v>4415412.9053455461</v>
      </c>
      <c r="HH31" s="62">
        <f t="shared" si="23"/>
        <v>4415412.9053455461</v>
      </c>
      <c r="HI31" s="62">
        <f t="shared" si="23"/>
        <v>4415412.9053455461</v>
      </c>
      <c r="HJ31" s="62">
        <f t="shared" si="23"/>
        <v>4415412.9053455461</v>
      </c>
      <c r="HK31" s="62">
        <f t="shared" si="23"/>
        <v>4415412.9053455461</v>
      </c>
      <c r="HL31" s="62">
        <f t="shared" si="23"/>
        <v>4415412.9053455461</v>
      </c>
      <c r="HM31" s="62">
        <f t="shared" si="23"/>
        <v>4415412.9053455461</v>
      </c>
      <c r="HN31" s="62">
        <f t="shared" si="23"/>
        <v>4415412.9053455461</v>
      </c>
      <c r="HO31" s="62">
        <f t="shared" si="23"/>
        <v>4415412.9053455461</v>
      </c>
      <c r="HP31" s="62">
        <f t="shared" si="23"/>
        <v>4415412.9053455461</v>
      </c>
      <c r="HQ31" s="62">
        <f t="shared" si="23"/>
        <v>4415412.9053455461</v>
      </c>
      <c r="HR31" s="62">
        <f t="shared" si="23"/>
        <v>4415412.9053455461</v>
      </c>
      <c r="HS31" s="62">
        <f t="shared" si="23"/>
        <v>4415412.9053455461</v>
      </c>
      <c r="HT31" s="62">
        <f t="shared" si="23"/>
        <v>4415412.9053455461</v>
      </c>
      <c r="HU31" s="62">
        <f t="shared" si="23"/>
        <v>4415412.9053455461</v>
      </c>
      <c r="HV31" s="70"/>
    </row>
    <row r="32" spans="1:230" s="62" customFormat="1" ht="51" x14ac:dyDescent="0.2">
      <c r="A32" s="59"/>
      <c r="B32" s="66">
        <v>3</v>
      </c>
      <c r="C32" s="67" t="s">
        <v>28</v>
      </c>
      <c r="D32" s="68" t="s">
        <v>851</v>
      </c>
      <c r="E32" s="69" t="s">
        <v>852</v>
      </c>
      <c r="F32" s="69" t="s">
        <v>10</v>
      </c>
      <c r="G32" s="62">
        <f>$N$4</f>
        <v>25801536.432413924</v>
      </c>
      <c r="H32" s="62">
        <f t="shared" ref="H32:AG32" si="24">$N$4</f>
        <v>25801536.432413924</v>
      </c>
      <c r="I32" s="62">
        <f t="shared" si="24"/>
        <v>25801536.432413924</v>
      </c>
      <c r="J32" s="62">
        <f t="shared" si="24"/>
        <v>25801536.432413924</v>
      </c>
      <c r="K32" s="62">
        <f t="shared" si="24"/>
        <v>25801536.432413924</v>
      </c>
      <c r="L32" s="62">
        <f t="shared" si="24"/>
        <v>25801536.432413924</v>
      </c>
      <c r="M32" s="62">
        <f t="shared" si="24"/>
        <v>25801536.432413924</v>
      </c>
      <c r="N32" s="62">
        <f t="shared" si="24"/>
        <v>25801536.432413924</v>
      </c>
      <c r="O32" s="62">
        <f t="shared" si="24"/>
        <v>25801536.432413924</v>
      </c>
      <c r="P32" s="62">
        <f t="shared" si="24"/>
        <v>25801536.432413924</v>
      </c>
      <c r="Q32" s="62">
        <f t="shared" si="24"/>
        <v>25801536.432413924</v>
      </c>
      <c r="R32" s="62">
        <f t="shared" si="24"/>
        <v>25801536.432413924</v>
      </c>
      <c r="S32" s="62">
        <f t="shared" si="24"/>
        <v>25801536.432413924</v>
      </c>
      <c r="T32" s="62">
        <f t="shared" si="24"/>
        <v>25801536.432413924</v>
      </c>
      <c r="U32" s="62">
        <f t="shared" si="24"/>
        <v>25801536.432413924</v>
      </c>
      <c r="V32" s="62">
        <f t="shared" si="24"/>
        <v>25801536.432413924</v>
      </c>
      <c r="W32" s="62">
        <f t="shared" si="24"/>
        <v>25801536.432413924</v>
      </c>
      <c r="X32" s="62">
        <f t="shared" si="24"/>
        <v>25801536.432413924</v>
      </c>
      <c r="Y32" s="62">
        <f t="shared" si="24"/>
        <v>25801536.432413924</v>
      </c>
      <c r="Z32" s="62">
        <f t="shared" si="24"/>
        <v>25801536.432413924</v>
      </c>
      <c r="AA32" s="62">
        <f t="shared" si="24"/>
        <v>25801536.432413924</v>
      </c>
      <c r="AB32" s="62">
        <f t="shared" si="24"/>
        <v>25801536.432413924</v>
      </c>
      <c r="AC32" s="62">
        <f t="shared" si="24"/>
        <v>25801536.432413924</v>
      </c>
      <c r="AD32" s="62">
        <f t="shared" si="24"/>
        <v>25801536.432413924</v>
      </c>
      <c r="AE32" s="62">
        <f t="shared" si="24"/>
        <v>25801536.432413924</v>
      </c>
      <c r="AF32" s="62">
        <f t="shared" si="24"/>
        <v>25801536.432413924</v>
      </c>
      <c r="AG32" s="62">
        <f t="shared" si="24"/>
        <v>25801536.432413924</v>
      </c>
      <c r="AH32" s="70"/>
      <c r="AI32" s="71">
        <f t="shared" ref="AI32:BI32" si="25">$M$4*$Q$15</f>
        <v>25588276.151389506</v>
      </c>
      <c r="AJ32" s="71">
        <f t="shared" si="25"/>
        <v>25588276.151389506</v>
      </c>
      <c r="AK32" s="71">
        <f t="shared" si="25"/>
        <v>25588276.151389506</v>
      </c>
      <c r="AL32" s="71">
        <f t="shared" si="25"/>
        <v>25588276.151389506</v>
      </c>
      <c r="AM32" s="71">
        <f t="shared" si="25"/>
        <v>25588276.151389506</v>
      </c>
      <c r="AN32" s="71">
        <f t="shared" si="25"/>
        <v>25588276.151389506</v>
      </c>
      <c r="AO32" s="71">
        <f t="shared" si="25"/>
        <v>25588276.151389506</v>
      </c>
      <c r="AP32" s="71">
        <f t="shared" si="25"/>
        <v>25588276.151389506</v>
      </c>
      <c r="AQ32" s="71">
        <f t="shared" si="25"/>
        <v>25588276.151389506</v>
      </c>
      <c r="AR32" s="71">
        <f t="shared" si="25"/>
        <v>25588276.151389506</v>
      </c>
      <c r="AS32" s="71">
        <f t="shared" si="25"/>
        <v>25588276.151389506</v>
      </c>
      <c r="AT32" s="71">
        <f t="shared" si="25"/>
        <v>25588276.151389506</v>
      </c>
      <c r="AU32" s="71">
        <f t="shared" si="25"/>
        <v>25588276.151389506</v>
      </c>
      <c r="AV32" s="71">
        <f t="shared" si="25"/>
        <v>25588276.151389506</v>
      </c>
      <c r="AW32" s="71">
        <f t="shared" si="25"/>
        <v>25588276.151389506</v>
      </c>
      <c r="AX32" s="71">
        <f t="shared" si="25"/>
        <v>25588276.151389506</v>
      </c>
      <c r="AY32" s="71">
        <f t="shared" si="25"/>
        <v>25588276.151389506</v>
      </c>
      <c r="AZ32" s="71">
        <f t="shared" si="25"/>
        <v>25588276.151389506</v>
      </c>
      <c r="BA32" s="71">
        <f t="shared" si="25"/>
        <v>25588276.151389506</v>
      </c>
      <c r="BB32" s="71">
        <f t="shared" si="25"/>
        <v>25588276.151389506</v>
      </c>
      <c r="BC32" s="71">
        <f t="shared" si="25"/>
        <v>25588276.151389506</v>
      </c>
      <c r="BD32" s="71">
        <f t="shared" si="25"/>
        <v>25588276.151389506</v>
      </c>
      <c r="BE32" s="71">
        <f t="shared" si="25"/>
        <v>25588276.151389506</v>
      </c>
      <c r="BF32" s="71">
        <f t="shared" si="25"/>
        <v>25588276.151389506</v>
      </c>
      <c r="BG32" s="71">
        <f t="shared" si="25"/>
        <v>25588276.151389506</v>
      </c>
      <c r="BH32" s="71">
        <f t="shared" si="25"/>
        <v>25588276.151389506</v>
      </c>
      <c r="BI32" s="71">
        <f t="shared" si="25"/>
        <v>25588276.151389506</v>
      </c>
      <c r="BJ32" s="70"/>
      <c r="BK32" s="62">
        <f>$L$4*$Q$14</f>
        <v>24772818.162311308</v>
      </c>
      <c r="BL32" s="62">
        <f t="shared" ref="BL32:CK32" si="26">$L$4*$Q$14</f>
        <v>24772818.162311308</v>
      </c>
      <c r="BM32" s="62">
        <f t="shared" si="26"/>
        <v>24772818.162311308</v>
      </c>
      <c r="BN32" s="62">
        <f t="shared" si="26"/>
        <v>24772818.162311308</v>
      </c>
      <c r="BO32" s="62">
        <f t="shared" si="26"/>
        <v>24772818.162311308</v>
      </c>
      <c r="BP32" s="62">
        <f t="shared" si="26"/>
        <v>24772818.162311308</v>
      </c>
      <c r="BQ32" s="62">
        <f t="shared" si="26"/>
        <v>24772818.162311308</v>
      </c>
      <c r="BR32" s="62">
        <f t="shared" si="26"/>
        <v>24772818.162311308</v>
      </c>
      <c r="BS32" s="62">
        <f t="shared" si="26"/>
        <v>24772818.162311308</v>
      </c>
      <c r="BT32" s="62">
        <f t="shared" si="26"/>
        <v>24772818.162311308</v>
      </c>
      <c r="BU32" s="62">
        <f t="shared" si="26"/>
        <v>24772818.162311308</v>
      </c>
      <c r="BV32" s="62">
        <f t="shared" si="26"/>
        <v>24772818.162311308</v>
      </c>
      <c r="BW32" s="62">
        <f t="shared" si="26"/>
        <v>24772818.162311308</v>
      </c>
      <c r="BX32" s="62">
        <f t="shared" si="26"/>
        <v>24772818.162311308</v>
      </c>
      <c r="BY32" s="62">
        <f t="shared" si="26"/>
        <v>24772818.162311308</v>
      </c>
      <c r="BZ32" s="62">
        <f t="shared" si="26"/>
        <v>24772818.162311308</v>
      </c>
      <c r="CA32" s="62">
        <f t="shared" si="26"/>
        <v>24772818.162311308</v>
      </c>
      <c r="CB32" s="62">
        <f t="shared" si="26"/>
        <v>24772818.162311308</v>
      </c>
      <c r="CC32" s="62">
        <f t="shared" si="26"/>
        <v>24772818.162311308</v>
      </c>
      <c r="CD32" s="62">
        <f t="shared" si="26"/>
        <v>24772818.162311308</v>
      </c>
      <c r="CE32" s="62">
        <f t="shared" si="26"/>
        <v>24772818.162311308</v>
      </c>
      <c r="CF32" s="62">
        <f t="shared" si="26"/>
        <v>24772818.162311308</v>
      </c>
      <c r="CG32" s="62">
        <f t="shared" si="26"/>
        <v>24772818.162311308</v>
      </c>
      <c r="CH32" s="62">
        <f t="shared" si="26"/>
        <v>24772818.162311308</v>
      </c>
      <c r="CI32" s="62">
        <f t="shared" si="26"/>
        <v>24772818.162311308</v>
      </c>
      <c r="CJ32" s="62">
        <f t="shared" si="26"/>
        <v>24772818.162311308</v>
      </c>
      <c r="CK32" s="62">
        <f t="shared" si="26"/>
        <v>24772818.162311308</v>
      </c>
      <c r="CL32" s="70"/>
      <c r="CM32" s="62">
        <f>$K$4*$Q$13</f>
        <v>23315350.509147316</v>
      </c>
      <c r="CN32" s="62">
        <f t="shared" ref="CN32:DM32" si="27">$K$4*$Q$13</f>
        <v>23315350.509147316</v>
      </c>
      <c r="CO32" s="62">
        <f t="shared" si="27"/>
        <v>23315350.509147316</v>
      </c>
      <c r="CP32" s="62">
        <f t="shared" si="27"/>
        <v>23315350.509147316</v>
      </c>
      <c r="CQ32" s="62">
        <f t="shared" si="27"/>
        <v>23315350.509147316</v>
      </c>
      <c r="CR32" s="62">
        <f t="shared" si="27"/>
        <v>23315350.509147316</v>
      </c>
      <c r="CS32" s="62">
        <f t="shared" si="27"/>
        <v>23315350.509147316</v>
      </c>
      <c r="CT32" s="62">
        <f t="shared" si="27"/>
        <v>23315350.509147316</v>
      </c>
      <c r="CU32" s="62">
        <f t="shared" si="27"/>
        <v>23315350.509147316</v>
      </c>
      <c r="CV32" s="62">
        <f t="shared" si="27"/>
        <v>23315350.509147316</v>
      </c>
      <c r="CW32" s="62">
        <f t="shared" si="27"/>
        <v>23315350.509147316</v>
      </c>
      <c r="CX32" s="62">
        <f t="shared" si="27"/>
        <v>23315350.509147316</v>
      </c>
      <c r="CY32" s="62">
        <f t="shared" si="27"/>
        <v>23315350.509147316</v>
      </c>
      <c r="CZ32" s="62">
        <f t="shared" si="27"/>
        <v>23315350.509147316</v>
      </c>
      <c r="DA32" s="62">
        <f t="shared" si="27"/>
        <v>23315350.509147316</v>
      </c>
      <c r="DB32" s="62">
        <f t="shared" si="27"/>
        <v>23315350.509147316</v>
      </c>
      <c r="DC32" s="62">
        <f t="shared" si="27"/>
        <v>23315350.509147316</v>
      </c>
      <c r="DD32" s="62">
        <f t="shared" si="27"/>
        <v>23315350.509147316</v>
      </c>
      <c r="DE32" s="62">
        <f t="shared" si="27"/>
        <v>23315350.509147316</v>
      </c>
      <c r="DF32" s="62">
        <f t="shared" si="27"/>
        <v>23315350.509147316</v>
      </c>
      <c r="DG32" s="62">
        <f t="shared" si="27"/>
        <v>23315350.509147316</v>
      </c>
      <c r="DH32" s="62">
        <f t="shared" si="27"/>
        <v>23315350.509147316</v>
      </c>
      <c r="DI32" s="62">
        <f t="shared" si="27"/>
        <v>23315350.509147316</v>
      </c>
      <c r="DJ32" s="62">
        <f t="shared" si="27"/>
        <v>23315350.509147316</v>
      </c>
      <c r="DK32" s="62">
        <f t="shared" si="27"/>
        <v>23315350.509147316</v>
      </c>
      <c r="DL32" s="62">
        <f t="shared" si="27"/>
        <v>23315350.509147316</v>
      </c>
      <c r="DM32" s="62">
        <f t="shared" si="27"/>
        <v>23315350.509147316</v>
      </c>
      <c r="DN32" s="70"/>
      <c r="DO32" s="62">
        <f>$J$4*$Q$12</f>
        <v>21870128.09663349</v>
      </c>
      <c r="DP32" s="62">
        <f t="shared" ref="DP32:EO32" si="28">$J$4*$Q$12</f>
        <v>21870128.09663349</v>
      </c>
      <c r="DQ32" s="62">
        <f t="shared" si="28"/>
        <v>21870128.09663349</v>
      </c>
      <c r="DR32" s="62">
        <f t="shared" si="28"/>
        <v>21870128.09663349</v>
      </c>
      <c r="DS32" s="62">
        <f t="shared" si="28"/>
        <v>21870128.09663349</v>
      </c>
      <c r="DT32" s="62">
        <f t="shared" si="28"/>
        <v>21870128.09663349</v>
      </c>
      <c r="DU32" s="62">
        <f t="shared" si="28"/>
        <v>21870128.09663349</v>
      </c>
      <c r="DV32" s="62">
        <f t="shared" si="28"/>
        <v>21870128.09663349</v>
      </c>
      <c r="DW32" s="62">
        <f t="shared" si="28"/>
        <v>21870128.09663349</v>
      </c>
      <c r="DX32" s="62">
        <f t="shared" si="28"/>
        <v>21870128.09663349</v>
      </c>
      <c r="DY32" s="62">
        <f t="shared" si="28"/>
        <v>21870128.09663349</v>
      </c>
      <c r="DZ32" s="62">
        <f t="shared" si="28"/>
        <v>21870128.09663349</v>
      </c>
      <c r="EA32" s="62">
        <f t="shared" si="28"/>
        <v>21870128.09663349</v>
      </c>
      <c r="EB32" s="62">
        <f t="shared" si="28"/>
        <v>21870128.09663349</v>
      </c>
      <c r="EC32" s="62">
        <f t="shared" si="28"/>
        <v>21870128.09663349</v>
      </c>
      <c r="ED32" s="62">
        <f t="shared" si="28"/>
        <v>21870128.09663349</v>
      </c>
      <c r="EE32" s="62">
        <f t="shared" si="28"/>
        <v>21870128.09663349</v>
      </c>
      <c r="EF32" s="62">
        <f t="shared" si="28"/>
        <v>21870128.09663349</v>
      </c>
      <c r="EG32" s="62">
        <f t="shared" si="28"/>
        <v>21870128.09663349</v>
      </c>
      <c r="EH32" s="62">
        <f t="shared" si="28"/>
        <v>21870128.09663349</v>
      </c>
      <c r="EI32" s="62">
        <f t="shared" si="28"/>
        <v>21870128.09663349</v>
      </c>
      <c r="EJ32" s="62">
        <f t="shared" si="28"/>
        <v>21870128.09663349</v>
      </c>
      <c r="EK32" s="62">
        <f t="shared" si="28"/>
        <v>21870128.09663349</v>
      </c>
      <c r="EL32" s="62">
        <f t="shared" si="28"/>
        <v>21870128.09663349</v>
      </c>
      <c r="EM32" s="62">
        <f t="shared" si="28"/>
        <v>21870128.09663349</v>
      </c>
      <c r="EN32" s="62">
        <f t="shared" si="28"/>
        <v>21870128.09663349</v>
      </c>
      <c r="EO32" s="62">
        <f t="shared" si="28"/>
        <v>21870128.09663349</v>
      </c>
      <c r="EP32" s="70"/>
      <c r="EQ32" s="62">
        <f>$I$4*$Q$11</f>
        <v>19150900.668248501</v>
      </c>
      <c r="ER32" s="62">
        <f t="shared" ref="ER32:FQ32" si="29">$I$4*$Q$11</f>
        <v>19150900.668248501</v>
      </c>
      <c r="ES32" s="62">
        <f t="shared" si="29"/>
        <v>19150900.668248501</v>
      </c>
      <c r="ET32" s="62">
        <f t="shared" si="29"/>
        <v>19150900.668248501</v>
      </c>
      <c r="EU32" s="62">
        <f t="shared" si="29"/>
        <v>19150900.668248501</v>
      </c>
      <c r="EV32" s="62">
        <f t="shared" si="29"/>
        <v>19150900.668248501</v>
      </c>
      <c r="EW32" s="62">
        <f t="shared" si="29"/>
        <v>19150900.668248501</v>
      </c>
      <c r="EX32" s="62">
        <f t="shared" si="29"/>
        <v>19150900.668248501</v>
      </c>
      <c r="EY32" s="62">
        <f t="shared" si="29"/>
        <v>19150900.668248501</v>
      </c>
      <c r="EZ32" s="62">
        <f t="shared" si="29"/>
        <v>19150900.668248501</v>
      </c>
      <c r="FA32" s="62">
        <f t="shared" si="29"/>
        <v>19150900.668248501</v>
      </c>
      <c r="FB32" s="62">
        <f t="shared" si="29"/>
        <v>19150900.668248501</v>
      </c>
      <c r="FC32" s="62">
        <f t="shared" si="29"/>
        <v>19150900.668248501</v>
      </c>
      <c r="FD32" s="62">
        <f t="shared" si="29"/>
        <v>19150900.668248501</v>
      </c>
      <c r="FE32" s="62">
        <f t="shared" si="29"/>
        <v>19150900.668248501</v>
      </c>
      <c r="FF32" s="62">
        <f t="shared" si="29"/>
        <v>19150900.668248501</v>
      </c>
      <c r="FG32" s="62">
        <f t="shared" si="29"/>
        <v>19150900.668248501</v>
      </c>
      <c r="FH32" s="62">
        <f t="shared" si="29"/>
        <v>19150900.668248501</v>
      </c>
      <c r="FI32" s="62">
        <f t="shared" si="29"/>
        <v>19150900.668248501</v>
      </c>
      <c r="FJ32" s="62">
        <f t="shared" si="29"/>
        <v>19150900.668248501</v>
      </c>
      <c r="FK32" s="62">
        <f t="shared" si="29"/>
        <v>19150900.668248501</v>
      </c>
      <c r="FL32" s="62">
        <f t="shared" si="29"/>
        <v>19150900.668248501</v>
      </c>
      <c r="FM32" s="62">
        <f t="shared" si="29"/>
        <v>19150900.668248501</v>
      </c>
      <c r="FN32" s="62">
        <f t="shared" si="29"/>
        <v>19150900.668248501</v>
      </c>
      <c r="FO32" s="62">
        <f t="shared" si="29"/>
        <v>19150900.668248501</v>
      </c>
      <c r="FP32" s="62">
        <f t="shared" si="29"/>
        <v>19150900.668248501</v>
      </c>
      <c r="FQ32" s="62">
        <f t="shared" si="29"/>
        <v>19150900.668248501</v>
      </c>
      <c r="FR32" s="70"/>
      <c r="FS32" s="62">
        <f>$H$4*$Q$10</f>
        <v>17849105.321723137</v>
      </c>
      <c r="FT32" s="62">
        <f t="shared" ref="FT32:GS32" si="30">$H$4*$Q$10</f>
        <v>17849105.321723137</v>
      </c>
      <c r="FU32" s="62">
        <f t="shared" si="30"/>
        <v>17849105.321723137</v>
      </c>
      <c r="FV32" s="62">
        <f t="shared" si="30"/>
        <v>17849105.321723137</v>
      </c>
      <c r="FW32" s="62">
        <f t="shared" si="30"/>
        <v>17849105.321723137</v>
      </c>
      <c r="FX32" s="62">
        <f t="shared" si="30"/>
        <v>17849105.321723137</v>
      </c>
      <c r="FY32" s="62">
        <f t="shared" si="30"/>
        <v>17849105.321723137</v>
      </c>
      <c r="FZ32" s="62">
        <f t="shared" si="30"/>
        <v>17849105.321723137</v>
      </c>
      <c r="GA32" s="62">
        <f t="shared" si="30"/>
        <v>17849105.321723137</v>
      </c>
      <c r="GB32" s="62">
        <f t="shared" si="30"/>
        <v>17849105.321723137</v>
      </c>
      <c r="GC32" s="62">
        <f t="shared" si="30"/>
        <v>17849105.321723137</v>
      </c>
      <c r="GD32" s="62">
        <f t="shared" si="30"/>
        <v>17849105.321723137</v>
      </c>
      <c r="GE32" s="62">
        <f t="shared" si="30"/>
        <v>17849105.321723137</v>
      </c>
      <c r="GF32" s="62">
        <f t="shared" si="30"/>
        <v>17849105.321723137</v>
      </c>
      <c r="GG32" s="62">
        <f t="shared" si="30"/>
        <v>17849105.321723137</v>
      </c>
      <c r="GH32" s="62">
        <f t="shared" si="30"/>
        <v>17849105.321723137</v>
      </c>
      <c r="GI32" s="62">
        <f t="shared" si="30"/>
        <v>17849105.321723137</v>
      </c>
      <c r="GJ32" s="62">
        <f t="shared" si="30"/>
        <v>17849105.321723137</v>
      </c>
      <c r="GK32" s="62">
        <f t="shared" si="30"/>
        <v>17849105.321723137</v>
      </c>
      <c r="GL32" s="62">
        <f t="shared" si="30"/>
        <v>17849105.321723137</v>
      </c>
      <c r="GM32" s="62">
        <f t="shared" si="30"/>
        <v>17849105.321723137</v>
      </c>
      <c r="GN32" s="62">
        <f t="shared" si="30"/>
        <v>17849105.321723137</v>
      </c>
      <c r="GO32" s="62">
        <f t="shared" si="30"/>
        <v>17849105.321723137</v>
      </c>
      <c r="GP32" s="62">
        <f t="shared" si="30"/>
        <v>17849105.321723137</v>
      </c>
      <c r="GQ32" s="62">
        <f t="shared" si="30"/>
        <v>17849105.321723137</v>
      </c>
      <c r="GR32" s="62">
        <f t="shared" si="30"/>
        <v>17849105.321723137</v>
      </c>
      <c r="GS32" s="62">
        <f t="shared" si="30"/>
        <v>17849105.321723137</v>
      </c>
      <c r="GT32" s="70"/>
      <c r="GU32" s="62">
        <f>$G$4*$Q$9</f>
        <v>16623133.414695309</v>
      </c>
      <c r="GV32" s="62">
        <f t="shared" ref="GV32:HU32" si="31">$G$4*$Q$9</f>
        <v>16623133.414695309</v>
      </c>
      <c r="GW32" s="62">
        <f t="shared" si="31"/>
        <v>16623133.414695309</v>
      </c>
      <c r="GX32" s="62">
        <f t="shared" si="31"/>
        <v>16623133.414695309</v>
      </c>
      <c r="GY32" s="62">
        <f t="shared" si="31"/>
        <v>16623133.414695309</v>
      </c>
      <c r="GZ32" s="62">
        <f t="shared" si="31"/>
        <v>16623133.414695309</v>
      </c>
      <c r="HA32" s="62">
        <f t="shared" si="31"/>
        <v>16623133.414695309</v>
      </c>
      <c r="HB32" s="62">
        <f t="shared" si="31"/>
        <v>16623133.414695309</v>
      </c>
      <c r="HC32" s="62">
        <f t="shared" si="31"/>
        <v>16623133.414695309</v>
      </c>
      <c r="HD32" s="62">
        <f t="shared" si="31"/>
        <v>16623133.414695309</v>
      </c>
      <c r="HE32" s="62">
        <f t="shared" si="31"/>
        <v>16623133.414695309</v>
      </c>
      <c r="HF32" s="62">
        <f t="shared" si="31"/>
        <v>16623133.414695309</v>
      </c>
      <c r="HG32" s="62">
        <f t="shared" si="31"/>
        <v>16623133.414695309</v>
      </c>
      <c r="HH32" s="62">
        <f t="shared" si="31"/>
        <v>16623133.414695309</v>
      </c>
      <c r="HI32" s="62">
        <f t="shared" si="31"/>
        <v>16623133.414695309</v>
      </c>
      <c r="HJ32" s="62">
        <f t="shared" si="31"/>
        <v>16623133.414695309</v>
      </c>
      <c r="HK32" s="62">
        <f t="shared" si="31"/>
        <v>16623133.414695309</v>
      </c>
      <c r="HL32" s="62">
        <f t="shared" si="31"/>
        <v>16623133.414695309</v>
      </c>
      <c r="HM32" s="62">
        <f t="shared" si="31"/>
        <v>16623133.414695309</v>
      </c>
      <c r="HN32" s="62">
        <f t="shared" si="31"/>
        <v>16623133.414695309</v>
      </c>
      <c r="HO32" s="62">
        <f t="shared" si="31"/>
        <v>16623133.414695309</v>
      </c>
      <c r="HP32" s="62">
        <f t="shared" si="31"/>
        <v>16623133.414695309</v>
      </c>
      <c r="HQ32" s="62">
        <f t="shared" si="31"/>
        <v>16623133.414695309</v>
      </c>
      <c r="HR32" s="62">
        <f t="shared" si="31"/>
        <v>16623133.414695309</v>
      </c>
      <c r="HS32" s="62">
        <f t="shared" si="31"/>
        <v>16623133.414695309</v>
      </c>
      <c r="HT32" s="62">
        <f t="shared" si="31"/>
        <v>16623133.414695309</v>
      </c>
      <c r="HU32" s="62">
        <f t="shared" si="31"/>
        <v>16623133.414695309</v>
      </c>
      <c r="HV32" s="70"/>
    </row>
    <row r="33" spans="1:230" s="62" customFormat="1" ht="38.25" x14ac:dyDescent="0.2">
      <c r="A33" s="59"/>
      <c r="B33" s="73">
        <v>4</v>
      </c>
      <c r="C33" s="59" t="s">
        <v>28</v>
      </c>
      <c r="D33" s="74" t="s">
        <v>853</v>
      </c>
      <c r="E33" s="44" t="s">
        <v>854</v>
      </c>
      <c r="F33" s="44" t="s">
        <v>11</v>
      </c>
      <c r="G33" s="62">
        <f>$N$5</f>
        <v>91822906.665931821</v>
      </c>
      <c r="H33" s="62">
        <f t="shared" ref="H33:AG33" si="32">$N$5</f>
        <v>91822906.665931821</v>
      </c>
      <c r="I33" s="62">
        <f t="shared" si="32"/>
        <v>91822906.665931821</v>
      </c>
      <c r="J33" s="62">
        <f t="shared" si="32"/>
        <v>91822906.665931821</v>
      </c>
      <c r="K33" s="62">
        <f t="shared" si="32"/>
        <v>91822906.665931821</v>
      </c>
      <c r="L33" s="62">
        <f t="shared" si="32"/>
        <v>91822906.665931821</v>
      </c>
      <c r="M33" s="62">
        <f t="shared" si="32"/>
        <v>91822906.665931821</v>
      </c>
      <c r="N33" s="62">
        <f t="shared" si="32"/>
        <v>91822906.665931821</v>
      </c>
      <c r="O33" s="62">
        <f t="shared" si="32"/>
        <v>91822906.665931821</v>
      </c>
      <c r="P33" s="62">
        <f t="shared" si="32"/>
        <v>91822906.665931821</v>
      </c>
      <c r="Q33" s="62">
        <f t="shared" si="32"/>
        <v>91822906.665931821</v>
      </c>
      <c r="R33" s="62">
        <f t="shared" si="32"/>
        <v>91822906.665931821</v>
      </c>
      <c r="S33" s="62">
        <f t="shared" si="32"/>
        <v>91822906.665931821</v>
      </c>
      <c r="T33" s="62">
        <f t="shared" si="32"/>
        <v>91822906.665931821</v>
      </c>
      <c r="U33" s="62">
        <f t="shared" si="32"/>
        <v>91822906.665931821</v>
      </c>
      <c r="V33" s="62">
        <f t="shared" si="32"/>
        <v>91822906.665931821</v>
      </c>
      <c r="W33" s="62">
        <f t="shared" si="32"/>
        <v>91822906.665931821</v>
      </c>
      <c r="X33" s="62">
        <f t="shared" si="32"/>
        <v>91822906.665931821</v>
      </c>
      <c r="Y33" s="62">
        <f t="shared" si="32"/>
        <v>91822906.665931821</v>
      </c>
      <c r="Z33" s="62">
        <f t="shared" si="32"/>
        <v>91822906.665931821</v>
      </c>
      <c r="AA33" s="62">
        <f t="shared" si="32"/>
        <v>91822906.665931821</v>
      </c>
      <c r="AB33" s="62">
        <f t="shared" si="32"/>
        <v>91822906.665931821</v>
      </c>
      <c r="AC33" s="62">
        <f t="shared" si="32"/>
        <v>91822906.665931821</v>
      </c>
      <c r="AD33" s="62">
        <f t="shared" si="32"/>
        <v>91822906.665931821</v>
      </c>
      <c r="AE33" s="62">
        <f t="shared" si="32"/>
        <v>91822906.665931821</v>
      </c>
      <c r="AF33" s="62">
        <f t="shared" si="32"/>
        <v>91822906.665931821</v>
      </c>
      <c r="AG33" s="62">
        <f t="shared" si="32"/>
        <v>91822906.665931821</v>
      </c>
      <c r="AH33" s="70"/>
      <c r="AI33" s="71">
        <f t="shared" ref="AI33:BI33" si="33">$M$5*$Q$15</f>
        <v>96009591.343611017</v>
      </c>
      <c r="AJ33" s="71">
        <f t="shared" si="33"/>
        <v>96009591.343611017</v>
      </c>
      <c r="AK33" s="71">
        <f t="shared" si="33"/>
        <v>96009591.343611017</v>
      </c>
      <c r="AL33" s="71">
        <f t="shared" si="33"/>
        <v>96009591.343611017</v>
      </c>
      <c r="AM33" s="71">
        <f t="shared" si="33"/>
        <v>96009591.343611017</v>
      </c>
      <c r="AN33" s="71">
        <f t="shared" si="33"/>
        <v>96009591.343611017</v>
      </c>
      <c r="AO33" s="71">
        <f t="shared" si="33"/>
        <v>96009591.343611017</v>
      </c>
      <c r="AP33" s="71">
        <f t="shared" si="33"/>
        <v>96009591.343611017</v>
      </c>
      <c r="AQ33" s="71">
        <f t="shared" si="33"/>
        <v>96009591.343611017</v>
      </c>
      <c r="AR33" s="71">
        <f t="shared" si="33"/>
        <v>96009591.343611017</v>
      </c>
      <c r="AS33" s="71">
        <f t="shared" si="33"/>
        <v>96009591.343611017</v>
      </c>
      <c r="AT33" s="71">
        <f t="shared" si="33"/>
        <v>96009591.343611017</v>
      </c>
      <c r="AU33" s="71">
        <f t="shared" si="33"/>
        <v>96009591.343611017</v>
      </c>
      <c r="AV33" s="71">
        <f t="shared" si="33"/>
        <v>96009591.343611017</v>
      </c>
      <c r="AW33" s="71">
        <f t="shared" si="33"/>
        <v>96009591.343611017</v>
      </c>
      <c r="AX33" s="71">
        <f t="shared" si="33"/>
        <v>96009591.343611017</v>
      </c>
      <c r="AY33" s="71">
        <f t="shared" si="33"/>
        <v>96009591.343611017</v>
      </c>
      <c r="AZ33" s="71">
        <f t="shared" si="33"/>
        <v>96009591.343611017</v>
      </c>
      <c r="BA33" s="71">
        <f t="shared" si="33"/>
        <v>96009591.343611017</v>
      </c>
      <c r="BB33" s="71">
        <f t="shared" si="33"/>
        <v>96009591.343611017</v>
      </c>
      <c r="BC33" s="71">
        <f t="shared" si="33"/>
        <v>96009591.343611017</v>
      </c>
      <c r="BD33" s="71">
        <f t="shared" si="33"/>
        <v>96009591.343611017</v>
      </c>
      <c r="BE33" s="71">
        <f t="shared" si="33"/>
        <v>96009591.343611017</v>
      </c>
      <c r="BF33" s="71">
        <f t="shared" si="33"/>
        <v>96009591.343611017</v>
      </c>
      <c r="BG33" s="71">
        <f t="shared" si="33"/>
        <v>96009591.343611017</v>
      </c>
      <c r="BH33" s="71">
        <f t="shared" si="33"/>
        <v>96009591.343611017</v>
      </c>
      <c r="BI33" s="71">
        <f t="shared" si="33"/>
        <v>96009591.343611017</v>
      </c>
      <c r="BJ33" s="70"/>
      <c r="BK33" s="62">
        <f>$L$5*$Q$14</f>
        <v>103219891.56382027</v>
      </c>
      <c r="BL33" s="62">
        <f t="shared" ref="BL33:CK33" si="34">$L$5*$Q$14</f>
        <v>103219891.56382027</v>
      </c>
      <c r="BM33" s="62">
        <f t="shared" si="34"/>
        <v>103219891.56382027</v>
      </c>
      <c r="BN33" s="62">
        <f t="shared" si="34"/>
        <v>103219891.56382027</v>
      </c>
      <c r="BO33" s="62">
        <f t="shared" si="34"/>
        <v>103219891.56382027</v>
      </c>
      <c r="BP33" s="62">
        <f t="shared" si="34"/>
        <v>103219891.56382027</v>
      </c>
      <c r="BQ33" s="62">
        <f t="shared" si="34"/>
        <v>103219891.56382027</v>
      </c>
      <c r="BR33" s="62">
        <f t="shared" si="34"/>
        <v>103219891.56382027</v>
      </c>
      <c r="BS33" s="62">
        <f t="shared" si="34"/>
        <v>103219891.56382027</v>
      </c>
      <c r="BT33" s="62">
        <f t="shared" si="34"/>
        <v>103219891.56382027</v>
      </c>
      <c r="BU33" s="62">
        <f t="shared" si="34"/>
        <v>103219891.56382027</v>
      </c>
      <c r="BV33" s="62">
        <f t="shared" si="34"/>
        <v>103219891.56382027</v>
      </c>
      <c r="BW33" s="62">
        <f t="shared" si="34"/>
        <v>103219891.56382027</v>
      </c>
      <c r="BX33" s="62">
        <f t="shared" si="34"/>
        <v>103219891.56382027</v>
      </c>
      <c r="BY33" s="62">
        <f t="shared" si="34"/>
        <v>103219891.56382027</v>
      </c>
      <c r="BZ33" s="62">
        <f t="shared" si="34"/>
        <v>103219891.56382027</v>
      </c>
      <c r="CA33" s="62">
        <f t="shared" si="34"/>
        <v>103219891.56382027</v>
      </c>
      <c r="CB33" s="62">
        <f t="shared" si="34"/>
        <v>103219891.56382027</v>
      </c>
      <c r="CC33" s="62">
        <f t="shared" si="34"/>
        <v>103219891.56382027</v>
      </c>
      <c r="CD33" s="62">
        <f t="shared" si="34"/>
        <v>103219891.56382027</v>
      </c>
      <c r="CE33" s="62">
        <f t="shared" si="34"/>
        <v>103219891.56382027</v>
      </c>
      <c r="CF33" s="62">
        <f t="shared" si="34"/>
        <v>103219891.56382027</v>
      </c>
      <c r="CG33" s="62">
        <f t="shared" si="34"/>
        <v>103219891.56382027</v>
      </c>
      <c r="CH33" s="62">
        <f t="shared" si="34"/>
        <v>103219891.56382027</v>
      </c>
      <c r="CI33" s="62">
        <f t="shared" si="34"/>
        <v>103219891.56382027</v>
      </c>
      <c r="CJ33" s="62">
        <f t="shared" si="34"/>
        <v>103219891.56382027</v>
      </c>
      <c r="CK33" s="62">
        <f t="shared" si="34"/>
        <v>103219891.56382027</v>
      </c>
      <c r="CL33" s="70"/>
      <c r="CM33" s="62">
        <f>$K$5*$Q$13</f>
        <v>95181243.993427798</v>
      </c>
      <c r="CN33" s="62">
        <f t="shared" ref="CN33:DM33" si="35">$K$5*$Q$13</f>
        <v>95181243.993427798</v>
      </c>
      <c r="CO33" s="62">
        <f t="shared" si="35"/>
        <v>95181243.993427798</v>
      </c>
      <c r="CP33" s="62">
        <f t="shared" si="35"/>
        <v>95181243.993427798</v>
      </c>
      <c r="CQ33" s="62">
        <f t="shared" si="35"/>
        <v>95181243.993427798</v>
      </c>
      <c r="CR33" s="62">
        <f t="shared" si="35"/>
        <v>95181243.993427798</v>
      </c>
      <c r="CS33" s="62">
        <f t="shared" si="35"/>
        <v>95181243.993427798</v>
      </c>
      <c r="CT33" s="62">
        <f t="shared" si="35"/>
        <v>95181243.993427798</v>
      </c>
      <c r="CU33" s="62">
        <f t="shared" si="35"/>
        <v>95181243.993427798</v>
      </c>
      <c r="CV33" s="62">
        <f t="shared" si="35"/>
        <v>95181243.993427798</v>
      </c>
      <c r="CW33" s="62">
        <f t="shared" si="35"/>
        <v>95181243.993427798</v>
      </c>
      <c r="CX33" s="62">
        <f t="shared" si="35"/>
        <v>95181243.993427798</v>
      </c>
      <c r="CY33" s="62">
        <f t="shared" si="35"/>
        <v>95181243.993427798</v>
      </c>
      <c r="CZ33" s="62">
        <f t="shared" si="35"/>
        <v>95181243.993427798</v>
      </c>
      <c r="DA33" s="62">
        <f t="shared" si="35"/>
        <v>95181243.993427798</v>
      </c>
      <c r="DB33" s="62">
        <f t="shared" si="35"/>
        <v>95181243.993427798</v>
      </c>
      <c r="DC33" s="62">
        <f t="shared" si="35"/>
        <v>95181243.993427798</v>
      </c>
      <c r="DD33" s="62">
        <f t="shared" si="35"/>
        <v>95181243.993427798</v>
      </c>
      <c r="DE33" s="62">
        <f t="shared" si="35"/>
        <v>95181243.993427798</v>
      </c>
      <c r="DF33" s="62">
        <f t="shared" si="35"/>
        <v>95181243.993427798</v>
      </c>
      <c r="DG33" s="62">
        <f t="shared" si="35"/>
        <v>95181243.993427798</v>
      </c>
      <c r="DH33" s="62">
        <f t="shared" si="35"/>
        <v>95181243.993427798</v>
      </c>
      <c r="DI33" s="62">
        <f t="shared" si="35"/>
        <v>95181243.993427798</v>
      </c>
      <c r="DJ33" s="62">
        <f t="shared" si="35"/>
        <v>95181243.993427798</v>
      </c>
      <c r="DK33" s="62">
        <f t="shared" si="35"/>
        <v>95181243.993427798</v>
      </c>
      <c r="DL33" s="62">
        <f t="shared" si="35"/>
        <v>95181243.993427798</v>
      </c>
      <c r="DM33" s="62">
        <f t="shared" si="35"/>
        <v>95181243.993427798</v>
      </c>
      <c r="DN33" s="70"/>
      <c r="DO33" s="62">
        <f>$J$5*$Q$12</f>
        <v>96932546.488536835</v>
      </c>
      <c r="DP33" s="62">
        <f t="shared" ref="DP33:EO33" si="36">$J$5*$Q$12</f>
        <v>96932546.488536835</v>
      </c>
      <c r="DQ33" s="62">
        <f t="shared" si="36"/>
        <v>96932546.488536835</v>
      </c>
      <c r="DR33" s="62">
        <f t="shared" si="36"/>
        <v>96932546.488536835</v>
      </c>
      <c r="DS33" s="62">
        <f t="shared" si="36"/>
        <v>96932546.488536835</v>
      </c>
      <c r="DT33" s="62">
        <f t="shared" si="36"/>
        <v>96932546.488536835</v>
      </c>
      <c r="DU33" s="62">
        <f t="shared" si="36"/>
        <v>96932546.488536835</v>
      </c>
      <c r="DV33" s="62">
        <f t="shared" si="36"/>
        <v>96932546.488536835</v>
      </c>
      <c r="DW33" s="62">
        <f t="shared" si="36"/>
        <v>96932546.488536835</v>
      </c>
      <c r="DX33" s="62">
        <f t="shared" si="36"/>
        <v>96932546.488536835</v>
      </c>
      <c r="DY33" s="62">
        <f t="shared" si="36"/>
        <v>96932546.488536835</v>
      </c>
      <c r="DZ33" s="62">
        <f t="shared" si="36"/>
        <v>96932546.488536835</v>
      </c>
      <c r="EA33" s="62">
        <f t="shared" si="36"/>
        <v>96932546.488536835</v>
      </c>
      <c r="EB33" s="62">
        <f t="shared" si="36"/>
        <v>96932546.488536835</v>
      </c>
      <c r="EC33" s="62">
        <f t="shared" si="36"/>
        <v>96932546.488536835</v>
      </c>
      <c r="ED33" s="62">
        <f t="shared" si="36"/>
        <v>96932546.488536835</v>
      </c>
      <c r="EE33" s="62">
        <f t="shared" si="36"/>
        <v>96932546.488536835</v>
      </c>
      <c r="EF33" s="62">
        <f t="shared" si="36"/>
        <v>96932546.488536835</v>
      </c>
      <c r="EG33" s="62">
        <f t="shared" si="36"/>
        <v>96932546.488536835</v>
      </c>
      <c r="EH33" s="62">
        <f t="shared" si="36"/>
        <v>96932546.488536835</v>
      </c>
      <c r="EI33" s="62">
        <f t="shared" si="36"/>
        <v>96932546.488536835</v>
      </c>
      <c r="EJ33" s="62">
        <f t="shared" si="36"/>
        <v>96932546.488536835</v>
      </c>
      <c r="EK33" s="62">
        <f t="shared" si="36"/>
        <v>96932546.488536835</v>
      </c>
      <c r="EL33" s="62">
        <f t="shared" si="36"/>
        <v>96932546.488536835</v>
      </c>
      <c r="EM33" s="62">
        <f t="shared" si="36"/>
        <v>96932546.488536835</v>
      </c>
      <c r="EN33" s="62">
        <f t="shared" si="36"/>
        <v>96932546.488536835</v>
      </c>
      <c r="EO33" s="62">
        <f t="shared" si="36"/>
        <v>96932546.488536835</v>
      </c>
      <c r="EP33" s="70"/>
      <c r="EQ33" s="62">
        <f>$I$5*$Q$11</f>
        <v>93221781.966486499</v>
      </c>
      <c r="ER33" s="62">
        <f t="shared" ref="ER33:FQ33" si="37">$I$5*$Q$11</f>
        <v>93221781.966486499</v>
      </c>
      <c r="ES33" s="62">
        <f t="shared" si="37"/>
        <v>93221781.966486499</v>
      </c>
      <c r="ET33" s="62">
        <f t="shared" si="37"/>
        <v>93221781.966486499</v>
      </c>
      <c r="EU33" s="62">
        <f t="shared" si="37"/>
        <v>93221781.966486499</v>
      </c>
      <c r="EV33" s="62">
        <f t="shared" si="37"/>
        <v>93221781.966486499</v>
      </c>
      <c r="EW33" s="62">
        <f t="shared" si="37"/>
        <v>93221781.966486499</v>
      </c>
      <c r="EX33" s="62">
        <f t="shared" si="37"/>
        <v>93221781.966486499</v>
      </c>
      <c r="EY33" s="62">
        <f t="shared" si="37"/>
        <v>93221781.966486499</v>
      </c>
      <c r="EZ33" s="62">
        <f t="shared" si="37"/>
        <v>93221781.966486499</v>
      </c>
      <c r="FA33" s="62">
        <f t="shared" si="37"/>
        <v>93221781.966486499</v>
      </c>
      <c r="FB33" s="62">
        <f t="shared" si="37"/>
        <v>93221781.966486499</v>
      </c>
      <c r="FC33" s="62">
        <f t="shared" si="37"/>
        <v>93221781.966486499</v>
      </c>
      <c r="FD33" s="62">
        <f t="shared" si="37"/>
        <v>93221781.966486499</v>
      </c>
      <c r="FE33" s="62">
        <f t="shared" si="37"/>
        <v>93221781.966486499</v>
      </c>
      <c r="FF33" s="62">
        <f t="shared" si="37"/>
        <v>93221781.966486499</v>
      </c>
      <c r="FG33" s="62">
        <f t="shared" si="37"/>
        <v>93221781.966486499</v>
      </c>
      <c r="FH33" s="62">
        <f t="shared" si="37"/>
        <v>93221781.966486499</v>
      </c>
      <c r="FI33" s="62">
        <f t="shared" si="37"/>
        <v>93221781.966486499</v>
      </c>
      <c r="FJ33" s="62">
        <f t="shared" si="37"/>
        <v>93221781.966486499</v>
      </c>
      <c r="FK33" s="62">
        <f t="shared" si="37"/>
        <v>93221781.966486499</v>
      </c>
      <c r="FL33" s="62">
        <f t="shared" si="37"/>
        <v>93221781.966486499</v>
      </c>
      <c r="FM33" s="62">
        <f t="shared" si="37"/>
        <v>93221781.966486499</v>
      </c>
      <c r="FN33" s="62">
        <f t="shared" si="37"/>
        <v>93221781.966486499</v>
      </c>
      <c r="FO33" s="62">
        <f t="shared" si="37"/>
        <v>93221781.966486499</v>
      </c>
      <c r="FP33" s="62">
        <f t="shared" si="37"/>
        <v>93221781.966486499</v>
      </c>
      <c r="FQ33" s="62">
        <f t="shared" si="37"/>
        <v>93221781.966486499</v>
      </c>
      <c r="FR33" s="70"/>
      <c r="FS33" s="62">
        <f>$H$5*$Q$10</f>
        <v>93805295.307412028</v>
      </c>
      <c r="FT33" s="62">
        <f t="shared" ref="FT33:GS33" si="38">$H$5*$Q$10</f>
        <v>93805295.307412028</v>
      </c>
      <c r="FU33" s="62">
        <f t="shared" si="38"/>
        <v>93805295.307412028</v>
      </c>
      <c r="FV33" s="62">
        <f t="shared" si="38"/>
        <v>93805295.307412028</v>
      </c>
      <c r="FW33" s="62">
        <f t="shared" si="38"/>
        <v>93805295.307412028</v>
      </c>
      <c r="FX33" s="62">
        <f t="shared" si="38"/>
        <v>93805295.307412028</v>
      </c>
      <c r="FY33" s="62">
        <f t="shared" si="38"/>
        <v>93805295.307412028</v>
      </c>
      <c r="FZ33" s="62">
        <f t="shared" si="38"/>
        <v>93805295.307412028</v>
      </c>
      <c r="GA33" s="62">
        <f t="shared" si="38"/>
        <v>93805295.307412028</v>
      </c>
      <c r="GB33" s="62">
        <f t="shared" si="38"/>
        <v>93805295.307412028</v>
      </c>
      <c r="GC33" s="62">
        <f t="shared" si="38"/>
        <v>93805295.307412028</v>
      </c>
      <c r="GD33" s="62">
        <f t="shared" si="38"/>
        <v>93805295.307412028</v>
      </c>
      <c r="GE33" s="62">
        <f t="shared" si="38"/>
        <v>93805295.307412028</v>
      </c>
      <c r="GF33" s="62">
        <f t="shared" si="38"/>
        <v>93805295.307412028</v>
      </c>
      <c r="GG33" s="62">
        <f t="shared" si="38"/>
        <v>93805295.307412028</v>
      </c>
      <c r="GH33" s="62">
        <f t="shared" si="38"/>
        <v>93805295.307412028</v>
      </c>
      <c r="GI33" s="62">
        <f t="shared" si="38"/>
        <v>93805295.307412028</v>
      </c>
      <c r="GJ33" s="62">
        <f t="shared" si="38"/>
        <v>93805295.307412028</v>
      </c>
      <c r="GK33" s="62">
        <f t="shared" si="38"/>
        <v>93805295.307412028</v>
      </c>
      <c r="GL33" s="62">
        <f t="shared" si="38"/>
        <v>93805295.307412028</v>
      </c>
      <c r="GM33" s="62">
        <f t="shared" si="38"/>
        <v>93805295.307412028</v>
      </c>
      <c r="GN33" s="62">
        <f t="shared" si="38"/>
        <v>93805295.307412028</v>
      </c>
      <c r="GO33" s="62">
        <f t="shared" si="38"/>
        <v>93805295.307412028</v>
      </c>
      <c r="GP33" s="62">
        <f t="shared" si="38"/>
        <v>93805295.307412028</v>
      </c>
      <c r="GQ33" s="62">
        <f t="shared" si="38"/>
        <v>93805295.307412028</v>
      </c>
      <c r="GR33" s="62">
        <f t="shared" si="38"/>
        <v>93805295.307412028</v>
      </c>
      <c r="GS33" s="62">
        <f t="shared" si="38"/>
        <v>93805295.307412028</v>
      </c>
      <c r="GT33" s="70"/>
      <c r="GU33" s="62">
        <f>$G$5*$Q$9</f>
        <v>92735960.707565472</v>
      </c>
      <c r="GV33" s="62">
        <f t="shared" ref="GV33:HU33" si="39">$G$5*$Q$9</f>
        <v>92735960.707565472</v>
      </c>
      <c r="GW33" s="62">
        <f t="shared" si="39"/>
        <v>92735960.707565472</v>
      </c>
      <c r="GX33" s="62">
        <f t="shared" si="39"/>
        <v>92735960.707565472</v>
      </c>
      <c r="GY33" s="62">
        <f t="shared" si="39"/>
        <v>92735960.707565472</v>
      </c>
      <c r="GZ33" s="62">
        <f t="shared" si="39"/>
        <v>92735960.707565472</v>
      </c>
      <c r="HA33" s="62">
        <f t="shared" si="39"/>
        <v>92735960.707565472</v>
      </c>
      <c r="HB33" s="62">
        <f t="shared" si="39"/>
        <v>92735960.707565472</v>
      </c>
      <c r="HC33" s="62">
        <f t="shared" si="39"/>
        <v>92735960.707565472</v>
      </c>
      <c r="HD33" s="62">
        <f t="shared" si="39"/>
        <v>92735960.707565472</v>
      </c>
      <c r="HE33" s="62">
        <f t="shared" si="39"/>
        <v>92735960.707565472</v>
      </c>
      <c r="HF33" s="62">
        <f t="shared" si="39"/>
        <v>92735960.707565472</v>
      </c>
      <c r="HG33" s="62">
        <f t="shared" si="39"/>
        <v>92735960.707565472</v>
      </c>
      <c r="HH33" s="62">
        <f t="shared" si="39"/>
        <v>92735960.707565472</v>
      </c>
      <c r="HI33" s="62">
        <f t="shared" si="39"/>
        <v>92735960.707565472</v>
      </c>
      <c r="HJ33" s="62">
        <f t="shared" si="39"/>
        <v>92735960.707565472</v>
      </c>
      <c r="HK33" s="62">
        <f t="shared" si="39"/>
        <v>92735960.707565472</v>
      </c>
      <c r="HL33" s="62">
        <f t="shared" si="39"/>
        <v>92735960.707565472</v>
      </c>
      <c r="HM33" s="62">
        <f t="shared" si="39"/>
        <v>92735960.707565472</v>
      </c>
      <c r="HN33" s="62">
        <f t="shared" si="39"/>
        <v>92735960.707565472</v>
      </c>
      <c r="HO33" s="62">
        <f t="shared" si="39"/>
        <v>92735960.707565472</v>
      </c>
      <c r="HP33" s="62">
        <f t="shared" si="39"/>
        <v>92735960.707565472</v>
      </c>
      <c r="HQ33" s="62">
        <f t="shared" si="39"/>
        <v>92735960.707565472</v>
      </c>
      <c r="HR33" s="62">
        <f t="shared" si="39"/>
        <v>92735960.707565472</v>
      </c>
      <c r="HS33" s="62">
        <f t="shared" si="39"/>
        <v>92735960.707565472</v>
      </c>
      <c r="HT33" s="62">
        <f t="shared" si="39"/>
        <v>92735960.707565472</v>
      </c>
      <c r="HU33" s="62">
        <f t="shared" si="39"/>
        <v>92735960.707565472</v>
      </c>
      <c r="HV33" s="70"/>
    </row>
    <row r="34" spans="1:230" s="62" customFormat="1" ht="25.5" x14ac:dyDescent="0.2">
      <c r="A34" s="59"/>
      <c r="B34" s="73">
        <v>5</v>
      </c>
      <c r="C34" s="75" t="s">
        <v>28</v>
      </c>
      <c r="D34" s="76" t="s">
        <v>8</v>
      </c>
      <c r="E34" s="44" t="s">
        <v>32</v>
      </c>
      <c r="F34" s="44" t="s">
        <v>846</v>
      </c>
      <c r="G34" s="62">
        <f>$N$6</f>
        <v>40262529.624420546</v>
      </c>
      <c r="H34" s="62">
        <f t="shared" ref="H34:AG34" si="40">$N$6</f>
        <v>40262529.624420546</v>
      </c>
      <c r="I34" s="62">
        <f t="shared" si="40"/>
        <v>40262529.624420546</v>
      </c>
      <c r="J34" s="62">
        <f t="shared" si="40"/>
        <v>40262529.624420546</v>
      </c>
      <c r="K34" s="62">
        <f t="shared" si="40"/>
        <v>40262529.624420546</v>
      </c>
      <c r="L34" s="62">
        <f t="shared" si="40"/>
        <v>40262529.624420546</v>
      </c>
      <c r="M34" s="62">
        <f t="shared" si="40"/>
        <v>40262529.624420546</v>
      </c>
      <c r="N34" s="62">
        <f t="shared" si="40"/>
        <v>40262529.624420546</v>
      </c>
      <c r="O34" s="62">
        <f t="shared" si="40"/>
        <v>40262529.624420546</v>
      </c>
      <c r="P34" s="62">
        <f t="shared" si="40"/>
        <v>40262529.624420546</v>
      </c>
      <c r="Q34" s="62">
        <f t="shared" si="40"/>
        <v>40262529.624420546</v>
      </c>
      <c r="R34" s="62">
        <f t="shared" si="40"/>
        <v>40262529.624420546</v>
      </c>
      <c r="S34" s="62">
        <f t="shared" si="40"/>
        <v>40262529.624420546</v>
      </c>
      <c r="T34" s="62">
        <f t="shared" si="40"/>
        <v>40262529.624420546</v>
      </c>
      <c r="U34" s="62">
        <f t="shared" si="40"/>
        <v>40262529.624420546</v>
      </c>
      <c r="V34" s="62">
        <f t="shared" si="40"/>
        <v>40262529.624420546</v>
      </c>
      <c r="W34" s="62">
        <f t="shared" si="40"/>
        <v>40262529.624420546</v>
      </c>
      <c r="X34" s="62">
        <f t="shared" si="40"/>
        <v>40262529.624420546</v>
      </c>
      <c r="Y34" s="62">
        <f t="shared" si="40"/>
        <v>40262529.624420546</v>
      </c>
      <c r="Z34" s="62">
        <f t="shared" si="40"/>
        <v>40262529.624420546</v>
      </c>
      <c r="AA34" s="62">
        <f t="shared" si="40"/>
        <v>40262529.624420546</v>
      </c>
      <c r="AB34" s="62">
        <f t="shared" si="40"/>
        <v>40262529.624420546</v>
      </c>
      <c r="AC34" s="62">
        <f t="shared" si="40"/>
        <v>40262529.624420546</v>
      </c>
      <c r="AD34" s="62">
        <f t="shared" si="40"/>
        <v>40262529.624420546</v>
      </c>
      <c r="AE34" s="62">
        <f t="shared" si="40"/>
        <v>40262529.624420546</v>
      </c>
      <c r="AF34" s="62">
        <f t="shared" si="40"/>
        <v>40262529.624420546</v>
      </c>
      <c r="AG34" s="62">
        <f t="shared" si="40"/>
        <v>40262529.624420546</v>
      </c>
      <c r="AH34" s="70"/>
      <c r="AI34" s="71">
        <f t="shared" ref="AI34:BI34" si="41">$M$6*$Q$15</f>
        <v>40462647.329630785</v>
      </c>
      <c r="AJ34" s="71">
        <f t="shared" si="41"/>
        <v>40462647.329630785</v>
      </c>
      <c r="AK34" s="71">
        <f t="shared" si="41"/>
        <v>40462647.329630785</v>
      </c>
      <c r="AL34" s="71">
        <f t="shared" si="41"/>
        <v>40462647.329630785</v>
      </c>
      <c r="AM34" s="71">
        <f t="shared" si="41"/>
        <v>40462647.329630785</v>
      </c>
      <c r="AN34" s="71">
        <f t="shared" si="41"/>
        <v>40462647.329630785</v>
      </c>
      <c r="AO34" s="71">
        <f t="shared" si="41"/>
        <v>40462647.329630785</v>
      </c>
      <c r="AP34" s="71">
        <f t="shared" si="41"/>
        <v>40462647.329630785</v>
      </c>
      <c r="AQ34" s="71">
        <f t="shared" si="41"/>
        <v>40462647.329630785</v>
      </c>
      <c r="AR34" s="71">
        <f t="shared" si="41"/>
        <v>40462647.329630785</v>
      </c>
      <c r="AS34" s="71">
        <f t="shared" si="41"/>
        <v>40462647.329630785</v>
      </c>
      <c r="AT34" s="71">
        <f t="shared" si="41"/>
        <v>40462647.329630785</v>
      </c>
      <c r="AU34" s="71">
        <f t="shared" si="41"/>
        <v>40462647.329630785</v>
      </c>
      <c r="AV34" s="71">
        <f t="shared" si="41"/>
        <v>40462647.329630785</v>
      </c>
      <c r="AW34" s="71">
        <f t="shared" si="41"/>
        <v>40462647.329630785</v>
      </c>
      <c r="AX34" s="71">
        <f t="shared" si="41"/>
        <v>40462647.329630785</v>
      </c>
      <c r="AY34" s="71">
        <f t="shared" si="41"/>
        <v>40462647.329630785</v>
      </c>
      <c r="AZ34" s="71">
        <f t="shared" si="41"/>
        <v>40462647.329630785</v>
      </c>
      <c r="BA34" s="71">
        <f t="shared" si="41"/>
        <v>40462647.329630785</v>
      </c>
      <c r="BB34" s="71">
        <f t="shared" si="41"/>
        <v>40462647.329630785</v>
      </c>
      <c r="BC34" s="71">
        <f t="shared" si="41"/>
        <v>40462647.329630785</v>
      </c>
      <c r="BD34" s="71">
        <f t="shared" si="41"/>
        <v>40462647.329630785</v>
      </c>
      <c r="BE34" s="71">
        <f t="shared" si="41"/>
        <v>40462647.329630785</v>
      </c>
      <c r="BF34" s="71">
        <f t="shared" si="41"/>
        <v>40462647.329630785</v>
      </c>
      <c r="BG34" s="71">
        <f t="shared" si="41"/>
        <v>40462647.329630785</v>
      </c>
      <c r="BH34" s="71">
        <f t="shared" si="41"/>
        <v>40462647.329630785</v>
      </c>
      <c r="BI34" s="71">
        <f t="shared" si="41"/>
        <v>40462647.329630785</v>
      </c>
      <c r="BJ34" s="70"/>
      <c r="BK34" s="62">
        <f>$L$6*$Q$14</f>
        <v>35932894.894391611</v>
      </c>
      <c r="BL34" s="62">
        <f t="shared" ref="BL34:CK34" si="42">$L$6*$Q$14</f>
        <v>35932894.894391611</v>
      </c>
      <c r="BM34" s="62">
        <f t="shared" si="42"/>
        <v>35932894.894391611</v>
      </c>
      <c r="BN34" s="62">
        <f t="shared" si="42"/>
        <v>35932894.894391611</v>
      </c>
      <c r="BO34" s="62">
        <f t="shared" si="42"/>
        <v>35932894.894391611</v>
      </c>
      <c r="BP34" s="62">
        <f t="shared" si="42"/>
        <v>35932894.894391611</v>
      </c>
      <c r="BQ34" s="62">
        <f t="shared" si="42"/>
        <v>35932894.894391611</v>
      </c>
      <c r="BR34" s="62">
        <f t="shared" si="42"/>
        <v>35932894.894391611</v>
      </c>
      <c r="BS34" s="62">
        <f t="shared" si="42"/>
        <v>35932894.894391611</v>
      </c>
      <c r="BT34" s="62">
        <f t="shared" si="42"/>
        <v>35932894.894391611</v>
      </c>
      <c r="BU34" s="62">
        <f t="shared" si="42"/>
        <v>35932894.894391611</v>
      </c>
      <c r="BV34" s="62">
        <f t="shared" si="42"/>
        <v>35932894.894391611</v>
      </c>
      <c r="BW34" s="62">
        <f t="shared" si="42"/>
        <v>35932894.894391611</v>
      </c>
      <c r="BX34" s="62">
        <f t="shared" si="42"/>
        <v>35932894.894391611</v>
      </c>
      <c r="BY34" s="62">
        <f t="shared" si="42"/>
        <v>35932894.894391611</v>
      </c>
      <c r="BZ34" s="62">
        <f t="shared" si="42"/>
        <v>35932894.894391611</v>
      </c>
      <c r="CA34" s="62">
        <f t="shared" si="42"/>
        <v>35932894.894391611</v>
      </c>
      <c r="CB34" s="62">
        <f t="shared" si="42"/>
        <v>35932894.894391611</v>
      </c>
      <c r="CC34" s="62">
        <f t="shared" si="42"/>
        <v>35932894.894391611</v>
      </c>
      <c r="CD34" s="62">
        <f t="shared" si="42"/>
        <v>35932894.894391611</v>
      </c>
      <c r="CE34" s="62">
        <f t="shared" si="42"/>
        <v>35932894.894391611</v>
      </c>
      <c r="CF34" s="62">
        <f t="shared" si="42"/>
        <v>35932894.894391611</v>
      </c>
      <c r="CG34" s="62">
        <f t="shared" si="42"/>
        <v>35932894.894391611</v>
      </c>
      <c r="CH34" s="62">
        <f t="shared" si="42"/>
        <v>35932894.894391611</v>
      </c>
      <c r="CI34" s="62">
        <f t="shared" si="42"/>
        <v>35932894.894391611</v>
      </c>
      <c r="CJ34" s="62">
        <f t="shared" si="42"/>
        <v>35932894.894391611</v>
      </c>
      <c r="CK34" s="62">
        <f t="shared" si="42"/>
        <v>35932894.894391611</v>
      </c>
      <c r="CL34" s="70"/>
      <c r="CM34" s="62">
        <f>$K$6*$Q$13</f>
        <v>32173239.375258908</v>
      </c>
      <c r="CN34" s="62">
        <f t="shared" ref="CN34:DM34" si="43">$K$6*$Q$13</f>
        <v>32173239.375258908</v>
      </c>
      <c r="CO34" s="62">
        <f t="shared" si="43"/>
        <v>32173239.375258908</v>
      </c>
      <c r="CP34" s="62">
        <f t="shared" si="43"/>
        <v>32173239.375258908</v>
      </c>
      <c r="CQ34" s="62">
        <f t="shared" si="43"/>
        <v>32173239.375258908</v>
      </c>
      <c r="CR34" s="62">
        <f t="shared" si="43"/>
        <v>32173239.375258908</v>
      </c>
      <c r="CS34" s="62">
        <f t="shared" si="43"/>
        <v>32173239.375258908</v>
      </c>
      <c r="CT34" s="62">
        <f t="shared" si="43"/>
        <v>32173239.375258908</v>
      </c>
      <c r="CU34" s="62">
        <f t="shared" si="43"/>
        <v>32173239.375258908</v>
      </c>
      <c r="CV34" s="62">
        <f t="shared" si="43"/>
        <v>32173239.375258908</v>
      </c>
      <c r="CW34" s="62">
        <f t="shared" si="43"/>
        <v>32173239.375258908</v>
      </c>
      <c r="CX34" s="62">
        <f t="shared" si="43"/>
        <v>32173239.375258908</v>
      </c>
      <c r="CY34" s="62">
        <f t="shared" si="43"/>
        <v>32173239.375258908</v>
      </c>
      <c r="CZ34" s="62">
        <f t="shared" si="43"/>
        <v>32173239.375258908</v>
      </c>
      <c r="DA34" s="62">
        <f t="shared" si="43"/>
        <v>32173239.375258908</v>
      </c>
      <c r="DB34" s="62">
        <f t="shared" si="43"/>
        <v>32173239.375258908</v>
      </c>
      <c r="DC34" s="62">
        <f t="shared" si="43"/>
        <v>32173239.375258908</v>
      </c>
      <c r="DD34" s="62">
        <f t="shared" si="43"/>
        <v>32173239.375258908</v>
      </c>
      <c r="DE34" s="62">
        <f t="shared" si="43"/>
        <v>32173239.375258908</v>
      </c>
      <c r="DF34" s="62">
        <f t="shared" si="43"/>
        <v>32173239.375258908</v>
      </c>
      <c r="DG34" s="62">
        <f t="shared" si="43"/>
        <v>32173239.375258908</v>
      </c>
      <c r="DH34" s="62">
        <f t="shared" si="43"/>
        <v>32173239.375258908</v>
      </c>
      <c r="DI34" s="62">
        <f t="shared" si="43"/>
        <v>32173239.375258908</v>
      </c>
      <c r="DJ34" s="62">
        <f t="shared" si="43"/>
        <v>32173239.375258908</v>
      </c>
      <c r="DK34" s="62">
        <f t="shared" si="43"/>
        <v>32173239.375258908</v>
      </c>
      <c r="DL34" s="62">
        <f t="shared" si="43"/>
        <v>32173239.375258908</v>
      </c>
      <c r="DM34" s="62">
        <f t="shared" si="43"/>
        <v>32173239.375258908</v>
      </c>
      <c r="DN34" s="70"/>
      <c r="DO34" s="62">
        <f>$J$6*$Q$12</f>
        <v>26071915.181451801</v>
      </c>
      <c r="DP34" s="62">
        <f t="shared" ref="DP34:EO34" si="44">$J$6*$Q$12</f>
        <v>26071915.181451801</v>
      </c>
      <c r="DQ34" s="62">
        <f t="shared" si="44"/>
        <v>26071915.181451801</v>
      </c>
      <c r="DR34" s="62">
        <f t="shared" si="44"/>
        <v>26071915.181451801</v>
      </c>
      <c r="DS34" s="62">
        <f t="shared" si="44"/>
        <v>26071915.181451801</v>
      </c>
      <c r="DT34" s="62">
        <f t="shared" si="44"/>
        <v>26071915.181451801</v>
      </c>
      <c r="DU34" s="62">
        <f t="shared" si="44"/>
        <v>26071915.181451801</v>
      </c>
      <c r="DV34" s="62">
        <f t="shared" si="44"/>
        <v>26071915.181451801</v>
      </c>
      <c r="DW34" s="62">
        <f t="shared" si="44"/>
        <v>26071915.181451801</v>
      </c>
      <c r="DX34" s="62">
        <f t="shared" si="44"/>
        <v>26071915.181451801</v>
      </c>
      <c r="DY34" s="62">
        <f t="shared" si="44"/>
        <v>26071915.181451801</v>
      </c>
      <c r="DZ34" s="62">
        <f t="shared" si="44"/>
        <v>26071915.181451801</v>
      </c>
      <c r="EA34" s="62">
        <f t="shared" si="44"/>
        <v>26071915.181451801</v>
      </c>
      <c r="EB34" s="62">
        <f t="shared" si="44"/>
        <v>26071915.181451801</v>
      </c>
      <c r="EC34" s="62">
        <f t="shared" si="44"/>
        <v>26071915.181451801</v>
      </c>
      <c r="ED34" s="62">
        <f t="shared" si="44"/>
        <v>26071915.181451801</v>
      </c>
      <c r="EE34" s="62">
        <f t="shared" si="44"/>
        <v>26071915.181451801</v>
      </c>
      <c r="EF34" s="62">
        <f t="shared" si="44"/>
        <v>26071915.181451801</v>
      </c>
      <c r="EG34" s="62">
        <f t="shared" si="44"/>
        <v>26071915.181451801</v>
      </c>
      <c r="EH34" s="62">
        <f t="shared" si="44"/>
        <v>26071915.181451801</v>
      </c>
      <c r="EI34" s="62">
        <f t="shared" si="44"/>
        <v>26071915.181451801</v>
      </c>
      <c r="EJ34" s="62">
        <f t="shared" si="44"/>
        <v>26071915.181451801</v>
      </c>
      <c r="EK34" s="62">
        <f t="shared" si="44"/>
        <v>26071915.181451801</v>
      </c>
      <c r="EL34" s="62">
        <f t="shared" si="44"/>
        <v>26071915.181451801</v>
      </c>
      <c r="EM34" s="62">
        <f t="shared" si="44"/>
        <v>26071915.181451801</v>
      </c>
      <c r="EN34" s="62">
        <f t="shared" si="44"/>
        <v>26071915.181451801</v>
      </c>
      <c r="EO34" s="62">
        <f t="shared" si="44"/>
        <v>26071915.181451801</v>
      </c>
      <c r="EP34" s="70"/>
      <c r="EQ34" s="62">
        <f>$I$6*$Q$11</f>
        <v>20354736.398334432</v>
      </c>
      <c r="ER34" s="62">
        <f t="shared" ref="ER34:FQ34" si="45">$I$6*$Q$11</f>
        <v>20354736.398334432</v>
      </c>
      <c r="ES34" s="62">
        <f t="shared" si="45"/>
        <v>20354736.398334432</v>
      </c>
      <c r="ET34" s="62">
        <f t="shared" si="45"/>
        <v>20354736.398334432</v>
      </c>
      <c r="EU34" s="62">
        <f t="shared" si="45"/>
        <v>20354736.398334432</v>
      </c>
      <c r="EV34" s="62">
        <f t="shared" si="45"/>
        <v>20354736.398334432</v>
      </c>
      <c r="EW34" s="62">
        <f t="shared" si="45"/>
        <v>20354736.398334432</v>
      </c>
      <c r="EX34" s="62">
        <f t="shared" si="45"/>
        <v>20354736.398334432</v>
      </c>
      <c r="EY34" s="62">
        <f t="shared" si="45"/>
        <v>20354736.398334432</v>
      </c>
      <c r="EZ34" s="62">
        <f t="shared" si="45"/>
        <v>20354736.398334432</v>
      </c>
      <c r="FA34" s="62">
        <f t="shared" si="45"/>
        <v>20354736.398334432</v>
      </c>
      <c r="FB34" s="62">
        <f t="shared" si="45"/>
        <v>20354736.398334432</v>
      </c>
      <c r="FC34" s="62">
        <f t="shared" si="45"/>
        <v>20354736.398334432</v>
      </c>
      <c r="FD34" s="62">
        <f t="shared" si="45"/>
        <v>20354736.398334432</v>
      </c>
      <c r="FE34" s="62">
        <f t="shared" si="45"/>
        <v>20354736.398334432</v>
      </c>
      <c r="FF34" s="62">
        <f t="shared" si="45"/>
        <v>20354736.398334432</v>
      </c>
      <c r="FG34" s="62">
        <f t="shared" si="45"/>
        <v>20354736.398334432</v>
      </c>
      <c r="FH34" s="62">
        <f t="shared" si="45"/>
        <v>20354736.398334432</v>
      </c>
      <c r="FI34" s="62">
        <f t="shared" si="45"/>
        <v>20354736.398334432</v>
      </c>
      <c r="FJ34" s="62">
        <f t="shared" si="45"/>
        <v>20354736.398334432</v>
      </c>
      <c r="FK34" s="62">
        <f t="shared" si="45"/>
        <v>20354736.398334432</v>
      </c>
      <c r="FL34" s="62">
        <f t="shared" si="45"/>
        <v>20354736.398334432</v>
      </c>
      <c r="FM34" s="62">
        <f t="shared" si="45"/>
        <v>20354736.398334432</v>
      </c>
      <c r="FN34" s="62">
        <f t="shared" si="45"/>
        <v>20354736.398334432</v>
      </c>
      <c r="FO34" s="62">
        <f t="shared" si="45"/>
        <v>20354736.398334432</v>
      </c>
      <c r="FP34" s="62">
        <f t="shared" si="45"/>
        <v>20354736.398334432</v>
      </c>
      <c r="FQ34" s="62">
        <f t="shared" si="45"/>
        <v>20354736.398334432</v>
      </c>
      <c r="FR34" s="70"/>
      <c r="FS34" s="62">
        <f>$H$6*$Q$10</f>
        <v>15809318.75721604</v>
      </c>
      <c r="FT34" s="62">
        <f t="shared" ref="FT34:GS34" si="46">$H$6*$Q$10</f>
        <v>15809318.75721604</v>
      </c>
      <c r="FU34" s="62">
        <f t="shared" si="46"/>
        <v>15809318.75721604</v>
      </c>
      <c r="FV34" s="62">
        <f t="shared" si="46"/>
        <v>15809318.75721604</v>
      </c>
      <c r="FW34" s="62">
        <f t="shared" si="46"/>
        <v>15809318.75721604</v>
      </c>
      <c r="FX34" s="62">
        <f t="shared" si="46"/>
        <v>15809318.75721604</v>
      </c>
      <c r="FY34" s="62">
        <f t="shared" si="46"/>
        <v>15809318.75721604</v>
      </c>
      <c r="FZ34" s="62">
        <f t="shared" si="46"/>
        <v>15809318.75721604</v>
      </c>
      <c r="GA34" s="62">
        <f t="shared" si="46"/>
        <v>15809318.75721604</v>
      </c>
      <c r="GB34" s="62">
        <f t="shared" si="46"/>
        <v>15809318.75721604</v>
      </c>
      <c r="GC34" s="62">
        <f t="shared" si="46"/>
        <v>15809318.75721604</v>
      </c>
      <c r="GD34" s="62">
        <f t="shared" si="46"/>
        <v>15809318.75721604</v>
      </c>
      <c r="GE34" s="62">
        <f t="shared" si="46"/>
        <v>15809318.75721604</v>
      </c>
      <c r="GF34" s="62">
        <f t="shared" si="46"/>
        <v>15809318.75721604</v>
      </c>
      <c r="GG34" s="62">
        <f t="shared" si="46"/>
        <v>15809318.75721604</v>
      </c>
      <c r="GH34" s="62">
        <f t="shared" si="46"/>
        <v>15809318.75721604</v>
      </c>
      <c r="GI34" s="62">
        <f t="shared" si="46"/>
        <v>15809318.75721604</v>
      </c>
      <c r="GJ34" s="62">
        <f t="shared" si="46"/>
        <v>15809318.75721604</v>
      </c>
      <c r="GK34" s="62">
        <f t="shared" si="46"/>
        <v>15809318.75721604</v>
      </c>
      <c r="GL34" s="62">
        <f t="shared" si="46"/>
        <v>15809318.75721604</v>
      </c>
      <c r="GM34" s="62">
        <f t="shared" si="46"/>
        <v>15809318.75721604</v>
      </c>
      <c r="GN34" s="62">
        <f t="shared" si="46"/>
        <v>15809318.75721604</v>
      </c>
      <c r="GO34" s="62">
        <f t="shared" si="46"/>
        <v>15809318.75721604</v>
      </c>
      <c r="GP34" s="62">
        <f t="shared" si="46"/>
        <v>15809318.75721604</v>
      </c>
      <c r="GQ34" s="62">
        <f t="shared" si="46"/>
        <v>15809318.75721604</v>
      </c>
      <c r="GR34" s="62">
        <f t="shared" si="46"/>
        <v>15809318.75721604</v>
      </c>
      <c r="GS34" s="62">
        <f t="shared" si="46"/>
        <v>15809318.75721604</v>
      </c>
      <c r="GT34" s="70"/>
      <c r="GU34" s="62">
        <f>$G$6*$Q$9</f>
        <v>13070560.345692301</v>
      </c>
      <c r="GV34" s="62">
        <f t="shared" ref="GV34:HU34" si="47">$G$6*$Q$9</f>
        <v>13070560.345692301</v>
      </c>
      <c r="GW34" s="62">
        <f t="shared" si="47"/>
        <v>13070560.345692301</v>
      </c>
      <c r="GX34" s="62">
        <f t="shared" si="47"/>
        <v>13070560.345692301</v>
      </c>
      <c r="GY34" s="62">
        <f t="shared" si="47"/>
        <v>13070560.345692301</v>
      </c>
      <c r="GZ34" s="62">
        <f t="shared" si="47"/>
        <v>13070560.345692301</v>
      </c>
      <c r="HA34" s="62">
        <f t="shared" si="47"/>
        <v>13070560.345692301</v>
      </c>
      <c r="HB34" s="62">
        <f t="shared" si="47"/>
        <v>13070560.345692301</v>
      </c>
      <c r="HC34" s="62">
        <f t="shared" si="47"/>
        <v>13070560.345692301</v>
      </c>
      <c r="HD34" s="62">
        <f t="shared" si="47"/>
        <v>13070560.345692301</v>
      </c>
      <c r="HE34" s="62">
        <f t="shared" si="47"/>
        <v>13070560.345692301</v>
      </c>
      <c r="HF34" s="62">
        <f t="shared" si="47"/>
        <v>13070560.345692301</v>
      </c>
      <c r="HG34" s="62">
        <f t="shared" si="47"/>
        <v>13070560.345692301</v>
      </c>
      <c r="HH34" s="62">
        <f t="shared" si="47"/>
        <v>13070560.345692301</v>
      </c>
      <c r="HI34" s="62">
        <f t="shared" si="47"/>
        <v>13070560.345692301</v>
      </c>
      <c r="HJ34" s="62">
        <f t="shared" si="47"/>
        <v>13070560.345692301</v>
      </c>
      <c r="HK34" s="62">
        <f t="shared" si="47"/>
        <v>13070560.345692301</v>
      </c>
      <c r="HL34" s="62">
        <f t="shared" si="47"/>
        <v>13070560.345692301</v>
      </c>
      <c r="HM34" s="62">
        <f t="shared" si="47"/>
        <v>13070560.345692301</v>
      </c>
      <c r="HN34" s="62">
        <f t="shared" si="47"/>
        <v>13070560.345692301</v>
      </c>
      <c r="HO34" s="62">
        <f t="shared" si="47"/>
        <v>13070560.345692301</v>
      </c>
      <c r="HP34" s="62">
        <f t="shared" si="47"/>
        <v>13070560.345692301</v>
      </c>
      <c r="HQ34" s="62">
        <f t="shared" si="47"/>
        <v>13070560.345692301</v>
      </c>
      <c r="HR34" s="62">
        <f t="shared" si="47"/>
        <v>13070560.345692301</v>
      </c>
      <c r="HS34" s="62">
        <f t="shared" si="47"/>
        <v>13070560.345692301</v>
      </c>
      <c r="HT34" s="62">
        <f t="shared" si="47"/>
        <v>13070560.345692301</v>
      </c>
      <c r="HU34" s="62">
        <f t="shared" si="47"/>
        <v>13070560.345692301</v>
      </c>
      <c r="HV34" s="70"/>
    </row>
    <row r="35" spans="1:230" s="62" customFormat="1" ht="25.5" x14ac:dyDescent="0.2">
      <c r="A35" s="59"/>
      <c r="B35" s="73">
        <v>6</v>
      </c>
      <c r="C35" s="76" t="s">
        <v>28</v>
      </c>
      <c r="D35" s="74">
        <v>6319</v>
      </c>
      <c r="E35" s="44" t="s">
        <v>817</v>
      </c>
      <c r="F35" s="44" t="s">
        <v>838</v>
      </c>
      <c r="G35" s="62">
        <f>$N$7</f>
        <v>75622710.95105496</v>
      </c>
      <c r="H35" s="62">
        <f t="shared" ref="H35:AG35" si="48">$N$7</f>
        <v>75622710.95105496</v>
      </c>
      <c r="I35" s="62">
        <f t="shared" si="48"/>
        <v>75622710.95105496</v>
      </c>
      <c r="J35" s="62">
        <f t="shared" si="48"/>
        <v>75622710.95105496</v>
      </c>
      <c r="K35" s="62">
        <f t="shared" si="48"/>
        <v>75622710.95105496</v>
      </c>
      <c r="L35" s="62">
        <f t="shared" si="48"/>
        <v>75622710.95105496</v>
      </c>
      <c r="M35" s="62">
        <f t="shared" si="48"/>
        <v>75622710.95105496</v>
      </c>
      <c r="N35" s="62">
        <f t="shared" si="48"/>
        <v>75622710.95105496</v>
      </c>
      <c r="O35" s="62">
        <f t="shared" si="48"/>
        <v>75622710.95105496</v>
      </c>
      <c r="P35" s="62">
        <f t="shared" si="48"/>
        <v>75622710.95105496</v>
      </c>
      <c r="Q35" s="62">
        <f t="shared" si="48"/>
        <v>75622710.95105496</v>
      </c>
      <c r="R35" s="62">
        <f t="shared" si="48"/>
        <v>75622710.95105496</v>
      </c>
      <c r="S35" s="62">
        <f t="shared" si="48"/>
        <v>75622710.95105496</v>
      </c>
      <c r="T35" s="62">
        <f t="shared" si="48"/>
        <v>75622710.95105496</v>
      </c>
      <c r="U35" s="62">
        <f t="shared" si="48"/>
        <v>75622710.95105496</v>
      </c>
      <c r="V35" s="62">
        <f t="shared" si="48"/>
        <v>75622710.95105496</v>
      </c>
      <c r="W35" s="62">
        <f t="shared" si="48"/>
        <v>75622710.95105496</v>
      </c>
      <c r="X35" s="62">
        <f t="shared" si="48"/>
        <v>75622710.95105496</v>
      </c>
      <c r="Y35" s="62">
        <f t="shared" si="48"/>
        <v>75622710.95105496</v>
      </c>
      <c r="Z35" s="62">
        <f t="shared" si="48"/>
        <v>75622710.95105496</v>
      </c>
      <c r="AA35" s="62">
        <f t="shared" si="48"/>
        <v>75622710.95105496</v>
      </c>
      <c r="AB35" s="62">
        <f t="shared" si="48"/>
        <v>75622710.95105496</v>
      </c>
      <c r="AC35" s="62">
        <f t="shared" si="48"/>
        <v>75622710.95105496</v>
      </c>
      <c r="AD35" s="62">
        <f t="shared" si="48"/>
        <v>75622710.95105496</v>
      </c>
      <c r="AE35" s="62">
        <f t="shared" si="48"/>
        <v>75622710.95105496</v>
      </c>
      <c r="AF35" s="62">
        <f t="shared" si="48"/>
        <v>75622710.95105496</v>
      </c>
      <c r="AG35" s="62">
        <f t="shared" si="48"/>
        <v>75622710.95105496</v>
      </c>
      <c r="AH35" s="70"/>
      <c r="AI35" s="71">
        <f t="shared" ref="AI35:BI35" si="49">$M$7*$Q$15</f>
        <v>75205857.533240378</v>
      </c>
      <c r="AJ35" s="71">
        <f t="shared" si="49"/>
        <v>75205857.533240378</v>
      </c>
      <c r="AK35" s="71">
        <f t="shared" si="49"/>
        <v>75205857.533240378</v>
      </c>
      <c r="AL35" s="71">
        <f t="shared" si="49"/>
        <v>75205857.533240378</v>
      </c>
      <c r="AM35" s="71">
        <f t="shared" si="49"/>
        <v>75205857.533240378</v>
      </c>
      <c r="AN35" s="71">
        <f t="shared" si="49"/>
        <v>75205857.533240378</v>
      </c>
      <c r="AO35" s="71">
        <f t="shared" si="49"/>
        <v>75205857.533240378</v>
      </c>
      <c r="AP35" s="71">
        <f t="shared" si="49"/>
        <v>75205857.533240378</v>
      </c>
      <c r="AQ35" s="71">
        <f t="shared" si="49"/>
        <v>75205857.533240378</v>
      </c>
      <c r="AR35" s="71">
        <f t="shared" si="49"/>
        <v>75205857.533240378</v>
      </c>
      <c r="AS35" s="71">
        <f t="shared" si="49"/>
        <v>75205857.533240378</v>
      </c>
      <c r="AT35" s="71">
        <f t="shared" si="49"/>
        <v>75205857.533240378</v>
      </c>
      <c r="AU35" s="71">
        <f t="shared" si="49"/>
        <v>75205857.533240378</v>
      </c>
      <c r="AV35" s="71">
        <f t="shared" si="49"/>
        <v>75205857.533240378</v>
      </c>
      <c r="AW35" s="71">
        <f t="shared" si="49"/>
        <v>75205857.533240378</v>
      </c>
      <c r="AX35" s="71">
        <f t="shared" si="49"/>
        <v>75205857.533240378</v>
      </c>
      <c r="AY35" s="71">
        <f t="shared" si="49"/>
        <v>75205857.533240378</v>
      </c>
      <c r="AZ35" s="71">
        <f t="shared" si="49"/>
        <v>75205857.533240378</v>
      </c>
      <c r="BA35" s="71">
        <f t="shared" si="49"/>
        <v>75205857.533240378</v>
      </c>
      <c r="BB35" s="71">
        <f t="shared" si="49"/>
        <v>75205857.533240378</v>
      </c>
      <c r="BC35" s="71">
        <f t="shared" si="49"/>
        <v>75205857.533240378</v>
      </c>
      <c r="BD35" s="71">
        <f t="shared" si="49"/>
        <v>75205857.533240378</v>
      </c>
      <c r="BE35" s="71">
        <f t="shared" si="49"/>
        <v>75205857.533240378</v>
      </c>
      <c r="BF35" s="71">
        <f t="shared" si="49"/>
        <v>75205857.533240378</v>
      </c>
      <c r="BG35" s="71">
        <f t="shared" si="49"/>
        <v>75205857.533240378</v>
      </c>
      <c r="BH35" s="71">
        <f t="shared" si="49"/>
        <v>75205857.533240378</v>
      </c>
      <c r="BI35" s="71">
        <f t="shared" si="49"/>
        <v>75205857.533240378</v>
      </c>
      <c r="BJ35" s="70"/>
      <c r="BK35" s="62">
        <f>$L$7*$Q$14</f>
        <v>68748704.513165995</v>
      </c>
      <c r="BL35" s="62">
        <f t="shared" ref="BL35:CK35" si="50">$L$7*$Q$14</f>
        <v>68748704.513165995</v>
      </c>
      <c r="BM35" s="62">
        <f t="shared" si="50"/>
        <v>68748704.513165995</v>
      </c>
      <c r="BN35" s="62">
        <f t="shared" si="50"/>
        <v>68748704.513165995</v>
      </c>
      <c r="BO35" s="62">
        <f t="shared" si="50"/>
        <v>68748704.513165995</v>
      </c>
      <c r="BP35" s="62">
        <f t="shared" si="50"/>
        <v>68748704.513165995</v>
      </c>
      <c r="BQ35" s="62">
        <f t="shared" si="50"/>
        <v>68748704.513165995</v>
      </c>
      <c r="BR35" s="62">
        <f t="shared" si="50"/>
        <v>68748704.513165995</v>
      </c>
      <c r="BS35" s="62">
        <f t="shared" si="50"/>
        <v>68748704.513165995</v>
      </c>
      <c r="BT35" s="62">
        <f t="shared" si="50"/>
        <v>68748704.513165995</v>
      </c>
      <c r="BU35" s="62">
        <f t="shared" si="50"/>
        <v>68748704.513165995</v>
      </c>
      <c r="BV35" s="62">
        <f t="shared" si="50"/>
        <v>68748704.513165995</v>
      </c>
      <c r="BW35" s="62">
        <f t="shared" si="50"/>
        <v>68748704.513165995</v>
      </c>
      <c r="BX35" s="62">
        <f t="shared" si="50"/>
        <v>68748704.513165995</v>
      </c>
      <c r="BY35" s="62">
        <f t="shared" si="50"/>
        <v>68748704.513165995</v>
      </c>
      <c r="BZ35" s="62">
        <f t="shared" si="50"/>
        <v>68748704.513165995</v>
      </c>
      <c r="CA35" s="62">
        <f t="shared" si="50"/>
        <v>68748704.513165995</v>
      </c>
      <c r="CB35" s="62">
        <f t="shared" si="50"/>
        <v>68748704.513165995</v>
      </c>
      <c r="CC35" s="62">
        <f t="shared" si="50"/>
        <v>68748704.513165995</v>
      </c>
      <c r="CD35" s="62">
        <f t="shared" si="50"/>
        <v>68748704.513165995</v>
      </c>
      <c r="CE35" s="62">
        <f t="shared" si="50"/>
        <v>68748704.513165995</v>
      </c>
      <c r="CF35" s="62">
        <f t="shared" si="50"/>
        <v>68748704.513165995</v>
      </c>
      <c r="CG35" s="62">
        <f t="shared" si="50"/>
        <v>68748704.513165995</v>
      </c>
      <c r="CH35" s="62">
        <f t="shared" si="50"/>
        <v>68748704.513165995</v>
      </c>
      <c r="CI35" s="62">
        <f t="shared" si="50"/>
        <v>68748704.513165995</v>
      </c>
      <c r="CJ35" s="62">
        <f t="shared" si="50"/>
        <v>68748704.513165995</v>
      </c>
      <c r="CK35" s="62">
        <f t="shared" si="50"/>
        <v>68748704.513165995</v>
      </c>
      <c r="CL35" s="70"/>
      <c r="CM35" s="62">
        <f>$K$7*$Q$13</f>
        <v>65688225.940218523</v>
      </c>
      <c r="CN35" s="62">
        <f t="shared" ref="CN35:DM35" si="51">$K$7*$Q$13</f>
        <v>65688225.940218523</v>
      </c>
      <c r="CO35" s="62">
        <f t="shared" si="51"/>
        <v>65688225.940218523</v>
      </c>
      <c r="CP35" s="62">
        <f t="shared" si="51"/>
        <v>65688225.940218523</v>
      </c>
      <c r="CQ35" s="62">
        <f t="shared" si="51"/>
        <v>65688225.940218523</v>
      </c>
      <c r="CR35" s="62">
        <f t="shared" si="51"/>
        <v>65688225.940218523</v>
      </c>
      <c r="CS35" s="62">
        <f t="shared" si="51"/>
        <v>65688225.940218523</v>
      </c>
      <c r="CT35" s="62">
        <f t="shared" si="51"/>
        <v>65688225.940218523</v>
      </c>
      <c r="CU35" s="62">
        <f t="shared" si="51"/>
        <v>65688225.940218523</v>
      </c>
      <c r="CV35" s="62">
        <f t="shared" si="51"/>
        <v>65688225.940218523</v>
      </c>
      <c r="CW35" s="62">
        <f t="shared" si="51"/>
        <v>65688225.940218523</v>
      </c>
      <c r="CX35" s="62">
        <f t="shared" si="51"/>
        <v>65688225.940218523</v>
      </c>
      <c r="CY35" s="62">
        <f t="shared" si="51"/>
        <v>65688225.940218523</v>
      </c>
      <c r="CZ35" s="62">
        <f t="shared" si="51"/>
        <v>65688225.940218523</v>
      </c>
      <c r="DA35" s="62">
        <f t="shared" si="51"/>
        <v>65688225.940218523</v>
      </c>
      <c r="DB35" s="62">
        <f t="shared" si="51"/>
        <v>65688225.940218523</v>
      </c>
      <c r="DC35" s="62">
        <f t="shared" si="51"/>
        <v>65688225.940218523</v>
      </c>
      <c r="DD35" s="62">
        <f t="shared" si="51"/>
        <v>65688225.940218523</v>
      </c>
      <c r="DE35" s="62">
        <f t="shared" si="51"/>
        <v>65688225.940218523</v>
      </c>
      <c r="DF35" s="62">
        <f t="shared" si="51"/>
        <v>65688225.940218523</v>
      </c>
      <c r="DG35" s="62">
        <f t="shared" si="51"/>
        <v>65688225.940218523</v>
      </c>
      <c r="DH35" s="62">
        <f t="shared" si="51"/>
        <v>65688225.940218523</v>
      </c>
      <c r="DI35" s="62">
        <f t="shared" si="51"/>
        <v>65688225.940218523</v>
      </c>
      <c r="DJ35" s="62">
        <f t="shared" si="51"/>
        <v>65688225.940218523</v>
      </c>
      <c r="DK35" s="62">
        <f t="shared" si="51"/>
        <v>65688225.940218523</v>
      </c>
      <c r="DL35" s="62">
        <f t="shared" si="51"/>
        <v>65688225.940218523</v>
      </c>
      <c r="DM35" s="62">
        <f t="shared" si="51"/>
        <v>65688225.940218523</v>
      </c>
      <c r="DN35" s="70"/>
      <c r="DO35" s="62">
        <f>$J$7*$Q$12</f>
        <v>59387784.837635212</v>
      </c>
      <c r="DP35" s="62">
        <f t="shared" ref="DP35:EO35" si="52">$J$7*$Q$12</f>
        <v>59387784.837635212</v>
      </c>
      <c r="DQ35" s="62">
        <f t="shared" si="52"/>
        <v>59387784.837635212</v>
      </c>
      <c r="DR35" s="62">
        <f t="shared" si="52"/>
        <v>59387784.837635212</v>
      </c>
      <c r="DS35" s="62">
        <f t="shared" si="52"/>
        <v>59387784.837635212</v>
      </c>
      <c r="DT35" s="62">
        <f t="shared" si="52"/>
        <v>59387784.837635212</v>
      </c>
      <c r="DU35" s="62">
        <f t="shared" si="52"/>
        <v>59387784.837635212</v>
      </c>
      <c r="DV35" s="62">
        <f t="shared" si="52"/>
        <v>59387784.837635212</v>
      </c>
      <c r="DW35" s="62">
        <f t="shared" si="52"/>
        <v>59387784.837635212</v>
      </c>
      <c r="DX35" s="62">
        <f t="shared" si="52"/>
        <v>59387784.837635212</v>
      </c>
      <c r="DY35" s="62">
        <f t="shared" si="52"/>
        <v>59387784.837635212</v>
      </c>
      <c r="DZ35" s="62">
        <f t="shared" si="52"/>
        <v>59387784.837635212</v>
      </c>
      <c r="EA35" s="62">
        <f t="shared" si="52"/>
        <v>59387784.837635212</v>
      </c>
      <c r="EB35" s="62">
        <f t="shared" si="52"/>
        <v>59387784.837635212</v>
      </c>
      <c r="EC35" s="62">
        <f t="shared" si="52"/>
        <v>59387784.837635212</v>
      </c>
      <c r="ED35" s="62">
        <f t="shared" si="52"/>
        <v>59387784.837635212</v>
      </c>
      <c r="EE35" s="62">
        <f t="shared" si="52"/>
        <v>59387784.837635212</v>
      </c>
      <c r="EF35" s="62">
        <f t="shared" si="52"/>
        <v>59387784.837635212</v>
      </c>
      <c r="EG35" s="62">
        <f t="shared" si="52"/>
        <v>59387784.837635212</v>
      </c>
      <c r="EH35" s="62">
        <f t="shared" si="52"/>
        <v>59387784.837635212</v>
      </c>
      <c r="EI35" s="62">
        <f t="shared" si="52"/>
        <v>59387784.837635212</v>
      </c>
      <c r="EJ35" s="62">
        <f t="shared" si="52"/>
        <v>59387784.837635212</v>
      </c>
      <c r="EK35" s="62">
        <f t="shared" si="52"/>
        <v>59387784.837635212</v>
      </c>
      <c r="EL35" s="62">
        <f t="shared" si="52"/>
        <v>59387784.837635212</v>
      </c>
      <c r="EM35" s="62">
        <f t="shared" si="52"/>
        <v>59387784.837635212</v>
      </c>
      <c r="EN35" s="62">
        <f t="shared" si="52"/>
        <v>59387784.837635212</v>
      </c>
      <c r="EO35" s="62">
        <f t="shared" si="52"/>
        <v>59387784.837635212</v>
      </c>
      <c r="EP35" s="70"/>
      <c r="EQ35" s="62">
        <f>$I$7*$Q$11</f>
        <v>50180691.654764228</v>
      </c>
      <c r="ER35" s="62">
        <f t="shared" ref="ER35:FQ35" si="53">$I$7*$Q$11</f>
        <v>50180691.654764228</v>
      </c>
      <c r="ES35" s="62">
        <f t="shared" si="53"/>
        <v>50180691.654764228</v>
      </c>
      <c r="ET35" s="62">
        <f t="shared" si="53"/>
        <v>50180691.654764228</v>
      </c>
      <c r="EU35" s="62">
        <f t="shared" si="53"/>
        <v>50180691.654764228</v>
      </c>
      <c r="EV35" s="62">
        <f t="shared" si="53"/>
        <v>50180691.654764228</v>
      </c>
      <c r="EW35" s="62">
        <f t="shared" si="53"/>
        <v>50180691.654764228</v>
      </c>
      <c r="EX35" s="62">
        <f t="shared" si="53"/>
        <v>50180691.654764228</v>
      </c>
      <c r="EY35" s="62">
        <f t="shared" si="53"/>
        <v>50180691.654764228</v>
      </c>
      <c r="EZ35" s="62">
        <f t="shared" si="53"/>
        <v>50180691.654764228</v>
      </c>
      <c r="FA35" s="62">
        <f t="shared" si="53"/>
        <v>50180691.654764228</v>
      </c>
      <c r="FB35" s="62">
        <f t="shared" si="53"/>
        <v>50180691.654764228</v>
      </c>
      <c r="FC35" s="62">
        <f t="shared" si="53"/>
        <v>50180691.654764228</v>
      </c>
      <c r="FD35" s="62">
        <f t="shared" si="53"/>
        <v>50180691.654764228</v>
      </c>
      <c r="FE35" s="62">
        <f t="shared" si="53"/>
        <v>50180691.654764228</v>
      </c>
      <c r="FF35" s="62">
        <f t="shared" si="53"/>
        <v>50180691.654764228</v>
      </c>
      <c r="FG35" s="62">
        <f t="shared" si="53"/>
        <v>50180691.654764228</v>
      </c>
      <c r="FH35" s="62">
        <f t="shared" si="53"/>
        <v>50180691.654764228</v>
      </c>
      <c r="FI35" s="62">
        <f t="shared" si="53"/>
        <v>50180691.654764228</v>
      </c>
      <c r="FJ35" s="62">
        <f t="shared" si="53"/>
        <v>50180691.654764228</v>
      </c>
      <c r="FK35" s="62">
        <f t="shared" si="53"/>
        <v>50180691.654764228</v>
      </c>
      <c r="FL35" s="62">
        <f t="shared" si="53"/>
        <v>50180691.654764228</v>
      </c>
      <c r="FM35" s="62">
        <f t="shared" si="53"/>
        <v>50180691.654764228</v>
      </c>
      <c r="FN35" s="62">
        <f t="shared" si="53"/>
        <v>50180691.654764228</v>
      </c>
      <c r="FO35" s="62">
        <f t="shared" si="53"/>
        <v>50180691.654764228</v>
      </c>
      <c r="FP35" s="62">
        <f t="shared" si="53"/>
        <v>50180691.654764228</v>
      </c>
      <c r="FQ35" s="62">
        <f t="shared" si="53"/>
        <v>50180691.654764228</v>
      </c>
      <c r="FR35" s="70"/>
      <c r="FS35" s="62">
        <f>$H$7*$Q$10</f>
        <v>43325541.558526851</v>
      </c>
      <c r="FT35" s="62">
        <f t="shared" ref="FT35:GS35" si="54">$H$7*$Q$10</f>
        <v>43325541.558526851</v>
      </c>
      <c r="FU35" s="62">
        <f t="shared" si="54"/>
        <v>43325541.558526851</v>
      </c>
      <c r="FV35" s="62">
        <f t="shared" si="54"/>
        <v>43325541.558526851</v>
      </c>
      <c r="FW35" s="62">
        <f t="shared" si="54"/>
        <v>43325541.558526851</v>
      </c>
      <c r="FX35" s="62">
        <f t="shared" si="54"/>
        <v>43325541.558526851</v>
      </c>
      <c r="FY35" s="62">
        <f t="shared" si="54"/>
        <v>43325541.558526851</v>
      </c>
      <c r="FZ35" s="62">
        <f t="shared" si="54"/>
        <v>43325541.558526851</v>
      </c>
      <c r="GA35" s="62">
        <f t="shared" si="54"/>
        <v>43325541.558526851</v>
      </c>
      <c r="GB35" s="62">
        <f t="shared" si="54"/>
        <v>43325541.558526851</v>
      </c>
      <c r="GC35" s="62">
        <f t="shared" si="54"/>
        <v>43325541.558526851</v>
      </c>
      <c r="GD35" s="62">
        <f t="shared" si="54"/>
        <v>43325541.558526851</v>
      </c>
      <c r="GE35" s="62">
        <f t="shared" si="54"/>
        <v>43325541.558526851</v>
      </c>
      <c r="GF35" s="62">
        <f t="shared" si="54"/>
        <v>43325541.558526851</v>
      </c>
      <c r="GG35" s="62">
        <f t="shared" si="54"/>
        <v>43325541.558526851</v>
      </c>
      <c r="GH35" s="62">
        <f t="shared" si="54"/>
        <v>43325541.558526851</v>
      </c>
      <c r="GI35" s="62">
        <f t="shared" si="54"/>
        <v>43325541.558526851</v>
      </c>
      <c r="GJ35" s="62">
        <f t="shared" si="54"/>
        <v>43325541.558526851</v>
      </c>
      <c r="GK35" s="62">
        <f t="shared" si="54"/>
        <v>43325541.558526851</v>
      </c>
      <c r="GL35" s="62">
        <f t="shared" si="54"/>
        <v>43325541.558526851</v>
      </c>
      <c r="GM35" s="62">
        <f t="shared" si="54"/>
        <v>43325541.558526851</v>
      </c>
      <c r="GN35" s="62">
        <f t="shared" si="54"/>
        <v>43325541.558526851</v>
      </c>
      <c r="GO35" s="62">
        <f t="shared" si="54"/>
        <v>43325541.558526851</v>
      </c>
      <c r="GP35" s="62">
        <f t="shared" si="54"/>
        <v>43325541.558526851</v>
      </c>
      <c r="GQ35" s="62">
        <f t="shared" si="54"/>
        <v>43325541.558526851</v>
      </c>
      <c r="GR35" s="62">
        <f t="shared" si="54"/>
        <v>43325541.558526851</v>
      </c>
      <c r="GS35" s="62">
        <f t="shared" si="54"/>
        <v>43325541.558526851</v>
      </c>
      <c r="GT35" s="70"/>
      <c r="GU35" s="62">
        <f>$G$7*$Q$9</f>
        <v>41853141.670968145</v>
      </c>
      <c r="GV35" s="62">
        <f t="shared" ref="GV35:HU35" si="55">$G$7*$Q$9</f>
        <v>41853141.670968145</v>
      </c>
      <c r="GW35" s="62">
        <f t="shared" si="55"/>
        <v>41853141.670968145</v>
      </c>
      <c r="GX35" s="62">
        <f t="shared" si="55"/>
        <v>41853141.670968145</v>
      </c>
      <c r="GY35" s="62">
        <f t="shared" si="55"/>
        <v>41853141.670968145</v>
      </c>
      <c r="GZ35" s="62">
        <f t="shared" si="55"/>
        <v>41853141.670968145</v>
      </c>
      <c r="HA35" s="62">
        <f t="shared" si="55"/>
        <v>41853141.670968145</v>
      </c>
      <c r="HB35" s="62">
        <f t="shared" si="55"/>
        <v>41853141.670968145</v>
      </c>
      <c r="HC35" s="62">
        <f t="shared" si="55"/>
        <v>41853141.670968145</v>
      </c>
      <c r="HD35" s="62">
        <f t="shared" si="55"/>
        <v>41853141.670968145</v>
      </c>
      <c r="HE35" s="62">
        <f t="shared" si="55"/>
        <v>41853141.670968145</v>
      </c>
      <c r="HF35" s="62">
        <f t="shared" si="55"/>
        <v>41853141.670968145</v>
      </c>
      <c r="HG35" s="62">
        <f t="shared" si="55"/>
        <v>41853141.670968145</v>
      </c>
      <c r="HH35" s="62">
        <f t="shared" si="55"/>
        <v>41853141.670968145</v>
      </c>
      <c r="HI35" s="62">
        <f t="shared" si="55"/>
        <v>41853141.670968145</v>
      </c>
      <c r="HJ35" s="62">
        <f t="shared" si="55"/>
        <v>41853141.670968145</v>
      </c>
      <c r="HK35" s="62">
        <f t="shared" si="55"/>
        <v>41853141.670968145</v>
      </c>
      <c r="HL35" s="62">
        <f t="shared" si="55"/>
        <v>41853141.670968145</v>
      </c>
      <c r="HM35" s="62">
        <f t="shared" si="55"/>
        <v>41853141.670968145</v>
      </c>
      <c r="HN35" s="62">
        <f t="shared" si="55"/>
        <v>41853141.670968145</v>
      </c>
      <c r="HO35" s="62">
        <f t="shared" si="55"/>
        <v>41853141.670968145</v>
      </c>
      <c r="HP35" s="62">
        <f t="shared" si="55"/>
        <v>41853141.670968145</v>
      </c>
      <c r="HQ35" s="62">
        <f t="shared" si="55"/>
        <v>41853141.670968145</v>
      </c>
      <c r="HR35" s="62">
        <f t="shared" si="55"/>
        <v>41853141.670968145</v>
      </c>
      <c r="HS35" s="62">
        <f t="shared" si="55"/>
        <v>41853141.670968145</v>
      </c>
      <c r="HT35" s="62">
        <f t="shared" si="55"/>
        <v>41853141.670968145</v>
      </c>
      <c r="HU35" s="62">
        <f t="shared" si="55"/>
        <v>41853141.670968145</v>
      </c>
      <c r="HV35" s="70"/>
    </row>
    <row r="36" spans="1:230" s="62" customFormat="1" ht="51" x14ac:dyDescent="0.2">
      <c r="A36" s="59"/>
      <c r="B36" s="73">
        <v>7</v>
      </c>
      <c r="C36" s="59" t="s">
        <v>28</v>
      </c>
      <c r="D36" s="44" t="s">
        <v>855</v>
      </c>
      <c r="E36" s="44" t="s">
        <v>856</v>
      </c>
      <c r="F36" s="44" t="s">
        <v>9</v>
      </c>
      <c r="G36" s="62">
        <f>$N$8</f>
        <v>12059781.975733154</v>
      </c>
      <c r="H36" s="62">
        <f t="shared" ref="H36:AG36" si="56">$N$8</f>
        <v>12059781.975733154</v>
      </c>
      <c r="I36" s="62">
        <f t="shared" si="56"/>
        <v>12059781.975733154</v>
      </c>
      <c r="J36" s="62">
        <f t="shared" si="56"/>
        <v>12059781.975733154</v>
      </c>
      <c r="K36" s="62">
        <f t="shared" si="56"/>
        <v>12059781.975733154</v>
      </c>
      <c r="L36" s="62">
        <f t="shared" si="56"/>
        <v>12059781.975733154</v>
      </c>
      <c r="M36" s="62">
        <f t="shared" si="56"/>
        <v>12059781.975733154</v>
      </c>
      <c r="N36" s="62">
        <f t="shared" si="56"/>
        <v>12059781.975733154</v>
      </c>
      <c r="O36" s="62">
        <f t="shared" si="56"/>
        <v>12059781.975733154</v>
      </c>
      <c r="P36" s="62">
        <f t="shared" si="56"/>
        <v>12059781.975733154</v>
      </c>
      <c r="Q36" s="62">
        <f t="shared" si="56"/>
        <v>12059781.975733154</v>
      </c>
      <c r="R36" s="62">
        <f t="shared" si="56"/>
        <v>12059781.975733154</v>
      </c>
      <c r="S36" s="62">
        <f t="shared" si="56"/>
        <v>12059781.975733154</v>
      </c>
      <c r="T36" s="62">
        <f t="shared" si="56"/>
        <v>12059781.975733154</v>
      </c>
      <c r="U36" s="62">
        <f t="shared" si="56"/>
        <v>12059781.975733154</v>
      </c>
      <c r="V36" s="62">
        <f t="shared" si="56"/>
        <v>12059781.975733154</v>
      </c>
      <c r="W36" s="62">
        <f t="shared" si="56"/>
        <v>12059781.975733154</v>
      </c>
      <c r="X36" s="62">
        <f t="shared" si="56"/>
        <v>12059781.975733154</v>
      </c>
      <c r="Y36" s="62">
        <f t="shared" si="56"/>
        <v>12059781.975733154</v>
      </c>
      <c r="Z36" s="62">
        <f t="shared" si="56"/>
        <v>12059781.975733154</v>
      </c>
      <c r="AA36" s="62">
        <f t="shared" si="56"/>
        <v>12059781.975733154</v>
      </c>
      <c r="AB36" s="62">
        <f t="shared" si="56"/>
        <v>12059781.975733154</v>
      </c>
      <c r="AC36" s="62">
        <f t="shared" si="56"/>
        <v>12059781.975733154</v>
      </c>
      <c r="AD36" s="62">
        <f t="shared" si="56"/>
        <v>12059781.975733154</v>
      </c>
      <c r="AE36" s="62">
        <f t="shared" si="56"/>
        <v>12059781.975733154</v>
      </c>
      <c r="AF36" s="62">
        <f t="shared" si="56"/>
        <v>12059781.975733154</v>
      </c>
      <c r="AG36" s="62">
        <f t="shared" si="56"/>
        <v>12059781.975733154</v>
      </c>
      <c r="AH36" s="70"/>
      <c r="AI36" s="71">
        <f t="shared" ref="AI36:BI36" si="57">$M$8*$Q$15</f>
        <v>12342892.430524796</v>
      </c>
      <c r="AJ36" s="71">
        <f t="shared" si="57"/>
        <v>12342892.430524796</v>
      </c>
      <c r="AK36" s="71">
        <f t="shared" si="57"/>
        <v>12342892.430524796</v>
      </c>
      <c r="AL36" s="71">
        <f t="shared" si="57"/>
        <v>12342892.430524796</v>
      </c>
      <c r="AM36" s="71">
        <f t="shared" si="57"/>
        <v>12342892.430524796</v>
      </c>
      <c r="AN36" s="71">
        <f t="shared" si="57"/>
        <v>12342892.430524796</v>
      </c>
      <c r="AO36" s="71">
        <f t="shared" si="57"/>
        <v>12342892.430524796</v>
      </c>
      <c r="AP36" s="71">
        <f t="shared" si="57"/>
        <v>12342892.430524796</v>
      </c>
      <c r="AQ36" s="71">
        <f t="shared" si="57"/>
        <v>12342892.430524796</v>
      </c>
      <c r="AR36" s="71">
        <f t="shared" si="57"/>
        <v>12342892.430524796</v>
      </c>
      <c r="AS36" s="71">
        <f t="shared" si="57"/>
        <v>12342892.430524796</v>
      </c>
      <c r="AT36" s="71">
        <f t="shared" si="57"/>
        <v>12342892.430524796</v>
      </c>
      <c r="AU36" s="71">
        <f t="shared" si="57"/>
        <v>12342892.430524796</v>
      </c>
      <c r="AV36" s="71">
        <f t="shared" si="57"/>
        <v>12342892.430524796</v>
      </c>
      <c r="AW36" s="71">
        <f t="shared" si="57"/>
        <v>12342892.430524796</v>
      </c>
      <c r="AX36" s="71">
        <f t="shared" si="57"/>
        <v>12342892.430524796</v>
      </c>
      <c r="AY36" s="71">
        <f t="shared" si="57"/>
        <v>12342892.430524796</v>
      </c>
      <c r="AZ36" s="71">
        <f t="shared" si="57"/>
        <v>12342892.430524796</v>
      </c>
      <c r="BA36" s="71">
        <f t="shared" si="57"/>
        <v>12342892.430524796</v>
      </c>
      <c r="BB36" s="71">
        <f t="shared" si="57"/>
        <v>12342892.430524796</v>
      </c>
      <c r="BC36" s="71">
        <f t="shared" si="57"/>
        <v>12342892.430524796</v>
      </c>
      <c r="BD36" s="71">
        <f t="shared" si="57"/>
        <v>12342892.430524796</v>
      </c>
      <c r="BE36" s="71">
        <f t="shared" si="57"/>
        <v>12342892.430524796</v>
      </c>
      <c r="BF36" s="71">
        <f t="shared" si="57"/>
        <v>12342892.430524796</v>
      </c>
      <c r="BG36" s="71">
        <f t="shared" si="57"/>
        <v>12342892.430524796</v>
      </c>
      <c r="BH36" s="71">
        <f t="shared" si="57"/>
        <v>12342892.430524796</v>
      </c>
      <c r="BI36" s="71">
        <f t="shared" si="57"/>
        <v>12342892.430524796</v>
      </c>
      <c r="BJ36" s="70"/>
      <c r="BK36" s="62">
        <f>$L$8*$Q$14</f>
        <v>14188541.386857869</v>
      </c>
      <c r="BL36" s="62">
        <f t="shared" ref="BL36:CK36" si="58">$L$8*$Q$14</f>
        <v>14188541.386857869</v>
      </c>
      <c r="BM36" s="62">
        <f t="shared" si="58"/>
        <v>14188541.386857869</v>
      </c>
      <c r="BN36" s="62">
        <f t="shared" si="58"/>
        <v>14188541.386857869</v>
      </c>
      <c r="BO36" s="62">
        <f t="shared" si="58"/>
        <v>14188541.386857869</v>
      </c>
      <c r="BP36" s="62">
        <f t="shared" si="58"/>
        <v>14188541.386857869</v>
      </c>
      <c r="BQ36" s="62">
        <f t="shared" si="58"/>
        <v>14188541.386857869</v>
      </c>
      <c r="BR36" s="62">
        <f t="shared" si="58"/>
        <v>14188541.386857869</v>
      </c>
      <c r="BS36" s="62">
        <f t="shared" si="58"/>
        <v>14188541.386857869</v>
      </c>
      <c r="BT36" s="62">
        <f t="shared" si="58"/>
        <v>14188541.386857869</v>
      </c>
      <c r="BU36" s="62">
        <f t="shared" si="58"/>
        <v>14188541.386857869</v>
      </c>
      <c r="BV36" s="62">
        <f t="shared" si="58"/>
        <v>14188541.386857869</v>
      </c>
      <c r="BW36" s="62">
        <f t="shared" si="58"/>
        <v>14188541.386857869</v>
      </c>
      <c r="BX36" s="62">
        <f t="shared" si="58"/>
        <v>14188541.386857869</v>
      </c>
      <c r="BY36" s="62">
        <f t="shared" si="58"/>
        <v>14188541.386857869</v>
      </c>
      <c r="BZ36" s="62">
        <f t="shared" si="58"/>
        <v>14188541.386857869</v>
      </c>
      <c r="CA36" s="62">
        <f t="shared" si="58"/>
        <v>14188541.386857869</v>
      </c>
      <c r="CB36" s="62">
        <f t="shared" si="58"/>
        <v>14188541.386857869</v>
      </c>
      <c r="CC36" s="62">
        <f t="shared" si="58"/>
        <v>14188541.386857869</v>
      </c>
      <c r="CD36" s="62">
        <f t="shared" si="58"/>
        <v>14188541.386857869</v>
      </c>
      <c r="CE36" s="62">
        <f t="shared" si="58"/>
        <v>14188541.386857869</v>
      </c>
      <c r="CF36" s="62">
        <f t="shared" si="58"/>
        <v>14188541.386857869</v>
      </c>
      <c r="CG36" s="62">
        <f t="shared" si="58"/>
        <v>14188541.386857869</v>
      </c>
      <c r="CH36" s="62">
        <f t="shared" si="58"/>
        <v>14188541.386857869</v>
      </c>
      <c r="CI36" s="62">
        <f t="shared" si="58"/>
        <v>14188541.386857869</v>
      </c>
      <c r="CJ36" s="62">
        <f t="shared" si="58"/>
        <v>14188541.386857869</v>
      </c>
      <c r="CK36" s="62">
        <f t="shared" si="58"/>
        <v>14188541.386857869</v>
      </c>
      <c r="CL36" s="70"/>
      <c r="CM36" s="62">
        <f>$K$8*$Q$13</f>
        <v>15030498.333005261</v>
      </c>
      <c r="CN36" s="62">
        <f t="shared" ref="CN36:DM36" si="59">$K$8*$Q$13</f>
        <v>15030498.333005261</v>
      </c>
      <c r="CO36" s="62">
        <f t="shared" si="59"/>
        <v>15030498.333005261</v>
      </c>
      <c r="CP36" s="62">
        <f t="shared" si="59"/>
        <v>15030498.333005261</v>
      </c>
      <c r="CQ36" s="62">
        <f t="shared" si="59"/>
        <v>15030498.333005261</v>
      </c>
      <c r="CR36" s="62">
        <f t="shared" si="59"/>
        <v>15030498.333005261</v>
      </c>
      <c r="CS36" s="62">
        <f t="shared" si="59"/>
        <v>15030498.333005261</v>
      </c>
      <c r="CT36" s="62">
        <f t="shared" si="59"/>
        <v>15030498.333005261</v>
      </c>
      <c r="CU36" s="62">
        <f t="shared" si="59"/>
        <v>15030498.333005261</v>
      </c>
      <c r="CV36" s="62">
        <f t="shared" si="59"/>
        <v>15030498.333005261</v>
      </c>
      <c r="CW36" s="62">
        <f t="shared" si="59"/>
        <v>15030498.333005261</v>
      </c>
      <c r="CX36" s="62">
        <f t="shared" si="59"/>
        <v>15030498.333005261</v>
      </c>
      <c r="CY36" s="62">
        <f t="shared" si="59"/>
        <v>15030498.333005261</v>
      </c>
      <c r="CZ36" s="62">
        <f t="shared" si="59"/>
        <v>15030498.333005261</v>
      </c>
      <c r="DA36" s="62">
        <f t="shared" si="59"/>
        <v>15030498.333005261</v>
      </c>
      <c r="DB36" s="62">
        <f t="shared" si="59"/>
        <v>15030498.333005261</v>
      </c>
      <c r="DC36" s="62">
        <f t="shared" si="59"/>
        <v>15030498.333005261</v>
      </c>
      <c r="DD36" s="62">
        <f t="shared" si="59"/>
        <v>15030498.333005261</v>
      </c>
      <c r="DE36" s="62">
        <f t="shared" si="59"/>
        <v>15030498.333005261</v>
      </c>
      <c r="DF36" s="62">
        <f t="shared" si="59"/>
        <v>15030498.333005261</v>
      </c>
      <c r="DG36" s="62">
        <f t="shared" si="59"/>
        <v>15030498.333005261</v>
      </c>
      <c r="DH36" s="62">
        <f t="shared" si="59"/>
        <v>15030498.333005261</v>
      </c>
      <c r="DI36" s="62">
        <f t="shared" si="59"/>
        <v>15030498.333005261</v>
      </c>
      <c r="DJ36" s="62">
        <f t="shared" si="59"/>
        <v>15030498.333005261</v>
      </c>
      <c r="DK36" s="62">
        <f t="shared" si="59"/>
        <v>15030498.333005261</v>
      </c>
      <c r="DL36" s="62">
        <f t="shared" si="59"/>
        <v>15030498.333005261</v>
      </c>
      <c r="DM36" s="62">
        <f t="shared" si="59"/>
        <v>15030498.333005261</v>
      </c>
      <c r="DN36" s="70"/>
      <c r="DO36" s="62">
        <f>$J$8*$Q$12</f>
        <v>14932900.919462185</v>
      </c>
      <c r="DP36" s="62">
        <f t="shared" ref="DP36:EO36" si="60">$J$8*$Q$12</f>
        <v>14932900.919462185</v>
      </c>
      <c r="DQ36" s="62">
        <f t="shared" si="60"/>
        <v>14932900.919462185</v>
      </c>
      <c r="DR36" s="62">
        <f t="shared" si="60"/>
        <v>14932900.919462185</v>
      </c>
      <c r="DS36" s="62">
        <f t="shared" si="60"/>
        <v>14932900.919462185</v>
      </c>
      <c r="DT36" s="62">
        <f t="shared" si="60"/>
        <v>14932900.919462185</v>
      </c>
      <c r="DU36" s="62">
        <f t="shared" si="60"/>
        <v>14932900.919462185</v>
      </c>
      <c r="DV36" s="62">
        <f t="shared" si="60"/>
        <v>14932900.919462185</v>
      </c>
      <c r="DW36" s="62">
        <f t="shared" si="60"/>
        <v>14932900.919462185</v>
      </c>
      <c r="DX36" s="62">
        <f t="shared" si="60"/>
        <v>14932900.919462185</v>
      </c>
      <c r="DY36" s="62">
        <f t="shared" si="60"/>
        <v>14932900.919462185</v>
      </c>
      <c r="DZ36" s="62">
        <f t="shared" si="60"/>
        <v>14932900.919462185</v>
      </c>
      <c r="EA36" s="62">
        <f t="shared" si="60"/>
        <v>14932900.919462185</v>
      </c>
      <c r="EB36" s="62">
        <f t="shared" si="60"/>
        <v>14932900.919462185</v>
      </c>
      <c r="EC36" s="62">
        <f t="shared" si="60"/>
        <v>14932900.919462185</v>
      </c>
      <c r="ED36" s="62">
        <f t="shared" si="60"/>
        <v>14932900.919462185</v>
      </c>
      <c r="EE36" s="62">
        <f t="shared" si="60"/>
        <v>14932900.919462185</v>
      </c>
      <c r="EF36" s="62">
        <f t="shared" si="60"/>
        <v>14932900.919462185</v>
      </c>
      <c r="EG36" s="62">
        <f t="shared" si="60"/>
        <v>14932900.919462185</v>
      </c>
      <c r="EH36" s="62">
        <f t="shared" si="60"/>
        <v>14932900.919462185</v>
      </c>
      <c r="EI36" s="62">
        <f t="shared" si="60"/>
        <v>14932900.919462185</v>
      </c>
      <c r="EJ36" s="62">
        <f t="shared" si="60"/>
        <v>14932900.919462185</v>
      </c>
      <c r="EK36" s="62">
        <f t="shared" si="60"/>
        <v>14932900.919462185</v>
      </c>
      <c r="EL36" s="62">
        <f t="shared" si="60"/>
        <v>14932900.919462185</v>
      </c>
      <c r="EM36" s="62">
        <f t="shared" si="60"/>
        <v>14932900.919462185</v>
      </c>
      <c r="EN36" s="62">
        <f t="shared" si="60"/>
        <v>14932900.919462185</v>
      </c>
      <c r="EO36" s="62">
        <f t="shared" si="60"/>
        <v>14932900.919462185</v>
      </c>
      <c r="EP36" s="70"/>
      <c r="EQ36" s="62">
        <f>$I$8*$Q$11</f>
        <v>14180066.508786812</v>
      </c>
      <c r="ER36" s="62">
        <f t="shared" ref="ER36:FQ36" si="61">$I$8*$Q$11</f>
        <v>14180066.508786812</v>
      </c>
      <c r="ES36" s="62">
        <f t="shared" si="61"/>
        <v>14180066.508786812</v>
      </c>
      <c r="ET36" s="62">
        <f t="shared" si="61"/>
        <v>14180066.508786812</v>
      </c>
      <c r="EU36" s="62">
        <f t="shared" si="61"/>
        <v>14180066.508786812</v>
      </c>
      <c r="EV36" s="62">
        <f t="shared" si="61"/>
        <v>14180066.508786812</v>
      </c>
      <c r="EW36" s="62">
        <f t="shared" si="61"/>
        <v>14180066.508786812</v>
      </c>
      <c r="EX36" s="62">
        <f t="shared" si="61"/>
        <v>14180066.508786812</v>
      </c>
      <c r="EY36" s="62">
        <f t="shared" si="61"/>
        <v>14180066.508786812</v>
      </c>
      <c r="EZ36" s="62">
        <f t="shared" si="61"/>
        <v>14180066.508786812</v>
      </c>
      <c r="FA36" s="62">
        <f t="shared" si="61"/>
        <v>14180066.508786812</v>
      </c>
      <c r="FB36" s="62">
        <f t="shared" si="61"/>
        <v>14180066.508786812</v>
      </c>
      <c r="FC36" s="62">
        <f t="shared" si="61"/>
        <v>14180066.508786812</v>
      </c>
      <c r="FD36" s="62">
        <f t="shared" si="61"/>
        <v>14180066.508786812</v>
      </c>
      <c r="FE36" s="62">
        <f t="shared" si="61"/>
        <v>14180066.508786812</v>
      </c>
      <c r="FF36" s="62">
        <f t="shared" si="61"/>
        <v>14180066.508786812</v>
      </c>
      <c r="FG36" s="62">
        <f t="shared" si="61"/>
        <v>14180066.508786812</v>
      </c>
      <c r="FH36" s="62">
        <f t="shared" si="61"/>
        <v>14180066.508786812</v>
      </c>
      <c r="FI36" s="62">
        <f t="shared" si="61"/>
        <v>14180066.508786812</v>
      </c>
      <c r="FJ36" s="62">
        <f t="shared" si="61"/>
        <v>14180066.508786812</v>
      </c>
      <c r="FK36" s="62">
        <f t="shared" si="61"/>
        <v>14180066.508786812</v>
      </c>
      <c r="FL36" s="62">
        <f t="shared" si="61"/>
        <v>14180066.508786812</v>
      </c>
      <c r="FM36" s="62">
        <f t="shared" si="61"/>
        <v>14180066.508786812</v>
      </c>
      <c r="FN36" s="62">
        <f t="shared" si="61"/>
        <v>14180066.508786812</v>
      </c>
      <c r="FO36" s="62">
        <f t="shared" si="61"/>
        <v>14180066.508786812</v>
      </c>
      <c r="FP36" s="62">
        <f t="shared" si="61"/>
        <v>14180066.508786812</v>
      </c>
      <c r="FQ36" s="62">
        <f t="shared" si="61"/>
        <v>14180066.508786812</v>
      </c>
      <c r="FR36" s="70"/>
      <c r="FS36" s="62">
        <f>$H$8*$Q$10</f>
        <v>14050722.759829372</v>
      </c>
      <c r="FT36" s="62">
        <f t="shared" ref="FT36:GS36" si="62">$H$8*$Q$10</f>
        <v>14050722.759829372</v>
      </c>
      <c r="FU36" s="62">
        <f t="shared" si="62"/>
        <v>14050722.759829372</v>
      </c>
      <c r="FV36" s="62">
        <f t="shared" si="62"/>
        <v>14050722.759829372</v>
      </c>
      <c r="FW36" s="62">
        <f t="shared" si="62"/>
        <v>14050722.759829372</v>
      </c>
      <c r="FX36" s="62">
        <f t="shared" si="62"/>
        <v>14050722.759829372</v>
      </c>
      <c r="FY36" s="62">
        <f t="shared" si="62"/>
        <v>14050722.759829372</v>
      </c>
      <c r="FZ36" s="62">
        <f t="shared" si="62"/>
        <v>14050722.759829372</v>
      </c>
      <c r="GA36" s="62">
        <f t="shared" si="62"/>
        <v>14050722.759829372</v>
      </c>
      <c r="GB36" s="62">
        <f t="shared" si="62"/>
        <v>14050722.759829372</v>
      </c>
      <c r="GC36" s="62">
        <f t="shared" si="62"/>
        <v>14050722.759829372</v>
      </c>
      <c r="GD36" s="62">
        <f t="shared" si="62"/>
        <v>14050722.759829372</v>
      </c>
      <c r="GE36" s="62">
        <f t="shared" si="62"/>
        <v>14050722.759829372</v>
      </c>
      <c r="GF36" s="62">
        <f t="shared" si="62"/>
        <v>14050722.759829372</v>
      </c>
      <c r="GG36" s="62">
        <f t="shared" si="62"/>
        <v>14050722.759829372</v>
      </c>
      <c r="GH36" s="62">
        <f t="shared" si="62"/>
        <v>14050722.759829372</v>
      </c>
      <c r="GI36" s="62">
        <f t="shared" si="62"/>
        <v>14050722.759829372</v>
      </c>
      <c r="GJ36" s="62">
        <f t="shared" si="62"/>
        <v>14050722.759829372</v>
      </c>
      <c r="GK36" s="62">
        <f t="shared" si="62"/>
        <v>14050722.759829372</v>
      </c>
      <c r="GL36" s="62">
        <f t="shared" si="62"/>
        <v>14050722.759829372</v>
      </c>
      <c r="GM36" s="62">
        <f t="shared" si="62"/>
        <v>14050722.759829372</v>
      </c>
      <c r="GN36" s="62">
        <f t="shared" si="62"/>
        <v>14050722.759829372</v>
      </c>
      <c r="GO36" s="62">
        <f t="shared" si="62"/>
        <v>14050722.759829372</v>
      </c>
      <c r="GP36" s="62">
        <f t="shared" si="62"/>
        <v>14050722.759829372</v>
      </c>
      <c r="GQ36" s="62">
        <f t="shared" si="62"/>
        <v>14050722.759829372</v>
      </c>
      <c r="GR36" s="62">
        <f t="shared" si="62"/>
        <v>14050722.759829372</v>
      </c>
      <c r="GS36" s="62">
        <f t="shared" si="62"/>
        <v>14050722.759829372</v>
      </c>
      <c r="GT36" s="70"/>
      <c r="GU36" s="62">
        <f>$G$8*$Q$9</f>
        <v>12809510.467506463</v>
      </c>
      <c r="GV36" s="62">
        <f t="shared" ref="GV36:HU36" si="63">$G$8*$Q$9</f>
        <v>12809510.467506463</v>
      </c>
      <c r="GW36" s="62">
        <f t="shared" si="63"/>
        <v>12809510.467506463</v>
      </c>
      <c r="GX36" s="62">
        <f t="shared" si="63"/>
        <v>12809510.467506463</v>
      </c>
      <c r="GY36" s="62">
        <f t="shared" si="63"/>
        <v>12809510.467506463</v>
      </c>
      <c r="GZ36" s="62">
        <f t="shared" si="63"/>
        <v>12809510.467506463</v>
      </c>
      <c r="HA36" s="62">
        <f t="shared" si="63"/>
        <v>12809510.467506463</v>
      </c>
      <c r="HB36" s="62">
        <f t="shared" si="63"/>
        <v>12809510.467506463</v>
      </c>
      <c r="HC36" s="62">
        <f t="shared" si="63"/>
        <v>12809510.467506463</v>
      </c>
      <c r="HD36" s="62">
        <f t="shared" si="63"/>
        <v>12809510.467506463</v>
      </c>
      <c r="HE36" s="62">
        <f t="shared" si="63"/>
        <v>12809510.467506463</v>
      </c>
      <c r="HF36" s="62">
        <f t="shared" si="63"/>
        <v>12809510.467506463</v>
      </c>
      <c r="HG36" s="62">
        <f t="shared" si="63"/>
        <v>12809510.467506463</v>
      </c>
      <c r="HH36" s="62">
        <f t="shared" si="63"/>
        <v>12809510.467506463</v>
      </c>
      <c r="HI36" s="62">
        <f t="shared" si="63"/>
        <v>12809510.467506463</v>
      </c>
      <c r="HJ36" s="62">
        <f t="shared" si="63"/>
        <v>12809510.467506463</v>
      </c>
      <c r="HK36" s="62">
        <f t="shared" si="63"/>
        <v>12809510.467506463</v>
      </c>
      <c r="HL36" s="62">
        <f t="shared" si="63"/>
        <v>12809510.467506463</v>
      </c>
      <c r="HM36" s="62">
        <f t="shared" si="63"/>
        <v>12809510.467506463</v>
      </c>
      <c r="HN36" s="62">
        <f t="shared" si="63"/>
        <v>12809510.467506463</v>
      </c>
      <c r="HO36" s="62">
        <f t="shared" si="63"/>
        <v>12809510.467506463</v>
      </c>
      <c r="HP36" s="62">
        <f t="shared" si="63"/>
        <v>12809510.467506463</v>
      </c>
      <c r="HQ36" s="62">
        <f t="shared" si="63"/>
        <v>12809510.467506463</v>
      </c>
      <c r="HR36" s="62">
        <f t="shared" si="63"/>
        <v>12809510.467506463</v>
      </c>
      <c r="HS36" s="62">
        <f t="shared" si="63"/>
        <v>12809510.467506463</v>
      </c>
      <c r="HT36" s="62">
        <f t="shared" si="63"/>
        <v>12809510.467506463</v>
      </c>
      <c r="HU36" s="62">
        <f t="shared" si="63"/>
        <v>12809510.467506463</v>
      </c>
      <c r="HV36" s="70"/>
    </row>
    <row r="37" spans="1:230" s="62" customFormat="1" x14ac:dyDescent="0.2">
      <c r="A37" s="59"/>
      <c r="B37" s="73">
        <v>8</v>
      </c>
      <c r="C37" s="76" t="s">
        <v>28</v>
      </c>
      <c r="D37" s="76">
        <v>6319</v>
      </c>
      <c r="E37" s="44" t="s">
        <v>857</v>
      </c>
      <c r="F37" s="77" t="s">
        <v>839</v>
      </c>
      <c r="G37" s="62">
        <f>$N$9</f>
        <v>1618188.870613765</v>
      </c>
      <c r="H37" s="62">
        <f t="shared" ref="H37:AG37" si="64">$N$9</f>
        <v>1618188.870613765</v>
      </c>
      <c r="I37" s="62">
        <f t="shared" si="64"/>
        <v>1618188.870613765</v>
      </c>
      <c r="J37" s="62">
        <f t="shared" si="64"/>
        <v>1618188.870613765</v>
      </c>
      <c r="K37" s="62">
        <f t="shared" si="64"/>
        <v>1618188.870613765</v>
      </c>
      <c r="L37" s="62">
        <f t="shared" si="64"/>
        <v>1618188.870613765</v>
      </c>
      <c r="M37" s="62">
        <f t="shared" si="64"/>
        <v>1618188.870613765</v>
      </c>
      <c r="N37" s="62">
        <f t="shared" si="64"/>
        <v>1618188.870613765</v>
      </c>
      <c r="O37" s="62">
        <f t="shared" si="64"/>
        <v>1618188.870613765</v>
      </c>
      <c r="P37" s="62">
        <f t="shared" si="64"/>
        <v>1618188.870613765</v>
      </c>
      <c r="Q37" s="62">
        <f t="shared" si="64"/>
        <v>1618188.870613765</v>
      </c>
      <c r="R37" s="62">
        <f t="shared" si="64"/>
        <v>1618188.870613765</v>
      </c>
      <c r="S37" s="62">
        <f t="shared" si="64"/>
        <v>1618188.870613765</v>
      </c>
      <c r="T37" s="62">
        <f t="shared" si="64"/>
        <v>1618188.870613765</v>
      </c>
      <c r="U37" s="62">
        <f t="shared" si="64"/>
        <v>1618188.870613765</v>
      </c>
      <c r="V37" s="62">
        <f t="shared" si="64"/>
        <v>1618188.870613765</v>
      </c>
      <c r="W37" s="62">
        <f t="shared" si="64"/>
        <v>1618188.870613765</v>
      </c>
      <c r="X37" s="62">
        <f t="shared" si="64"/>
        <v>1618188.870613765</v>
      </c>
      <c r="Y37" s="62">
        <f t="shared" si="64"/>
        <v>1618188.870613765</v>
      </c>
      <c r="Z37" s="62">
        <f t="shared" si="64"/>
        <v>1618188.870613765</v>
      </c>
      <c r="AA37" s="62">
        <f t="shared" si="64"/>
        <v>1618188.870613765</v>
      </c>
      <c r="AB37" s="62">
        <f t="shared" si="64"/>
        <v>1618188.870613765</v>
      </c>
      <c r="AC37" s="62">
        <f t="shared" si="64"/>
        <v>1618188.870613765</v>
      </c>
      <c r="AD37" s="62">
        <f t="shared" si="64"/>
        <v>1618188.870613765</v>
      </c>
      <c r="AE37" s="62">
        <f t="shared" si="64"/>
        <v>1618188.870613765</v>
      </c>
      <c r="AF37" s="62">
        <f t="shared" si="64"/>
        <v>1618188.870613765</v>
      </c>
      <c r="AG37" s="62">
        <f t="shared" si="64"/>
        <v>1618188.870613765</v>
      </c>
      <c r="AH37" s="70"/>
      <c r="AI37" s="71">
        <f t="shared" ref="AI37:BI37" si="65">$M$9*$Q$15</f>
        <v>1526181.1723703214</v>
      </c>
      <c r="AJ37" s="71">
        <f t="shared" si="65"/>
        <v>1526181.1723703214</v>
      </c>
      <c r="AK37" s="71">
        <f t="shared" si="65"/>
        <v>1526181.1723703214</v>
      </c>
      <c r="AL37" s="71">
        <f t="shared" si="65"/>
        <v>1526181.1723703214</v>
      </c>
      <c r="AM37" s="71">
        <f t="shared" si="65"/>
        <v>1526181.1723703214</v>
      </c>
      <c r="AN37" s="71">
        <f t="shared" si="65"/>
        <v>1526181.1723703214</v>
      </c>
      <c r="AO37" s="71">
        <f t="shared" si="65"/>
        <v>1526181.1723703214</v>
      </c>
      <c r="AP37" s="71">
        <f t="shared" si="65"/>
        <v>1526181.1723703214</v>
      </c>
      <c r="AQ37" s="71">
        <f t="shared" si="65"/>
        <v>1526181.1723703214</v>
      </c>
      <c r="AR37" s="71">
        <f t="shared" si="65"/>
        <v>1526181.1723703214</v>
      </c>
      <c r="AS37" s="71">
        <f t="shared" si="65"/>
        <v>1526181.1723703214</v>
      </c>
      <c r="AT37" s="71">
        <f t="shared" si="65"/>
        <v>1526181.1723703214</v>
      </c>
      <c r="AU37" s="71">
        <f t="shared" si="65"/>
        <v>1526181.1723703214</v>
      </c>
      <c r="AV37" s="71">
        <f t="shared" si="65"/>
        <v>1526181.1723703214</v>
      </c>
      <c r="AW37" s="71">
        <f t="shared" si="65"/>
        <v>1526181.1723703214</v>
      </c>
      <c r="AX37" s="71">
        <f t="shared" si="65"/>
        <v>1526181.1723703214</v>
      </c>
      <c r="AY37" s="71">
        <f t="shared" si="65"/>
        <v>1526181.1723703214</v>
      </c>
      <c r="AZ37" s="71">
        <f t="shared" si="65"/>
        <v>1526181.1723703214</v>
      </c>
      <c r="BA37" s="71">
        <f t="shared" si="65"/>
        <v>1526181.1723703214</v>
      </c>
      <c r="BB37" s="71">
        <f t="shared" si="65"/>
        <v>1526181.1723703214</v>
      </c>
      <c r="BC37" s="71">
        <f t="shared" si="65"/>
        <v>1526181.1723703214</v>
      </c>
      <c r="BD37" s="71">
        <f t="shared" si="65"/>
        <v>1526181.1723703214</v>
      </c>
      <c r="BE37" s="71">
        <f t="shared" si="65"/>
        <v>1526181.1723703214</v>
      </c>
      <c r="BF37" s="71">
        <f t="shared" si="65"/>
        <v>1526181.1723703214</v>
      </c>
      <c r="BG37" s="71">
        <f t="shared" si="65"/>
        <v>1526181.1723703214</v>
      </c>
      <c r="BH37" s="71">
        <f t="shared" si="65"/>
        <v>1526181.1723703214</v>
      </c>
      <c r="BI37" s="71">
        <f t="shared" si="65"/>
        <v>1526181.1723703214</v>
      </c>
      <c r="BJ37" s="70"/>
      <c r="BK37" s="62">
        <f>$L$9*$Q$14</f>
        <v>1499008.3423549463</v>
      </c>
      <c r="BL37" s="62">
        <f t="shared" ref="BL37:CK37" si="66">$L$9*$Q$14</f>
        <v>1499008.3423549463</v>
      </c>
      <c r="BM37" s="62">
        <f t="shared" si="66"/>
        <v>1499008.3423549463</v>
      </c>
      <c r="BN37" s="62">
        <f t="shared" si="66"/>
        <v>1499008.3423549463</v>
      </c>
      <c r="BO37" s="62">
        <f t="shared" si="66"/>
        <v>1499008.3423549463</v>
      </c>
      <c r="BP37" s="62">
        <f t="shared" si="66"/>
        <v>1499008.3423549463</v>
      </c>
      <c r="BQ37" s="62">
        <f t="shared" si="66"/>
        <v>1499008.3423549463</v>
      </c>
      <c r="BR37" s="62">
        <f t="shared" si="66"/>
        <v>1499008.3423549463</v>
      </c>
      <c r="BS37" s="62">
        <f t="shared" si="66"/>
        <v>1499008.3423549463</v>
      </c>
      <c r="BT37" s="62">
        <f t="shared" si="66"/>
        <v>1499008.3423549463</v>
      </c>
      <c r="BU37" s="62">
        <f t="shared" si="66"/>
        <v>1499008.3423549463</v>
      </c>
      <c r="BV37" s="62">
        <f t="shared" si="66"/>
        <v>1499008.3423549463</v>
      </c>
      <c r="BW37" s="62">
        <f t="shared" si="66"/>
        <v>1499008.3423549463</v>
      </c>
      <c r="BX37" s="62">
        <f t="shared" si="66"/>
        <v>1499008.3423549463</v>
      </c>
      <c r="BY37" s="62">
        <f t="shared" si="66"/>
        <v>1499008.3423549463</v>
      </c>
      <c r="BZ37" s="62">
        <f t="shared" si="66"/>
        <v>1499008.3423549463</v>
      </c>
      <c r="CA37" s="62">
        <f t="shared" si="66"/>
        <v>1499008.3423549463</v>
      </c>
      <c r="CB37" s="62">
        <f t="shared" si="66"/>
        <v>1499008.3423549463</v>
      </c>
      <c r="CC37" s="62">
        <f t="shared" si="66"/>
        <v>1499008.3423549463</v>
      </c>
      <c r="CD37" s="62">
        <f t="shared" si="66"/>
        <v>1499008.3423549463</v>
      </c>
      <c r="CE37" s="62">
        <f t="shared" si="66"/>
        <v>1499008.3423549463</v>
      </c>
      <c r="CF37" s="62">
        <f t="shared" si="66"/>
        <v>1499008.3423549463</v>
      </c>
      <c r="CG37" s="62">
        <f t="shared" si="66"/>
        <v>1499008.3423549463</v>
      </c>
      <c r="CH37" s="62">
        <f t="shared" si="66"/>
        <v>1499008.3423549463</v>
      </c>
      <c r="CI37" s="62">
        <f t="shared" si="66"/>
        <v>1499008.3423549463</v>
      </c>
      <c r="CJ37" s="62">
        <f t="shared" si="66"/>
        <v>1499008.3423549463</v>
      </c>
      <c r="CK37" s="62">
        <f t="shared" si="66"/>
        <v>1499008.3423549463</v>
      </c>
      <c r="CL37" s="70"/>
      <c r="CM37" s="62">
        <f>$K$9*$Q$13</f>
        <v>1421400.9636487029</v>
      </c>
      <c r="CN37" s="62">
        <f t="shared" ref="CN37:DM37" si="67">$K$9*$Q$13</f>
        <v>1421400.9636487029</v>
      </c>
      <c r="CO37" s="62">
        <f t="shared" si="67"/>
        <v>1421400.9636487029</v>
      </c>
      <c r="CP37" s="62">
        <f t="shared" si="67"/>
        <v>1421400.9636487029</v>
      </c>
      <c r="CQ37" s="62">
        <f t="shared" si="67"/>
        <v>1421400.9636487029</v>
      </c>
      <c r="CR37" s="62">
        <f t="shared" si="67"/>
        <v>1421400.9636487029</v>
      </c>
      <c r="CS37" s="62">
        <f t="shared" si="67"/>
        <v>1421400.9636487029</v>
      </c>
      <c r="CT37" s="62">
        <f t="shared" si="67"/>
        <v>1421400.9636487029</v>
      </c>
      <c r="CU37" s="62">
        <f t="shared" si="67"/>
        <v>1421400.9636487029</v>
      </c>
      <c r="CV37" s="62">
        <f t="shared" si="67"/>
        <v>1421400.9636487029</v>
      </c>
      <c r="CW37" s="62">
        <f t="shared" si="67"/>
        <v>1421400.9636487029</v>
      </c>
      <c r="CX37" s="62">
        <f t="shared" si="67"/>
        <v>1421400.9636487029</v>
      </c>
      <c r="CY37" s="62">
        <f t="shared" si="67"/>
        <v>1421400.9636487029</v>
      </c>
      <c r="CZ37" s="62">
        <f t="shared" si="67"/>
        <v>1421400.9636487029</v>
      </c>
      <c r="DA37" s="62">
        <f t="shared" si="67"/>
        <v>1421400.9636487029</v>
      </c>
      <c r="DB37" s="62">
        <f t="shared" si="67"/>
        <v>1421400.9636487029</v>
      </c>
      <c r="DC37" s="62">
        <f t="shared" si="67"/>
        <v>1421400.9636487029</v>
      </c>
      <c r="DD37" s="62">
        <f t="shared" si="67"/>
        <v>1421400.9636487029</v>
      </c>
      <c r="DE37" s="62">
        <f t="shared" si="67"/>
        <v>1421400.9636487029</v>
      </c>
      <c r="DF37" s="62">
        <f t="shared" si="67"/>
        <v>1421400.9636487029</v>
      </c>
      <c r="DG37" s="62">
        <f t="shared" si="67"/>
        <v>1421400.9636487029</v>
      </c>
      <c r="DH37" s="62">
        <f t="shared" si="67"/>
        <v>1421400.9636487029</v>
      </c>
      <c r="DI37" s="62">
        <f t="shared" si="67"/>
        <v>1421400.9636487029</v>
      </c>
      <c r="DJ37" s="62">
        <f t="shared" si="67"/>
        <v>1421400.9636487029</v>
      </c>
      <c r="DK37" s="62">
        <f t="shared" si="67"/>
        <v>1421400.9636487029</v>
      </c>
      <c r="DL37" s="62">
        <f t="shared" si="67"/>
        <v>1421400.9636487029</v>
      </c>
      <c r="DM37" s="62">
        <f t="shared" si="67"/>
        <v>1421400.9636487029</v>
      </c>
      <c r="DN37" s="70"/>
      <c r="DO37" s="62">
        <f>$J$9*$Q$12</f>
        <v>796743.18311956921</v>
      </c>
      <c r="DP37" s="62">
        <f t="shared" ref="DP37:EO37" si="68">$J$9*$Q$12</f>
        <v>796743.18311956921</v>
      </c>
      <c r="DQ37" s="62">
        <f t="shared" si="68"/>
        <v>796743.18311956921</v>
      </c>
      <c r="DR37" s="62">
        <f t="shared" si="68"/>
        <v>796743.18311956921</v>
      </c>
      <c r="DS37" s="62">
        <f t="shared" si="68"/>
        <v>796743.18311956921</v>
      </c>
      <c r="DT37" s="62">
        <f t="shared" si="68"/>
        <v>796743.18311956921</v>
      </c>
      <c r="DU37" s="62">
        <f t="shared" si="68"/>
        <v>796743.18311956921</v>
      </c>
      <c r="DV37" s="62">
        <f t="shared" si="68"/>
        <v>796743.18311956921</v>
      </c>
      <c r="DW37" s="62">
        <f t="shared" si="68"/>
        <v>796743.18311956921</v>
      </c>
      <c r="DX37" s="62">
        <f t="shared" si="68"/>
        <v>796743.18311956921</v>
      </c>
      <c r="DY37" s="62">
        <f t="shared" si="68"/>
        <v>796743.18311956921</v>
      </c>
      <c r="DZ37" s="62">
        <f t="shared" si="68"/>
        <v>796743.18311956921</v>
      </c>
      <c r="EA37" s="62">
        <f t="shared" si="68"/>
        <v>796743.18311956921</v>
      </c>
      <c r="EB37" s="62">
        <f t="shared" si="68"/>
        <v>796743.18311956921</v>
      </c>
      <c r="EC37" s="62">
        <f t="shared" si="68"/>
        <v>796743.18311956921</v>
      </c>
      <c r="ED37" s="62">
        <f t="shared" si="68"/>
        <v>796743.18311956921</v>
      </c>
      <c r="EE37" s="62">
        <f t="shared" si="68"/>
        <v>796743.18311956921</v>
      </c>
      <c r="EF37" s="62">
        <f t="shared" si="68"/>
        <v>796743.18311956921</v>
      </c>
      <c r="EG37" s="62">
        <f t="shared" si="68"/>
        <v>796743.18311956921</v>
      </c>
      <c r="EH37" s="62">
        <f t="shared" si="68"/>
        <v>796743.18311956921</v>
      </c>
      <c r="EI37" s="62">
        <f t="shared" si="68"/>
        <v>796743.18311956921</v>
      </c>
      <c r="EJ37" s="62">
        <f t="shared" si="68"/>
        <v>796743.18311956921</v>
      </c>
      <c r="EK37" s="62">
        <f t="shared" si="68"/>
        <v>796743.18311956921</v>
      </c>
      <c r="EL37" s="62">
        <f t="shared" si="68"/>
        <v>796743.18311956921</v>
      </c>
      <c r="EM37" s="62">
        <f t="shared" si="68"/>
        <v>796743.18311956921</v>
      </c>
      <c r="EN37" s="62">
        <f t="shared" si="68"/>
        <v>796743.18311956921</v>
      </c>
      <c r="EO37" s="62">
        <f t="shared" si="68"/>
        <v>796743.18311956921</v>
      </c>
      <c r="EP37" s="70"/>
      <c r="EQ37" s="62">
        <f>$I$9*$Q$11</f>
        <v>680895.87692496332</v>
      </c>
      <c r="ER37" s="62">
        <f t="shared" ref="ER37:FQ37" si="69">$I$9*$Q$11</f>
        <v>680895.87692496332</v>
      </c>
      <c r="ES37" s="62">
        <f t="shared" si="69"/>
        <v>680895.87692496332</v>
      </c>
      <c r="ET37" s="62">
        <f t="shared" si="69"/>
        <v>680895.87692496332</v>
      </c>
      <c r="EU37" s="62">
        <f t="shared" si="69"/>
        <v>680895.87692496332</v>
      </c>
      <c r="EV37" s="62">
        <f t="shared" si="69"/>
        <v>680895.87692496332</v>
      </c>
      <c r="EW37" s="62">
        <f t="shared" si="69"/>
        <v>680895.87692496332</v>
      </c>
      <c r="EX37" s="62">
        <f t="shared" si="69"/>
        <v>680895.87692496332</v>
      </c>
      <c r="EY37" s="62">
        <f t="shared" si="69"/>
        <v>680895.87692496332</v>
      </c>
      <c r="EZ37" s="62">
        <f t="shared" si="69"/>
        <v>680895.87692496332</v>
      </c>
      <c r="FA37" s="62">
        <f t="shared" si="69"/>
        <v>680895.87692496332</v>
      </c>
      <c r="FB37" s="62">
        <f t="shared" si="69"/>
        <v>680895.87692496332</v>
      </c>
      <c r="FC37" s="62">
        <f t="shared" si="69"/>
        <v>680895.87692496332</v>
      </c>
      <c r="FD37" s="62">
        <f t="shared" si="69"/>
        <v>680895.87692496332</v>
      </c>
      <c r="FE37" s="62">
        <f t="shared" si="69"/>
        <v>680895.87692496332</v>
      </c>
      <c r="FF37" s="62">
        <f t="shared" si="69"/>
        <v>680895.87692496332</v>
      </c>
      <c r="FG37" s="62">
        <f t="shared" si="69"/>
        <v>680895.87692496332</v>
      </c>
      <c r="FH37" s="62">
        <f t="shared" si="69"/>
        <v>680895.87692496332</v>
      </c>
      <c r="FI37" s="62">
        <f t="shared" si="69"/>
        <v>680895.87692496332</v>
      </c>
      <c r="FJ37" s="62">
        <f t="shared" si="69"/>
        <v>680895.87692496332</v>
      </c>
      <c r="FK37" s="62">
        <f t="shared" si="69"/>
        <v>680895.87692496332</v>
      </c>
      <c r="FL37" s="62">
        <f t="shared" si="69"/>
        <v>680895.87692496332</v>
      </c>
      <c r="FM37" s="62">
        <f t="shared" si="69"/>
        <v>680895.87692496332</v>
      </c>
      <c r="FN37" s="62">
        <f t="shared" si="69"/>
        <v>680895.87692496332</v>
      </c>
      <c r="FO37" s="62">
        <f t="shared" si="69"/>
        <v>680895.87692496332</v>
      </c>
      <c r="FP37" s="62">
        <f t="shared" si="69"/>
        <v>680895.87692496332</v>
      </c>
      <c r="FQ37" s="62">
        <f t="shared" si="69"/>
        <v>680895.87692496332</v>
      </c>
      <c r="FR37" s="70"/>
      <c r="FS37" s="62">
        <f>$H$9*$Q$10</f>
        <v>532326.61189964251</v>
      </c>
      <c r="FT37" s="62">
        <f t="shared" ref="FT37:GS37" si="70">$H$9*$Q$10</f>
        <v>532326.61189964251</v>
      </c>
      <c r="FU37" s="62">
        <f t="shared" si="70"/>
        <v>532326.61189964251</v>
      </c>
      <c r="FV37" s="62">
        <f t="shared" si="70"/>
        <v>532326.61189964251</v>
      </c>
      <c r="FW37" s="62">
        <f t="shared" si="70"/>
        <v>532326.61189964251</v>
      </c>
      <c r="FX37" s="62">
        <f t="shared" si="70"/>
        <v>532326.61189964251</v>
      </c>
      <c r="FY37" s="62">
        <f t="shared" si="70"/>
        <v>532326.61189964251</v>
      </c>
      <c r="FZ37" s="62">
        <f t="shared" si="70"/>
        <v>532326.61189964251</v>
      </c>
      <c r="GA37" s="62">
        <f t="shared" si="70"/>
        <v>532326.61189964251</v>
      </c>
      <c r="GB37" s="62">
        <f t="shared" si="70"/>
        <v>532326.61189964251</v>
      </c>
      <c r="GC37" s="62">
        <f t="shared" si="70"/>
        <v>532326.61189964251</v>
      </c>
      <c r="GD37" s="62">
        <f t="shared" si="70"/>
        <v>532326.61189964251</v>
      </c>
      <c r="GE37" s="62">
        <f t="shared" si="70"/>
        <v>532326.61189964251</v>
      </c>
      <c r="GF37" s="62">
        <f t="shared" si="70"/>
        <v>532326.61189964251</v>
      </c>
      <c r="GG37" s="62">
        <f t="shared" si="70"/>
        <v>532326.61189964251</v>
      </c>
      <c r="GH37" s="62">
        <f t="shared" si="70"/>
        <v>532326.61189964251</v>
      </c>
      <c r="GI37" s="62">
        <f t="shared" si="70"/>
        <v>532326.61189964251</v>
      </c>
      <c r="GJ37" s="62">
        <f t="shared" si="70"/>
        <v>532326.61189964251</v>
      </c>
      <c r="GK37" s="62">
        <f t="shared" si="70"/>
        <v>532326.61189964251</v>
      </c>
      <c r="GL37" s="62">
        <f t="shared" si="70"/>
        <v>532326.61189964251</v>
      </c>
      <c r="GM37" s="62">
        <f t="shared" si="70"/>
        <v>532326.61189964251</v>
      </c>
      <c r="GN37" s="62">
        <f t="shared" si="70"/>
        <v>532326.61189964251</v>
      </c>
      <c r="GO37" s="62">
        <f t="shared" si="70"/>
        <v>532326.61189964251</v>
      </c>
      <c r="GP37" s="62">
        <f t="shared" si="70"/>
        <v>532326.61189964251</v>
      </c>
      <c r="GQ37" s="62">
        <f t="shared" si="70"/>
        <v>532326.61189964251</v>
      </c>
      <c r="GR37" s="62">
        <f t="shared" si="70"/>
        <v>532326.61189964251</v>
      </c>
      <c r="GS37" s="62">
        <f t="shared" si="70"/>
        <v>532326.61189964251</v>
      </c>
      <c r="GT37" s="70"/>
      <c r="GU37" s="62">
        <f>$G$9*$Q$9</f>
        <v>551423.63158125954</v>
      </c>
      <c r="GV37" s="62">
        <f t="shared" ref="GV37:HU37" si="71">$G$9*$Q$9</f>
        <v>551423.63158125954</v>
      </c>
      <c r="GW37" s="62">
        <f t="shared" si="71"/>
        <v>551423.63158125954</v>
      </c>
      <c r="GX37" s="62">
        <f t="shared" si="71"/>
        <v>551423.63158125954</v>
      </c>
      <c r="GY37" s="62">
        <f t="shared" si="71"/>
        <v>551423.63158125954</v>
      </c>
      <c r="GZ37" s="62">
        <f t="shared" si="71"/>
        <v>551423.63158125954</v>
      </c>
      <c r="HA37" s="62">
        <f t="shared" si="71"/>
        <v>551423.63158125954</v>
      </c>
      <c r="HB37" s="62">
        <f t="shared" si="71"/>
        <v>551423.63158125954</v>
      </c>
      <c r="HC37" s="62">
        <f t="shared" si="71"/>
        <v>551423.63158125954</v>
      </c>
      <c r="HD37" s="62">
        <f t="shared" si="71"/>
        <v>551423.63158125954</v>
      </c>
      <c r="HE37" s="62">
        <f t="shared" si="71"/>
        <v>551423.63158125954</v>
      </c>
      <c r="HF37" s="62">
        <f t="shared" si="71"/>
        <v>551423.63158125954</v>
      </c>
      <c r="HG37" s="62">
        <f t="shared" si="71"/>
        <v>551423.63158125954</v>
      </c>
      <c r="HH37" s="62">
        <f t="shared" si="71"/>
        <v>551423.63158125954</v>
      </c>
      <c r="HI37" s="62">
        <f t="shared" si="71"/>
        <v>551423.63158125954</v>
      </c>
      <c r="HJ37" s="62">
        <f t="shared" si="71"/>
        <v>551423.63158125954</v>
      </c>
      <c r="HK37" s="62">
        <f t="shared" si="71"/>
        <v>551423.63158125954</v>
      </c>
      <c r="HL37" s="62">
        <f t="shared" si="71"/>
        <v>551423.63158125954</v>
      </c>
      <c r="HM37" s="62">
        <f t="shared" si="71"/>
        <v>551423.63158125954</v>
      </c>
      <c r="HN37" s="62">
        <f t="shared" si="71"/>
        <v>551423.63158125954</v>
      </c>
      <c r="HO37" s="62">
        <f t="shared" si="71"/>
        <v>551423.63158125954</v>
      </c>
      <c r="HP37" s="62">
        <f t="shared" si="71"/>
        <v>551423.63158125954</v>
      </c>
      <c r="HQ37" s="62">
        <f t="shared" si="71"/>
        <v>551423.63158125954</v>
      </c>
      <c r="HR37" s="62">
        <f t="shared" si="71"/>
        <v>551423.63158125954</v>
      </c>
      <c r="HS37" s="62">
        <f t="shared" si="71"/>
        <v>551423.63158125954</v>
      </c>
      <c r="HT37" s="62">
        <f t="shared" si="71"/>
        <v>551423.63158125954</v>
      </c>
      <c r="HU37" s="62">
        <f t="shared" si="71"/>
        <v>551423.63158125954</v>
      </c>
      <c r="HV37" s="70"/>
    </row>
    <row r="38" spans="1:230" s="62" customFormat="1" x14ac:dyDescent="0.2">
      <c r="A38" s="59"/>
      <c r="B38" s="60">
        <v>9</v>
      </c>
      <c r="C38" s="59" t="s">
        <v>28</v>
      </c>
      <c r="D38" s="44" t="s">
        <v>76</v>
      </c>
      <c r="E38" s="44" t="s">
        <v>77</v>
      </c>
      <c r="F38" s="44" t="s">
        <v>13</v>
      </c>
      <c r="G38" s="62">
        <f>$N$10</f>
        <v>10646002.586234501</v>
      </c>
      <c r="H38" s="62">
        <f t="shared" ref="H38:AG38" si="72">$N$10</f>
        <v>10646002.586234501</v>
      </c>
      <c r="I38" s="62">
        <f t="shared" si="72"/>
        <v>10646002.586234501</v>
      </c>
      <c r="J38" s="62">
        <f t="shared" si="72"/>
        <v>10646002.586234501</v>
      </c>
      <c r="K38" s="62">
        <f t="shared" si="72"/>
        <v>10646002.586234501</v>
      </c>
      <c r="L38" s="62">
        <f t="shared" si="72"/>
        <v>10646002.586234501</v>
      </c>
      <c r="M38" s="62">
        <f t="shared" si="72"/>
        <v>10646002.586234501</v>
      </c>
      <c r="N38" s="62">
        <f t="shared" si="72"/>
        <v>10646002.586234501</v>
      </c>
      <c r="O38" s="62">
        <f t="shared" si="72"/>
        <v>10646002.586234501</v>
      </c>
      <c r="P38" s="62">
        <f t="shared" si="72"/>
        <v>10646002.586234501</v>
      </c>
      <c r="Q38" s="62">
        <f t="shared" si="72"/>
        <v>10646002.586234501</v>
      </c>
      <c r="R38" s="62">
        <f t="shared" si="72"/>
        <v>10646002.586234501</v>
      </c>
      <c r="S38" s="62">
        <f t="shared" si="72"/>
        <v>10646002.586234501</v>
      </c>
      <c r="T38" s="62">
        <f t="shared" si="72"/>
        <v>10646002.586234501</v>
      </c>
      <c r="U38" s="62">
        <f t="shared" si="72"/>
        <v>10646002.586234501</v>
      </c>
      <c r="V38" s="62">
        <f t="shared" si="72"/>
        <v>10646002.586234501</v>
      </c>
      <c r="W38" s="62">
        <f t="shared" si="72"/>
        <v>10646002.586234501</v>
      </c>
      <c r="X38" s="62">
        <f t="shared" si="72"/>
        <v>10646002.586234501</v>
      </c>
      <c r="Y38" s="62">
        <f t="shared" si="72"/>
        <v>10646002.586234501</v>
      </c>
      <c r="Z38" s="62">
        <f t="shared" si="72"/>
        <v>10646002.586234501</v>
      </c>
      <c r="AA38" s="62">
        <f t="shared" si="72"/>
        <v>10646002.586234501</v>
      </c>
      <c r="AB38" s="62">
        <f t="shared" si="72"/>
        <v>10646002.586234501</v>
      </c>
      <c r="AC38" s="62">
        <f t="shared" si="72"/>
        <v>10646002.586234501</v>
      </c>
      <c r="AD38" s="62">
        <f t="shared" si="72"/>
        <v>10646002.586234501</v>
      </c>
      <c r="AE38" s="62">
        <f t="shared" si="72"/>
        <v>10646002.586234501</v>
      </c>
      <c r="AF38" s="62">
        <f t="shared" si="72"/>
        <v>10646002.586234501</v>
      </c>
      <c r="AG38" s="62">
        <f t="shared" si="72"/>
        <v>10646002.586234501</v>
      </c>
      <c r="AH38" s="70"/>
      <c r="AI38" s="71">
        <f t="shared" ref="AI38:BI38" si="73">$M$10*$Q$15</f>
        <v>9228447.790003119</v>
      </c>
      <c r="AJ38" s="71">
        <f t="shared" si="73"/>
        <v>9228447.790003119</v>
      </c>
      <c r="AK38" s="71">
        <f t="shared" si="73"/>
        <v>9228447.790003119</v>
      </c>
      <c r="AL38" s="71">
        <f t="shared" si="73"/>
        <v>9228447.790003119</v>
      </c>
      <c r="AM38" s="71">
        <f t="shared" si="73"/>
        <v>9228447.790003119</v>
      </c>
      <c r="AN38" s="71">
        <f t="shared" si="73"/>
        <v>9228447.790003119</v>
      </c>
      <c r="AO38" s="71">
        <f t="shared" si="73"/>
        <v>9228447.790003119</v>
      </c>
      <c r="AP38" s="71">
        <f t="shared" si="73"/>
        <v>9228447.790003119</v>
      </c>
      <c r="AQ38" s="71">
        <f t="shared" si="73"/>
        <v>9228447.790003119</v>
      </c>
      <c r="AR38" s="71">
        <f t="shared" si="73"/>
        <v>9228447.790003119</v>
      </c>
      <c r="AS38" s="71">
        <f t="shared" si="73"/>
        <v>9228447.790003119</v>
      </c>
      <c r="AT38" s="71">
        <f t="shared" si="73"/>
        <v>9228447.790003119</v>
      </c>
      <c r="AU38" s="71">
        <f t="shared" si="73"/>
        <v>9228447.790003119</v>
      </c>
      <c r="AV38" s="71">
        <f t="shared" si="73"/>
        <v>9228447.790003119</v>
      </c>
      <c r="AW38" s="71">
        <f t="shared" si="73"/>
        <v>9228447.790003119</v>
      </c>
      <c r="AX38" s="71">
        <f t="shared" si="73"/>
        <v>9228447.790003119</v>
      </c>
      <c r="AY38" s="71">
        <f t="shared" si="73"/>
        <v>9228447.790003119</v>
      </c>
      <c r="AZ38" s="71">
        <f t="shared" si="73"/>
        <v>9228447.790003119</v>
      </c>
      <c r="BA38" s="71">
        <f t="shared" si="73"/>
        <v>9228447.790003119</v>
      </c>
      <c r="BB38" s="71">
        <f t="shared" si="73"/>
        <v>9228447.790003119</v>
      </c>
      <c r="BC38" s="71">
        <f t="shared" si="73"/>
        <v>9228447.790003119</v>
      </c>
      <c r="BD38" s="71">
        <f t="shared" si="73"/>
        <v>9228447.790003119</v>
      </c>
      <c r="BE38" s="71">
        <f t="shared" si="73"/>
        <v>9228447.790003119</v>
      </c>
      <c r="BF38" s="71">
        <f t="shared" si="73"/>
        <v>9228447.790003119</v>
      </c>
      <c r="BG38" s="71">
        <f t="shared" si="73"/>
        <v>9228447.790003119</v>
      </c>
      <c r="BH38" s="71">
        <f t="shared" si="73"/>
        <v>9228447.790003119</v>
      </c>
      <c r="BI38" s="71">
        <f t="shared" si="73"/>
        <v>9228447.790003119</v>
      </c>
      <c r="BJ38" s="70"/>
      <c r="BK38" s="62">
        <f>$L$10*$Q$14</f>
        <v>7862639.9938514233</v>
      </c>
      <c r="BL38" s="62">
        <f t="shared" ref="BL38:CK38" si="74">$L$10*$Q$14</f>
        <v>7862639.9938514233</v>
      </c>
      <c r="BM38" s="62">
        <f t="shared" si="74"/>
        <v>7862639.9938514233</v>
      </c>
      <c r="BN38" s="62">
        <f t="shared" si="74"/>
        <v>7862639.9938514233</v>
      </c>
      <c r="BO38" s="62">
        <f t="shared" si="74"/>
        <v>7862639.9938514233</v>
      </c>
      <c r="BP38" s="62">
        <f t="shared" si="74"/>
        <v>7862639.9938514233</v>
      </c>
      <c r="BQ38" s="62">
        <f t="shared" si="74"/>
        <v>7862639.9938514233</v>
      </c>
      <c r="BR38" s="62">
        <f t="shared" si="74"/>
        <v>7862639.9938514233</v>
      </c>
      <c r="BS38" s="62">
        <f t="shared" si="74"/>
        <v>7862639.9938514233</v>
      </c>
      <c r="BT38" s="62">
        <f t="shared" si="74"/>
        <v>7862639.9938514233</v>
      </c>
      <c r="BU38" s="62">
        <f t="shared" si="74"/>
        <v>7862639.9938514233</v>
      </c>
      <c r="BV38" s="62">
        <f t="shared" si="74"/>
        <v>7862639.9938514233</v>
      </c>
      <c r="BW38" s="62">
        <f t="shared" si="74"/>
        <v>7862639.9938514233</v>
      </c>
      <c r="BX38" s="62">
        <f t="shared" si="74"/>
        <v>7862639.9938514233</v>
      </c>
      <c r="BY38" s="62">
        <f t="shared" si="74"/>
        <v>7862639.9938514233</v>
      </c>
      <c r="BZ38" s="62">
        <f t="shared" si="74"/>
        <v>7862639.9938514233</v>
      </c>
      <c r="CA38" s="62">
        <f t="shared" si="74"/>
        <v>7862639.9938514233</v>
      </c>
      <c r="CB38" s="62">
        <f t="shared" si="74"/>
        <v>7862639.9938514233</v>
      </c>
      <c r="CC38" s="62">
        <f t="shared" si="74"/>
        <v>7862639.9938514233</v>
      </c>
      <c r="CD38" s="62">
        <f t="shared" si="74"/>
        <v>7862639.9938514233</v>
      </c>
      <c r="CE38" s="62">
        <f t="shared" si="74"/>
        <v>7862639.9938514233</v>
      </c>
      <c r="CF38" s="62">
        <f t="shared" si="74"/>
        <v>7862639.9938514233</v>
      </c>
      <c r="CG38" s="62">
        <f t="shared" si="74"/>
        <v>7862639.9938514233</v>
      </c>
      <c r="CH38" s="62">
        <f t="shared" si="74"/>
        <v>7862639.9938514233</v>
      </c>
      <c r="CI38" s="62">
        <f t="shared" si="74"/>
        <v>7862639.9938514233</v>
      </c>
      <c r="CJ38" s="62">
        <f t="shared" si="74"/>
        <v>7862639.9938514233</v>
      </c>
      <c r="CK38" s="62">
        <f t="shared" si="74"/>
        <v>7862639.9938514233</v>
      </c>
      <c r="CL38" s="70"/>
      <c r="CM38" s="62">
        <f>$K$10*$Q$13</f>
        <v>6889968.6040755287</v>
      </c>
      <c r="CN38" s="62">
        <f t="shared" ref="CN38:DM38" si="75">$K$10*$Q$13</f>
        <v>6889968.6040755287</v>
      </c>
      <c r="CO38" s="62">
        <f t="shared" si="75"/>
        <v>6889968.6040755287</v>
      </c>
      <c r="CP38" s="62">
        <f t="shared" si="75"/>
        <v>6889968.6040755287</v>
      </c>
      <c r="CQ38" s="62">
        <f t="shared" si="75"/>
        <v>6889968.6040755287</v>
      </c>
      <c r="CR38" s="62">
        <f t="shared" si="75"/>
        <v>6889968.6040755287</v>
      </c>
      <c r="CS38" s="62">
        <f t="shared" si="75"/>
        <v>6889968.6040755287</v>
      </c>
      <c r="CT38" s="62">
        <f t="shared" si="75"/>
        <v>6889968.6040755287</v>
      </c>
      <c r="CU38" s="62">
        <f t="shared" si="75"/>
        <v>6889968.6040755287</v>
      </c>
      <c r="CV38" s="62">
        <f t="shared" si="75"/>
        <v>6889968.6040755287</v>
      </c>
      <c r="CW38" s="62">
        <f t="shared" si="75"/>
        <v>6889968.6040755287</v>
      </c>
      <c r="CX38" s="62">
        <f t="shared" si="75"/>
        <v>6889968.6040755287</v>
      </c>
      <c r="CY38" s="62">
        <f t="shared" si="75"/>
        <v>6889968.6040755287</v>
      </c>
      <c r="CZ38" s="62">
        <f t="shared" si="75"/>
        <v>6889968.6040755287</v>
      </c>
      <c r="DA38" s="62">
        <f t="shared" si="75"/>
        <v>6889968.6040755287</v>
      </c>
      <c r="DB38" s="62">
        <f t="shared" si="75"/>
        <v>6889968.6040755287</v>
      </c>
      <c r="DC38" s="62">
        <f t="shared" si="75"/>
        <v>6889968.6040755287</v>
      </c>
      <c r="DD38" s="62">
        <f t="shared" si="75"/>
        <v>6889968.6040755287</v>
      </c>
      <c r="DE38" s="62">
        <f t="shared" si="75"/>
        <v>6889968.6040755287</v>
      </c>
      <c r="DF38" s="62">
        <f t="shared" si="75"/>
        <v>6889968.6040755287</v>
      </c>
      <c r="DG38" s="62">
        <f t="shared" si="75"/>
        <v>6889968.6040755287</v>
      </c>
      <c r="DH38" s="62">
        <f t="shared" si="75"/>
        <v>6889968.6040755287</v>
      </c>
      <c r="DI38" s="62">
        <f t="shared" si="75"/>
        <v>6889968.6040755287</v>
      </c>
      <c r="DJ38" s="62">
        <f t="shared" si="75"/>
        <v>6889968.6040755287</v>
      </c>
      <c r="DK38" s="62">
        <f t="shared" si="75"/>
        <v>6889968.6040755287</v>
      </c>
      <c r="DL38" s="62">
        <f t="shared" si="75"/>
        <v>6889968.6040755287</v>
      </c>
      <c r="DM38" s="62">
        <f t="shared" si="75"/>
        <v>6889968.6040755287</v>
      </c>
      <c r="DN38" s="70"/>
      <c r="DO38" s="62">
        <f>$J$10*$Q$12</f>
        <v>5674112.0733191697</v>
      </c>
      <c r="DP38" s="62">
        <f t="shared" ref="DP38:EO38" si="76">$J$10*$Q$12</f>
        <v>5674112.0733191697</v>
      </c>
      <c r="DQ38" s="62">
        <f t="shared" si="76"/>
        <v>5674112.0733191697</v>
      </c>
      <c r="DR38" s="62">
        <f t="shared" si="76"/>
        <v>5674112.0733191697</v>
      </c>
      <c r="DS38" s="62">
        <f t="shared" si="76"/>
        <v>5674112.0733191697</v>
      </c>
      <c r="DT38" s="62">
        <f t="shared" si="76"/>
        <v>5674112.0733191697</v>
      </c>
      <c r="DU38" s="62">
        <f t="shared" si="76"/>
        <v>5674112.0733191697</v>
      </c>
      <c r="DV38" s="62">
        <f t="shared" si="76"/>
        <v>5674112.0733191697</v>
      </c>
      <c r="DW38" s="62">
        <f t="shared" si="76"/>
        <v>5674112.0733191697</v>
      </c>
      <c r="DX38" s="62">
        <f t="shared" si="76"/>
        <v>5674112.0733191697</v>
      </c>
      <c r="DY38" s="62">
        <f t="shared" si="76"/>
        <v>5674112.0733191697</v>
      </c>
      <c r="DZ38" s="62">
        <f t="shared" si="76"/>
        <v>5674112.0733191697</v>
      </c>
      <c r="EA38" s="62">
        <f t="shared" si="76"/>
        <v>5674112.0733191697</v>
      </c>
      <c r="EB38" s="62">
        <f t="shared" si="76"/>
        <v>5674112.0733191697</v>
      </c>
      <c r="EC38" s="62">
        <f t="shared" si="76"/>
        <v>5674112.0733191697</v>
      </c>
      <c r="ED38" s="62">
        <f t="shared" si="76"/>
        <v>5674112.0733191697</v>
      </c>
      <c r="EE38" s="62">
        <f t="shared" si="76"/>
        <v>5674112.0733191697</v>
      </c>
      <c r="EF38" s="62">
        <f t="shared" si="76"/>
        <v>5674112.0733191697</v>
      </c>
      <c r="EG38" s="62">
        <f t="shared" si="76"/>
        <v>5674112.0733191697</v>
      </c>
      <c r="EH38" s="62">
        <f t="shared" si="76"/>
        <v>5674112.0733191697</v>
      </c>
      <c r="EI38" s="62">
        <f t="shared" si="76"/>
        <v>5674112.0733191697</v>
      </c>
      <c r="EJ38" s="62">
        <f t="shared" si="76"/>
        <v>5674112.0733191697</v>
      </c>
      <c r="EK38" s="62">
        <f t="shared" si="76"/>
        <v>5674112.0733191697</v>
      </c>
      <c r="EL38" s="62">
        <f t="shared" si="76"/>
        <v>5674112.0733191697</v>
      </c>
      <c r="EM38" s="62">
        <f t="shared" si="76"/>
        <v>5674112.0733191697</v>
      </c>
      <c r="EN38" s="62">
        <f t="shared" si="76"/>
        <v>5674112.0733191697</v>
      </c>
      <c r="EO38" s="62">
        <f t="shared" si="76"/>
        <v>5674112.0733191697</v>
      </c>
      <c r="EP38" s="70"/>
      <c r="EQ38" s="62">
        <f>$I$10*$Q$11</f>
        <v>4488383.4188872576</v>
      </c>
      <c r="ER38" s="62">
        <f t="shared" ref="ER38:FQ38" si="77">$I$10*$Q$11</f>
        <v>4488383.4188872576</v>
      </c>
      <c r="ES38" s="62">
        <f t="shared" si="77"/>
        <v>4488383.4188872576</v>
      </c>
      <c r="ET38" s="62">
        <f t="shared" si="77"/>
        <v>4488383.4188872576</v>
      </c>
      <c r="EU38" s="62">
        <f t="shared" si="77"/>
        <v>4488383.4188872576</v>
      </c>
      <c r="EV38" s="62">
        <f t="shared" si="77"/>
        <v>4488383.4188872576</v>
      </c>
      <c r="EW38" s="62">
        <f t="shared" si="77"/>
        <v>4488383.4188872576</v>
      </c>
      <c r="EX38" s="62">
        <f t="shared" si="77"/>
        <v>4488383.4188872576</v>
      </c>
      <c r="EY38" s="62">
        <f t="shared" si="77"/>
        <v>4488383.4188872576</v>
      </c>
      <c r="EZ38" s="62">
        <f t="shared" si="77"/>
        <v>4488383.4188872576</v>
      </c>
      <c r="FA38" s="62">
        <f t="shared" si="77"/>
        <v>4488383.4188872576</v>
      </c>
      <c r="FB38" s="62">
        <f t="shared" si="77"/>
        <v>4488383.4188872576</v>
      </c>
      <c r="FC38" s="62">
        <f t="shared" si="77"/>
        <v>4488383.4188872576</v>
      </c>
      <c r="FD38" s="62">
        <f t="shared" si="77"/>
        <v>4488383.4188872576</v>
      </c>
      <c r="FE38" s="62">
        <f t="shared" si="77"/>
        <v>4488383.4188872576</v>
      </c>
      <c r="FF38" s="62">
        <f t="shared" si="77"/>
        <v>4488383.4188872576</v>
      </c>
      <c r="FG38" s="62">
        <f t="shared" si="77"/>
        <v>4488383.4188872576</v>
      </c>
      <c r="FH38" s="62">
        <f t="shared" si="77"/>
        <v>4488383.4188872576</v>
      </c>
      <c r="FI38" s="62">
        <f t="shared" si="77"/>
        <v>4488383.4188872576</v>
      </c>
      <c r="FJ38" s="62">
        <f t="shared" si="77"/>
        <v>4488383.4188872576</v>
      </c>
      <c r="FK38" s="62">
        <f t="shared" si="77"/>
        <v>4488383.4188872576</v>
      </c>
      <c r="FL38" s="62">
        <f t="shared" si="77"/>
        <v>4488383.4188872576</v>
      </c>
      <c r="FM38" s="62">
        <f t="shared" si="77"/>
        <v>4488383.4188872576</v>
      </c>
      <c r="FN38" s="62">
        <f t="shared" si="77"/>
        <v>4488383.4188872576</v>
      </c>
      <c r="FO38" s="62">
        <f t="shared" si="77"/>
        <v>4488383.4188872576</v>
      </c>
      <c r="FP38" s="62">
        <f t="shared" si="77"/>
        <v>4488383.4188872576</v>
      </c>
      <c r="FQ38" s="62">
        <f t="shared" si="77"/>
        <v>4488383.4188872576</v>
      </c>
      <c r="FR38" s="70"/>
      <c r="FS38" s="62">
        <f>$H$10*$Q$10</f>
        <v>4316634.5648424048</v>
      </c>
      <c r="FT38" s="62">
        <f t="shared" ref="FT38:GS38" si="78">$H$10*$Q$10</f>
        <v>4316634.5648424048</v>
      </c>
      <c r="FU38" s="62">
        <f t="shared" si="78"/>
        <v>4316634.5648424048</v>
      </c>
      <c r="FV38" s="62">
        <f t="shared" si="78"/>
        <v>4316634.5648424048</v>
      </c>
      <c r="FW38" s="62">
        <f t="shared" si="78"/>
        <v>4316634.5648424048</v>
      </c>
      <c r="FX38" s="62">
        <f t="shared" si="78"/>
        <v>4316634.5648424048</v>
      </c>
      <c r="FY38" s="62">
        <f t="shared" si="78"/>
        <v>4316634.5648424048</v>
      </c>
      <c r="FZ38" s="62">
        <f t="shared" si="78"/>
        <v>4316634.5648424048</v>
      </c>
      <c r="GA38" s="62">
        <f t="shared" si="78"/>
        <v>4316634.5648424048</v>
      </c>
      <c r="GB38" s="62">
        <f t="shared" si="78"/>
        <v>4316634.5648424048</v>
      </c>
      <c r="GC38" s="62">
        <f t="shared" si="78"/>
        <v>4316634.5648424048</v>
      </c>
      <c r="GD38" s="62">
        <f t="shared" si="78"/>
        <v>4316634.5648424048</v>
      </c>
      <c r="GE38" s="62">
        <f t="shared" si="78"/>
        <v>4316634.5648424048</v>
      </c>
      <c r="GF38" s="62">
        <f t="shared" si="78"/>
        <v>4316634.5648424048</v>
      </c>
      <c r="GG38" s="62">
        <f t="shared" si="78"/>
        <v>4316634.5648424048</v>
      </c>
      <c r="GH38" s="62">
        <f t="shared" si="78"/>
        <v>4316634.5648424048</v>
      </c>
      <c r="GI38" s="62">
        <f t="shared" si="78"/>
        <v>4316634.5648424048</v>
      </c>
      <c r="GJ38" s="62">
        <f t="shared" si="78"/>
        <v>4316634.5648424048</v>
      </c>
      <c r="GK38" s="62">
        <f t="shared" si="78"/>
        <v>4316634.5648424048</v>
      </c>
      <c r="GL38" s="62">
        <f t="shared" si="78"/>
        <v>4316634.5648424048</v>
      </c>
      <c r="GM38" s="62">
        <f t="shared" si="78"/>
        <v>4316634.5648424048</v>
      </c>
      <c r="GN38" s="62">
        <f t="shared" si="78"/>
        <v>4316634.5648424048</v>
      </c>
      <c r="GO38" s="62">
        <f t="shared" si="78"/>
        <v>4316634.5648424048</v>
      </c>
      <c r="GP38" s="62">
        <f t="shared" si="78"/>
        <v>4316634.5648424048</v>
      </c>
      <c r="GQ38" s="62">
        <f t="shared" si="78"/>
        <v>4316634.5648424048</v>
      </c>
      <c r="GR38" s="62">
        <f t="shared" si="78"/>
        <v>4316634.5648424048</v>
      </c>
      <c r="GS38" s="62">
        <f t="shared" si="78"/>
        <v>4316634.5648424048</v>
      </c>
      <c r="GT38" s="70"/>
      <c r="GU38" s="62">
        <f>$G$10*$Q$9</f>
        <v>3768071.2207408058</v>
      </c>
      <c r="GV38" s="62">
        <f t="shared" ref="GV38:HU38" si="79">$G$10*$Q$9</f>
        <v>3768071.2207408058</v>
      </c>
      <c r="GW38" s="62">
        <f t="shared" si="79"/>
        <v>3768071.2207408058</v>
      </c>
      <c r="GX38" s="62">
        <f t="shared" si="79"/>
        <v>3768071.2207408058</v>
      </c>
      <c r="GY38" s="62">
        <f t="shared" si="79"/>
        <v>3768071.2207408058</v>
      </c>
      <c r="GZ38" s="62">
        <f t="shared" si="79"/>
        <v>3768071.2207408058</v>
      </c>
      <c r="HA38" s="62">
        <f t="shared" si="79"/>
        <v>3768071.2207408058</v>
      </c>
      <c r="HB38" s="62">
        <f t="shared" si="79"/>
        <v>3768071.2207408058</v>
      </c>
      <c r="HC38" s="62">
        <f t="shared" si="79"/>
        <v>3768071.2207408058</v>
      </c>
      <c r="HD38" s="62">
        <f t="shared" si="79"/>
        <v>3768071.2207408058</v>
      </c>
      <c r="HE38" s="62">
        <f t="shared" si="79"/>
        <v>3768071.2207408058</v>
      </c>
      <c r="HF38" s="62">
        <f t="shared" si="79"/>
        <v>3768071.2207408058</v>
      </c>
      <c r="HG38" s="62">
        <f t="shared" si="79"/>
        <v>3768071.2207408058</v>
      </c>
      <c r="HH38" s="62">
        <f t="shared" si="79"/>
        <v>3768071.2207408058</v>
      </c>
      <c r="HI38" s="62">
        <f t="shared" si="79"/>
        <v>3768071.2207408058</v>
      </c>
      <c r="HJ38" s="62">
        <f t="shared" si="79"/>
        <v>3768071.2207408058</v>
      </c>
      <c r="HK38" s="62">
        <f t="shared" si="79"/>
        <v>3768071.2207408058</v>
      </c>
      <c r="HL38" s="62">
        <f t="shared" si="79"/>
        <v>3768071.2207408058</v>
      </c>
      <c r="HM38" s="62">
        <f t="shared" si="79"/>
        <v>3768071.2207408058</v>
      </c>
      <c r="HN38" s="62">
        <f t="shared" si="79"/>
        <v>3768071.2207408058</v>
      </c>
      <c r="HO38" s="62">
        <f t="shared" si="79"/>
        <v>3768071.2207408058</v>
      </c>
      <c r="HP38" s="62">
        <f t="shared" si="79"/>
        <v>3768071.2207408058</v>
      </c>
      <c r="HQ38" s="62">
        <f t="shared" si="79"/>
        <v>3768071.2207408058</v>
      </c>
      <c r="HR38" s="62">
        <f t="shared" si="79"/>
        <v>3768071.2207408058</v>
      </c>
      <c r="HS38" s="62">
        <f t="shared" si="79"/>
        <v>3768071.2207408058</v>
      </c>
      <c r="HT38" s="62">
        <f t="shared" si="79"/>
        <v>3768071.2207408058</v>
      </c>
      <c r="HU38" s="62">
        <f t="shared" si="79"/>
        <v>3768071.2207408058</v>
      </c>
      <c r="HV38" s="70"/>
    </row>
    <row r="39" spans="1:230" s="79" customFormat="1" x14ac:dyDescent="0.2">
      <c r="A39" s="65"/>
      <c r="B39" s="63"/>
      <c r="C39" s="65" t="s">
        <v>27</v>
      </c>
      <c r="D39" s="65" t="s">
        <v>73</v>
      </c>
      <c r="E39" s="78" t="s">
        <v>74</v>
      </c>
      <c r="F39" s="78" t="s">
        <v>31</v>
      </c>
    </row>
    <row r="40" spans="1:230" s="62" customFormat="1" x14ac:dyDescent="0.2">
      <c r="A40" s="76"/>
      <c r="B40" s="73">
        <v>1</v>
      </c>
      <c r="C40" s="76" t="s">
        <v>29</v>
      </c>
      <c r="D40" s="74">
        <v>4783</v>
      </c>
      <c r="E40" s="44" t="s">
        <v>781</v>
      </c>
      <c r="F40" s="44" t="s">
        <v>20</v>
      </c>
      <c r="G40" s="62">
        <f t="shared" ref="G40:AG40" si="80">$N$12</f>
        <v>19552898.312564965</v>
      </c>
      <c r="H40" s="62">
        <f t="shared" si="80"/>
        <v>19552898.312564965</v>
      </c>
      <c r="I40" s="62">
        <f t="shared" si="80"/>
        <v>19552898.312564965</v>
      </c>
      <c r="J40" s="62">
        <f t="shared" si="80"/>
        <v>19552898.312564965</v>
      </c>
      <c r="K40" s="62">
        <f t="shared" si="80"/>
        <v>19552898.312564965</v>
      </c>
      <c r="L40" s="62">
        <f t="shared" si="80"/>
        <v>19552898.312564965</v>
      </c>
      <c r="M40" s="62">
        <f t="shared" si="80"/>
        <v>19552898.312564965</v>
      </c>
      <c r="N40" s="62">
        <f t="shared" si="80"/>
        <v>19552898.312564965</v>
      </c>
      <c r="O40" s="62">
        <f t="shared" si="80"/>
        <v>19552898.312564965</v>
      </c>
      <c r="P40" s="62">
        <f t="shared" si="80"/>
        <v>19552898.312564965</v>
      </c>
      <c r="Q40" s="62">
        <f t="shared" si="80"/>
        <v>19552898.312564965</v>
      </c>
      <c r="R40" s="62">
        <f t="shared" si="80"/>
        <v>19552898.312564965</v>
      </c>
      <c r="S40" s="62">
        <f t="shared" si="80"/>
        <v>19552898.312564965</v>
      </c>
      <c r="T40" s="62">
        <f t="shared" si="80"/>
        <v>19552898.312564965</v>
      </c>
      <c r="U40" s="62">
        <f t="shared" si="80"/>
        <v>19552898.312564965</v>
      </c>
      <c r="V40" s="62">
        <f t="shared" si="80"/>
        <v>19552898.312564965</v>
      </c>
      <c r="W40" s="62">
        <f t="shared" si="80"/>
        <v>19552898.312564965</v>
      </c>
      <c r="X40" s="62">
        <f t="shared" si="80"/>
        <v>19552898.312564965</v>
      </c>
      <c r="Y40" s="62">
        <f t="shared" si="80"/>
        <v>19552898.312564965</v>
      </c>
      <c r="Z40" s="62">
        <f t="shared" si="80"/>
        <v>19552898.312564965</v>
      </c>
      <c r="AA40" s="62">
        <f t="shared" si="80"/>
        <v>19552898.312564965</v>
      </c>
      <c r="AB40" s="62">
        <f t="shared" si="80"/>
        <v>19552898.312564965</v>
      </c>
      <c r="AC40" s="62">
        <f t="shared" si="80"/>
        <v>19552898.312564965</v>
      </c>
      <c r="AD40" s="62">
        <f t="shared" si="80"/>
        <v>19552898.312564965</v>
      </c>
      <c r="AE40" s="62">
        <f t="shared" si="80"/>
        <v>19552898.312564965</v>
      </c>
      <c r="AF40" s="62">
        <f t="shared" si="80"/>
        <v>19552898.312564965</v>
      </c>
      <c r="AG40" s="62">
        <f t="shared" si="80"/>
        <v>19552898.312564965</v>
      </c>
      <c r="AH40" s="70"/>
      <c r="AI40" s="62">
        <f>$M$12*$Q$15</f>
        <v>18838801.678858519</v>
      </c>
      <c r="AJ40" s="62">
        <f t="shared" ref="AJ40:BI40" si="81">$M$12</f>
        <v>18838801.678858519</v>
      </c>
      <c r="AK40" s="62">
        <f t="shared" si="81"/>
        <v>18838801.678858519</v>
      </c>
      <c r="AL40" s="62">
        <f t="shared" si="81"/>
        <v>18838801.678858519</v>
      </c>
      <c r="AM40" s="62">
        <f t="shared" si="81"/>
        <v>18838801.678858519</v>
      </c>
      <c r="AN40" s="62">
        <f t="shared" si="81"/>
        <v>18838801.678858519</v>
      </c>
      <c r="AO40" s="62">
        <f t="shared" si="81"/>
        <v>18838801.678858519</v>
      </c>
      <c r="AP40" s="62">
        <f t="shared" si="81"/>
        <v>18838801.678858519</v>
      </c>
      <c r="AQ40" s="62">
        <f t="shared" si="81"/>
        <v>18838801.678858519</v>
      </c>
      <c r="AR40" s="62">
        <f t="shared" si="81"/>
        <v>18838801.678858519</v>
      </c>
      <c r="AS40" s="62">
        <f t="shared" si="81"/>
        <v>18838801.678858519</v>
      </c>
      <c r="AT40" s="62">
        <f t="shared" si="81"/>
        <v>18838801.678858519</v>
      </c>
      <c r="AU40" s="62">
        <f t="shared" si="81"/>
        <v>18838801.678858519</v>
      </c>
      <c r="AV40" s="62">
        <f t="shared" si="81"/>
        <v>18838801.678858519</v>
      </c>
      <c r="AW40" s="62">
        <f t="shared" si="81"/>
        <v>18838801.678858519</v>
      </c>
      <c r="AX40" s="62">
        <f t="shared" si="81"/>
        <v>18838801.678858519</v>
      </c>
      <c r="AY40" s="62">
        <f t="shared" si="81"/>
        <v>18838801.678858519</v>
      </c>
      <c r="AZ40" s="62">
        <f t="shared" si="81"/>
        <v>18838801.678858519</v>
      </c>
      <c r="BA40" s="62">
        <f t="shared" si="81"/>
        <v>18838801.678858519</v>
      </c>
      <c r="BB40" s="62">
        <f t="shared" si="81"/>
        <v>18838801.678858519</v>
      </c>
      <c r="BC40" s="62">
        <f t="shared" si="81"/>
        <v>18838801.678858519</v>
      </c>
      <c r="BD40" s="62">
        <f t="shared" si="81"/>
        <v>18838801.678858519</v>
      </c>
      <c r="BE40" s="62">
        <f t="shared" si="81"/>
        <v>18838801.678858519</v>
      </c>
      <c r="BF40" s="62">
        <f t="shared" si="81"/>
        <v>18838801.678858519</v>
      </c>
      <c r="BG40" s="62">
        <f t="shared" si="81"/>
        <v>18838801.678858519</v>
      </c>
      <c r="BH40" s="62">
        <f t="shared" si="81"/>
        <v>18838801.678858519</v>
      </c>
      <c r="BI40" s="62">
        <f t="shared" si="81"/>
        <v>18838801.678858519</v>
      </c>
      <c r="BJ40" s="70"/>
      <c r="BK40" s="62">
        <f>$L$12*$Q$14</f>
        <v>16808406.304788947</v>
      </c>
      <c r="BL40" s="62">
        <f t="shared" ref="BL40:CK40" si="82">$L$12*$Q$14</f>
        <v>16808406.304788947</v>
      </c>
      <c r="BM40" s="62">
        <f t="shared" si="82"/>
        <v>16808406.304788947</v>
      </c>
      <c r="BN40" s="62">
        <f t="shared" si="82"/>
        <v>16808406.304788947</v>
      </c>
      <c r="BO40" s="62">
        <f t="shared" si="82"/>
        <v>16808406.304788947</v>
      </c>
      <c r="BP40" s="62">
        <f t="shared" si="82"/>
        <v>16808406.304788947</v>
      </c>
      <c r="BQ40" s="62">
        <f t="shared" si="82"/>
        <v>16808406.304788947</v>
      </c>
      <c r="BR40" s="62">
        <f t="shared" si="82"/>
        <v>16808406.304788947</v>
      </c>
      <c r="BS40" s="62">
        <f t="shared" si="82"/>
        <v>16808406.304788947</v>
      </c>
      <c r="BT40" s="62">
        <f t="shared" si="82"/>
        <v>16808406.304788947</v>
      </c>
      <c r="BU40" s="62">
        <f t="shared" si="82"/>
        <v>16808406.304788947</v>
      </c>
      <c r="BV40" s="62">
        <f t="shared" si="82"/>
        <v>16808406.304788947</v>
      </c>
      <c r="BW40" s="62">
        <f t="shared" si="82"/>
        <v>16808406.304788947</v>
      </c>
      <c r="BX40" s="62">
        <f t="shared" si="82"/>
        <v>16808406.304788947</v>
      </c>
      <c r="BY40" s="62">
        <f t="shared" si="82"/>
        <v>16808406.304788947</v>
      </c>
      <c r="BZ40" s="62">
        <f t="shared" si="82"/>
        <v>16808406.304788947</v>
      </c>
      <c r="CA40" s="62">
        <f t="shared" si="82"/>
        <v>16808406.304788947</v>
      </c>
      <c r="CB40" s="62">
        <f t="shared" si="82"/>
        <v>16808406.304788947</v>
      </c>
      <c r="CC40" s="62">
        <f t="shared" si="82"/>
        <v>16808406.304788947</v>
      </c>
      <c r="CD40" s="62">
        <f t="shared" si="82"/>
        <v>16808406.304788947</v>
      </c>
      <c r="CE40" s="62">
        <f t="shared" si="82"/>
        <v>16808406.304788947</v>
      </c>
      <c r="CF40" s="62">
        <f t="shared" si="82"/>
        <v>16808406.304788947</v>
      </c>
      <c r="CG40" s="62">
        <f t="shared" si="82"/>
        <v>16808406.304788947</v>
      </c>
      <c r="CH40" s="62">
        <f t="shared" si="82"/>
        <v>16808406.304788947</v>
      </c>
      <c r="CI40" s="62">
        <f t="shared" si="82"/>
        <v>16808406.304788947</v>
      </c>
      <c r="CJ40" s="62">
        <f t="shared" si="82"/>
        <v>16808406.304788947</v>
      </c>
      <c r="CK40" s="62">
        <f t="shared" si="82"/>
        <v>16808406.304788947</v>
      </c>
      <c r="CL40" s="70"/>
      <c r="CM40" s="62">
        <f>$K$12*$Q$13</f>
        <v>14941058.211359302</v>
      </c>
      <c r="CN40" s="62">
        <f t="shared" ref="CN40:DM40" si="83">$K$12*$Q$13</f>
        <v>14941058.211359302</v>
      </c>
      <c r="CO40" s="62">
        <f t="shared" si="83"/>
        <v>14941058.211359302</v>
      </c>
      <c r="CP40" s="62">
        <f t="shared" si="83"/>
        <v>14941058.211359302</v>
      </c>
      <c r="CQ40" s="62">
        <f t="shared" si="83"/>
        <v>14941058.211359302</v>
      </c>
      <c r="CR40" s="62">
        <f t="shared" si="83"/>
        <v>14941058.211359302</v>
      </c>
      <c r="CS40" s="62">
        <f t="shared" si="83"/>
        <v>14941058.211359302</v>
      </c>
      <c r="CT40" s="62">
        <f t="shared" si="83"/>
        <v>14941058.211359302</v>
      </c>
      <c r="CU40" s="62">
        <f t="shared" si="83"/>
        <v>14941058.211359302</v>
      </c>
      <c r="CV40" s="62">
        <f t="shared" si="83"/>
        <v>14941058.211359302</v>
      </c>
      <c r="CW40" s="62">
        <f t="shared" si="83"/>
        <v>14941058.211359302</v>
      </c>
      <c r="CX40" s="62">
        <f t="shared" si="83"/>
        <v>14941058.211359302</v>
      </c>
      <c r="CY40" s="62">
        <f t="shared" si="83"/>
        <v>14941058.211359302</v>
      </c>
      <c r="CZ40" s="62">
        <f t="shared" si="83"/>
        <v>14941058.211359302</v>
      </c>
      <c r="DA40" s="62">
        <f t="shared" si="83"/>
        <v>14941058.211359302</v>
      </c>
      <c r="DB40" s="62">
        <f t="shared" si="83"/>
        <v>14941058.211359302</v>
      </c>
      <c r="DC40" s="62">
        <f t="shared" si="83"/>
        <v>14941058.211359302</v>
      </c>
      <c r="DD40" s="62">
        <f t="shared" si="83"/>
        <v>14941058.211359302</v>
      </c>
      <c r="DE40" s="62">
        <f t="shared" si="83"/>
        <v>14941058.211359302</v>
      </c>
      <c r="DF40" s="62">
        <f t="shared" si="83"/>
        <v>14941058.211359302</v>
      </c>
      <c r="DG40" s="62">
        <f t="shared" si="83"/>
        <v>14941058.211359302</v>
      </c>
      <c r="DH40" s="62">
        <f t="shared" si="83"/>
        <v>14941058.211359302</v>
      </c>
      <c r="DI40" s="62">
        <f t="shared" si="83"/>
        <v>14941058.211359302</v>
      </c>
      <c r="DJ40" s="62">
        <f t="shared" si="83"/>
        <v>14941058.211359302</v>
      </c>
      <c r="DK40" s="62">
        <f t="shared" si="83"/>
        <v>14941058.211359302</v>
      </c>
      <c r="DL40" s="62">
        <f t="shared" si="83"/>
        <v>14941058.211359302</v>
      </c>
      <c r="DM40" s="62">
        <f t="shared" si="83"/>
        <v>14941058.211359302</v>
      </c>
      <c r="DN40" s="70"/>
      <c r="DO40" s="62">
        <f>$J$12*$Q$12</f>
        <v>14483510.76914412</v>
      </c>
      <c r="DP40" s="62">
        <f t="shared" ref="DP40:EO40" si="84">$J$12*$Q$12</f>
        <v>14483510.76914412</v>
      </c>
      <c r="DQ40" s="62">
        <f t="shared" si="84"/>
        <v>14483510.76914412</v>
      </c>
      <c r="DR40" s="62">
        <f t="shared" si="84"/>
        <v>14483510.76914412</v>
      </c>
      <c r="DS40" s="62">
        <f t="shared" si="84"/>
        <v>14483510.76914412</v>
      </c>
      <c r="DT40" s="62">
        <f t="shared" si="84"/>
        <v>14483510.76914412</v>
      </c>
      <c r="DU40" s="62">
        <f t="shared" si="84"/>
        <v>14483510.76914412</v>
      </c>
      <c r="DV40" s="62">
        <f t="shared" si="84"/>
        <v>14483510.76914412</v>
      </c>
      <c r="DW40" s="62">
        <f t="shared" si="84"/>
        <v>14483510.76914412</v>
      </c>
      <c r="DX40" s="62">
        <f t="shared" si="84"/>
        <v>14483510.76914412</v>
      </c>
      <c r="DY40" s="62">
        <f t="shared" si="84"/>
        <v>14483510.76914412</v>
      </c>
      <c r="DZ40" s="62">
        <f t="shared" si="84"/>
        <v>14483510.76914412</v>
      </c>
      <c r="EA40" s="62">
        <f t="shared" si="84"/>
        <v>14483510.76914412</v>
      </c>
      <c r="EB40" s="62">
        <f t="shared" si="84"/>
        <v>14483510.76914412</v>
      </c>
      <c r="EC40" s="62">
        <f t="shared" si="84"/>
        <v>14483510.76914412</v>
      </c>
      <c r="ED40" s="62">
        <f t="shared" si="84"/>
        <v>14483510.76914412</v>
      </c>
      <c r="EE40" s="62">
        <f t="shared" si="84"/>
        <v>14483510.76914412</v>
      </c>
      <c r="EF40" s="62">
        <f t="shared" si="84"/>
        <v>14483510.76914412</v>
      </c>
      <c r="EG40" s="62">
        <f t="shared" si="84"/>
        <v>14483510.76914412</v>
      </c>
      <c r="EH40" s="62">
        <f t="shared" si="84"/>
        <v>14483510.76914412</v>
      </c>
      <c r="EI40" s="62">
        <f t="shared" si="84"/>
        <v>14483510.76914412</v>
      </c>
      <c r="EJ40" s="62">
        <f t="shared" si="84"/>
        <v>14483510.76914412</v>
      </c>
      <c r="EK40" s="62">
        <f t="shared" si="84"/>
        <v>14483510.76914412</v>
      </c>
      <c r="EL40" s="62">
        <f t="shared" si="84"/>
        <v>14483510.76914412</v>
      </c>
      <c r="EM40" s="62">
        <f t="shared" si="84"/>
        <v>14483510.76914412</v>
      </c>
      <c r="EN40" s="62">
        <f t="shared" si="84"/>
        <v>14483510.76914412</v>
      </c>
      <c r="EO40" s="62">
        <f t="shared" si="84"/>
        <v>14483510.76914412</v>
      </c>
      <c r="EP40" s="70"/>
      <c r="EQ40" s="62">
        <f>$I$12*$Q$11</f>
        <v>12261711.219383679</v>
      </c>
      <c r="ER40" s="62">
        <f t="shared" ref="ER40:FQ40" si="85">$I$12*$Q$11</f>
        <v>12261711.219383679</v>
      </c>
      <c r="ES40" s="62">
        <f t="shared" si="85"/>
        <v>12261711.219383679</v>
      </c>
      <c r="ET40" s="62">
        <f t="shared" si="85"/>
        <v>12261711.219383679</v>
      </c>
      <c r="EU40" s="62">
        <f t="shared" si="85"/>
        <v>12261711.219383679</v>
      </c>
      <c r="EV40" s="62">
        <f t="shared" si="85"/>
        <v>12261711.219383679</v>
      </c>
      <c r="EW40" s="62">
        <f t="shared" si="85"/>
        <v>12261711.219383679</v>
      </c>
      <c r="EX40" s="62">
        <f t="shared" si="85"/>
        <v>12261711.219383679</v>
      </c>
      <c r="EY40" s="62">
        <f t="shared" si="85"/>
        <v>12261711.219383679</v>
      </c>
      <c r="EZ40" s="62">
        <f t="shared" si="85"/>
        <v>12261711.219383679</v>
      </c>
      <c r="FA40" s="62">
        <f t="shared" si="85"/>
        <v>12261711.219383679</v>
      </c>
      <c r="FB40" s="62">
        <f t="shared" si="85"/>
        <v>12261711.219383679</v>
      </c>
      <c r="FC40" s="62">
        <f t="shared" si="85"/>
        <v>12261711.219383679</v>
      </c>
      <c r="FD40" s="62">
        <f t="shared" si="85"/>
        <v>12261711.219383679</v>
      </c>
      <c r="FE40" s="62">
        <f t="shared" si="85"/>
        <v>12261711.219383679</v>
      </c>
      <c r="FF40" s="62">
        <f t="shared" si="85"/>
        <v>12261711.219383679</v>
      </c>
      <c r="FG40" s="62">
        <f t="shared" si="85"/>
        <v>12261711.219383679</v>
      </c>
      <c r="FH40" s="62">
        <f t="shared" si="85"/>
        <v>12261711.219383679</v>
      </c>
      <c r="FI40" s="62">
        <f t="shared" si="85"/>
        <v>12261711.219383679</v>
      </c>
      <c r="FJ40" s="62">
        <f t="shared" si="85"/>
        <v>12261711.219383679</v>
      </c>
      <c r="FK40" s="62">
        <f t="shared" si="85"/>
        <v>12261711.219383679</v>
      </c>
      <c r="FL40" s="62">
        <f t="shared" si="85"/>
        <v>12261711.219383679</v>
      </c>
      <c r="FM40" s="62">
        <f t="shared" si="85"/>
        <v>12261711.219383679</v>
      </c>
      <c r="FN40" s="62">
        <f t="shared" si="85"/>
        <v>12261711.219383679</v>
      </c>
      <c r="FO40" s="62">
        <f t="shared" si="85"/>
        <v>12261711.219383679</v>
      </c>
      <c r="FP40" s="62">
        <f t="shared" si="85"/>
        <v>12261711.219383679</v>
      </c>
      <c r="FQ40" s="62">
        <f t="shared" si="85"/>
        <v>12261711.219383679</v>
      </c>
      <c r="FR40" s="70"/>
      <c r="FS40" s="62">
        <f>$H$12*$Q$10</f>
        <v>12894017.216439785</v>
      </c>
      <c r="FT40" s="62">
        <f t="shared" ref="FT40:GS40" si="86">$H$12*$Q$10</f>
        <v>12894017.216439785</v>
      </c>
      <c r="FU40" s="62">
        <f t="shared" si="86"/>
        <v>12894017.216439785</v>
      </c>
      <c r="FV40" s="62">
        <f t="shared" si="86"/>
        <v>12894017.216439785</v>
      </c>
      <c r="FW40" s="62">
        <f t="shared" si="86"/>
        <v>12894017.216439785</v>
      </c>
      <c r="FX40" s="62">
        <f t="shared" si="86"/>
        <v>12894017.216439785</v>
      </c>
      <c r="FY40" s="62">
        <f t="shared" si="86"/>
        <v>12894017.216439785</v>
      </c>
      <c r="FZ40" s="62">
        <f t="shared" si="86"/>
        <v>12894017.216439785</v>
      </c>
      <c r="GA40" s="62">
        <f t="shared" si="86"/>
        <v>12894017.216439785</v>
      </c>
      <c r="GB40" s="62">
        <f t="shared" si="86"/>
        <v>12894017.216439785</v>
      </c>
      <c r="GC40" s="62">
        <f t="shared" si="86"/>
        <v>12894017.216439785</v>
      </c>
      <c r="GD40" s="62">
        <f t="shared" si="86"/>
        <v>12894017.216439785</v>
      </c>
      <c r="GE40" s="62">
        <f t="shared" si="86"/>
        <v>12894017.216439785</v>
      </c>
      <c r="GF40" s="62">
        <f t="shared" si="86"/>
        <v>12894017.216439785</v>
      </c>
      <c r="GG40" s="62">
        <f t="shared" si="86"/>
        <v>12894017.216439785</v>
      </c>
      <c r="GH40" s="62">
        <f t="shared" si="86"/>
        <v>12894017.216439785</v>
      </c>
      <c r="GI40" s="62">
        <f t="shared" si="86"/>
        <v>12894017.216439785</v>
      </c>
      <c r="GJ40" s="62">
        <f t="shared" si="86"/>
        <v>12894017.216439785</v>
      </c>
      <c r="GK40" s="62">
        <f t="shared" si="86"/>
        <v>12894017.216439785</v>
      </c>
      <c r="GL40" s="62">
        <f t="shared" si="86"/>
        <v>12894017.216439785</v>
      </c>
      <c r="GM40" s="62">
        <f t="shared" si="86"/>
        <v>12894017.216439785</v>
      </c>
      <c r="GN40" s="62">
        <f t="shared" si="86"/>
        <v>12894017.216439785</v>
      </c>
      <c r="GO40" s="62">
        <f t="shared" si="86"/>
        <v>12894017.216439785</v>
      </c>
      <c r="GP40" s="62">
        <f t="shared" si="86"/>
        <v>12894017.216439785</v>
      </c>
      <c r="GQ40" s="62">
        <f t="shared" si="86"/>
        <v>12894017.216439785</v>
      </c>
      <c r="GR40" s="62">
        <f t="shared" si="86"/>
        <v>12894017.216439785</v>
      </c>
      <c r="GS40" s="62">
        <f t="shared" si="86"/>
        <v>12894017.216439785</v>
      </c>
      <c r="GT40" s="70"/>
      <c r="GU40" s="62">
        <f>$G$12*$Q$9</f>
        <v>12122475.599003522</v>
      </c>
      <c r="GV40" s="62">
        <f t="shared" ref="GV40:HU40" si="87">$G$12*$Q$9</f>
        <v>12122475.599003522</v>
      </c>
      <c r="GW40" s="62">
        <f t="shared" si="87"/>
        <v>12122475.599003522</v>
      </c>
      <c r="GX40" s="62">
        <f t="shared" si="87"/>
        <v>12122475.599003522</v>
      </c>
      <c r="GY40" s="62">
        <f t="shared" si="87"/>
        <v>12122475.599003522</v>
      </c>
      <c r="GZ40" s="62">
        <f t="shared" si="87"/>
        <v>12122475.599003522</v>
      </c>
      <c r="HA40" s="62">
        <f t="shared" si="87"/>
        <v>12122475.599003522</v>
      </c>
      <c r="HB40" s="62">
        <f t="shared" si="87"/>
        <v>12122475.599003522</v>
      </c>
      <c r="HC40" s="62">
        <f t="shared" si="87"/>
        <v>12122475.599003522</v>
      </c>
      <c r="HD40" s="62">
        <f t="shared" si="87"/>
        <v>12122475.599003522</v>
      </c>
      <c r="HE40" s="62">
        <f t="shared" si="87"/>
        <v>12122475.599003522</v>
      </c>
      <c r="HF40" s="62">
        <f t="shared" si="87"/>
        <v>12122475.599003522</v>
      </c>
      <c r="HG40" s="62">
        <f t="shared" si="87"/>
        <v>12122475.599003522</v>
      </c>
      <c r="HH40" s="62">
        <f t="shared" si="87"/>
        <v>12122475.599003522</v>
      </c>
      <c r="HI40" s="62">
        <f t="shared" si="87"/>
        <v>12122475.599003522</v>
      </c>
      <c r="HJ40" s="62">
        <f t="shared" si="87"/>
        <v>12122475.599003522</v>
      </c>
      <c r="HK40" s="62">
        <f t="shared" si="87"/>
        <v>12122475.599003522</v>
      </c>
      <c r="HL40" s="62">
        <f t="shared" si="87"/>
        <v>12122475.599003522</v>
      </c>
      <c r="HM40" s="62">
        <f t="shared" si="87"/>
        <v>12122475.599003522</v>
      </c>
      <c r="HN40" s="62">
        <f t="shared" si="87"/>
        <v>12122475.599003522</v>
      </c>
      <c r="HO40" s="62">
        <f t="shared" si="87"/>
        <v>12122475.599003522</v>
      </c>
      <c r="HP40" s="62">
        <f t="shared" si="87"/>
        <v>12122475.599003522</v>
      </c>
      <c r="HQ40" s="62">
        <f t="shared" si="87"/>
        <v>12122475.599003522</v>
      </c>
      <c r="HR40" s="62">
        <f t="shared" si="87"/>
        <v>12122475.599003522</v>
      </c>
      <c r="HS40" s="62">
        <f t="shared" si="87"/>
        <v>12122475.599003522</v>
      </c>
      <c r="HT40" s="62">
        <f t="shared" si="87"/>
        <v>12122475.599003522</v>
      </c>
      <c r="HU40" s="62">
        <f t="shared" si="87"/>
        <v>12122475.599003522</v>
      </c>
      <c r="HV40" s="70"/>
    </row>
    <row r="41" spans="1:230" s="62" customFormat="1" ht="25.5" x14ac:dyDescent="0.2">
      <c r="A41" s="80"/>
      <c r="B41" s="66">
        <v>2</v>
      </c>
      <c r="C41" s="80" t="s">
        <v>29</v>
      </c>
      <c r="D41" s="80" t="s">
        <v>860</v>
      </c>
      <c r="E41" s="69" t="s">
        <v>861</v>
      </c>
      <c r="F41" s="69" t="s">
        <v>19</v>
      </c>
      <c r="G41" s="153">
        <f>$N$13</f>
        <v>12153873.71048509</v>
      </c>
      <c r="H41" s="62">
        <f t="shared" ref="H41:AG41" si="88">$N$13</f>
        <v>12153873.71048509</v>
      </c>
      <c r="I41" s="62">
        <f t="shared" si="88"/>
        <v>12153873.71048509</v>
      </c>
      <c r="J41" s="62">
        <f t="shared" si="88"/>
        <v>12153873.71048509</v>
      </c>
      <c r="K41" s="62">
        <f t="shared" si="88"/>
        <v>12153873.71048509</v>
      </c>
      <c r="L41" s="62">
        <f t="shared" si="88"/>
        <v>12153873.71048509</v>
      </c>
      <c r="M41" s="62">
        <f t="shared" si="88"/>
        <v>12153873.71048509</v>
      </c>
      <c r="N41" s="62">
        <f t="shared" si="88"/>
        <v>12153873.71048509</v>
      </c>
      <c r="O41" s="62">
        <f t="shared" si="88"/>
        <v>12153873.71048509</v>
      </c>
      <c r="P41" s="62">
        <f t="shared" si="88"/>
        <v>12153873.71048509</v>
      </c>
      <c r="Q41" s="62">
        <f t="shared" si="88"/>
        <v>12153873.71048509</v>
      </c>
      <c r="R41" s="62">
        <f t="shared" si="88"/>
        <v>12153873.71048509</v>
      </c>
      <c r="S41" s="62">
        <f t="shared" si="88"/>
        <v>12153873.71048509</v>
      </c>
      <c r="T41" s="62">
        <f t="shared" si="88"/>
        <v>12153873.71048509</v>
      </c>
      <c r="U41" s="62">
        <f t="shared" si="88"/>
        <v>12153873.71048509</v>
      </c>
      <c r="V41" s="62">
        <f t="shared" si="88"/>
        <v>12153873.71048509</v>
      </c>
      <c r="W41" s="62">
        <f t="shared" si="88"/>
        <v>12153873.71048509</v>
      </c>
      <c r="X41" s="62">
        <f t="shared" si="88"/>
        <v>12153873.71048509</v>
      </c>
      <c r="Y41" s="62">
        <f t="shared" si="88"/>
        <v>12153873.71048509</v>
      </c>
      <c r="Z41" s="62">
        <f t="shared" si="88"/>
        <v>12153873.71048509</v>
      </c>
      <c r="AA41" s="62">
        <f t="shared" si="88"/>
        <v>12153873.71048509</v>
      </c>
      <c r="AB41" s="62">
        <f t="shared" si="88"/>
        <v>12153873.71048509</v>
      </c>
      <c r="AC41" s="62">
        <f t="shared" si="88"/>
        <v>12153873.71048509</v>
      </c>
      <c r="AD41" s="62">
        <f t="shared" si="88"/>
        <v>12153873.71048509</v>
      </c>
      <c r="AE41" s="62">
        <f t="shared" si="88"/>
        <v>12153873.71048509</v>
      </c>
      <c r="AF41" s="62">
        <f t="shared" si="88"/>
        <v>12153873.71048509</v>
      </c>
      <c r="AG41" s="62">
        <f t="shared" si="88"/>
        <v>12153873.71048509</v>
      </c>
      <c r="AH41" s="70"/>
      <c r="AI41" s="62">
        <f>$M$13*$Q$15</f>
        <v>11608424.37352407</v>
      </c>
      <c r="AJ41" s="62">
        <f t="shared" ref="AJ41:BI41" si="89">$M$13</f>
        <v>11608424.37352407</v>
      </c>
      <c r="AK41" s="62">
        <f t="shared" si="89"/>
        <v>11608424.37352407</v>
      </c>
      <c r="AL41" s="62">
        <f t="shared" si="89"/>
        <v>11608424.37352407</v>
      </c>
      <c r="AM41" s="62">
        <f t="shared" si="89"/>
        <v>11608424.37352407</v>
      </c>
      <c r="AN41" s="62">
        <f t="shared" si="89"/>
        <v>11608424.37352407</v>
      </c>
      <c r="AO41" s="62">
        <f t="shared" si="89"/>
        <v>11608424.37352407</v>
      </c>
      <c r="AP41" s="62">
        <f t="shared" si="89"/>
        <v>11608424.37352407</v>
      </c>
      <c r="AQ41" s="62">
        <f t="shared" si="89"/>
        <v>11608424.37352407</v>
      </c>
      <c r="AR41" s="62">
        <f t="shared" si="89"/>
        <v>11608424.37352407</v>
      </c>
      <c r="AS41" s="62">
        <f t="shared" si="89"/>
        <v>11608424.37352407</v>
      </c>
      <c r="AT41" s="62">
        <f t="shared" si="89"/>
        <v>11608424.37352407</v>
      </c>
      <c r="AU41" s="62">
        <f t="shared" si="89"/>
        <v>11608424.37352407</v>
      </c>
      <c r="AV41" s="62">
        <f t="shared" si="89"/>
        <v>11608424.37352407</v>
      </c>
      <c r="AW41" s="62">
        <f t="shared" si="89"/>
        <v>11608424.37352407</v>
      </c>
      <c r="AX41" s="62">
        <f t="shared" si="89"/>
        <v>11608424.37352407</v>
      </c>
      <c r="AY41" s="62">
        <f t="shared" si="89"/>
        <v>11608424.37352407</v>
      </c>
      <c r="AZ41" s="62">
        <f t="shared" si="89"/>
        <v>11608424.37352407</v>
      </c>
      <c r="BA41" s="62">
        <f t="shared" si="89"/>
        <v>11608424.37352407</v>
      </c>
      <c r="BB41" s="62">
        <f t="shared" si="89"/>
        <v>11608424.37352407</v>
      </c>
      <c r="BC41" s="62">
        <f t="shared" si="89"/>
        <v>11608424.37352407</v>
      </c>
      <c r="BD41" s="62">
        <f t="shared" si="89"/>
        <v>11608424.37352407</v>
      </c>
      <c r="BE41" s="62">
        <f t="shared" si="89"/>
        <v>11608424.37352407</v>
      </c>
      <c r="BF41" s="62">
        <f t="shared" si="89"/>
        <v>11608424.37352407</v>
      </c>
      <c r="BG41" s="62">
        <f t="shared" si="89"/>
        <v>11608424.37352407</v>
      </c>
      <c r="BH41" s="62">
        <f t="shared" si="89"/>
        <v>11608424.37352407</v>
      </c>
      <c r="BI41" s="62">
        <f t="shared" si="89"/>
        <v>11608424.37352407</v>
      </c>
      <c r="BJ41" s="70"/>
      <c r="BK41" s="62">
        <f>$L$13*$Q$14</f>
        <v>10548574.215605447</v>
      </c>
      <c r="BL41" s="62">
        <f t="shared" ref="BL41:CK41" si="90">$L$13*$Q$14</f>
        <v>10548574.215605447</v>
      </c>
      <c r="BM41" s="62">
        <f t="shared" si="90"/>
        <v>10548574.215605447</v>
      </c>
      <c r="BN41" s="62">
        <f t="shared" si="90"/>
        <v>10548574.215605447</v>
      </c>
      <c r="BO41" s="62">
        <f t="shared" si="90"/>
        <v>10548574.215605447</v>
      </c>
      <c r="BP41" s="62">
        <f t="shared" si="90"/>
        <v>10548574.215605447</v>
      </c>
      <c r="BQ41" s="62">
        <f t="shared" si="90"/>
        <v>10548574.215605447</v>
      </c>
      <c r="BR41" s="62">
        <f t="shared" si="90"/>
        <v>10548574.215605447</v>
      </c>
      <c r="BS41" s="62">
        <f t="shared" si="90"/>
        <v>10548574.215605447</v>
      </c>
      <c r="BT41" s="62">
        <f t="shared" si="90"/>
        <v>10548574.215605447</v>
      </c>
      <c r="BU41" s="62">
        <f t="shared" si="90"/>
        <v>10548574.215605447</v>
      </c>
      <c r="BV41" s="62">
        <f t="shared" si="90"/>
        <v>10548574.215605447</v>
      </c>
      <c r="BW41" s="62">
        <f t="shared" si="90"/>
        <v>10548574.215605447</v>
      </c>
      <c r="BX41" s="62">
        <f t="shared" si="90"/>
        <v>10548574.215605447</v>
      </c>
      <c r="BY41" s="62">
        <f t="shared" si="90"/>
        <v>10548574.215605447</v>
      </c>
      <c r="BZ41" s="62">
        <f t="shared" si="90"/>
        <v>10548574.215605447</v>
      </c>
      <c r="CA41" s="62">
        <f t="shared" si="90"/>
        <v>10548574.215605447</v>
      </c>
      <c r="CB41" s="62">
        <f t="shared" si="90"/>
        <v>10548574.215605447</v>
      </c>
      <c r="CC41" s="62">
        <f t="shared" si="90"/>
        <v>10548574.215605447</v>
      </c>
      <c r="CD41" s="62">
        <f t="shared" si="90"/>
        <v>10548574.215605447</v>
      </c>
      <c r="CE41" s="62">
        <f t="shared" si="90"/>
        <v>10548574.215605447</v>
      </c>
      <c r="CF41" s="62">
        <f t="shared" si="90"/>
        <v>10548574.215605447</v>
      </c>
      <c r="CG41" s="62">
        <f t="shared" si="90"/>
        <v>10548574.215605447</v>
      </c>
      <c r="CH41" s="62">
        <f t="shared" si="90"/>
        <v>10548574.215605447</v>
      </c>
      <c r="CI41" s="62">
        <f t="shared" si="90"/>
        <v>10548574.215605447</v>
      </c>
      <c r="CJ41" s="62">
        <f t="shared" si="90"/>
        <v>10548574.215605447</v>
      </c>
      <c r="CK41" s="62">
        <f t="shared" si="90"/>
        <v>10548574.215605447</v>
      </c>
      <c r="CL41" s="70"/>
      <c r="CM41" s="62">
        <f>$K$13*$Q$13</f>
        <v>8749387.1712062936</v>
      </c>
      <c r="CN41" s="62">
        <f t="shared" ref="CN41:DM41" si="91">$K$13*$Q$13</f>
        <v>8749387.1712062936</v>
      </c>
      <c r="CO41" s="62">
        <f t="shared" si="91"/>
        <v>8749387.1712062936</v>
      </c>
      <c r="CP41" s="62">
        <f t="shared" si="91"/>
        <v>8749387.1712062936</v>
      </c>
      <c r="CQ41" s="62">
        <f t="shared" si="91"/>
        <v>8749387.1712062936</v>
      </c>
      <c r="CR41" s="62">
        <f t="shared" si="91"/>
        <v>8749387.1712062936</v>
      </c>
      <c r="CS41" s="62">
        <f t="shared" si="91"/>
        <v>8749387.1712062936</v>
      </c>
      <c r="CT41" s="62">
        <f t="shared" si="91"/>
        <v>8749387.1712062936</v>
      </c>
      <c r="CU41" s="62">
        <f t="shared" si="91"/>
        <v>8749387.1712062936</v>
      </c>
      <c r="CV41" s="62">
        <f t="shared" si="91"/>
        <v>8749387.1712062936</v>
      </c>
      <c r="CW41" s="62">
        <f t="shared" si="91"/>
        <v>8749387.1712062936</v>
      </c>
      <c r="CX41" s="62">
        <f t="shared" si="91"/>
        <v>8749387.1712062936</v>
      </c>
      <c r="CY41" s="62">
        <f t="shared" si="91"/>
        <v>8749387.1712062936</v>
      </c>
      <c r="CZ41" s="62">
        <f t="shared" si="91"/>
        <v>8749387.1712062936</v>
      </c>
      <c r="DA41" s="62">
        <f t="shared" si="91"/>
        <v>8749387.1712062936</v>
      </c>
      <c r="DB41" s="62">
        <f t="shared" si="91"/>
        <v>8749387.1712062936</v>
      </c>
      <c r="DC41" s="62">
        <f t="shared" si="91"/>
        <v>8749387.1712062936</v>
      </c>
      <c r="DD41" s="62">
        <f t="shared" si="91"/>
        <v>8749387.1712062936</v>
      </c>
      <c r="DE41" s="62">
        <f t="shared" si="91"/>
        <v>8749387.1712062936</v>
      </c>
      <c r="DF41" s="62">
        <f t="shared" si="91"/>
        <v>8749387.1712062936</v>
      </c>
      <c r="DG41" s="62">
        <f t="shared" si="91"/>
        <v>8749387.1712062936</v>
      </c>
      <c r="DH41" s="62">
        <f t="shared" si="91"/>
        <v>8749387.1712062936</v>
      </c>
      <c r="DI41" s="62">
        <f t="shared" si="91"/>
        <v>8749387.1712062936</v>
      </c>
      <c r="DJ41" s="62">
        <f t="shared" si="91"/>
        <v>8749387.1712062936</v>
      </c>
      <c r="DK41" s="62">
        <f t="shared" si="91"/>
        <v>8749387.1712062936</v>
      </c>
      <c r="DL41" s="62">
        <f t="shared" si="91"/>
        <v>8749387.1712062936</v>
      </c>
      <c r="DM41" s="62">
        <f t="shared" si="91"/>
        <v>8749387.1712062936</v>
      </c>
      <c r="DN41" s="70"/>
      <c r="DO41" s="62">
        <f>$J$13*$Q$12</f>
        <v>7779853.2694335543</v>
      </c>
      <c r="DP41" s="62">
        <f t="shared" ref="DP41:EO41" si="92">$J$13*$Q$12</f>
        <v>7779853.2694335543</v>
      </c>
      <c r="DQ41" s="62">
        <f t="shared" si="92"/>
        <v>7779853.2694335543</v>
      </c>
      <c r="DR41" s="62">
        <f t="shared" si="92"/>
        <v>7779853.2694335543</v>
      </c>
      <c r="DS41" s="62">
        <f t="shared" si="92"/>
        <v>7779853.2694335543</v>
      </c>
      <c r="DT41" s="62">
        <f t="shared" si="92"/>
        <v>7779853.2694335543</v>
      </c>
      <c r="DU41" s="62">
        <f t="shared" si="92"/>
        <v>7779853.2694335543</v>
      </c>
      <c r="DV41" s="62">
        <f t="shared" si="92"/>
        <v>7779853.2694335543</v>
      </c>
      <c r="DW41" s="62">
        <f t="shared" si="92"/>
        <v>7779853.2694335543</v>
      </c>
      <c r="DX41" s="62">
        <f t="shared" si="92"/>
        <v>7779853.2694335543</v>
      </c>
      <c r="DY41" s="62">
        <f t="shared" si="92"/>
        <v>7779853.2694335543</v>
      </c>
      <c r="DZ41" s="62">
        <f t="shared" si="92"/>
        <v>7779853.2694335543</v>
      </c>
      <c r="EA41" s="62">
        <f t="shared" si="92"/>
        <v>7779853.2694335543</v>
      </c>
      <c r="EB41" s="62">
        <f t="shared" si="92"/>
        <v>7779853.2694335543</v>
      </c>
      <c r="EC41" s="62">
        <f t="shared" si="92"/>
        <v>7779853.2694335543</v>
      </c>
      <c r="ED41" s="62">
        <f t="shared" si="92"/>
        <v>7779853.2694335543</v>
      </c>
      <c r="EE41" s="62">
        <f t="shared" si="92"/>
        <v>7779853.2694335543</v>
      </c>
      <c r="EF41" s="62">
        <f t="shared" si="92"/>
        <v>7779853.2694335543</v>
      </c>
      <c r="EG41" s="62">
        <f t="shared" si="92"/>
        <v>7779853.2694335543</v>
      </c>
      <c r="EH41" s="62">
        <f t="shared" si="92"/>
        <v>7779853.2694335543</v>
      </c>
      <c r="EI41" s="62">
        <f t="shared" si="92"/>
        <v>7779853.2694335543</v>
      </c>
      <c r="EJ41" s="62">
        <f t="shared" si="92"/>
        <v>7779853.2694335543</v>
      </c>
      <c r="EK41" s="62">
        <f t="shared" si="92"/>
        <v>7779853.2694335543</v>
      </c>
      <c r="EL41" s="62">
        <f t="shared" si="92"/>
        <v>7779853.2694335543</v>
      </c>
      <c r="EM41" s="62">
        <f t="shared" si="92"/>
        <v>7779853.2694335543</v>
      </c>
      <c r="EN41" s="62">
        <f t="shared" si="92"/>
        <v>7779853.2694335543</v>
      </c>
      <c r="EO41" s="62">
        <f t="shared" si="92"/>
        <v>7779853.2694335543</v>
      </c>
      <c r="EP41" s="70"/>
      <c r="EQ41" s="62">
        <f>$I$13*$Q$11</f>
        <v>6895998.4605264459</v>
      </c>
      <c r="ER41" s="62">
        <f t="shared" ref="ER41:FQ41" si="93">$I$13*$Q$11</f>
        <v>6895998.4605264459</v>
      </c>
      <c r="ES41" s="62">
        <f t="shared" si="93"/>
        <v>6895998.4605264459</v>
      </c>
      <c r="ET41" s="62">
        <f t="shared" si="93"/>
        <v>6895998.4605264459</v>
      </c>
      <c r="EU41" s="62">
        <f t="shared" si="93"/>
        <v>6895998.4605264459</v>
      </c>
      <c r="EV41" s="62">
        <f t="shared" si="93"/>
        <v>6895998.4605264459</v>
      </c>
      <c r="EW41" s="62">
        <f t="shared" si="93"/>
        <v>6895998.4605264459</v>
      </c>
      <c r="EX41" s="62">
        <f t="shared" si="93"/>
        <v>6895998.4605264459</v>
      </c>
      <c r="EY41" s="62">
        <f t="shared" si="93"/>
        <v>6895998.4605264459</v>
      </c>
      <c r="EZ41" s="62">
        <f t="shared" si="93"/>
        <v>6895998.4605264459</v>
      </c>
      <c r="FA41" s="62">
        <f t="shared" si="93"/>
        <v>6895998.4605264459</v>
      </c>
      <c r="FB41" s="62">
        <f t="shared" si="93"/>
        <v>6895998.4605264459</v>
      </c>
      <c r="FC41" s="62">
        <f t="shared" si="93"/>
        <v>6895998.4605264459</v>
      </c>
      <c r="FD41" s="62">
        <f t="shared" si="93"/>
        <v>6895998.4605264459</v>
      </c>
      <c r="FE41" s="62">
        <f t="shared" si="93"/>
        <v>6895998.4605264459</v>
      </c>
      <c r="FF41" s="62">
        <f t="shared" si="93"/>
        <v>6895998.4605264459</v>
      </c>
      <c r="FG41" s="62">
        <f t="shared" si="93"/>
        <v>6895998.4605264459</v>
      </c>
      <c r="FH41" s="62">
        <f t="shared" si="93"/>
        <v>6895998.4605264459</v>
      </c>
      <c r="FI41" s="62">
        <f t="shared" si="93"/>
        <v>6895998.4605264459</v>
      </c>
      <c r="FJ41" s="62">
        <f t="shared" si="93"/>
        <v>6895998.4605264459</v>
      </c>
      <c r="FK41" s="62">
        <f t="shared" si="93"/>
        <v>6895998.4605264459</v>
      </c>
      <c r="FL41" s="62">
        <f t="shared" si="93"/>
        <v>6895998.4605264459</v>
      </c>
      <c r="FM41" s="62">
        <f t="shared" si="93"/>
        <v>6895998.4605264459</v>
      </c>
      <c r="FN41" s="62">
        <f t="shared" si="93"/>
        <v>6895998.4605264459</v>
      </c>
      <c r="FO41" s="62">
        <f t="shared" si="93"/>
        <v>6895998.4605264459</v>
      </c>
      <c r="FP41" s="62">
        <f t="shared" si="93"/>
        <v>6895998.4605264459</v>
      </c>
      <c r="FQ41" s="62">
        <f t="shared" si="93"/>
        <v>6895998.4605264459</v>
      </c>
      <c r="FR41" s="70"/>
      <c r="FS41" s="62">
        <f>$H$13*$Q$10</f>
        <v>7138263.5416162545</v>
      </c>
      <c r="FT41" s="62">
        <f t="shared" ref="FT41:GS41" si="94">$H$13*$Q$10</f>
        <v>7138263.5416162545</v>
      </c>
      <c r="FU41" s="62">
        <f t="shared" si="94"/>
        <v>7138263.5416162545</v>
      </c>
      <c r="FV41" s="62">
        <f t="shared" si="94"/>
        <v>7138263.5416162545</v>
      </c>
      <c r="FW41" s="62">
        <f t="shared" si="94"/>
        <v>7138263.5416162545</v>
      </c>
      <c r="FX41" s="62">
        <f t="shared" si="94"/>
        <v>7138263.5416162545</v>
      </c>
      <c r="FY41" s="62">
        <f t="shared" si="94"/>
        <v>7138263.5416162545</v>
      </c>
      <c r="FZ41" s="62">
        <f t="shared" si="94"/>
        <v>7138263.5416162545</v>
      </c>
      <c r="GA41" s="62">
        <f t="shared" si="94"/>
        <v>7138263.5416162545</v>
      </c>
      <c r="GB41" s="62">
        <f t="shared" si="94"/>
        <v>7138263.5416162545</v>
      </c>
      <c r="GC41" s="62">
        <f t="shared" si="94"/>
        <v>7138263.5416162545</v>
      </c>
      <c r="GD41" s="62">
        <f t="shared" si="94"/>
        <v>7138263.5416162545</v>
      </c>
      <c r="GE41" s="62">
        <f t="shared" si="94"/>
        <v>7138263.5416162545</v>
      </c>
      <c r="GF41" s="62">
        <f t="shared" si="94"/>
        <v>7138263.5416162545</v>
      </c>
      <c r="GG41" s="62">
        <f t="shared" si="94"/>
        <v>7138263.5416162545</v>
      </c>
      <c r="GH41" s="62">
        <f t="shared" si="94"/>
        <v>7138263.5416162545</v>
      </c>
      <c r="GI41" s="62">
        <f t="shared" si="94"/>
        <v>7138263.5416162545</v>
      </c>
      <c r="GJ41" s="62">
        <f t="shared" si="94"/>
        <v>7138263.5416162545</v>
      </c>
      <c r="GK41" s="62">
        <f t="shared" si="94"/>
        <v>7138263.5416162545</v>
      </c>
      <c r="GL41" s="62">
        <f t="shared" si="94"/>
        <v>7138263.5416162545</v>
      </c>
      <c r="GM41" s="62">
        <f t="shared" si="94"/>
        <v>7138263.5416162545</v>
      </c>
      <c r="GN41" s="62">
        <f t="shared" si="94"/>
        <v>7138263.5416162545</v>
      </c>
      <c r="GO41" s="62">
        <f t="shared" si="94"/>
        <v>7138263.5416162545</v>
      </c>
      <c r="GP41" s="62">
        <f t="shared" si="94"/>
        <v>7138263.5416162545</v>
      </c>
      <c r="GQ41" s="62">
        <f t="shared" si="94"/>
        <v>7138263.5416162545</v>
      </c>
      <c r="GR41" s="62">
        <f t="shared" si="94"/>
        <v>7138263.5416162545</v>
      </c>
      <c r="GS41" s="62">
        <f t="shared" si="94"/>
        <v>7138263.5416162545</v>
      </c>
      <c r="GT41" s="70"/>
      <c r="GU41" s="62">
        <f>$G$13*$Q$9</f>
        <v>5514713.4909870336</v>
      </c>
      <c r="GV41" s="62">
        <f t="shared" ref="GV41:HU41" si="95">$G$13*$Q$9</f>
        <v>5514713.4909870336</v>
      </c>
      <c r="GW41" s="62">
        <f t="shared" si="95"/>
        <v>5514713.4909870336</v>
      </c>
      <c r="GX41" s="62">
        <f t="shared" si="95"/>
        <v>5514713.4909870336</v>
      </c>
      <c r="GY41" s="62">
        <f t="shared" si="95"/>
        <v>5514713.4909870336</v>
      </c>
      <c r="GZ41" s="62">
        <f t="shared" si="95"/>
        <v>5514713.4909870336</v>
      </c>
      <c r="HA41" s="62">
        <f t="shared" si="95"/>
        <v>5514713.4909870336</v>
      </c>
      <c r="HB41" s="62">
        <f t="shared" si="95"/>
        <v>5514713.4909870336</v>
      </c>
      <c r="HC41" s="62">
        <f t="shared" si="95"/>
        <v>5514713.4909870336</v>
      </c>
      <c r="HD41" s="62">
        <f t="shared" si="95"/>
        <v>5514713.4909870336</v>
      </c>
      <c r="HE41" s="62">
        <f t="shared" si="95"/>
        <v>5514713.4909870336</v>
      </c>
      <c r="HF41" s="62">
        <f t="shared" si="95"/>
        <v>5514713.4909870336</v>
      </c>
      <c r="HG41" s="62">
        <f t="shared" si="95"/>
        <v>5514713.4909870336</v>
      </c>
      <c r="HH41" s="62">
        <f t="shared" si="95"/>
        <v>5514713.4909870336</v>
      </c>
      <c r="HI41" s="62">
        <f t="shared" si="95"/>
        <v>5514713.4909870336</v>
      </c>
      <c r="HJ41" s="62">
        <f t="shared" si="95"/>
        <v>5514713.4909870336</v>
      </c>
      <c r="HK41" s="62">
        <f t="shared" si="95"/>
        <v>5514713.4909870336</v>
      </c>
      <c r="HL41" s="62">
        <f t="shared" si="95"/>
        <v>5514713.4909870336</v>
      </c>
      <c r="HM41" s="62">
        <f t="shared" si="95"/>
        <v>5514713.4909870336</v>
      </c>
      <c r="HN41" s="62">
        <f t="shared" si="95"/>
        <v>5514713.4909870336</v>
      </c>
      <c r="HO41" s="62">
        <f t="shared" si="95"/>
        <v>5514713.4909870336</v>
      </c>
      <c r="HP41" s="62">
        <f t="shared" si="95"/>
        <v>5514713.4909870336</v>
      </c>
      <c r="HQ41" s="62">
        <f t="shared" si="95"/>
        <v>5514713.4909870336</v>
      </c>
      <c r="HR41" s="62">
        <f t="shared" si="95"/>
        <v>5514713.4909870336</v>
      </c>
      <c r="HS41" s="62">
        <f t="shared" si="95"/>
        <v>5514713.4909870336</v>
      </c>
      <c r="HT41" s="62">
        <f t="shared" si="95"/>
        <v>5514713.4909870336</v>
      </c>
      <c r="HU41" s="62">
        <f t="shared" si="95"/>
        <v>5514713.4909870336</v>
      </c>
      <c r="HV41" s="70"/>
    </row>
    <row r="42" spans="1:230" s="62" customFormat="1" ht="25.5" x14ac:dyDescent="0.2">
      <c r="A42" s="80"/>
      <c r="B42" s="66">
        <v>3</v>
      </c>
      <c r="C42" s="80" t="s">
        <v>29</v>
      </c>
      <c r="D42" s="80" t="s">
        <v>15</v>
      </c>
      <c r="E42" s="69" t="s">
        <v>819</v>
      </c>
      <c r="F42" s="69" t="s">
        <v>17</v>
      </c>
      <c r="G42" s="62">
        <f t="shared" ref="G42:AG42" si="96">$N$14</f>
        <v>3750482.3157079308</v>
      </c>
      <c r="H42" s="62">
        <f t="shared" si="96"/>
        <v>3750482.3157079308</v>
      </c>
      <c r="I42" s="62">
        <f t="shared" si="96"/>
        <v>3750482.3157079308</v>
      </c>
      <c r="J42" s="62">
        <f t="shared" si="96"/>
        <v>3750482.3157079308</v>
      </c>
      <c r="K42" s="62">
        <f t="shared" si="96"/>
        <v>3750482.3157079308</v>
      </c>
      <c r="L42" s="62">
        <f t="shared" si="96"/>
        <v>3750482.3157079308</v>
      </c>
      <c r="M42" s="62">
        <f t="shared" si="96"/>
        <v>3750482.3157079308</v>
      </c>
      <c r="N42" s="62">
        <f t="shared" si="96"/>
        <v>3750482.3157079308</v>
      </c>
      <c r="O42" s="62">
        <f t="shared" si="96"/>
        <v>3750482.3157079308</v>
      </c>
      <c r="P42" s="62">
        <f t="shared" si="96"/>
        <v>3750482.3157079308</v>
      </c>
      <c r="Q42" s="62">
        <f t="shared" si="96"/>
        <v>3750482.3157079308</v>
      </c>
      <c r="R42" s="62">
        <f t="shared" si="96"/>
        <v>3750482.3157079308</v>
      </c>
      <c r="S42" s="62">
        <f t="shared" si="96"/>
        <v>3750482.3157079308</v>
      </c>
      <c r="T42" s="62">
        <f t="shared" si="96"/>
        <v>3750482.3157079308</v>
      </c>
      <c r="U42" s="62">
        <f t="shared" si="96"/>
        <v>3750482.3157079308</v>
      </c>
      <c r="V42" s="62">
        <f t="shared" si="96"/>
        <v>3750482.3157079308</v>
      </c>
      <c r="W42" s="62">
        <f t="shared" si="96"/>
        <v>3750482.3157079308</v>
      </c>
      <c r="X42" s="62">
        <f t="shared" si="96"/>
        <v>3750482.3157079308</v>
      </c>
      <c r="Y42" s="62">
        <f t="shared" si="96"/>
        <v>3750482.3157079308</v>
      </c>
      <c r="Z42" s="62">
        <f t="shared" si="96"/>
        <v>3750482.3157079308</v>
      </c>
      <c r="AA42" s="62">
        <f t="shared" si="96"/>
        <v>3750482.3157079308</v>
      </c>
      <c r="AB42" s="62">
        <f t="shared" si="96"/>
        <v>3750482.3157079308</v>
      </c>
      <c r="AC42" s="62">
        <f t="shared" si="96"/>
        <v>3750482.3157079308</v>
      </c>
      <c r="AD42" s="62">
        <f t="shared" si="96"/>
        <v>3750482.3157079308</v>
      </c>
      <c r="AE42" s="62">
        <f t="shared" si="96"/>
        <v>3750482.3157079308</v>
      </c>
      <c r="AF42" s="62">
        <f t="shared" si="96"/>
        <v>3750482.3157079308</v>
      </c>
      <c r="AG42" s="62">
        <f t="shared" si="96"/>
        <v>3750482.3157079308</v>
      </c>
      <c r="AH42" s="70"/>
      <c r="AI42" s="62">
        <f>$M$14*$Q$15</f>
        <v>3986385.6182461036</v>
      </c>
      <c r="AJ42" s="62">
        <f t="shared" ref="AJ42:BI42" si="97">$M$14</f>
        <v>3986385.6182461036</v>
      </c>
      <c r="AK42" s="62">
        <f t="shared" si="97"/>
        <v>3986385.6182461036</v>
      </c>
      <c r="AL42" s="62">
        <f t="shared" si="97"/>
        <v>3986385.6182461036</v>
      </c>
      <c r="AM42" s="62">
        <f t="shared" si="97"/>
        <v>3986385.6182461036</v>
      </c>
      <c r="AN42" s="62">
        <f t="shared" si="97"/>
        <v>3986385.6182461036</v>
      </c>
      <c r="AO42" s="62">
        <f t="shared" si="97"/>
        <v>3986385.6182461036</v>
      </c>
      <c r="AP42" s="62">
        <f t="shared" si="97"/>
        <v>3986385.6182461036</v>
      </c>
      <c r="AQ42" s="62">
        <f t="shared" si="97"/>
        <v>3986385.6182461036</v>
      </c>
      <c r="AR42" s="62">
        <f t="shared" si="97"/>
        <v>3986385.6182461036</v>
      </c>
      <c r="AS42" s="62">
        <f t="shared" si="97"/>
        <v>3986385.6182461036</v>
      </c>
      <c r="AT42" s="62">
        <f t="shared" si="97"/>
        <v>3986385.6182461036</v>
      </c>
      <c r="AU42" s="62">
        <f t="shared" si="97"/>
        <v>3986385.6182461036</v>
      </c>
      <c r="AV42" s="62">
        <f t="shared" si="97"/>
        <v>3986385.6182461036</v>
      </c>
      <c r="AW42" s="62">
        <f t="shared" si="97"/>
        <v>3986385.6182461036</v>
      </c>
      <c r="AX42" s="62">
        <f t="shared" si="97"/>
        <v>3986385.6182461036</v>
      </c>
      <c r="AY42" s="62">
        <f t="shared" si="97"/>
        <v>3986385.6182461036</v>
      </c>
      <c r="AZ42" s="62">
        <f t="shared" si="97"/>
        <v>3986385.6182461036</v>
      </c>
      <c r="BA42" s="62">
        <f t="shared" si="97"/>
        <v>3986385.6182461036</v>
      </c>
      <c r="BB42" s="62">
        <f t="shared" si="97"/>
        <v>3986385.6182461036</v>
      </c>
      <c r="BC42" s="62">
        <f t="shared" si="97"/>
        <v>3986385.6182461036</v>
      </c>
      <c r="BD42" s="62">
        <f t="shared" si="97"/>
        <v>3986385.6182461036</v>
      </c>
      <c r="BE42" s="62">
        <f t="shared" si="97"/>
        <v>3986385.6182461036</v>
      </c>
      <c r="BF42" s="62">
        <f t="shared" si="97"/>
        <v>3986385.6182461036</v>
      </c>
      <c r="BG42" s="62">
        <f t="shared" si="97"/>
        <v>3986385.6182461036</v>
      </c>
      <c r="BH42" s="62">
        <f t="shared" si="97"/>
        <v>3986385.6182461036</v>
      </c>
      <c r="BI42" s="62">
        <f t="shared" si="97"/>
        <v>3986385.6182461036</v>
      </c>
      <c r="BJ42" s="70"/>
      <c r="BK42" s="62">
        <f>$L$14*$Q$14</f>
        <v>3996085.9911699225</v>
      </c>
      <c r="BL42" s="62">
        <f t="shared" ref="BL42:CK42" si="98">$L$14*$Q$14</f>
        <v>3996085.9911699225</v>
      </c>
      <c r="BM42" s="62">
        <f t="shared" si="98"/>
        <v>3996085.9911699225</v>
      </c>
      <c r="BN42" s="62">
        <f t="shared" si="98"/>
        <v>3996085.9911699225</v>
      </c>
      <c r="BO42" s="62">
        <f t="shared" si="98"/>
        <v>3996085.9911699225</v>
      </c>
      <c r="BP42" s="62">
        <f t="shared" si="98"/>
        <v>3996085.9911699225</v>
      </c>
      <c r="BQ42" s="62">
        <f t="shared" si="98"/>
        <v>3996085.9911699225</v>
      </c>
      <c r="BR42" s="62">
        <f t="shared" si="98"/>
        <v>3996085.9911699225</v>
      </c>
      <c r="BS42" s="62">
        <f t="shared" si="98"/>
        <v>3996085.9911699225</v>
      </c>
      <c r="BT42" s="62">
        <f t="shared" si="98"/>
        <v>3996085.9911699225</v>
      </c>
      <c r="BU42" s="62">
        <f t="shared" si="98"/>
        <v>3996085.9911699225</v>
      </c>
      <c r="BV42" s="62">
        <f t="shared" si="98"/>
        <v>3996085.9911699225</v>
      </c>
      <c r="BW42" s="62">
        <f t="shared" si="98"/>
        <v>3996085.9911699225</v>
      </c>
      <c r="BX42" s="62">
        <f t="shared" si="98"/>
        <v>3996085.9911699225</v>
      </c>
      <c r="BY42" s="62">
        <f t="shared" si="98"/>
        <v>3996085.9911699225</v>
      </c>
      <c r="BZ42" s="62">
        <f t="shared" si="98"/>
        <v>3996085.9911699225</v>
      </c>
      <c r="CA42" s="62">
        <f t="shared" si="98"/>
        <v>3996085.9911699225</v>
      </c>
      <c r="CB42" s="62">
        <f t="shared" si="98"/>
        <v>3996085.9911699225</v>
      </c>
      <c r="CC42" s="62">
        <f t="shared" si="98"/>
        <v>3996085.9911699225</v>
      </c>
      <c r="CD42" s="62">
        <f t="shared" si="98"/>
        <v>3996085.9911699225</v>
      </c>
      <c r="CE42" s="62">
        <f t="shared" si="98"/>
        <v>3996085.9911699225</v>
      </c>
      <c r="CF42" s="62">
        <f t="shared" si="98"/>
        <v>3996085.9911699225</v>
      </c>
      <c r="CG42" s="62">
        <f t="shared" si="98"/>
        <v>3996085.9911699225</v>
      </c>
      <c r="CH42" s="62">
        <f t="shared" si="98"/>
        <v>3996085.9911699225</v>
      </c>
      <c r="CI42" s="62">
        <f t="shared" si="98"/>
        <v>3996085.9911699225</v>
      </c>
      <c r="CJ42" s="62">
        <f t="shared" si="98"/>
        <v>3996085.9911699225</v>
      </c>
      <c r="CK42" s="62">
        <f t="shared" si="98"/>
        <v>3996085.9911699225</v>
      </c>
      <c r="CL42" s="70"/>
      <c r="CM42" s="62">
        <f>$K$14*$Q$13</f>
        <v>3701341.751769382</v>
      </c>
      <c r="CN42" s="62">
        <f t="shared" ref="CN42:DM42" si="99">$K$14*$Q$13</f>
        <v>3701341.751769382</v>
      </c>
      <c r="CO42" s="62">
        <f t="shared" si="99"/>
        <v>3701341.751769382</v>
      </c>
      <c r="CP42" s="62">
        <f t="shared" si="99"/>
        <v>3701341.751769382</v>
      </c>
      <c r="CQ42" s="62">
        <f t="shared" si="99"/>
        <v>3701341.751769382</v>
      </c>
      <c r="CR42" s="62">
        <f t="shared" si="99"/>
        <v>3701341.751769382</v>
      </c>
      <c r="CS42" s="62">
        <f t="shared" si="99"/>
        <v>3701341.751769382</v>
      </c>
      <c r="CT42" s="62">
        <f t="shared" si="99"/>
        <v>3701341.751769382</v>
      </c>
      <c r="CU42" s="62">
        <f t="shared" si="99"/>
        <v>3701341.751769382</v>
      </c>
      <c r="CV42" s="62">
        <f t="shared" si="99"/>
        <v>3701341.751769382</v>
      </c>
      <c r="CW42" s="62">
        <f t="shared" si="99"/>
        <v>3701341.751769382</v>
      </c>
      <c r="CX42" s="62">
        <f t="shared" si="99"/>
        <v>3701341.751769382</v>
      </c>
      <c r="CY42" s="62">
        <f t="shared" si="99"/>
        <v>3701341.751769382</v>
      </c>
      <c r="CZ42" s="62">
        <f t="shared" si="99"/>
        <v>3701341.751769382</v>
      </c>
      <c r="DA42" s="62">
        <f t="shared" si="99"/>
        <v>3701341.751769382</v>
      </c>
      <c r="DB42" s="62">
        <f t="shared" si="99"/>
        <v>3701341.751769382</v>
      </c>
      <c r="DC42" s="62">
        <f t="shared" si="99"/>
        <v>3701341.751769382</v>
      </c>
      <c r="DD42" s="62">
        <f t="shared" si="99"/>
        <v>3701341.751769382</v>
      </c>
      <c r="DE42" s="62">
        <f t="shared" si="99"/>
        <v>3701341.751769382</v>
      </c>
      <c r="DF42" s="62">
        <f t="shared" si="99"/>
        <v>3701341.751769382</v>
      </c>
      <c r="DG42" s="62">
        <f t="shared" si="99"/>
        <v>3701341.751769382</v>
      </c>
      <c r="DH42" s="62">
        <f t="shared" si="99"/>
        <v>3701341.751769382</v>
      </c>
      <c r="DI42" s="62">
        <f t="shared" si="99"/>
        <v>3701341.751769382</v>
      </c>
      <c r="DJ42" s="62">
        <f t="shared" si="99"/>
        <v>3701341.751769382</v>
      </c>
      <c r="DK42" s="62">
        <f t="shared" si="99"/>
        <v>3701341.751769382</v>
      </c>
      <c r="DL42" s="62">
        <f t="shared" si="99"/>
        <v>3701341.751769382</v>
      </c>
      <c r="DM42" s="62">
        <f t="shared" si="99"/>
        <v>3701341.751769382</v>
      </c>
      <c r="DN42" s="70"/>
      <c r="DO42" s="62">
        <f>$J$14*$Q$12</f>
        <v>3420062.9716604766</v>
      </c>
      <c r="DP42" s="62">
        <f t="shared" ref="DP42:EO42" si="100">$J$14*$Q$12</f>
        <v>3420062.9716604766</v>
      </c>
      <c r="DQ42" s="62">
        <f t="shared" si="100"/>
        <v>3420062.9716604766</v>
      </c>
      <c r="DR42" s="62">
        <f t="shared" si="100"/>
        <v>3420062.9716604766</v>
      </c>
      <c r="DS42" s="62">
        <f t="shared" si="100"/>
        <v>3420062.9716604766</v>
      </c>
      <c r="DT42" s="62">
        <f t="shared" si="100"/>
        <v>3420062.9716604766</v>
      </c>
      <c r="DU42" s="62">
        <f t="shared" si="100"/>
        <v>3420062.9716604766</v>
      </c>
      <c r="DV42" s="62">
        <f t="shared" si="100"/>
        <v>3420062.9716604766</v>
      </c>
      <c r="DW42" s="62">
        <f t="shared" si="100"/>
        <v>3420062.9716604766</v>
      </c>
      <c r="DX42" s="62">
        <f t="shared" si="100"/>
        <v>3420062.9716604766</v>
      </c>
      <c r="DY42" s="62">
        <f t="shared" si="100"/>
        <v>3420062.9716604766</v>
      </c>
      <c r="DZ42" s="62">
        <f t="shared" si="100"/>
        <v>3420062.9716604766</v>
      </c>
      <c r="EA42" s="62">
        <f t="shared" si="100"/>
        <v>3420062.9716604766</v>
      </c>
      <c r="EB42" s="62">
        <f t="shared" si="100"/>
        <v>3420062.9716604766</v>
      </c>
      <c r="EC42" s="62">
        <f t="shared" si="100"/>
        <v>3420062.9716604766</v>
      </c>
      <c r="ED42" s="62">
        <f t="shared" si="100"/>
        <v>3420062.9716604766</v>
      </c>
      <c r="EE42" s="62">
        <f t="shared" si="100"/>
        <v>3420062.9716604766</v>
      </c>
      <c r="EF42" s="62">
        <f t="shared" si="100"/>
        <v>3420062.9716604766</v>
      </c>
      <c r="EG42" s="62">
        <f t="shared" si="100"/>
        <v>3420062.9716604766</v>
      </c>
      <c r="EH42" s="62">
        <f t="shared" si="100"/>
        <v>3420062.9716604766</v>
      </c>
      <c r="EI42" s="62">
        <f t="shared" si="100"/>
        <v>3420062.9716604766</v>
      </c>
      <c r="EJ42" s="62">
        <f t="shared" si="100"/>
        <v>3420062.9716604766</v>
      </c>
      <c r="EK42" s="62">
        <f t="shared" si="100"/>
        <v>3420062.9716604766</v>
      </c>
      <c r="EL42" s="62">
        <f t="shared" si="100"/>
        <v>3420062.9716604766</v>
      </c>
      <c r="EM42" s="62">
        <f t="shared" si="100"/>
        <v>3420062.9716604766</v>
      </c>
      <c r="EN42" s="62">
        <f t="shared" si="100"/>
        <v>3420062.9716604766</v>
      </c>
      <c r="EO42" s="62">
        <f t="shared" si="100"/>
        <v>3420062.9716604766</v>
      </c>
      <c r="EP42" s="70"/>
      <c r="EQ42" s="62">
        <f>$I$14*$Q$11</f>
        <v>2819750.6597152031</v>
      </c>
      <c r="ER42" s="62">
        <f t="shared" ref="ER42:FQ42" si="101">$I$14*$Q$11</f>
        <v>2819750.6597152031</v>
      </c>
      <c r="ES42" s="62">
        <f t="shared" si="101"/>
        <v>2819750.6597152031</v>
      </c>
      <c r="ET42" s="62">
        <f t="shared" si="101"/>
        <v>2819750.6597152031</v>
      </c>
      <c r="EU42" s="62">
        <f t="shared" si="101"/>
        <v>2819750.6597152031</v>
      </c>
      <c r="EV42" s="62">
        <f t="shared" si="101"/>
        <v>2819750.6597152031</v>
      </c>
      <c r="EW42" s="62">
        <f t="shared" si="101"/>
        <v>2819750.6597152031</v>
      </c>
      <c r="EX42" s="62">
        <f t="shared" si="101"/>
        <v>2819750.6597152031</v>
      </c>
      <c r="EY42" s="62">
        <f t="shared" si="101"/>
        <v>2819750.6597152031</v>
      </c>
      <c r="EZ42" s="62">
        <f t="shared" si="101"/>
        <v>2819750.6597152031</v>
      </c>
      <c r="FA42" s="62">
        <f t="shared" si="101"/>
        <v>2819750.6597152031</v>
      </c>
      <c r="FB42" s="62">
        <f t="shared" si="101"/>
        <v>2819750.6597152031</v>
      </c>
      <c r="FC42" s="62">
        <f t="shared" si="101"/>
        <v>2819750.6597152031</v>
      </c>
      <c r="FD42" s="62">
        <f t="shared" si="101"/>
        <v>2819750.6597152031</v>
      </c>
      <c r="FE42" s="62">
        <f t="shared" si="101"/>
        <v>2819750.6597152031</v>
      </c>
      <c r="FF42" s="62">
        <f t="shared" si="101"/>
        <v>2819750.6597152031</v>
      </c>
      <c r="FG42" s="62">
        <f t="shared" si="101"/>
        <v>2819750.6597152031</v>
      </c>
      <c r="FH42" s="62">
        <f t="shared" si="101"/>
        <v>2819750.6597152031</v>
      </c>
      <c r="FI42" s="62">
        <f t="shared" si="101"/>
        <v>2819750.6597152031</v>
      </c>
      <c r="FJ42" s="62">
        <f t="shared" si="101"/>
        <v>2819750.6597152031</v>
      </c>
      <c r="FK42" s="62">
        <f t="shared" si="101"/>
        <v>2819750.6597152031</v>
      </c>
      <c r="FL42" s="62">
        <f t="shared" si="101"/>
        <v>2819750.6597152031</v>
      </c>
      <c r="FM42" s="62">
        <f t="shared" si="101"/>
        <v>2819750.6597152031</v>
      </c>
      <c r="FN42" s="62">
        <f t="shared" si="101"/>
        <v>2819750.6597152031</v>
      </c>
      <c r="FO42" s="62">
        <f t="shared" si="101"/>
        <v>2819750.6597152031</v>
      </c>
      <c r="FP42" s="62">
        <f t="shared" si="101"/>
        <v>2819750.6597152031</v>
      </c>
      <c r="FQ42" s="62">
        <f t="shared" si="101"/>
        <v>2819750.6597152031</v>
      </c>
      <c r="FR42" s="70"/>
      <c r="FS42" s="62">
        <f>$H$14*$Q$10</f>
        <v>2341918.9285862432</v>
      </c>
      <c r="FT42" s="62">
        <f t="shared" ref="FT42:GS42" si="102">$H$14*$Q$10</f>
        <v>2341918.9285862432</v>
      </c>
      <c r="FU42" s="62">
        <f t="shared" si="102"/>
        <v>2341918.9285862432</v>
      </c>
      <c r="FV42" s="62">
        <f t="shared" si="102"/>
        <v>2341918.9285862432</v>
      </c>
      <c r="FW42" s="62">
        <f t="shared" si="102"/>
        <v>2341918.9285862432</v>
      </c>
      <c r="FX42" s="62">
        <f t="shared" si="102"/>
        <v>2341918.9285862432</v>
      </c>
      <c r="FY42" s="62">
        <f t="shared" si="102"/>
        <v>2341918.9285862432</v>
      </c>
      <c r="FZ42" s="62">
        <f t="shared" si="102"/>
        <v>2341918.9285862432</v>
      </c>
      <c r="GA42" s="62">
        <f t="shared" si="102"/>
        <v>2341918.9285862432</v>
      </c>
      <c r="GB42" s="62">
        <f t="shared" si="102"/>
        <v>2341918.9285862432</v>
      </c>
      <c r="GC42" s="62">
        <f t="shared" si="102"/>
        <v>2341918.9285862432</v>
      </c>
      <c r="GD42" s="62">
        <f t="shared" si="102"/>
        <v>2341918.9285862432</v>
      </c>
      <c r="GE42" s="62">
        <f t="shared" si="102"/>
        <v>2341918.9285862432</v>
      </c>
      <c r="GF42" s="62">
        <f t="shared" si="102"/>
        <v>2341918.9285862432</v>
      </c>
      <c r="GG42" s="62">
        <f t="shared" si="102"/>
        <v>2341918.9285862432</v>
      </c>
      <c r="GH42" s="62">
        <f t="shared" si="102"/>
        <v>2341918.9285862432</v>
      </c>
      <c r="GI42" s="62">
        <f t="shared" si="102"/>
        <v>2341918.9285862432</v>
      </c>
      <c r="GJ42" s="62">
        <f t="shared" si="102"/>
        <v>2341918.9285862432</v>
      </c>
      <c r="GK42" s="62">
        <f t="shared" si="102"/>
        <v>2341918.9285862432</v>
      </c>
      <c r="GL42" s="62">
        <f t="shared" si="102"/>
        <v>2341918.9285862432</v>
      </c>
      <c r="GM42" s="62">
        <f t="shared" si="102"/>
        <v>2341918.9285862432</v>
      </c>
      <c r="GN42" s="62">
        <f t="shared" si="102"/>
        <v>2341918.9285862432</v>
      </c>
      <c r="GO42" s="62">
        <f t="shared" si="102"/>
        <v>2341918.9285862432</v>
      </c>
      <c r="GP42" s="62">
        <f t="shared" si="102"/>
        <v>2341918.9285862432</v>
      </c>
      <c r="GQ42" s="62">
        <f t="shared" si="102"/>
        <v>2341918.9285862432</v>
      </c>
      <c r="GR42" s="62">
        <f t="shared" si="102"/>
        <v>2341918.9285862432</v>
      </c>
      <c r="GS42" s="62">
        <f t="shared" si="102"/>
        <v>2341918.9285862432</v>
      </c>
      <c r="GT42" s="70"/>
      <c r="GU42" s="62">
        <f>$G$14*$Q$9</f>
        <v>2398130.5097341505</v>
      </c>
      <c r="GV42" s="62">
        <f t="shared" ref="GV42:HU42" si="103">$G$14*$Q$9</f>
        <v>2398130.5097341505</v>
      </c>
      <c r="GW42" s="62">
        <f t="shared" si="103"/>
        <v>2398130.5097341505</v>
      </c>
      <c r="GX42" s="62">
        <f t="shared" si="103"/>
        <v>2398130.5097341505</v>
      </c>
      <c r="GY42" s="62">
        <f t="shared" si="103"/>
        <v>2398130.5097341505</v>
      </c>
      <c r="GZ42" s="62">
        <f t="shared" si="103"/>
        <v>2398130.5097341505</v>
      </c>
      <c r="HA42" s="62">
        <f t="shared" si="103"/>
        <v>2398130.5097341505</v>
      </c>
      <c r="HB42" s="62">
        <f t="shared" si="103"/>
        <v>2398130.5097341505</v>
      </c>
      <c r="HC42" s="62">
        <f t="shared" si="103"/>
        <v>2398130.5097341505</v>
      </c>
      <c r="HD42" s="62">
        <f t="shared" si="103"/>
        <v>2398130.5097341505</v>
      </c>
      <c r="HE42" s="62">
        <f t="shared" si="103"/>
        <v>2398130.5097341505</v>
      </c>
      <c r="HF42" s="62">
        <f t="shared" si="103"/>
        <v>2398130.5097341505</v>
      </c>
      <c r="HG42" s="62">
        <f t="shared" si="103"/>
        <v>2398130.5097341505</v>
      </c>
      <c r="HH42" s="62">
        <f t="shared" si="103"/>
        <v>2398130.5097341505</v>
      </c>
      <c r="HI42" s="62">
        <f t="shared" si="103"/>
        <v>2398130.5097341505</v>
      </c>
      <c r="HJ42" s="62">
        <f t="shared" si="103"/>
        <v>2398130.5097341505</v>
      </c>
      <c r="HK42" s="62">
        <f t="shared" si="103"/>
        <v>2398130.5097341505</v>
      </c>
      <c r="HL42" s="62">
        <f t="shared" si="103"/>
        <v>2398130.5097341505</v>
      </c>
      <c r="HM42" s="62">
        <f t="shared" si="103"/>
        <v>2398130.5097341505</v>
      </c>
      <c r="HN42" s="62">
        <f t="shared" si="103"/>
        <v>2398130.5097341505</v>
      </c>
      <c r="HO42" s="62">
        <f t="shared" si="103"/>
        <v>2398130.5097341505</v>
      </c>
      <c r="HP42" s="62">
        <f t="shared" si="103"/>
        <v>2398130.5097341505</v>
      </c>
      <c r="HQ42" s="62">
        <f t="shared" si="103"/>
        <v>2398130.5097341505</v>
      </c>
      <c r="HR42" s="62">
        <f t="shared" si="103"/>
        <v>2398130.5097341505</v>
      </c>
      <c r="HS42" s="62">
        <f t="shared" si="103"/>
        <v>2398130.5097341505</v>
      </c>
      <c r="HT42" s="62">
        <f t="shared" si="103"/>
        <v>2398130.5097341505</v>
      </c>
      <c r="HU42" s="62">
        <f t="shared" si="103"/>
        <v>2398130.5097341505</v>
      </c>
      <c r="HV42" s="70"/>
    </row>
    <row r="43" spans="1:230" s="62" customFormat="1" ht="25.5" x14ac:dyDescent="0.2">
      <c r="A43" s="76"/>
      <c r="B43" s="73">
        <v>4</v>
      </c>
      <c r="C43" s="76" t="s">
        <v>29</v>
      </c>
      <c r="D43" s="76" t="s">
        <v>16</v>
      </c>
      <c r="E43" s="44" t="s">
        <v>794</v>
      </c>
      <c r="F43" s="44" t="s">
        <v>18</v>
      </c>
      <c r="G43" s="62">
        <f t="shared" ref="G43:AG43" si="104">$N$15</f>
        <v>18743859.57145074</v>
      </c>
      <c r="H43" s="62">
        <f t="shared" si="104"/>
        <v>18743859.57145074</v>
      </c>
      <c r="I43" s="62">
        <f t="shared" si="104"/>
        <v>18743859.57145074</v>
      </c>
      <c r="J43" s="62">
        <f t="shared" si="104"/>
        <v>18743859.57145074</v>
      </c>
      <c r="K43" s="62">
        <f t="shared" si="104"/>
        <v>18743859.57145074</v>
      </c>
      <c r="L43" s="62">
        <f t="shared" si="104"/>
        <v>18743859.57145074</v>
      </c>
      <c r="M43" s="62">
        <f t="shared" si="104"/>
        <v>18743859.57145074</v>
      </c>
      <c r="N43" s="62">
        <f t="shared" si="104"/>
        <v>18743859.57145074</v>
      </c>
      <c r="O43" s="62">
        <f t="shared" si="104"/>
        <v>18743859.57145074</v>
      </c>
      <c r="P43" s="62">
        <f t="shared" si="104"/>
        <v>18743859.57145074</v>
      </c>
      <c r="Q43" s="62">
        <f t="shared" si="104"/>
        <v>18743859.57145074</v>
      </c>
      <c r="R43" s="62">
        <f t="shared" si="104"/>
        <v>18743859.57145074</v>
      </c>
      <c r="S43" s="62">
        <f t="shared" si="104"/>
        <v>18743859.57145074</v>
      </c>
      <c r="T43" s="62">
        <f t="shared" si="104"/>
        <v>18743859.57145074</v>
      </c>
      <c r="U43" s="62">
        <f t="shared" si="104"/>
        <v>18743859.57145074</v>
      </c>
      <c r="V43" s="62">
        <f t="shared" si="104"/>
        <v>18743859.57145074</v>
      </c>
      <c r="W43" s="62">
        <f t="shared" si="104"/>
        <v>18743859.57145074</v>
      </c>
      <c r="X43" s="62">
        <f t="shared" si="104"/>
        <v>18743859.57145074</v>
      </c>
      <c r="Y43" s="62">
        <f t="shared" si="104"/>
        <v>18743859.57145074</v>
      </c>
      <c r="Z43" s="62">
        <f t="shared" si="104"/>
        <v>18743859.57145074</v>
      </c>
      <c r="AA43" s="62">
        <f t="shared" si="104"/>
        <v>18743859.57145074</v>
      </c>
      <c r="AB43" s="62">
        <f t="shared" si="104"/>
        <v>18743859.57145074</v>
      </c>
      <c r="AC43" s="62">
        <f t="shared" si="104"/>
        <v>18743859.57145074</v>
      </c>
      <c r="AD43" s="62">
        <f t="shared" si="104"/>
        <v>18743859.57145074</v>
      </c>
      <c r="AE43" s="62">
        <f t="shared" si="104"/>
        <v>18743859.57145074</v>
      </c>
      <c r="AF43" s="62">
        <f t="shared" si="104"/>
        <v>18743859.57145074</v>
      </c>
      <c r="AG43" s="62">
        <f t="shared" si="104"/>
        <v>18743859.57145074</v>
      </c>
      <c r="AH43" s="70"/>
      <c r="AI43" s="62">
        <f>$M$15*$Q$15</f>
        <v>18799202.985278048</v>
      </c>
      <c r="AJ43" s="62">
        <f t="shared" ref="AJ43:BI43" si="105">$M$15</f>
        <v>18799202.985278048</v>
      </c>
      <c r="AK43" s="62">
        <f t="shared" si="105"/>
        <v>18799202.985278048</v>
      </c>
      <c r="AL43" s="62">
        <f t="shared" si="105"/>
        <v>18799202.985278048</v>
      </c>
      <c r="AM43" s="62">
        <f t="shared" si="105"/>
        <v>18799202.985278048</v>
      </c>
      <c r="AN43" s="62">
        <f t="shared" si="105"/>
        <v>18799202.985278048</v>
      </c>
      <c r="AO43" s="62">
        <f t="shared" si="105"/>
        <v>18799202.985278048</v>
      </c>
      <c r="AP43" s="62">
        <f t="shared" si="105"/>
        <v>18799202.985278048</v>
      </c>
      <c r="AQ43" s="62">
        <f t="shared" si="105"/>
        <v>18799202.985278048</v>
      </c>
      <c r="AR43" s="62">
        <f t="shared" si="105"/>
        <v>18799202.985278048</v>
      </c>
      <c r="AS43" s="62">
        <f t="shared" si="105"/>
        <v>18799202.985278048</v>
      </c>
      <c r="AT43" s="62">
        <f t="shared" si="105"/>
        <v>18799202.985278048</v>
      </c>
      <c r="AU43" s="62">
        <f t="shared" si="105"/>
        <v>18799202.985278048</v>
      </c>
      <c r="AV43" s="62">
        <f t="shared" si="105"/>
        <v>18799202.985278048</v>
      </c>
      <c r="AW43" s="62">
        <f t="shared" si="105"/>
        <v>18799202.985278048</v>
      </c>
      <c r="AX43" s="62">
        <f t="shared" si="105"/>
        <v>18799202.985278048</v>
      </c>
      <c r="AY43" s="62">
        <f t="shared" si="105"/>
        <v>18799202.985278048</v>
      </c>
      <c r="AZ43" s="62">
        <f t="shared" si="105"/>
        <v>18799202.985278048</v>
      </c>
      <c r="BA43" s="62">
        <f t="shared" si="105"/>
        <v>18799202.985278048</v>
      </c>
      <c r="BB43" s="62">
        <f t="shared" si="105"/>
        <v>18799202.985278048</v>
      </c>
      <c r="BC43" s="62">
        <f t="shared" si="105"/>
        <v>18799202.985278048</v>
      </c>
      <c r="BD43" s="62">
        <f t="shared" si="105"/>
        <v>18799202.985278048</v>
      </c>
      <c r="BE43" s="62">
        <f t="shared" si="105"/>
        <v>18799202.985278048</v>
      </c>
      <c r="BF43" s="62">
        <f t="shared" si="105"/>
        <v>18799202.985278048</v>
      </c>
      <c r="BG43" s="62">
        <f t="shared" si="105"/>
        <v>18799202.985278048</v>
      </c>
      <c r="BH43" s="62">
        <f t="shared" si="105"/>
        <v>18799202.985278048</v>
      </c>
      <c r="BI43" s="62">
        <f t="shared" si="105"/>
        <v>18799202.985278048</v>
      </c>
      <c r="BJ43" s="70"/>
      <c r="BK43" s="62">
        <f>$L$15*$Q$14</f>
        <v>16701102.205784379</v>
      </c>
      <c r="BL43" s="62">
        <f t="shared" ref="BL43:CK43" si="106">$L$15*$Q$14</f>
        <v>16701102.205784379</v>
      </c>
      <c r="BM43" s="62">
        <f t="shared" si="106"/>
        <v>16701102.205784379</v>
      </c>
      <c r="BN43" s="62">
        <f t="shared" si="106"/>
        <v>16701102.205784379</v>
      </c>
      <c r="BO43" s="62">
        <f t="shared" si="106"/>
        <v>16701102.205784379</v>
      </c>
      <c r="BP43" s="62">
        <f t="shared" si="106"/>
        <v>16701102.205784379</v>
      </c>
      <c r="BQ43" s="62">
        <f t="shared" si="106"/>
        <v>16701102.205784379</v>
      </c>
      <c r="BR43" s="62">
        <f t="shared" si="106"/>
        <v>16701102.205784379</v>
      </c>
      <c r="BS43" s="62">
        <f t="shared" si="106"/>
        <v>16701102.205784379</v>
      </c>
      <c r="BT43" s="62">
        <f t="shared" si="106"/>
        <v>16701102.205784379</v>
      </c>
      <c r="BU43" s="62">
        <f t="shared" si="106"/>
        <v>16701102.205784379</v>
      </c>
      <c r="BV43" s="62">
        <f t="shared" si="106"/>
        <v>16701102.205784379</v>
      </c>
      <c r="BW43" s="62">
        <f t="shared" si="106"/>
        <v>16701102.205784379</v>
      </c>
      <c r="BX43" s="62">
        <f t="shared" si="106"/>
        <v>16701102.205784379</v>
      </c>
      <c r="BY43" s="62">
        <f t="shared" si="106"/>
        <v>16701102.205784379</v>
      </c>
      <c r="BZ43" s="62">
        <f t="shared" si="106"/>
        <v>16701102.205784379</v>
      </c>
      <c r="CA43" s="62">
        <f t="shared" si="106"/>
        <v>16701102.205784379</v>
      </c>
      <c r="CB43" s="62">
        <f t="shared" si="106"/>
        <v>16701102.205784379</v>
      </c>
      <c r="CC43" s="62">
        <f t="shared" si="106"/>
        <v>16701102.205784379</v>
      </c>
      <c r="CD43" s="62">
        <f t="shared" si="106"/>
        <v>16701102.205784379</v>
      </c>
      <c r="CE43" s="62">
        <f t="shared" si="106"/>
        <v>16701102.205784379</v>
      </c>
      <c r="CF43" s="62">
        <f t="shared" si="106"/>
        <v>16701102.205784379</v>
      </c>
      <c r="CG43" s="62">
        <f t="shared" si="106"/>
        <v>16701102.205784379</v>
      </c>
      <c r="CH43" s="62">
        <f t="shared" si="106"/>
        <v>16701102.205784379</v>
      </c>
      <c r="CI43" s="62">
        <f t="shared" si="106"/>
        <v>16701102.205784379</v>
      </c>
      <c r="CJ43" s="62">
        <f t="shared" si="106"/>
        <v>16701102.205784379</v>
      </c>
      <c r="CK43" s="62">
        <f t="shared" si="106"/>
        <v>16701102.205784379</v>
      </c>
      <c r="CL43" s="70"/>
      <c r="CM43" s="62">
        <f>$K$15*$Q$13</f>
        <v>13566406.947965907</v>
      </c>
      <c r="CN43" s="62">
        <f t="shared" ref="CN43:DM43" si="107">$K$15*$Q$13</f>
        <v>13566406.947965907</v>
      </c>
      <c r="CO43" s="62">
        <f t="shared" si="107"/>
        <v>13566406.947965907</v>
      </c>
      <c r="CP43" s="62">
        <f t="shared" si="107"/>
        <v>13566406.947965907</v>
      </c>
      <c r="CQ43" s="62">
        <f t="shared" si="107"/>
        <v>13566406.947965907</v>
      </c>
      <c r="CR43" s="62">
        <f t="shared" si="107"/>
        <v>13566406.947965907</v>
      </c>
      <c r="CS43" s="62">
        <f t="shared" si="107"/>
        <v>13566406.947965907</v>
      </c>
      <c r="CT43" s="62">
        <f t="shared" si="107"/>
        <v>13566406.947965907</v>
      </c>
      <c r="CU43" s="62">
        <f t="shared" si="107"/>
        <v>13566406.947965907</v>
      </c>
      <c r="CV43" s="62">
        <f t="shared" si="107"/>
        <v>13566406.947965907</v>
      </c>
      <c r="CW43" s="62">
        <f t="shared" si="107"/>
        <v>13566406.947965907</v>
      </c>
      <c r="CX43" s="62">
        <f t="shared" si="107"/>
        <v>13566406.947965907</v>
      </c>
      <c r="CY43" s="62">
        <f t="shared" si="107"/>
        <v>13566406.947965907</v>
      </c>
      <c r="CZ43" s="62">
        <f t="shared" si="107"/>
        <v>13566406.947965907</v>
      </c>
      <c r="DA43" s="62">
        <f t="shared" si="107"/>
        <v>13566406.947965907</v>
      </c>
      <c r="DB43" s="62">
        <f t="shared" si="107"/>
        <v>13566406.947965907</v>
      </c>
      <c r="DC43" s="62">
        <f t="shared" si="107"/>
        <v>13566406.947965907</v>
      </c>
      <c r="DD43" s="62">
        <f t="shared" si="107"/>
        <v>13566406.947965907</v>
      </c>
      <c r="DE43" s="62">
        <f t="shared" si="107"/>
        <v>13566406.947965907</v>
      </c>
      <c r="DF43" s="62">
        <f t="shared" si="107"/>
        <v>13566406.947965907</v>
      </c>
      <c r="DG43" s="62">
        <f t="shared" si="107"/>
        <v>13566406.947965907</v>
      </c>
      <c r="DH43" s="62">
        <f t="shared" si="107"/>
        <v>13566406.947965907</v>
      </c>
      <c r="DI43" s="62">
        <f t="shared" si="107"/>
        <v>13566406.947965907</v>
      </c>
      <c r="DJ43" s="62">
        <f t="shared" si="107"/>
        <v>13566406.947965907</v>
      </c>
      <c r="DK43" s="62">
        <f t="shared" si="107"/>
        <v>13566406.947965907</v>
      </c>
      <c r="DL43" s="62">
        <f t="shared" si="107"/>
        <v>13566406.947965907</v>
      </c>
      <c r="DM43" s="62">
        <f t="shared" si="107"/>
        <v>13566406.947965907</v>
      </c>
      <c r="DN43" s="70"/>
      <c r="DO43" s="62">
        <f>$J$15*$Q$12</f>
        <v>13221024.928032568</v>
      </c>
      <c r="DP43" s="62">
        <f t="shared" ref="DP43:EO43" si="108">$J$15*$Q$12</f>
        <v>13221024.928032568</v>
      </c>
      <c r="DQ43" s="62">
        <f t="shared" si="108"/>
        <v>13221024.928032568</v>
      </c>
      <c r="DR43" s="62">
        <f t="shared" si="108"/>
        <v>13221024.928032568</v>
      </c>
      <c r="DS43" s="62">
        <f t="shared" si="108"/>
        <v>13221024.928032568</v>
      </c>
      <c r="DT43" s="62">
        <f t="shared" si="108"/>
        <v>13221024.928032568</v>
      </c>
      <c r="DU43" s="62">
        <f t="shared" si="108"/>
        <v>13221024.928032568</v>
      </c>
      <c r="DV43" s="62">
        <f t="shared" si="108"/>
        <v>13221024.928032568</v>
      </c>
      <c r="DW43" s="62">
        <f t="shared" si="108"/>
        <v>13221024.928032568</v>
      </c>
      <c r="DX43" s="62">
        <f t="shared" si="108"/>
        <v>13221024.928032568</v>
      </c>
      <c r="DY43" s="62">
        <f t="shared" si="108"/>
        <v>13221024.928032568</v>
      </c>
      <c r="DZ43" s="62">
        <f t="shared" si="108"/>
        <v>13221024.928032568</v>
      </c>
      <c r="EA43" s="62">
        <f t="shared" si="108"/>
        <v>13221024.928032568</v>
      </c>
      <c r="EB43" s="62">
        <f t="shared" si="108"/>
        <v>13221024.928032568</v>
      </c>
      <c r="EC43" s="62">
        <f t="shared" si="108"/>
        <v>13221024.928032568</v>
      </c>
      <c r="ED43" s="62">
        <f t="shared" si="108"/>
        <v>13221024.928032568</v>
      </c>
      <c r="EE43" s="62">
        <f t="shared" si="108"/>
        <v>13221024.928032568</v>
      </c>
      <c r="EF43" s="62">
        <f t="shared" si="108"/>
        <v>13221024.928032568</v>
      </c>
      <c r="EG43" s="62">
        <f t="shared" si="108"/>
        <v>13221024.928032568</v>
      </c>
      <c r="EH43" s="62">
        <f t="shared" si="108"/>
        <v>13221024.928032568</v>
      </c>
      <c r="EI43" s="62">
        <f t="shared" si="108"/>
        <v>13221024.928032568</v>
      </c>
      <c r="EJ43" s="62">
        <f t="shared" si="108"/>
        <v>13221024.928032568</v>
      </c>
      <c r="EK43" s="62">
        <f t="shared" si="108"/>
        <v>13221024.928032568</v>
      </c>
      <c r="EL43" s="62">
        <f t="shared" si="108"/>
        <v>13221024.928032568</v>
      </c>
      <c r="EM43" s="62">
        <f t="shared" si="108"/>
        <v>13221024.928032568</v>
      </c>
      <c r="EN43" s="62">
        <f t="shared" si="108"/>
        <v>13221024.928032568</v>
      </c>
      <c r="EO43" s="62">
        <f t="shared" si="108"/>
        <v>13221024.928032568</v>
      </c>
      <c r="EP43" s="70"/>
      <c r="EQ43" s="62">
        <f>$I$15*$Q$11</f>
        <v>11395351.757859748</v>
      </c>
      <c r="ER43" s="62">
        <f t="shared" ref="ER43:FQ43" si="109">$I$15*$Q$11</f>
        <v>11395351.757859748</v>
      </c>
      <c r="ES43" s="62">
        <f t="shared" si="109"/>
        <v>11395351.757859748</v>
      </c>
      <c r="ET43" s="62">
        <f t="shared" si="109"/>
        <v>11395351.757859748</v>
      </c>
      <c r="EU43" s="62">
        <f t="shared" si="109"/>
        <v>11395351.757859748</v>
      </c>
      <c r="EV43" s="62">
        <f t="shared" si="109"/>
        <v>11395351.757859748</v>
      </c>
      <c r="EW43" s="62">
        <f t="shared" si="109"/>
        <v>11395351.757859748</v>
      </c>
      <c r="EX43" s="62">
        <f t="shared" si="109"/>
        <v>11395351.757859748</v>
      </c>
      <c r="EY43" s="62">
        <f t="shared" si="109"/>
        <v>11395351.757859748</v>
      </c>
      <c r="EZ43" s="62">
        <f t="shared" si="109"/>
        <v>11395351.757859748</v>
      </c>
      <c r="FA43" s="62">
        <f t="shared" si="109"/>
        <v>11395351.757859748</v>
      </c>
      <c r="FB43" s="62">
        <f t="shared" si="109"/>
        <v>11395351.757859748</v>
      </c>
      <c r="FC43" s="62">
        <f t="shared" si="109"/>
        <v>11395351.757859748</v>
      </c>
      <c r="FD43" s="62">
        <f t="shared" si="109"/>
        <v>11395351.757859748</v>
      </c>
      <c r="FE43" s="62">
        <f t="shared" si="109"/>
        <v>11395351.757859748</v>
      </c>
      <c r="FF43" s="62">
        <f t="shared" si="109"/>
        <v>11395351.757859748</v>
      </c>
      <c r="FG43" s="62">
        <f t="shared" si="109"/>
        <v>11395351.757859748</v>
      </c>
      <c r="FH43" s="62">
        <f t="shared" si="109"/>
        <v>11395351.757859748</v>
      </c>
      <c r="FI43" s="62">
        <f t="shared" si="109"/>
        <v>11395351.757859748</v>
      </c>
      <c r="FJ43" s="62">
        <f t="shared" si="109"/>
        <v>11395351.757859748</v>
      </c>
      <c r="FK43" s="62">
        <f t="shared" si="109"/>
        <v>11395351.757859748</v>
      </c>
      <c r="FL43" s="62">
        <f t="shared" si="109"/>
        <v>11395351.757859748</v>
      </c>
      <c r="FM43" s="62">
        <f t="shared" si="109"/>
        <v>11395351.757859748</v>
      </c>
      <c r="FN43" s="62">
        <f t="shared" si="109"/>
        <v>11395351.757859748</v>
      </c>
      <c r="FO43" s="62">
        <f t="shared" si="109"/>
        <v>11395351.757859748</v>
      </c>
      <c r="FP43" s="62">
        <f t="shared" si="109"/>
        <v>11395351.757859748</v>
      </c>
      <c r="FQ43" s="62">
        <f t="shared" si="109"/>
        <v>11395351.757859748</v>
      </c>
      <c r="FR43" s="70"/>
      <c r="FS43" s="62">
        <f>$H$15*$Q$10</f>
        <v>8253024.800889085</v>
      </c>
      <c r="FT43" s="62">
        <f t="shared" ref="FT43:GS43" si="110">$H$15*$Q$10</f>
        <v>8253024.800889085</v>
      </c>
      <c r="FU43" s="62">
        <f t="shared" si="110"/>
        <v>8253024.800889085</v>
      </c>
      <c r="FV43" s="62">
        <f t="shared" si="110"/>
        <v>8253024.800889085</v>
      </c>
      <c r="FW43" s="62">
        <f t="shared" si="110"/>
        <v>8253024.800889085</v>
      </c>
      <c r="FX43" s="62">
        <f t="shared" si="110"/>
        <v>8253024.800889085</v>
      </c>
      <c r="FY43" s="62">
        <f t="shared" si="110"/>
        <v>8253024.800889085</v>
      </c>
      <c r="FZ43" s="62">
        <f t="shared" si="110"/>
        <v>8253024.800889085</v>
      </c>
      <c r="GA43" s="62">
        <f t="shared" si="110"/>
        <v>8253024.800889085</v>
      </c>
      <c r="GB43" s="62">
        <f t="shared" si="110"/>
        <v>8253024.800889085</v>
      </c>
      <c r="GC43" s="62">
        <f t="shared" si="110"/>
        <v>8253024.800889085</v>
      </c>
      <c r="GD43" s="62">
        <f t="shared" si="110"/>
        <v>8253024.800889085</v>
      </c>
      <c r="GE43" s="62">
        <f t="shared" si="110"/>
        <v>8253024.800889085</v>
      </c>
      <c r="GF43" s="62">
        <f t="shared" si="110"/>
        <v>8253024.800889085</v>
      </c>
      <c r="GG43" s="62">
        <f t="shared" si="110"/>
        <v>8253024.800889085</v>
      </c>
      <c r="GH43" s="62">
        <f t="shared" si="110"/>
        <v>8253024.800889085</v>
      </c>
      <c r="GI43" s="62">
        <f t="shared" si="110"/>
        <v>8253024.800889085</v>
      </c>
      <c r="GJ43" s="62">
        <f t="shared" si="110"/>
        <v>8253024.800889085</v>
      </c>
      <c r="GK43" s="62">
        <f t="shared" si="110"/>
        <v>8253024.800889085</v>
      </c>
      <c r="GL43" s="62">
        <f t="shared" si="110"/>
        <v>8253024.800889085</v>
      </c>
      <c r="GM43" s="62">
        <f t="shared" si="110"/>
        <v>8253024.800889085</v>
      </c>
      <c r="GN43" s="62">
        <f t="shared" si="110"/>
        <v>8253024.800889085</v>
      </c>
      <c r="GO43" s="62">
        <f t="shared" si="110"/>
        <v>8253024.800889085</v>
      </c>
      <c r="GP43" s="62">
        <f t="shared" si="110"/>
        <v>8253024.800889085</v>
      </c>
      <c r="GQ43" s="62">
        <f t="shared" si="110"/>
        <v>8253024.800889085</v>
      </c>
      <c r="GR43" s="62">
        <f t="shared" si="110"/>
        <v>8253024.800889085</v>
      </c>
      <c r="GS43" s="62">
        <f t="shared" si="110"/>
        <v>8253024.800889085</v>
      </c>
      <c r="GT43" s="70"/>
      <c r="GU43" s="62">
        <f>$G$15*$Q$9</f>
        <v>8790067.2601789422</v>
      </c>
      <c r="GV43" s="62">
        <f t="shared" ref="GV43:HU43" si="111">$G$15*$Q$9</f>
        <v>8790067.2601789422</v>
      </c>
      <c r="GW43" s="62">
        <f t="shared" si="111"/>
        <v>8790067.2601789422</v>
      </c>
      <c r="GX43" s="62">
        <f t="shared" si="111"/>
        <v>8790067.2601789422</v>
      </c>
      <c r="GY43" s="62">
        <f t="shared" si="111"/>
        <v>8790067.2601789422</v>
      </c>
      <c r="GZ43" s="62">
        <f t="shared" si="111"/>
        <v>8790067.2601789422</v>
      </c>
      <c r="HA43" s="62">
        <f t="shared" si="111"/>
        <v>8790067.2601789422</v>
      </c>
      <c r="HB43" s="62">
        <f t="shared" si="111"/>
        <v>8790067.2601789422</v>
      </c>
      <c r="HC43" s="62">
        <f t="shared" si="111"/>
        <v>8790067.2601789422</v>
      </c>
      <c r="HD43" s="62">
        <f t="shared" si="111"/>
        <v>8790067.2601789422</v>
      </c>
      <c r="HE43" s="62">
        <f t="shared" si="111"/>
        <v>8790067.2601789422</v>
      </c>
      <c r="HF43" s="62">
        <f t="shared" si="111"/>
        <v>8790067.2601789422</v>
      </c>
      <c r="HG43" s="62">
        <f t="shared" si="111"/>
        <v>8790067.2601789422</v>
      </c>
      <c r="HH43" s="62">
        <f t="shared" si="111"/>
        <v>8790067.2601789422</v>
      </c>
      <c r="HI43" s="62">
        <f t="shared" si="111"/>
        <v>8790067.2601789422</v>
      </c>
      <c r="HJ43" s="62">
        <f t="shared" si="111"/>
        <v>8790067.2601789422</v>
      </c>
      <c r="HK43" s="62">
        <f t="shared" si="111"/>
        <v>8790067.2601789422</v>
      </c>
      <c r="HL43" s="62">
        <f t="shared" si="111"/>
        <v>8790067.2601789422</v>
      </c>
      <c r="HM43" s="62">
        <f t="shared" si="111"/>
        <v>8790067.2601789422</v>
      </c>
      <c r="HN43" s="62">
        <f t="shared" si="111"/>
        <v>8790067.2601789422</v>
      </c>
      <c r="HO43" s="62">
        <f t="shared" si="111"/>
        <v>8790067.2601789422</v>
      </c>
      <c r="HP43" s="62">
        <f t="shared" si="111"/>
        <v>8790067.2601789422</v>
      </c>
      <c r="HQ43" s="62">
        <f t="shared" si="111"/>
        <v>8790067.2601789422</v>
      </c>
      <c r="HR43" s="62">
        <f t="shared" si="111"/>
        <v>8790067.2601789422</v>
      </c>
      <c r="HS43" s="62">
        <f t="shared" si="111"/>
        <v>8790067.2601789422</v>
      </c>
      <c r="HT43" s="62">
        <f t="shared" si="111"/>
        <v>8790067.2601789422</v>
      </c>
      <c r="HU43" s="62">
        <f t="shared" si="111"/>
        <v>8790067.2601789422</v>
      </c>
      <c r="HV43" s="70"/>
    </row>
    <row r="44" spans="1:230" s="79" customFormat="1" x14ac:dyDescent="0.2">
      <c r="A44" s="65"/>
      <c r="B44" s="63"/>
      <c r="C44" s="65" t="s">
        <v>27</v>
      </c>
      <c r="D44" s="65" t="s">
        <v>73</v>
      </c>
      <c r="E44" s="78" t="s">
        <v>74</v>
      </c>
      <c r="F44" s="78" t="s">
        <v>31</v>
      </c>
    </row>
    <row r="45" spans="1:230" s="62" customFormat="1" ht="38.25" x14ac:dyDescent="0.2">
      <c r="A45" s="59"/>
      <c r="B45" s="60">
        <v>1</v>
      </c>
      <c r="C45" s="59" t="s">
        <v>30</v>
      </c>
      <c r="D45" s="44" t="s">
        <v>863</v>
      </c>
      <c r="E45" s="44" t="s">
        <v>862</v>
      </c>
      <c r="F45" s="44" t="s">
        <v>21</v>
      </c>
      <c r="G45" s="62">
        <f t="shared" ref="G45:AG45" si="112">$N$18</f>
        <v>1622564.4684792086</v>
      </c>
      <c r="H45" s="62">
        <f t="shared" si="112"/>
        <v>1622564.4684792086</v>
      </c>
      <c r="I45" s="62">
        <f t="shared" si="112"/>
        <v>1622564.4684792086</v>
      </c>
      <c r="J45" s="62">
        <f t="shared" si="112"/>
        <v>1622564.4684792086</v>
      </c>
      <c r="K45" s="62">
        <f t="shared" si="112"/>
        <v>1622564.4684792086</v>
      </c>
      <c r="L45" s="62">
        <f t="shared" si="112"/>
        <v>1622564.4684792086</v>
      </c>
      <c r="M45" s="62">
        <f t="shared" si="112"/>
        <v>1622564.4684792086</v>
      </c>
      <c r="N45" s="62">
        <f t="shared" si="112"/>
        <v>1622564.4684792086</v>
      </c>
      <c r="O45" s="62">
        <f t="shared" si="112"/>
        <v>1622564.4684792086</v>
      </c>
      <c r="P45" s="62">
        <f t="shared" si="112"/>
        <v>1622564.4684792086</v>
      </c>
      <c r="Q45" s="62">
        <f t="shared" si="112"/>
        <v>1622564.4684792086</v>
      </c>
      <c r="R45" s="62">
        <f t="shared" si="112"/>
        <v>1622564.4684792086</v>
      </c>
      <c r="S45" s="62">
        <f t="shared" si="112"/>
        <v>1622564.4684792086</v>
      </c>
      <c r="T45" s="62">
        <f t="shared" si="112"/>
        <v>1622564.4684792086</v>
      </c>
      <c r="U45" s="62">
        <f t="shared" si="112"/>
        <v>1622564.4684792086</v>
      </c>
      <c r="V45" s="62">
        <f t="shared" si="112"/>
        <v>1622564.4684792086</v>
      </c>
      <c r="W45" s="62">
        <f t="shared" si="112"/>
        <v>1622564.4684792086</v>
      </c>
      <c r="X45" s="62">
        <f t="shared" si="112"/>
        <v>1622564.4684792086</v>
      </c>
      <c r="Y45" s="62">
        <f t="shared" si="112"/>
        <v>1622564.4684792086</v>
      </c>
      <c r="Z45" s="62">
        <f t="shared" si="112"/>
        <v>1622564.4684792086</v>
      </c>
      <c r="AA45" s="62">
        <f t="shared" si="112"/>
        <v>1622564.4684792086</v>
      </c>
      <c r="AB45" s="62">
        <f t="shared" si="112"/>
        <v>1622564.4684792086</v>
      </c>
      <c r="AC45" s="62">
        <f t="shared" si="112"/>
        <v>1622564.4684792086</v>
      </c>
      <c r="AD45" s="62">
        <f t="shared" si="112"/>
        <v>1622564.4684792086</v>
      </c>
      <c r="AE45" s="62">
        <f t="shared" si="112"/>
        <v>1622564.4684792086</v>
      </c>
      <c r="AF45" s="62">
        <f t="shared" si="112"/>
        <v>1622564.4684792086</v>
      </c>
      <c r="AG45" s="62">
        <f t="shared" si="112"/>
        <v>1622564.4684792086</v>
      </c>
      <c r="AH45" s="70"/>
      <c r="AI45" s="62">
        <f>$M$18*$Q$15</f>
        <v>1592191.5447699975</v>
      </c>
      <c r="AJ45" s="62">
        <f t="shared" ref="AJ45:BI45" si="113">$M$18</f>
        <v>1592191.5447699975</v>
      </c>
      <c r="AK45" s="62">
        <f t="shared" si="113"/>
        <v>1592191.5447699975</v>
      </c>
      <c r="AL45" s="62">
        <f t="shared" si="113"/>
        <v>1592191.5447699975</v>
      </c>
      <c r="AM45" s="62">
        <f t="shared" si="113"/>
        <v>1592191.5447699975</v>
      </c>
      <c r="AN45" s="62">
        <f t="shared" si="113"/>
        <v>1592191.5447699975</v>
      </c>
      <c r="AO45" s="62">
        <f t="shared" si="113"/>
        <v>1592191.5447699975</v>
      </c>
      <c r="AP45" s="62">
        <f t="shared" si="113"/>
        <v>1592191.5447699975</v>
      </c>
      <c r="AQ45" s="62">
        <f t="shared" si="113"/>
        <v>1592191.5447699975</v>
      </c>
      <c r="AR45" s="62">
        <f t="shared" si="113"/>
        <v>1592191.5447699975</v>
      </c>
      <c r="AS45" s="62">
        <f t="shared" si="113"/>
        <v>1592191.5447699975</v>
      </c>
      <c r="AT45" s="62">
        <f t="shared" si="113"/>
        <v>1592191.5447699975</v>
      </c>
      <c r="AU45" s="62">
        <f t="shared" si="113"/>
        <v>1592191.5447699975</v>
      </c>
      <c r="AV45" s="62">
        <f t="shared" si="113"/>
        <v>1592191.5447699975</v>
      </c>
      <c r="AW45" s="62">
        <f t="shared" si="113"/>
        <v>1592191.5447699975</v>
      </c>
      <c r="AX45" s="62">
        <f t="shared" si="113"/>
        <v>1592191.5447699975</v>
      </c>
      <c r="AY45" s="62">
        <f t="shared" si="113"/>
        <v>1592191.5447699975</v>
      </c>
      <c r="AZ45" s="62">
        <f t="shared" si="113"/>
        <v>1592191.5447699975</v>
      </c>
      <c r="BA45" s="62">
        <f t="shared" si="113"/>
        <v>1592191.5447699975</v>
      </c>
      <c r="BB45" s="62">
        <f t="shared" si="113"/>
        <v>1592191.5447699975</v>
      </c>
      <c r="BC45" s="62">
        <f t="shared" si="113"/>
        <v>1592191.5447699975</v>
      </c>
      <c r="BD45" s="62">
        <f t="shared" si="113"/>
        <v>1592191.5447699975</v>
      </c>
      <c r="BE45" s="62">
        <f t="shared" si="113"/>
        <v>1592191.5447699975</v>
      </c>
      <c r="BF45" s="62">
        <f t="shared" si="113"/>
        <v>1592191.5447699975</v>
      </c>
      <c r="BG45" s="62">
        <f t="shared" si="113"/>
        <v>1592191.5447699975</v>
      </c>
      <c r="BH45" s="62">
        <f t="shared" si="113"/>
        <v>1592191.5447699975</v>
      </c>
      <c r="BI45" s="62">
        <f t="shared" si="113"/>
        <v>1592191.5447699975</v>
      </c>
      <c r="BJ45" s="70"/>
      <c r="BK45" s="62">
        <f>$L$18*$Q$14</f>
        <v>1912465.3995464209</v>
      </c>
      <c r="BL45" s="62">
        <f t="shared" ref="BL45:CK45" si="114">$L$18*$Q$14</f>
        <v>1912465.3995464209</v>
      </c>
      <c r="BM45" s="62">
        <f t="shared" si="114"/>
        <v>1912465.3995464209</v>
      </c>
      <c r="BN45" s="62">
        <f t="shared" si="114"/>
        <v>1912465.3995464209</v>
      </c>
      <c r="BO45" s="62">
        <f t="shared" si="114"/>
        <v>1912465.3995464209</v>
      </c>
      <c r="BP45" s="62">
        <f t="shared" si="114"/>
        <v>1912465.3995464209</v>
      </c>
      <c r="BQ45" s="62">
        <f t="shared" si="114"/>
        <v>1912465.3995464209</v>
      </c>
      <c r="BR45" s="62">
        <f t="shared" si="114"/>
        <v>1912465.3995464209</v>
      </c>
      <c r="BS45" s="62">
        <f t="shared" si="114"/>
        <v>1912465.3995464209</v>
      </c>
      <c r="BT45" s="62">
        <f t="shared" si="114"/>
        <v>1912465.3995464209</v>
      </c>
      <c r="BU45" s="62">
        <f t="shared" si="114"/>
        <v>1912465.3995464209</v>
      </c>
      <c r="BV45" s="62">
        <f t="shared" si="114"/>
        <v>1912465.3995464209</v>
      </c>
      <c r="BW45" s="62">
        <f t="shared" si="114"/>
        <v>1912465.3995464209</v>
      </c>
      <c r="BX45" s="62">
        <f t="shared" si="114"/>
        <v>1912465.3995464209</v>
      </c>
      <c r="BY45" s="62">
        <f t="shared" si="114"/>
        <v>1912465.3995464209</v>
      </c>
      <c r="BZ45" s="62">
        <f t="shared" si="114"/>
        <v>1912465.3995464209</v>
      </c>
      <c r="CA45" s="62">
        <f t="shared" si="114"/>
        <v>1912465.3995464209</v>
      </c>
      <c r="CB45" s="62">
        <f t="shared" si="114"/>
        <v>1912465.3995464209</v>
      </c>
      <c r="CC45" s="62">
        <f t="shared" si="114"/>
        <v>1912465.3995464209</v>
      </c>
      <c r="CD45" s="62">
        <f t="shared" si="114"/>
        <v>1912465.3995464209</v>
      </c>
      <c r="CE45" s="62">
        <f t="shared" si="114"/>
        <v>1912465.3995464209</v>
      </c>
      <c r="CF45" s="62">
        <f t="shared" si="114"/>
        <v>1912465.3995464209</v>
      </c>
      <c r="CG45" s="62">
        <f t="shared" si="114"/>
        <v>1912465.3995464209</v>
      </c>
      <c r="CH45" s="62">
        <f t="shared" si="114"/>
        <v>1912465.3995464209</v>
      </c>
      <c r="CI45" s="62">
        <f t="shared" si="114"/>
        <v>1912465.3995464209</v>
      </c>
      <c r="CJ45" s="62">
        <f t="shared" si="114"/>
        <v>1912465.3995464209</v>
      </c>
      <c r="CK45" s="62">
        <f t="shared" si="114"/>
        <v>1912465.3995464209</v>
      </c>
      <c r="CL45" s="70"/>
      <c r="CM45" s="62">
        <f>$K$18*$Q$13</f>
        <v>1434030.5259230314</v>
      </c>
      <c r="CN45" s="62">
        <f t="shared" ref="CN45:DM45" si="115">$K$18*$Q$13</f>
        <v>1434030.5259230314</v>
      </c>
      <c r="CO45" s="62">
        <f t="shared" si="115"/>
        <v>1434030.5259230314</v>
      </c>
      <c r="CP45" s="62">
        <f t="shared" si="115"/>
        <v>1434030.5259230314</v>
      </c>
      <c r="CQ45" s="62">
        <f t="shared" si="115"/>
        <v>1434030.5259230314</v>
      </c>
      <c r="CR45" s="62">
        <f t="shared" si="115"/>
        <v>1434030.5259230314</v>
      </c>
      <c r="CS45" s="62">
        <f t="shared" si="115"/>
        <v>1434030.5259230314</v>
      </c>
      <c r="CT45" s="62">
        <f t="shared" si="115"/>
        <v>1434030.5259230314</v>
      </c>
      <c r="CU45" s="62">
        <f t="shared" si="115"/>
        <v>1434030.5259230314</v>
      </c>
      <c r="CV45" s="62">
        <f t="shared" si="115"/>
        <v>1434030.5259230314</v>
      </c>
      <c r="CW45" s="62">
        <f t="shared" si="115"/>
        <v>1434030.5259230314</v>
      </c>
      <c r="CX45" s="62">
        <f t="shared" si="115"/>
        <v>1434030.5259230314</v>
      </c>
      <c r="CY45" s="62">
        <f t="shared" si="115"/>
        <v>1434030.5259230314</v>
      </c>
      <c r="CZ45" s="62">
        <f t="shared" si="115"/>
        <v>1434030.5259230314</v>
      </c>
      <c r="DA45" s="62">
        <f t="shared" si="115"/>
        <v>1434030.5259230314</v>
      </c>
      <c r="DB45" s="62">
        <f t="shared" si="115"/>
        <v>1434030.5259230314</v>
      </c>
      <c r="DC45" s="62">
        <f t="shared" si="115"/>
        <v>1434030.5259230314</v>
      </c>
      <c r="DD45" s="62">
        <f t="shared" si="115"/>
        <v>1434030.5259230314</v>
      </c>
      <c r="DE45" s="62">
        <f t="shared" si="115"/>
        <v>1434030.5259230314</v>
      </c>
      <c r="DF45" s="62">
        <f t="shared" si="115"/>
        <v>1434030.5259230314</v>
      </c>
      <c r="DG45" s="62">
        <f t="shared" si="115"/>
        <v>1434030.5259230314</v>
      </c>
      <c r="DH45" s="62">
        <f t="shared" si="115"/>
        <v>1434030.5259230314</v>
      </c>
      <c r="DI45" s="62">
        <f t="shared" si="115"/>
        <v>1434030.5259230314</v>
      </c>
      <c r="DJ45" s="62">
        <f t="shared" si="115"/>
        <v>1434030.5259230314</v>
      </c>
      <c r="DK45" s="62">
        <f t="shared" si="115"/>
        <v>1434030.5259230314</v>
      </c>
      <c r="DL45" s="62">
        <f t="shared" si="115"/>
        <v>1434030.5259230314</v>
      </c>
      <c r="DM45" s="62">
        <f t="shared" si="115"/>
        <v>1434030.5259230314</v>
      </c>
      <c r="DN45" s="70"/>
      <c r="DO45" s="62">
        <f>$J$18*$Q$12</f>
        <v>1181757.091530059</v>
      </c>
      <c r="DP45" s="62">
        <f t="shared" ref="DP45:EO45" si="116">$J$18*$Q$12</f>
        <v>1181757.091530059</v>
      </c>
      <c r="DQ45" s="62">
        <f t="shared" si="116"/>
        <v>1181757.091530059</v>
      </c>
      <c r="DR45" s="62">
        <f t="shared" si="116"/>
        <v>1181757.091530059</v>
      </c>
      <c r="DS45" s="62">
        <f t="shared" si="116"/>
        <v>1181757.091530059</v>
      </c>
      <c r="DT45" s="62">
        <f t="shared" si="116"/>
        <v>1181757.091530059</v>
      </c>
      <c r="DU45" s="62">
        <f t="shared" si="116"/>
        <v>1181757.091530059</v>
      </c>
      <c r="DV45" s="62">
        <f t="shared" si="116"/>
        <v>1181757.091530059</v>
      </c>
      <c r="DW45" s="62">
        <f t="shared" si="116"/>
        <v>1181757.091530059</v>
      </c>
      <c r="DX45" s="62">
        <f t="shared" si="116"/>
        <v>1181757.091530059</v>
      </c>
      <c r="DY45" s="62">
        <f t="shared" si="116"/>
        <v>1181757.091530059</v>
      </c>
      <c r="DZ45" s="62">
        <f t="shared" si="116"/>
        <v>1181757.091530059</v>
      </c>
      <c r="EA45" s="62">
        <f t="shared" si="116"/>
        <v>1181757.091530059</v>
      </c>
      <c r="EB45" s="62">
        <f t="shared" si="116"/>
        <v>1181757.091530059</v>
      </c>
      <c r="EC45" s="62">
        <f t="shared" si="116"/>
        <v>1181757.091530059</v>
      </c>
      <c r="ED45" s="62">
        <f t="shared" si="116"/>
        <v>1181757.091530059</v>
      </c>
      <c r="EE45" s="62">
        <f t="shared" si="116"/>
        <v>1181757.091530059</v>
      </c>
      <c r="EF45" s="62">
        <f t="shared" si="116"/>
        <v>1181757.091530059</v>
      </c>
      <c r="EG45" s="62">
        <f t="shared" si="116"/>
        <v>1181757.091530059</v>
      </c>
      <c r="EH45" s="62">
        <f t="shared" si="116"/>
        <v>1181757.091530059</v>
      </c>
      <c r="EI45" s="62">
        <f t="shared" si="116"/>
        <v>1181757.091530059</v>
      </c>
      <c r="EJ45" s="62">
        <f t="shared" si="116"/>
        <v>1181757.091530059</v>
      </c>
      <c r="EK45" s="62">
        <f t="shared" si="116"/>
        <v>1181757.091530059</v>
      </c>
      <c r="EL45" s="62">
        <f t="shared" si="116"/>
        <v>1181757.091530059</v>
      </c>
      <c r="EM45" s="62">
        <f t="shared" si="116"/>
        <v>1181757.091530059</v>
      </c>
      <c r="EN45" s="62">
        <f t="shared" si="116"/>
        <v>1181757.091530059</v>
      </c>
      <c r="EO45" s="62">
        <f t="shared" si="116"/>
        <v>1181757.091530059</v>
      </c>
      <c r="EP45" s="70"/>
      <c r="EQ45" s="62">
        <f>$I$18*$Q$11</f>
        <v>1136228.6971556772</v>
      </c>
      <c r="ER45" s="62">
        <f t="shared" ref="ER45:FQ45" si="117">$I$18*$Q$11</f>
        <v>1136228.6971556772</v>
      </c>
      <c r="ES45" s="62">
        <f t="shared" si="117"/>
        <v>1136228.6971556772</v>
      </c>
      <c r="ET45" s="62">
        <f t="shared" si="117"/>
        <v>1136228.6971556772</v>
      </c>
      <c r="EU45" s="62">
        <f t="shared" si="117"/>
        <v>1136228.6971556772</v>
      </c>
      <c r="EV45" s="62">
        <f t="shared" si="117"/>
        <v>1136228.6971556772</v>
      </c>
      <c r="EW45" s="62">
        <f t="shared" si="117"/>
        <v>1136228.6971556772</v>
      </c>
      <c r="EX45" s="62">
        <f t="shared" si="117"/>
        <v>1136228.6971556772</v>
      </c>
      <c r="EY45" s="62">
        <f t="shared" si="117"/>
        <v>1136228.6971556772</v>
      </c>
      <c r="EZ45" s="62">
        <f t="shared" si="117"/>
        <v>1136228.6971556772</v>
      </c>
      <c r="FA45" s="62">
        <f t="shared" si="117"/>
        <v>1136228.6971556772</v>
      </c>
      <c r="FB45" s="62">
        <f t="shared" si="117"/>
        <v>1136228.6971556772</v>
      </c>
      <c r="FC45" s="62">
        <f t="shared" si="117"/>
        <v>1136228.6971556772</v>
      </c>
      <c r="FD45" s="62">
        <f t="shared" si="117"/>
        <v>1136228.6971556772</v>
      </c>
      <c r="FE45" s="62">
        <f t="shared" si="117"/>
        <v>1136228.6971556772</v>
      </c>
      <c r="FF45" s="62">
        <f t="shared" si="117"/>
        <v>1136228.6971556772</v>
      </c>
      <c r="FG45" s="62">
        <f t="shared" si="117"/>
        <v>1136228.6971556772</v>
      </c>
      <c r="FH45" s="62">
        <f t="shared" si="117"/>
        <v>1136228.6971556772</v>
      </c>
      <c r="FI45" s="62">
        <f t="shared" si="117"/>
        <v>1136228.6971556772</v>
      </c>
      <c r="FJ45" s="62">
        <f t="shared" si="117"/>
        <v>1136228.6971556772</v>
      </c>
      <c r="FK45" s="62">
        <f t="shared" si="117"/>
        <v>1136228.6971556772</v>
      </c>
      <c r="FL45" s="62">
        <f t="shared" si="117"/>
        <v>1136228.6971556772</v>
      </c>
      <c r="FM45" s="62">
        <f t="shared" si="117"/>
        <v>1136228.6971556772</v>
      </c>
      <c r="FN45" s="62">
        <f t="shared" si="117"/>
        <v>1136228.6971556772</v>
      </c>
      <c r="FO45" s="62">
        <f t="shared" si="117"/>
        <v>1136228.6971556772</v>
      </c>
      <c r="FP45" s="62">
        <f t="shared" si="117"/>
        <v>1136228.6971556772</v>
      </c>
      <c r="FQ45" s="62">
        <f t="shared" si="117"/>
        <v>1136228.6971556772</v>
      </c>
      <c r="FR45" s="70"/>
      <c r="FS45" s="62">
        <f>$H$18*$Q$10</f>
        <v>1118095.5420414398</v>
      </c>
      <c r="FT45" s="62">
        <f t="shared" ref="FT45:GS45" si="118">$H$18*$Q$10</f>
        <v>1118095.5420414398</v>
      </c>
      <c r="FU45" s="62">
        <f t="shared" si="118"/>
        <v>1118095.5420414398</v>
      </c>
      <c r="FV45" s="62">
        <f t="shared" si="118"/>
        <v>1118095.5420414398</v>
      </c>
      <c r="FW45" s="62">
        <f t="shared" si="118"/>
        <v>1118095.5420414398</v>
      </c>
      <c r="FX45" s="62">
        <f t="shared" si="118"/>
        <v>1118095.5420414398</v>
      </c>
      <c r="FY45" s="62">
        <f t="shared" si="118"/>
        <v>1118095.5420414398</v>
      </c>
      <c r="FZ45" s="62">
        <f t="shared" si="118"/>
        <v>1118095.5420414398</v>
      </c>
      <c r="GA45" s="62">
        <f t="shared" si="118"/>
        <v>1118095.5420414398</v>
      </c>
      <c r="GB45" s="62">
        <f t="shared" si="118"/>
        <v>1118095.5420414398</v>
      </c>
      <c r="GC45" s="62">
        <f t="shared" si="118"/>
        <v>1118095.5420414398</v>
      </c>
      <c r="GD45" s="62">
        <f t="shared" si="118"/>
        <v>1118095.5420414398</v>
      </c>
      <c r="GE45" s="62">
        <f t="shared" si="118"/>
        <v>1118095.5420414398</v>
      </c>
      <c r="GF45" s="62">
        <f t="shared" si="118"/>
        <v>1118095.5420414398</v>
      </c>
      <c r="GG45" s="62">
        <f t="shared" si="118"/>
        <v>1118095.5420414398</v>
      </c>
      <c r="GH45" s="62">
        <f t="shared" si="118"/>
        <v>1118095.5420414398</v>
      </c>
      <c r="GI45" s="62">
        <f t="shared" si="118"/>
        <v>1118095.5420414398</v>
      </c>
      <c r="GJ45" s="62">
        <f t="shared" si="118"/>
        <v>1118095.5420414398</v>
      </c>
      <c r="GK45" s="62">
        <f t="shared" si="118"/>
        <v>1118095.5420414398</v>
      </c>
      <c r="GL45" s="62">
        <f t="shared" si="118"/>
        <v>1118095.5420414398</v>
      </c>
      <c r="GM45" s="62">
        <f t="shared" si="118"/>
        <v>1118095.5420414398</v>
      </c>
      <c r="GN45" s="62">
        <f t="shared" si="118"/>
        <v>1118095.5420414398</v>
      </c>
      <c r="GO45" s="62">
        <f t="shared" si="118"/>
        <v>1118095.5420414398</v>
      </c>
      <c r="GP45" s="62">
        <f t="shared" si="118"/>
        <v>1118095.5420414398</v>
      </c>
      <c r="GQ45" s="62">
        <f t="shared" si="118"/>
        <v>1118095.5420414398</v>
      </c>
      <c r="GR45" s="62">
        <f t="shared" si="118"/>
        <v>1118095.5420414398</v>
      </c>
      <c r="GS45" s="62">
        <f t="shared" si="118"/>
        <v>1118095.5420414398</v>
      </c>
      <c r="GT45" s="70"/>
      <c r="GU45" s="62">
        <f>$G$18*$Q$9</f>
        <v>942718.96054356021</v>
      </c>
      <c r="GV45" s="62">
        <f t="shared" ref="GV45:HU45" si="119">$G$18*$Q$9</f>
        <v>942718.96054356021</v>
      </c>
      <c r="GW45" s="62">
        <f t="shared" si="119"/>
        <v>942718.96054356021</v>
      </c>
      <c r="GX45" s="62">
        <f t="shared" si="119"/>
        <v>942718.96054356021</v>
      </c>
      <c r="GY45" s="62">
        <f t="shared" si="119"/>
        <v>942718.96054356021</v>
      </c>
      <c r="GZ45" s="62">
        <f t="shared" si="119"/>
        <v>942718.96054356021</v>
      </c>
      <c r="HA45" s="62">
        <f t="shared" si="119"/>
        <v>942718.96054356021</v>
      </c>
      <c r="HB45" s="62">
        <f t="shared" si="119"/>
        <v>942718.96054356021</v>
      </c>
      <c r="HC45" s="62">
        <f t="shared" si="119"/>
        <v>942718.96054356021</v>
      </c>
      <c r="HD45" s="62">
        <f t="shared" si="119"/>
        <v>942718.96054356021</v>
      </c>
      <c r="HE45" s="62">
        <f t="shared" si="119"/>
        <v>942718.96054356021</v>
      </c>
      <c r="HF45" s="62">
        <f t="shared" si="119"/>
        <v>942718.96054356021</v>
      </c>
      <c r="HG45" s="62">
        <f t="shared" si="119"/>
        <v>942718.96054356021</v>
      </c>
      <c r="HH45" s="62">
        <f t="shared" si="119"/>
        <v>942718.96054356021</v>
      </c>
      <c r="HI45" s="62">
        <f t="shared" si="119"/>
        <v>942718.96054356021</v>
      </c>
      <c r="HJ45" s="62">
        <f t="shared" si="119"/>
        <v>942718.96054356021</v>
      </c>
      <c r="HK45" s="62">
        <f t="shared" si="119"/>
        <v>942718.96054356021</v>
      </c>
      <c r="HL45" s="62">
        <f t="shared" si="119"/>
        <v>942718.96054356021</v>
      </c>
      <c r="HM45" s="62">
        <f t="shared" si="119"/>
        <v>942718.96054356021</v>
      </c>
      <c r="HN45" s="62">
        <f t="shared" si="119"/>
        <v>942718.96054356021</v>
      </c>
      <c r="HO45" s="62">
        <f t="shared" si="119"/>
        <v>942718.96054356021</v>
      </c>
      <c r="HP45" s="62">
        <f t="shared" si="119"/>
        <v>942718.96054356021</v>
      </c>
      <c r="HQ45" s="62">
        <f t="shared" si="119"/>
        <v>942718.96054356021</v>
      </c>
      <c r="HR45" s="62">
        <f t="shared" si="119"/>
        <v>942718.96054356021</v>
      </c>
      <c r="HS45" s="62">
        <f t="shared" si="119"/>
        <v>942718.96054356021</v>
      </c>
      <c r="HT45" s="62">
        <f t="shared" si="119"/>
        <v>942718.96054356021</v>
      </c>
      <c r="HU45" s="62">
        <f t="shared" si="119"/>
        <v>942718.96054356021</v>
      </c>
      <c r="HV45" s="70"/>
    </row>
    <row r="46" spans="1:230" s="62" customFormat="1" x14ac:dyDescent="0.2">
      <c r="A46" s="59"/>
      <c r="B46" s="60">
        <v>2</v>
      </c>
      <c r="C46" s="59" t="s">
        <v>30</v>
      </c>
      <c r="D46" s="59">
        <v>3240</v>
      </c>
      <c r="E46" s="44" t="s">
        <v>827</v>
      </c>
      <c r="F46" s="44" t="s">
        <v>827</v>
      </c>
      <c r="G46" s="62">
        <f t="shared" ref="G46:AG46" si="120">$N$19</f>
        <v>88123.938202302539</v>
      </c>
      <c r="H46" s="62">
        <f t="shared" si="120"/>
        <v>88123.938202302539</v>
      </c>
      <c r="I46" s="62">
        <f t="shared" si="120"/>
        <v>88123.938202302539</v>
      </c>
      <c r="J46" s="62">
        <f t="shared" si="120"/>
        <v>88123.938202302539</v>
      </c>
      <c r="K46" s="62">
        <f t="shared" si="120"/>
        <v>88123.938202302539</v>
      </c>
      <c r="L46" s="62">
        <f t="shared" si="120"/>
        <v>88123.938202302539</v>
      </c>
      <c r="M46" s="62">
        <f t="shared" si="120"/>
        <v>88123.938202302539</v>
      </c>
      <c r="N46" s="62">
        <f t="shared" si="120"/>
        <v>88123.938202302539</v>
      </c>
      <c r="O46" s="62">
        <f t="shared" si="120"/>
        <v>88123.938202302539</v>
      </c>
      <c r="P46" s="62">
        <f t="shared" si="120"/>
        <v>88123.938202302539</v>
      </c>
      <c r="Q46" s="62">
        <f t="shared" si="120"/>
        <v>88123.938202302539</v>
      </c>
      <c r="R46" s="62">
        <f t="shared" si="120"/>
        <v>88123.938202302539</v>
      </c>
      <c r="S46" s="62">
        <f t="shared" si="120"/>
        <v>88123.938202302539</v>
      </c>
      <c r="T46" s="62">
        <f t="shared" si="120"/>
        <v>88123.938202302539</v>
      </c>
      <c r="U46" s="62">
        <f t="shared" si="120"/>
        <v>88123.938202302539</v>
      </c>
      <c r="V46" s="62">
        <f t="shared" si="120"/>
        <v>88123.938202302539</v>
      </c>
      <c r="W46" s="62">
        <f t="shared" si="120"/>
        <v>88123.938202302539</v>
      </c>
      <c r="X46" s="62">
        <f t="shared" si="120"/>
        <v>88123.938202302539</v>
      </c>
      <c r="Y46" s="62">
        <f t="shared" si="120"/>
        <v>88123.938202302539</v>
      </c>
      <c r="Z46" s="62">
        <f t="shared" si="120"/>
        <v>88123.938202302539</v>
      </c>
      <c r="AA46" s="62">
        <f t="shared" si="120"/>
        <v>88123.938202302539</v>
      </c>
      <c r="AB46" s="62">
        <f t="shared" si="120"/>
        <v>88123.938202302539</v>
      </c>
      <c r="AC46" s="62">
        <f t="shared" si="120"/>
        <v>88123.938202302539</v>
      </c>
      <c r="AD46" s="62">
        <f t="shared" si="120"/>
        <v>88123.938202302539</v>
      </c>
      <c r="AE46" s="62">
        <f t="shared" si="120"/>
        <v>88123.938202302539</v>
      </c>
      <c r="AF46" s="62">
        <f t="shared" si="120"/>
        <v>88123.938202302539</v>
      </c>
      <c r="AG46" s="62">
        <f t="shared" si="120"/>
        <v>88123.938202302539</v>
      </c>
      <c r="AH46" s="70"/>
      <c r="AI46" s="62">
        <f>$M$19*$Q$15</f>
        <v>85486.214122278456</v>
      </c>
      <c r="AJ46" s="62">
        <f t="shared" ref="AJ46:BI46" si="121">$M$19</f>
        <v>85486.214122278456</v>
      </c>
      <c r="AK46" s="62">
        <f t="shared" si="121"/>
        <v>85486.214122278456</v>
      </c>
      <c r="AL46" s="62">
        <f t="shared" si="121"/>
        <v>85486.214122278456</v>
      </c>
      <c r="AM46" s="62">
        <f t="shared" si="121"/>
        <v>85486.214122278456</v>
      </c>
      <c r="AN46" s="62">
        <f t="shared" si="121"/>
        <v>85486.214122278456</v>
      </c>
      <c r="AO46" s="62">
        <f t="shared" si="121"/>
        <v>85486.214122278456</v>
      </c>
      <c r="AP46" s="62">
        <f t="shared" si="121"/>
        <v>85486.214122278456</v>
      </c>
      <c r="AQ46" s="62">
        <f t="shared" si="121"/>
        <v>85486.214122278456</v>
      </c>
      <c r="AR46" s="62">
        <f t="shared" si="121"/>
        <v>85486.214122278456</v>
      </c>
      <c r="AS46" s="62">
        <f t="shared" si="121"/>
        <v>85486.214122278456</v>
      </c>
      <c r="AT46" s="62">
        <f t="shared" si="121"/>
        <v>85486.214122278456</v>
      </c>
      <c r="AU46" s="62">
        <f t="shared" si="121"/>
        <v>85486.214122278456</v>
      </c>
      <c r="AV46" s="62">
        <f t="shared" si="121"/>
        <v>85486.214122278456</v>
      </c>
      <c r="AW46" s="62">
        <f t="shared" si="121"/>
        <v>85486.214122278456</v>
      </c>
      <c r="AX46" s="62">
        <f t="shared" si="121"/>
        <v>85486.214122278456</v>
      </c>
      <c r="AY46" s="62">
        <f t="shared" si="121"/>
        <v>85486.214122278456</v>
      </c>
      <c r="AZ46" s="62">
        <f t="shared" si="121"/>
        <v>85486.214122278456</v>
      </c>
      <c r="BA46" s="62">
        <f t="shared" si="121"/>
        <v>85486.214122278456</v>
      </c>
      <c r="BB46" s="62">
        <f t="shared" si="121"/>
        <v>85486.214122278456</v>
      </c>
      <c r="BC46" s="62">
        <f t="shared" si="121"/>
        <v>85486.214122278456</v>
      </c>
      <c r="BD46" s="62">
        <f t="shared" si="121"/>
        <v>85486.214122278456</v>
      </c>
      <c r="BE46" s="62">
        <f t="shared" si="121"/>
        <v>85486.214122278456</v>
      </c>
      <c r="BF46" s="62">
        <f t="shared" si="121"/>
        <v>85486.214122278456</v>
      </c>
      <c r="BG46" s="62">
        <f t="shared" si="121"/>
        <v>85486.214122278456</v>
      </c>
      <c r="BH46" s="62">
        <f t="shared" si="121"/>
        <v>85486.214122278456</v>
      </c>
      <c r="BI46" s="62">
        <f t="shared" si="121"/>
        <v>85486.214122278456</v>
      </c>
      <c r="BJ46" s="70"/>
      <c r="BK46" s="62">
        <f>$L$19*$Q$14</f>
        <v>106804.9277438195</v>
      </c>
      <c r="BL46" s="62">
        <f t="shared" ref="BL46:CK46" si="122">$L$19*$Q$14</f>
        <v>106804.9277438195</v>
      </c>
      <c r="BM46" s="62">
        <f t="shared" si="122"/>
        <v>106804.9277438195</v>
      </c>
      <c r="BN46" s="62">
        <f t="shared" si="122"/>
        <v>106804.9277438195</v>
      </c>
      <c r="BO46" s="62">
        <f t="shared" si="122"/>
        <v>106804.9277438195</v>
      </c>
      <c r="BP46" s="62">
        <f t="shared" si="122"/>
        <v>106804.9277438195</v>
      </c>
      <c r="BQ46" s="62">
        <f t="shared" si="122"/>
        <v>106804.9277438195</v>
      </c>
      <c r="BR46" s="62">
        <f t="shared" si="122"/>
        <v>106804.9277438195</v>
      </c>
      <c r="BS46" s="62">
        <f t="shared" si="122"/>
        <v>106804.9277438195</v>
      </c>
      <c r="BT46" s="62">
        <f t="shared" si="122"/>
        <v>106804.9277438195</v>
      </c>
      <c r="BU46" s="62">
        <f t="shared" si="122"/>
        <v>106804.9277438195</v>
      </c>
      <c r="BV46" s="62">
        <f t="shared" si="122"/>
        <v>106804.9277438195</v>
      </c>
      <c r="BW46" s="62">
        <f t="shared" si="122"/>
        <v>106804.9277438195</v>
      </c>
      <c r="BX46" s="62">
        <f t="shared" si="122"/>
        <v>106804.9277438195</v>
      </c>
      <c r="BY46" s="62">
        <f t="shared" si="122"/>
        <v>106804.9277438195</v>
      </c>
      <c r="BZ46" s="62">
        <f t="shared" si="122"/>
        <v>106804.9277438195</v>
      </c>
      <c r="CA46" s="62">
        <f t="shared" si="122"/>
        <v>106804.9277438195</v>
      </c>
      <c r="CB46" s="62">
        <f t="shared" si="122"/>
        <v>106804.9277438195</v>
      </c>
      <c r="CC46" s="62">
        <f t="shared" si="122"/>
        <v>106804.9277438195</v>
      </c>
      <c r="CD46" s="62">
        <f t="shared" si="122"/>
        <v>106804.9277438195</v>
      </c>
      <c r="CE46" s="62">
        <f t="shared" si="122"/>
        <v>106804.9277438195</v>
      </c>
      <c r="CF46" s="62">
        <f t="shared" si="122"/>
        <v>106804.9277438195</v>
      </c>
      <c r="CG46" s="62">
        <f t="shared" si="122"/>
        <v>106804.9277438195</v>
      </c>
      <c r="CH46" s="62">
        <f t="shared" si="122"/>
        <v>106804.9277438195</v>
      </c>
      <c r="CI46" s="62">
        <f t="shared" si="122"/>
        <v>106804.9277438195</v>
      </c>
      <c r="CJ46" s="62">
        <f t="shared" si="122"/>
        <v>106804.9277438195</v>
      </c>
      <c r="CK46" s="62">
        <f t="shared" si="122"/>
        <v>106804.9277438195</v>
      </c>
      <c r="CL46" s="70"/>
      <c r="CM46" s="62">
        <f>$K$19*$Q$13</f>
        <v>85590.293442781884</v>
      </c>
      <c r="CN46" s="62">
        <f t="shared" ref="CN46:DM46" si="123">$K$19*$Q$13</f>
        <v>85590.293442781884</v>
      </c>
      <c r="CO46" s="62">
        <f t="shared" si="123"/>
        <v>85590.293442781884</v>
      </c>
      <c r="CP46" s="62">
        <f t="shared" si="123"/>
        <v>85590.293442781884</v>
      </c>
      <c r="CQ46" s="62">
        <f t="shared" si="123"/>
        <v>85590.293442781884</v>
      </c>
      <c r="CR46" s="62">
        <f t="shared" si="123"/>
        <v>85590.293442781884</v>
      </c>
      <c r="CS46" s="62">
        <f t="shared" si="123"/>
        <v>85590.293442781884</v>
      </c>
      <c r="CT46" s="62">
        <f t="shared" si="123"/>
        <v>85590.293442781884</v>
      </c>
      <c r="CU46" s="62">
        <f t="shared" si="123"/>
        <v>85590.293442781884</v>
      </c>
      <c r="CV46" s="62">
        <f t="shared" si="123"/>
        <v>85590.293442781884</v>
      </c>
      <c r="CW46" s="62">
        <f t="shared" si="123"/>
        <v>85590.293442781884</v>
      </c>
      <c r="CX46" s="62">
        <f t="shared" si="123"/>
        <v>85590.293442781884</v>
      </c>
      <c r="CY46" s="62">
        <f t="shared" si="123"/>
        <v>85590.293442781884</v>
      </c>
      <c r="CZ46" s="62">
        <f t="shared" si="123"/>
        <v>85590.293442781884</v>
      </c>
      <c r="DA46" s="62">
        <f t="shared" si="123"/>
        <v>85590.293442781884</v>
      </c>
      <c r="DB46" s="62">
        <f t="shared" si="123"/>
        <v>85590.293442781884</v>
      </c>
      <c r="DC46" s="62">
        <f t="shared" si="123"/>
        <v>85590.293442781884</v>
      </c>
      <c r="DD46" s="62">
        <f t="shared" si="123"/>
        <v>85590.293442781884</v>
      </c>
      <c r="DE46" s="62">
        <f t="shared" si="123"/>
        <v>85590.293442781884</v>
      </c>
      <c r="DF46" s="62">
        <f t="shared" si="123"/>
        <v>85590.293442781884</v>
      </c>
      <c r="DG46" s="62">
        <f t="shared" si="123"/>
        <v>85590.293442781884</v>
      </c>
      <c r="DH46" s="62">
        <f t="shared" si="123"/>
        <v>85590.293442781884</v>
      </c>
      <c r="DI46" s="62">
        <f t="shared" si="123"/>
        <v>85590.293442781884</v>
      </c>
      <c r="DJ46" s="62">
        <f t="shared" si="123"/>
        <v>85590.293442781884</v>
      </c>
      <c r="DK46" s="62">
        <f t="shared" si="123"/>
        <v>85590.293442781884</v>
      </c>
      <c r="DL46" s="62">
        <f t="shared" si="123"/>
        <v>85590.293442781884</v>
      </c>
      <c r="DM46" s="62">
        <f t="shared" si="123"/>
        <v>85590.293442781884</v>
      </c>
      <c r="DN46" s="70"/>
      <c r="DO46" s="62">
        <f>$J$19*$Q$12</f>
        <v>110104.33243947696</v>
      </c>
      <c r="DP46" s="62">
        <f t="shared" ref="DP46:EO46" si="124">$J$19*$Q$12</f>
        <v>110104.33243947696</v>
      </c>
      <c r="DQ46" s="62">
        <f t="shared" si="124"/>
        <v>110104.33243947696</v>
      </c>
      <c r="DR46" s="62">
        <f t="shared" si="124"/>
        <v>110104.33243947696</v>
      </c>
      <c r="DS46" s="62">
        <f t="shared" si="124"/>
        <v>110104.33243947696</v>
      </c>
      <c r="DT46" s="62">
        <f t="shared" si="124"/>
        <v>110104.33243947696</v>
      </c>
      <c r="DU46" s="62">
        <f t="shared" si="124"/>
        <v>110104.33243947696</v>
      </c>
      <c r="DV46" s="62">
        <f t="shared" si="124"/>
        <v>110104.33243947696</v>
      </c>
      <c r="DW46" s="62">
        <f t="shared" si="124"/>
        <v>110104.33243947696</v>
      </c>
      <c r="DX46" s="62">
        <f t="shared" si="124"/>
        <v>110104.33243947696</v>
      </c>
      <c r="DY46" s="62">
        <f t="shared" si="124"/>
        <v>110104.33243947696</v>
      </c>
      <c r="DZ46" s="62">
        <f t="shared" si="124"/>
        <v>110104.33243947696</v>
      </c>
      <c r="EA46" s="62">
        <f t="shared" si="124"/>
        <v>110104.33243947696</v>
      </c>
      <c r="EB46" s="62">
        <f t="shared" si="124"/>
        <v>110104.33243947696</v>
      </c>
      <c r="EC46" s="62">
        <f t="shared" si="124"/>
        <v>110104.33243947696</v>
      </c>
      <c r="ED46" s="62">
        <f t="shared" si="124"/>
        <v>110104.33243947696</v>
      </c>
      <c r="EE46" s="62">
        <f t="shared" si="124"/>
        <v>110104.33243947696</v>
      </c>
      <c r="EF46" s="62">
        <f t="shared" si="124"/>
        <v>110104.33243947696</v>
      </c>
      <c r="EG46" s="62">
        <f t="shared" si="124"/>
        <v>110104.33243947696</v>
      </c>
      <c r="EH46" s="62">
        <f t="shared" si="124"/>
        <v>110104.33243947696</v>
      </c>
      <c r="EI46" s="62">
        <f t="shared" si="124"/>
        <v>110104.33243947696</v>
      </c>
      <c r="EJ46" s="62">
        <f t="shared" si="124"/>
        <v>110104.33243947696</v>
      </c>
      <c r="EK46" s="62">
        <f t="shared" si="124"/>
        <v>110104.33243947696</v>
      </c>
      <c r="EL46" s="62">
        <f t="shared" si="124"/>
        <v>110104.33243947696</v>
      </c>
      <c r="EM46" s="62">
        <f t="shared" si="124"/>
        <v>110104.33243947696</v>
      </c>
      <c r="EN46" s="62">
        <f t="shared" si="124"/>
        <v>110104.33243947696</v>
      </c>
      <c r="EO46" s="62">
        <f t="shared" si="124"/>
        <v>110104.33243947696</v>
      </c>
      <c r="EP46" s="70"/>
      <c r="EQ46" s="62">
        <f>$I$19*$Q$11</f>
        <v>84047.745966151793</v>
      </c>
      <c r="ER46" s="62">
        <f t="shared" ref="ER46:FQ46" si="125">$I$19*$Q$11</f>
        <v>84047.745966151793</v>
      </c>
      <c r="ES46" s="62">
        <f t="shared" si="125"/>
        <v>84047.745966151793</v>
      </c>
      <c r="ET46" s="62">
        <f t="shared" si="125"/>
        <v>84047.745966151793</v>
      </c>
      <c r="EU46" s="62">
        <f t="shared" si="125"/>
        <v>84047.745966151793</v>
      </c>
      <c r="EV46" s="62">
        <f t="shared" si="125"/>
        <v>84047.745966151793</v>
      </c>
      <c r="EW46" s="62">
        <f t="shared" si="125"/>
        <v>84047.745966151793</v>
      </c>
      <c r="EX46" s="62">
        <f t="shared" si="125"/>
        <v>84047.745966151793</v>
      </c>
      <c r="EY46" s="62">
        <f t="shared" si="125"/>
        <v>84047.745966151793</v>
      </c>
      <c r="EZ46" s="62">
        <f t="shared" si="125"/>
        <v>84047.745966151793</v>
      </c>
      <c r="FA46" s="62">
        <f t="shared" si="125"/>
        <v>84047.745966151793</v>
      </c>
      <c r="FB46" s="62">
        <f t="shared" si="125"/>
        <v>84047.745966151793</v>
      </c>
      <c r="FC46" s="62">
        <f t="shared" si="125"/>
        <v>84047.745966151793</v>
      </c>
      <c r="FD46" s="62">
        <f t="shared" si="125"/>
        <v>84047.745966151793</v>
      </c>
      <c r="FE46" s="62">
        <f t="shared" si="125"/>
        <v>84047.745966151793</v>
      </c>
      <c r="FF46" s="62">
        <f t="shared" si="125"/>
        <v>84047.745966151793</v>
      </c>
      <c r="FG46" s="62">
        <f t="shared" si="125"/>
        <v>84047.745966151793</v>
      </c>
      <c r="FH46" s="62">
        <f t="shared" si="125"/>
        <v>84047.745966151793</v>
      </c>
      <c r="FI46" s="62">
        <f t="shared" si="125"/>
        <v>84047.745966151793</v>
      </c>
      <c r="FJ46" s="62">
        <f t="shared" si="125"/>
        <v>84047.745966151793</v>
      </c>
      <c r="FK46" s="62">
        <f t="shared" si="125"/>
        <v>84047.745966151793</v>
      </c>
      <c r="FL46" s="62">
        <f t="shared" si="125"/>
        <v>84047.745966151793</v>
      </c>
      <c r="FM46" s="62">
        <f t="shared" si="125"/>
        <v>84047.745966151793</v>
      </c>
      <c r="FN46" s="62">
        <f t="shared" si="125"/>
        <v>84047.745966151793</v>
      </c>
      <c r="FO46" s="62">
        <f t="shared" si="125"/>
        <v>84047.745966151793</v>
      </c>
      <c r="FP46" s="62">
        <f t="shared" si="125"/>
        <v>84047.745966151793</v>
      </c>
      <c r="FQ46" s="62">
        <f t="shared" si="125"/>
        <v>84047.745966151793</v>
      </c>
      <c r="FR46" s="70"/>
      <c r="FS46" s="62">
        <f>$H$19*$Q$10</f>
        <v>98936.059470558539</v>
      </c>
      <c r="FT46" s="62">
        <f t="shared" ref="FT46:GS46" si="126">$H$19*$Q$10</f>
        <v>98936.059470558539</v>
      </c>
      <c r="FU46" s="62">
        <f t="shared" si="126"/>
        <v>98936.059470558539</v>
      </c>
      <c r="FV46" s="62">
        <f t="shared" si="126"/>
        <v>98936.059470558539</v>
      </c>
      <c r="FW46" s="62">
        <f t="shared" si="126"/>
        <v>98936.059470558539</v>
      </c>
      <c r="FX46" s="62">
        <f t="shared" si="126"/>
        <v>98936.059470558539</v>
      </c>
      <c r="FY46" s="62">
        <f t="shared" si="126"/>
        <v>98936.059470558539</v>
      </c>
      <c r="FZ46" s="62">
        <f t="shared" si="126"/>
        <v>98936.059470558539</v>
      </c>
      <c r="GA46" s="62">
        <f t="shared" si="126"/>
        <v>98936.059470558539</v>
      </c>
      <c r="GB46" s="62">
        <f t="shared" si="126"/>
        <v>98936.059470558539</v>
      </c>
      <c r="GC46" s="62">
        <f t="shared" si="126"/>
        <v>98936.059470558539</v>
      </c>
      <c r="GD46" s="62">
        <f t="shared" si="126"/>
        <v>98936.059470558539</v>
      </c>
      <c r="GE46" s="62">
        <f t="shared" si="126"/>
        <v>98936.059470558539</v>
      </c>
      <c r="GF46" s="62">
        <f t="shared" si="126"/>
        <v>98936.059470558539</v>
      </c>
      <c r="GG46" s="62">
        <f t="shared" si="126"/>
        <v>98936.059470558539</v>
      </c>
      <c r="GH46" s="62">
        <f t="shared" si="126"/>
        <v>98936.059470558539</v>
      </c>
      <c r="GI46" s="62">
        <f t="shared" si="126"/>
        <v>98936.059470558539</v>
      </c>
      <c r="GJ46" s="62">
        <f t="shared" si="126"/>
        <v>98936.059470558539</v>
      </c>
      <c r="GK46" s="62">
        <f t="shared" si="126"/>
        <v>98936.059470558539</v>
      </c>
      <c r="GL46" s="62">
        <f t="shared" si="126"/>
        <v>98936.059470558539</v>
      </c>
      <c r="GM46" s="62">
        <f t="shared" si="126"/>
        <v>98936.059470558539</v>
      </c>
      <c r="GN46" s="62">
        <f t="shared" si="126"/>
        <v>98936.059470558539</v>
      </c>
      <c r="GO46" s="62">
        <f t="shared" si="126"/>
        <v>98936.059470558539</v>
      </c>
      <c r="GP46" s="62">
        <f t="shared" si="126"/>
        <v>98936.059470558539</v>
      </c>
      <c r="GQ46" s="62">
        <f t="shared" si="126"/>
        <v>98936.059470558539</v>
      </c>
      <c r="GR46" s="62">
        <f t="shared" si="126"/>
        <v>98936.059470558539</v>
      </c>
      <c r="GS46" s="62">
        <f t="shared" si="126"/>
        <v>98936.059470558539</v>
      </c>
      <c r="GT46" s="70"/>
      <c r="GU46" s="62">
        <f>$G$19*$Q$9</f>
        <v>100446.34804621433</v>
      </c>
      <c r="GV46" s="62">
        <f t="shared" ref="GV46:HU46" si="127">$G$19*$Q$9</f>
        <v>100446.34804621433</v>
      </c>
      <c r="GW46" s="62">
        <f t="shared" si="127"/>
        <v>100446.34804621433</v>
      </c>
      <c r="GX46" s="62">
        <f t="shared" si="127"/>
        <v>100446.34804621433</v>
      </c>
      <c r="GY46" s="62">
        <f t="shared" si="127"/>
        <v>100446.34804621433</v>
      </c>
      <c r="GZ46" s="62">
        <f t="shared" si="127"/>
        <v>100446.34804621433</v>
      </c>
      <c r="HA46" s="62">
        <f t="shared" si="127"/>
        <v>100446.34804621433</v>
      </c>
      <c r="HB46" s="62">
        <f t="shared" si="127"/>
        <v>100446.34804621433</v>
      </c>
      <c r="HC46" s="62">
        <f t="shared" si="127"/>
        <v>100446.34804621433</v>
      </c>
      <c r="HD46" s="62">
        <f t="shared" si="127"/>
        <v>100446.34804621433</v>
      </c>
      <c r="HE46" s="62">
        <f t="shared" si="127"/>
        <v>100446.34804621433</v>
      </c>
      <c r="HF46" s="62">
        <f t="shared" si="127"/>
        <v>100446.34804621433</v>
      </c>
      <c r="HG46" s="62">
        <f t="shared" si="127"/>
        <v>100446.34804621433</v>
      </c>
      <c r="HH46" s="62">
        <f t="shared" si="127"/>
        <v>100446.34804621433</v>
      </c>
      <c r="HI46" s="62">
        <f t="shared" si="127"/>
        <v>100446.34804621433</v>
      </c>
      <c r="HJ46" s="62">
        <f t="shared" si="127"/>
        <v>100446.34804621433</v>
      </c>
      <c r="HK46" s="62">
        <f t="shared" si="127"/>
        <v>100446.34804621433</v>
      </c>
      <c r="HL46" s="62">
        <f t="shared" si="127"/>
        <v>100446.34804621433</v>
      </c>
      <c r="HM46" s="62">
        <f t="shared" si="127"/>
        <v>100446.34804621433</v>
      </c>
      <c r="HN46" s="62">
        <f t="shared" si="127"/>
        <v>100446.34804621433</v>
      </c>
      <c r="HO46" s="62">
        <f t="shared" si="127"/>
        <v>100446.34804621433</v>
      </c>
      <c r="HP46" s="62">
        <f t="shared" si="127"/>
        <v>100446.34804621433</v>
      </c>
      <c r="HQ46" s="62">
        <f t="shared" si="127"/>
        <v>100446.34804621433</v>
      </c>
      <c r="HR46" s="62">
        <f t="shared" si="127"/>
        <v>100446.34804621433</v>
      </c>
      <c r="HS46" s="62">
        <f t="shared" si="127"/>
        <v>100446.34804621433</v>
      </c>
      <c r="HT46" s="62">
        <f t="shared" si="127"/>
        <v>100446.34804621433</v>
      </c>
      <c r="HU46" s="62">
        <f t="shared" si="127"/>
        <v>100446.34804621433</v>
      </c>
      <c r="HV46" s="70"/>
    </row>
    <row r="47" spans="1:230" s="62" customFormat="1" x14ac:dyDescent="0.2">
      <c r="A47" s="59"/>
      <c r="B47" s="60">
        <v>3</v>
      </c>
      <c r="C47" s="59" t="s">
        <v>30</v>
      </c>
      <c r="D47" s="59">
        <v>3220</v>
      </c>
      <c r="E47" s="44" t="s">
        <v>64</v>
      </c>
      <c r="F47" s="44" t="s">
        <v>64</v>
      </c>
      <c r="G47" s="62">
        <f>$N$20</f>
        <v>937030.54809771758</v>
      </c>
      <c r="H47" s="62">
        <f t="shared" ref="H47:AG47" si="128">$N$20</f>
        <v>937030.54809771758</v>
      </c>
      <c r="I47" s="62">
        <f t="shared" si="128"/>
        <v>937030.54809771758</v>
      </c>
      <c r="J47" s="62">
        <f t="shared" si="128"/>
        <v>937030.54809771758</v>
      </c>
      <c r="K47" s="62">
        <f t="shared" si="128"/>
        <v>937030.54809771758</v>
      </c>
      <c r="L47" s="62">
        <f t="shared" si="128"/>
        <v>937030.54809771758</v>
      </c>
      <c r="M47" s="62">
        <f t="shared" si="128"/>
        <v>937030.54809771758</v>
      </c>
      <c r="N47" s="62">
        <f t="shared" si="128"/>
        <v>937030.54809771758</v>
      </c>
      <c r="O47" s="62">
        <f t="shared" si="128"/>
        <v>937030.54809771758</v>
      </c>
      <c r="P47" s="62">
        <f t="shared" si="128"/>
        <v>937030.54809771758</v>
      </c>
      <c r="Q47" s="62">
        <f t="shared" si="128"/>
        <v>937030.54809771758</v>
      </c>
      <c r="R47" s="62">
        <f t="shared" si="128"/>
        <v>937030.54809771758</v>
      </c>
      <c r="S47" s="62">
        <f t="shared" si="128"/>
        <v>937030.54809771758</v>
      </c>
      <c r="T47" s="62">
        <f t="shared" si="128"/>
        <v>937030.54809771758</v>
      </c>
      <c r="U47" s="62">
        <f t="shared" si="128"/>
        <v>937030.54809771758</v>
      </c>
      <c r="V47" s="62">
        <f t="shared" si="128"/>
        <v>937030.54809771758</v>
      </c>
      <c r="W47" s="62">
        <f t="shared" si="128"/>
        <v>937030.54809771758</v>
      </c>
      <c r="X47" s="62">
        <f t="shared" si="128"/>
        <v>937030.54809771758</v>
      </c>
      <c r="Y47" s="62">
        <f t="shared" si="128"/>
        <v>937030.54809771758</v>
      </c>
      <c r="Z47" s="62">
        <f t="shared" si="128"/>
        <v>937030.54809771758</v>
      </c>
      <c r="AA47" s="62">
        <f t="shared" si="128"/>
        <v>937030.54809771758</v>
      </c>
      <c r="AB47" s="62">
        <f t="shared" si="128"/>
        <v>937030.54809771758</v>
      </c>
      <c r="AC47" s="62">
        <f t="shared" si="128"/>
        <v>937030.54809771758</v>
      </c>
      <c r="AD47" s="62">
        <f t="shared" si="128"/>
        <v>937030.54809771758</v>
      </c>
      <c r="AE47" s="62">
        <f t="shared" si="128"/>
        <v>937030.54809771758</v>
      </c>
      <c r="AF47" s="62">
        <f t="shared" si="128"/>
        <v>937030.54809771758</v>
      </c>
      <c r="AG47" s="62">
        <f t="shared" si="128"/>
        <v>937030.54809771758</v>
      </c>
      <c r="AH47" s="70"/>
      <c r="AI47" s="62">
        <f>$M$20*$Q$15</f>
        <v>1710120.2972697418</v>
      </c>
      <c r="AJ47" s="62">
        <f>$M$20</f>
        <v>1710120.2972697418</v>
      </c>
      <c r="AK47" s="62">
        <f t="shared" ref="AK47:BI47" si="129">$M$20</f>
        <v>1710120.2972697418</v>
      </c>
      <c r="AL47" s="62">
        <f t="shared" si="129"/>
        <v>1710120.2972697418</v>
      </c>
      <c r="AM47" s="62">
        <f t="shared" si="129"/>
        <v>1710120.2972697418</v>
      </c>
      <c r="AN47" s="62">
        <f t="shared" si="129"/>
        <v>1710120.2972697418</v>
      </c>
      <c r="AO47" s="62">
        <f t="shared" si="129"/>
        <v>1710120.2972697418</v>
      </c>
      <c r="AP47" s="62">
        <f t="shared" si="129"/>
        <v>1710120.2972697418</v>
      </c>
      <c r="AQ47" s="62">
        <f t="shared" si="129"/>
        <v>1710120.2972697418</v>
      </c>
      <c r="AR47" s="62">
        <f t="shared" si="129"/>
        <v>1710120.2972697418</v>
      </c>
      <c r="AS47" s="62">
        <f t="shared" si="129"/>
        <v>1710120.2972697418</v>
      </c>
      <c r="AT47" s="62">
        <f t="shared" si="129"/>
        <v>1710120.2972697418</v>
      </c>
      <c r="AU47" s="62">
        <f t="shared" si="129"/>
        <v>1710120.2972697418</v>
      </c>
      <c r="AV47" s="62">
        <f t="shared" si="129"/>
        <v>1710120.2972697418</v>
      </c>
      <c r="AW47" s="62">
        <f t="shared" si="129"/>
        <v>1710120.2972697418</v>
      </c>
      <c r="AX47" s="62">
        <f t="shared" si="129"/>
        <v>1710120.2972697418</v>
      </c>
      <c r="AY47" s="62">
        <f t="shared" si="129"/>
        <v>1710120.2972697418</v>
      </c>
      <c r="AZ47" s="62">
        <f t="shared" si="129"/>
        <v>1710120.2972697418</v>
      </c>
      <c r="BA47" s="62">
        <f t="shared" si="129"/>
        <v>1710120.2972697418</v>
      </c>
      <c r="BB47" s="62">
        <f t="shared" si="129"/>
        <v>1710120.2972697418</v>
      </c>
      <c r="BC47" s="62">
        <f t="shared" si="129"/>
        <v>1710120.2972697418</v>
      </c>
      <c r="BD47" s="62">
        <f t="shared" si="129"/>
        <v>1710120.2972697418</v>
      </c>
      <c r="BE47" s="62">
        <f t="shared" si="129"/>
        <v>1710120.2972697418</v>
      </c>
      <c r="BF47" s="62">
        <f t="shared" si="129"/>
        <v>1710120.2972697418</v>
      </c>
      <c r="BG47" s="62">
        <f t="shared" si="129"/>
        <v>1710120.2972697418</v>
      </c>
      <c r="BH47" s="62">
        <f t="shared" si="129"/>
        <v>1710120.2972697418</v>
      </c>
      <c r="BI47" s="62">
        <f t="shared" si="129"/>
        <v>1710120.2972697418</v>
      </c>
      <c r="BJ47" s="70"/>
      <c r="BK47" s="62">
        <f>$L$20*$Q$14</f>
        <v>1133845.3662219704</v>
      </c>
      <c r="BL47" s="62">
        <f t="shared" ref="BL47:CK47" si="130">$L$20*$Q$14</f>
        <v>1133845.3662219704</v>
      </c>
      <c r="BM47" s="62">
        <f t="shared" si="130"/>
        <v>1133845.3662219704</v>
      </c>
      <c r="BN47" s="62">
        <f t="shared" si="130"/>
        <v>1133845.3662219704</v>
      </c>
      <c r="BO47" s="62">
        <f t="shared" si="130"/>
        <v>1133845.3662219704</v>
      </c>
      <c r="BP47" s="62">
        <f t="shared" si="130"/>
        <v>1133845.3662219704</v>
      </c>
      <c r="BQ47" s="62">
        <f t="shared" si="130"/>
        <v>1133845.3662219704</v>
      </c>
      <c r="BR47" s="62">
        <f t="shared" si="130"/>
        <v>1133845.3662219704</v>
      </c>
      <c r="BS47" s="62">
        <f t="shared" si="130"/>
        <v>1133845.3662219704</v>
      </c>
      <c r="BT47" s="62">
        <f t="shared" si="130"/>
        <v>1133845.3662219704</v>
      </c>
      <c r="BU47" s="62">
        <f t="shared" si="130"/>
        <v>1133845.3662219704</v>
      </c>
      <c r="BV47" s="62">
        <f t="shared" si="130"/>
        <v>1133845.3662219704</v>
      </c>
      <c r="BW47" s="62">
        <f t="shared" si="130"/>
        <v>1133845.3662219704</v>
      </c>
      <c r="BX47" s="62">
        <f t="shared" si="130"/>
        <v>1133845.3662219704</v>
      </c>
      <c r="BY47" s="62">
        <f t="shared" si="130"/>
        <v>1133845.3662219704</v>
      </c>
      <c r="BZ47" s="62">
        <f t="shared" si="130"/>
        <v>1133845.3662219704</v>
      </c>
      <c r="CA47" s="62">
        <f t="shared" si="130"/>
        <v>1133845.3662219704</v>
      </c>
      <c r="CB47" s="62">
        <f t="shared" si="130"/>
        <v>1133845.3662219704</v>
      </c>
      <c r="CC47" s="62">
        <f t="shared" si="130"/>
        <v>1133845.3662219704</v>
      </c>
      <c r="CD47" s="62">
        <f t="shared" si="130"/>
        <v>1133845.3662219704</v>
      </c>
      <c r="CE47" s="62">
        <f t="shared" si="130"/>
        <v>1133845.3662219704</v>
      </c>
      <c r="CF47" s="62">
        <f t="shared" si="130"/>
        <v>1133845.3662219704</v>
      </c>
      <c r="CG47" s="62">
        <f t="shared" si="130"/>
        <v>1133845.3662219704</v>
      </c>
      <c r="CH47" s="62">
        <f t="shared" si="130"/>
        <v>1133845.3662219704</v>
      </c>
      <c r="CI47" s="62">
        <f t="shared" si="130"/>
        <v>1133845.3662219704</v>
      </c>
      <c r="CJ47" s="62">
        <f t="shared" si="130"/>
        <v>1133845.3662219704</v>
      </c>
      <c r="CK47" s="62">
        <f t="shared" si="130"/>
        <v>1133845.3662219704</v>
      </c>
      <c r="CL47" s="70"/>
      <c r="CM47" s="62">
        <f>$K$20*$Q$13</f>
        <v>920777.93222435389</v>
      </c>
      <c r="CN47" s="62">
        <f t="shared" ref="CN47:DM47" si="131">$K$20*$Q$13</f>
        <v>920777.93222435389</v>
      </c>
      <c r="CO47" s="62">
        <f t="shared" si="131"/>
        <v>920777.93222435389</v>
      </c>
      <c r="CP47" s="62">
        <f t="shared" si="131"/>
        <v>920777.93222435389</v>
      </c>
      <c r="CQ47" s="62">
        <f t="shared" si="131"/>
        <v>920777.93222435389</v>
      </c>
      <c r="CR47" s="62">
        <f t="shared" si="131"/>
        <v>920777.93222435389</v>
      </c>
      <c r="CS47" s="62">
        <f t="shared" si="131"/>
        <v>920777.93222435389</v>
      </c>
      <c r="CT47" s="62">
        <f t="shared" si="131"/>
        <v>920777.93222435389</v>
      </c>
      <c r="CU47" s="62">
        <f t="shared" si="131"/>
        <v>920777.93222435389</v>
      </c>
      <c r="CV47" s="62">
        <f t="shared" si="131"/>
        <v>920777.93222435389</v>
      </c>
      <c r="CW47" s="62">
        <f t="shared" si="131"/>
        <v>920777.93222435389</v>
      </c>
      <c r="CX47" s="62">
        <f t="shared" si="131"/>
        <v>920777.93222435389</v>
      </c>
      <c r="CY47" s="62">
        <f t="shared" si="131"/>
        <v>920777.93222435389</v>
      </c>
      <c r="CZ47" s="62">
        <f t="shared" si="131"/>
        <v>920777.93222435389</v>
      </c>
      <c r="DA47" s="62">
        <f t="shared" si="131"/>
        <v>920777.93222435389</v>
      </c>
      <c r="DB47" s="62">
        <f t="shared" si="131"/>
        <v>920777.93222435389</v>
      </c>
      <c r="DC47" s="62">
        <f t="shared" si="131"/>
        <v>920777.93222435389</v>
      </c>
      <c r="DD47" s="62">
        <f t="shared" si="131"/>
        <v>920777.93222435389</v>
      </c>
      <c r="DE47" s="62">
        <f t="shared" si="131"/>
        <v>920777.93222435389</v>
      </c>
      <c r="DF47" s="62">
        <f t="shared" si="131"/>
        <v>920777.93222435389</v>
      </c>
      <c r="DG47" s="62">
        <f t="shared" si="131"/>
        <v>920777.93222435389</v>
      </c>
      <c r="DH47" s="62">
        <f t="shared" si="131"/>
        <v>920777.93222435389</v>
      </c>
      <c r="DI47" s="62">
        <f t="shared" si="131"/>
        <v>920777.93222435389</v>
      </c>
      <c r="DJ47" s="62">
        <f t="shared" si="131"/>
        <v>920777.93222435389</v>
      </c>
      <c r="DK47" s="62">
        <f t="shared" si="131"/>
        <v>920777.93222435389</v>
      </c>
      <c r="DL47" s="62">
        <f t="shared" si="131"/>
        <v>920777.93222435389</v>
      </c>
      <c r="DM47" s="62">
        <f t="shared" si="131"/>
        <v>920777.93222435389</v>
      </c>
      <c r="DN47" s="70"/>
      <c r="DO47" s="62">
        <f>$J$20*$Q$12</f>
        <v>776625.08729962551</v>
      </c>
      <c r="DP47" s="62">
        <f t="shared" ref="DP47:EO47" si="132">$J$20*$Q$12</f>
        <v>776625.08729962551</v>
      </c>
      <c r="DQ47" s="62">
        <f t="shared" si="132"/>
        <v>776625.08729962551</v>
      </c>
      <c r="DR47" s="62">
        <f t="shared" si="132"/>
        <v>776625.08729962551</v>
      </c>
      <c r="DS47" s="62">
        <f t="shared" si="132"/>
        <v>776625.08729962551</v>
      </c>
      <c r="DT47" s="62">
        <f t="shared" si="132"/>
        <v>776625.08729962551</v>
      </c>
      <c r="DU47" s="62">
        <f t="shared" si="132"/>
        <v>776625.08729962551</v>
      </c>
      <c r="DV47" s="62">
        <f t="shared" si="132"/>
        <v>776625.08729962551</v>
      </c>
      <c r="DW47" s="62">
        <f t="shared" si="132"/>
        <v>776625.08729962551</v>
      </c>
      <c r="DX47" s="62">
        <f t="shared" si="132"/>
        <v>776625.08729962551</v>
      </c>
      <c r="DY47" s="62">
        <f t="shared" si="132"/>
        <v>776625.08729962551</v>
      </c>
      <c r="DZ47" s="62">
        <f t="shared" si="132"/>
        <v>776625.08729962551</v>
      </c>
      <c r="EA47" s="62">
        <f t="shared" si="132"/>
        <v>776625.08729962551</v>
      </c>
      <c r="EB47" s="62">
        <f t="shared" si="132"/>
        <v>776625.08729962551</v>
      </c>
      <c r="EC47" s="62">
        <f t="shared" si="132"/>
        <v>776625.08729962551</v>
      </c>
      <c r="ED47" s="62">
        <f t="shared" si="132"/>
        <v>776625.08729962551</v>
      </c>
      <c r="EE47" s="62">
        <f t="shared" si="132"/>
        <v>776625.08729962551</v>
      </c>
      <c r="EF47" s="62">
        <f t="shared" si="132"/>
        <v>776625.08729962551</v>
      </c>
      <c r="EG47" s="62">
        <f t="shared" si="132"/>
        <v>776625.08729962551</v>
      </c>
      <c r="EH47" s="62">
        <f t="shared" si="132"/>
        <v>776625.08729962551</v>
      </c>
      <c r="EI47" s="62">
        <f t="shared" si="132"/>
        <v>776625.08729962551</v>
      </c>
      <c r="EJ47" s="62">
        <f t="shared" si="132"/>
        <v>776625.08729962551</v>
      </c>
      <c r="EK47" s="62">
        <f t="shared" si="132"/>
        <v>776625.08729962551</v>
      </c>
      <c r="EL47" s="62">
        <f t="shared" si="132"/>
        <v>776625.08729962551</v>
      </c>
      <c r="EM47" s="62">
        <f t="shared" si="132"/>
        <v>776625.08729962551</v>
      </c>
      <c r="EN47" s="62">
        <f t="shared" si="132"/>
        <v>776625.08729962551</v>
      </c>
      <c r="EO47" s="62">
        <f t="shared" si="132"/>
        <v>776625.08729962551</v>
      </c>
      <c r="EP47" s="70"/>
      <c r="EQ47" s="62">
        <f>$I$20*$Q$11</f>
        <v>815970.6595329385</v>
      </c>
      <c r="ER47" s="62">
        <f t="shared" ref="ER47:FQ47" si="133">$I$20*$Q$11</f>
        <v>815970.6595329385</v>
      </c>
      <c r="ES47" s="62">
        <f t="shared" si="133"/>
        <v>815970.6595329385</v>
      </c>
      <c r="ET47" s="62">
        <f t="shared" si="133"/>
        <v>815970.6595329385</v>
      </c>
      <c r="EU47" s="62">
        <f t="shared" si="133"/>
        <v>815970.6595329385</v>
      </c>
      <c r="EV47" s="62">
        <f t="shared" si="133"/>
        <v>815970.6595329385</v>
      </c>
      <c r="EW47" s="62">
        <f t="shared" si="133"/>
        <v>815970.6595329385</v>
      </c>
      <c r="EX47" s="62">
        <f t="shared" si="133"/>
        <v>815970.6595329385</v>
      </c>
      <c r="EY47" s="62">
        <f t="shared" si="133"/>
        <v>815970.6595329385</v>
      </c>
      <c r="EZ47" s="62">
        <f t="shared" si="133"/>
        <v>815970.6595329385</v>
      </c>
      <c r="FA47" s="62">
        <f t="shared" si="133"/>
        <v>815970.6595329385</v>
      </c>
      <c r="FB47" s="62">
        <f t="shared" si="133"/>
        <v>815970.6595329385</v>
      </c>
      <c r="FC47" s="62">
        <f t="shared" si="133"/>
        <v>815970.6595329385</v>
      </c>
      <c r="FD47" s="62">
        <f t="shared" si="133"/>
        <v>815970.6595329385</v>
      </c>
      <c r="FE47" s="62">
        <f t="shared" si="133"/>
        <v>815970.6595329385</v>
      </c>
      <c r="FF47" s="62">
        <f t="shared" si="133"/>
        <v>815970.6595329385</v>
      </c>
      <c r="FG47" s="62">
        <f t="shared" si="133"/>
        <v>815970.6595329385</v>
      </c>
      <c r="FH47" s="62">
        <f t="shared" si="133"/>
        <v>815970.6595329385</v>
      </c>
      <c r="FI47" s="62">
        <f t="shared" si="133"/>
        <v>815970.6595329385</v>
      </c>
      <c r="FJ47" s="62">
        <f t="shared" si="133"/>
        <v>815970.6595329385</v>
      </c>
      <c r="FK47" s="62">
        <f t="shared" si="133"/>
        <v>815970.6595329385</v>
      </c>
      <c r="FL47" s="62">
        <f t="shared" si="133"/>
        <v>815970.6595329385</v>
      </c>
      <c r="FM47" s="62">
        <f t="shared" si="133"/>
        <v>815970.6595329385</v>
      </c>
      <c r="FN47" s="62">
        <f t="shared" si="133"/>
        <v>815970.6595329385</v>
      </c>
      <c r="FO47" s="62">
        <f t="shared" si="133"/>
        <v>815970.6595329385</v>
      </c>
      <c r="FP47" s="62">
        <f t="shared" si="133"/>
        <v>815970.6595329385</v>
      </c>
      <c r="FQ47" s="62">
        <f t="shared" si="133"/>
        <v>815970.6595329385</v>
      </c>
      <c r="FR47" s="70"/>
      <c r="FS47" s="62">
        <f>$H$20*$Q$10</f>
        <v>772453.82234190381</v>
      </c>
      <c r="FT47" s="62">
        <f t="shared" ref="FT47:GS47" si="134">$H$20*$Q$10</f>
        <v>772453.82234190381</v>
      </c>
      <c r="FU47" s="62">
        <f t="shared" si="134"/>
        <v>772453.82234190381</v>
      </c>
      <c r="FV47" s="62">
        <f t="shared" si="134"/>
        <v>772453.82234190381</v>
      </c>
      <c r="FW47" s="62">
        <f t="shared" si="134"/>
        <v>772453.82234190381</v>
      </c>
      <c r="FX47" s="62">
        <f t="shared" si="134"/>
        <v>772453.82234190381</v>
      </c>
      <c r="FY47" s="62">
        <f t="shared" si="134"/>
        <v>772453.82234190381</v>
      </c>
      <c r="FZ47" s="62">
        <f t="shared" si="134"/>
        <v>772453.82234190381</v>
      </c>
      <c r="GA47" s="62">
        <f t="shared" si="134"/>
        <v>772453.82234190381</v>
      </c>
      <c r="GB47" s="62">
        <f t="shared" si="134"/>
        <v>772453.82234190381</v>
      </c>
      <c r="GC47" s="62">
        <f t="shared" si="134"/>
        <v>772453.82234190381</v>
      </c>
      <c r="GD47" s="62">
        <f t="shared" si="134"/>
        <v>772453.82234190381</v>
      </c>
      <c r="GE47" s="62">
        <f t="shared" si="134"/>
        <v>772453.82234190381</v>
      </c>
      <c r="GF47" s="62">
        <f t="shared" si="134"/>
        <v>772453.82234190381</v>
      </c>
      <c r="GG47" s="62">
        <f t="shared" si="134"/>
        <v>772453.82234190381</v>
      </c>
      <c r="GH47" s="62">
        <f t="shared" si="134"/>
        <v>772453.82234190381</v>
      </c>
      <c r="GI47" s="62">
        <f t="shared" si="134"/>
        <v>772453.82234190381</v>
      </c>
      <c r="GJ47" s="62">
        <f t="shared" si="134"/>
        <v>772453.82234190381</v>
      </c>
      <c r="GK47" s="62">
        <f t="shared" si="134"/>
        <v>772453.82234190381</v>
      </c>
      <c r="GL47" s="62">
        <f t="shared" si="134"/>
        <v>772453.82234190381</v>
      </c>
      <c r="GM47" s="62">
        <f t="shared" si="134"/>
        <v>772453.82234190381</v>
      </c>
      <c r="GN47" s="62">
        <f t="shared" si="134"/>
        <v>772453.82234190381</v>
      </c>
      <c r="GO47" s="62">
        <f t="shared" si="134"/>
        <v>772453.82234190381</v>
      </c>
      <c r="GP47" s="62">
        <f t="shared" si="134"/>
        <v>772453.82234190381</v>
      </c>
      <c r="GQ47" s="62">
        <f t="shared" si="134"/>
        <v>772453.82234190381</v>
      </c>
      <c r="GR47" s="62">
        <f t="shared" si="134"/>
        <v>772453.82234190381</v>
      </c>
      <c r="GS47" s="62">
        <f t="shared" si="134"/>
        <v>772453.82234190381</v>
      </c>
      <c r="GT47" s="70"/>
      <c r="GU47" s="62">
        <f>$G$20*$Q$9</f>
        <v>706388.70404741506</v>
      </c>
      <c r="GV47" s="62">
        <f t="shared" ref="GV47:HU47" si="135">$G$20*$Q$9</f>
        <v>706388.70404741506</v>
      </c>
      <c r="GW47" s="62">
        <f t="shared" si="135"/>
        <v>706388.70404741506</v>
      </c>
      <c r="GX47" s="62">
        <f t="shared" si="135"/>
        <v>706388.70404741506</v>
      </c>
      <c r="GY47" s="62">
        <f t="shared" si="135"/>
        <v>706388.70404741506</v>
      </c>
      <c r="GZ47" s="62">
        <f t="shared" si="135"/>
        <v>706388.70404741506</v>
      </c>
      <c r="HA47" s="62">
        <f t="shared" si="135"/>
        <v>706388.70404741506</v>
      </c>
      <c r="HB47" s="62">
        <f t="shared" si="135"/>
        <v>706388.70404741506</v>
      </c>
      <c r="HC47" s="62">
        <f t="shared" si="135"/>
        <v>706388.70404741506</v>
      </c>
      <c r="HD47" s="62">
        <f t="shared" si="135"/>
        <v>706388.70404741506</v>
      </c>
      <c r="HE47" s="62">
        <f t="shared" si="135"/>
        <v>706388.70404741506</v>
      </c>
      <c r="HF47" s="62">
        <f t="shared" si="135"/>
        <v>706388.70404741506</v>
      </c>
      <c r="HG47" s="62">
        <f t="shared" si="135"/>
        <v>706388.70404741506</v>
      </c>
      <c r="HH47" s="62">
        <f t="shared" si="135"/>
        <v>706388.70404741506</v>
      </c>
      <c r="HI47" s="62">
        <f t="shared" si="135"/>
        <v>706388.70404741506</v>
      </c>
      <c r="HJ47" s="62">
        <f t="shared" si="135"/>
        <v>706388.70404741506</v>
      </c>
      <c r="HK47" s="62">
        <f t="shared" si="135"/>
        <v>706388.70404741506</v>
      </c>
      <c r="HL47" s="62">
        <f t="shared" si="135"/>
        <v>706388.70404741506</v>
      </c>
      <c r="HM47" s="62">
        <f t="shared" si="135"/>
        <v>706388.70404741506</v>
      </c>
      <c r="HN47" s="62">
        <f t="shared" si="135"/>
        <v>706388.70404741506</v>
      </c>
      <c r="HO47" s="62">
        <f t="shared" si="135"/>
        <v>706388.70404741506</v>
      </c>
      <c r="HP47" s="62">
        <f t="shared" si="135"/>
        <v>706388.70404741506</v>
      </c>
      <c r="HQ47" s="62">
        <f t="shared" si="135"/>
        <v>706388.70404741506</v>
      </c>
      <c r="HR47" s="62">
        <f t="shared" si="135"/>
        <v>706388.70404741506</v>
      </c>
      <c r="HS47" s="62">
        <f t="shared" si="135"/>
        <v>706388.70404741506</v>
      </c>
      <c r="HT47" s="62">
        <f t="shared" si="135"/>
        <v>706388.70404741506</v>
      </c>
      <c r="HU47" s="62">
        <f t="shared" si="135"/>
        <v>706388.70404741506</v>
      </c>
      <c r="HV47" s="70"/>
    </row>
    <row r="48" spans="1:230" s="83" customFormat="1" x14ac:dyDescent="0.2">
      <c r="A48" s="81"/>
      <c r="B48" s="82"/>
      <c r="C48" s="185" t="s">
        <v>865</v>
      </c>
      <c r="D48" s="185"/>
      <c r="E48" s="185"/>
      <c r="F48" s="185"/>
    </row>
    <row r="49" spans="1:230" s="62" customFormat="1" x14ac:dyDescent="0.2">
      <c r="A49" s="59"/>
      <c r="B49" s="61" t="s">
        <v>28</v>
      </c>
      <c r="C49" s="61" t="s">
        <v>28</v>
      </c>
      <c r="D49" s="61" t="s">
        <v>28</v>
      </c>
      <c r="E49" s="61" t="s">
        <v>28</v>
      </c>
      <c r="F49" s="61" t="s">
        <v>28</v>
      </c>
      <c r="G49" s="62">
        <f t="shared" ref="G49:AG49" si="136">$N$22</f>
        <v>1094704440.0811851</v>
      </c>
      <c r="H49" s="62">
        <f t="shared" si="136"/>
        <v>1094704440.0811851</v>
      </c>
      <c r="I49" s="62">
        <f t="shared" si="136"/>
        <v>1094704440.0811851</v>
      </c>
      <c r="J49" s="62">
        <f t="shared" si="136"/>
        <v>1094704440.0811851</v>
      </c>
      <c r="K49" s="62">
        <f t="shared" si="136"/>
        <v>1094704440.0811851</v>
      </c>
      <c r="L49" s="62">
        <f t="shared" si="136"/>
        <v>1094704440.0811851</v>
      </c>
      <c r="M49" s="62">
        <f t="shared" si="136"/>
        <v>1094704440.0811851</v>
      </c>
      <c r="N49" s="62">
        <f t="shared" si="136"/>
        <v>1094704440.0811851</v>
      </c>
      <c r="O49" s="62">
        <f t="shared" si="136"/>
        <v>1094704440.0811851</v>
      </c>
      <c r="P49" s="62">
        <f t="shared" si="136"/>
        <v>1094704440.0811851</v>
      </c>
      <c r="Q49" s="62">
        <f t="shared" si="136"/>
        <v>1094704440.0811851</v>
      </c>
      <c r="R49" s="62">
        <f t="shared" si="136"/>
        <v>1094704440.0811851</v>
      </c>
      <c r="S49" s="62">
        <f t="shared" si="136"/>
        <v>1094704440.0811851</v>
      </c>
      <c r="T49" s="62">
        <f t="shared" si="136"/>
        <v>1094704440.0811851</v>
      </c>
      <c r="U49" s="62">
        <f t="shared" si="136"/>
        <v>1094704440.0811851</v>
      </c>
      <c r="V49" s="62">
        <f t="shared" si="136"/>
        <v>1094704440.0811851</v>
      </c>
      <c r="W49" s="62">
        <f t="shared" si="136"/>
        <v>1094704440.0811851</v>
      </c>
      <c r="X49" s="62">
        <f t="shared" si="136"/>
        <v>1094704440.0811851</v>
      </c>
      <c r="Y49" s="62">
        <f t="shared" si="136"/>
        <v>1094704440.0811851</v>
      </c>
      <c r="Z49" s="62">
        <f t="shared" si="136"/>
        <v>1094704440.0811851</v>
      </c>
      <c r="AA49" s="62">
        <f t="shared" si="136"/>
        <v>1094704440.0811851</v>
      </c>
      <c r="AB49" s="62">
        <f t="shared" si="136"/>
        <v>1094704440.0811851</v>
      </c>
      <c r="AC49" s="62">
        <f t="shared" si="136"/>
        <v>1094704440.0811851</v>
      </c>
      <c r="AD49" s="62">
        <f t="shared" si="136"/>
        <v>1094704440.0811851</v>
      </c>
      <c r="AE49" s="62">
        <f t="shared" si="136"/>
        <v>1094704440.0811851</v>
      </c>
      <c r="AF49" s="62">
        <f t="shared" si="136"/>
        <v>1094704440.0811851</v>
      </c>
      <c r="AG49" s="62">
        <f t="shared" si="136"/>
        <v>1094704440.0811851</v>
      </c>
      <c r="AH49" s="70"/>
      <c r="AI49" s="62">
        <f>$M$22*$Q$15</f>
        <v>1030176823.2097505</v>
      </c>
      <c r="AJ49" s="62">
        <f t="shared" ref="AJ49:BI49" si="137">$M$22</f>
        <v>1030176823.2097505</v>
      </c>
      <c r="AK49" s="62">
        <f t="shared" si="137"/>
        <v>1030176823.2097505</v>
      </c>
      <c r="AL49" s="62">
        <f t="shared" si="137"/>
        <v>1030176823.2097505</v>
      </c>
      <c r="AM49" s="62">
        <f t="shared" si="137"/>
        <v>1030176823.2097505</v>
      </c>
      <c r="AN49" s="62">
        <f t="shared" si="137"/>
        <v>1030176823.2097505</v>
      </c>
      <c r="AO49" s="62">
        <f t="shared" si="137"/>
        <v>1030176823.2097505</v>
      </c>
      <c r="AP49" s="62">
        <f t="shared" si="137"/>
        <v>1030176823.2097505</v>
      </c>
      <c r="AQ49" s="62">
        <f t="shared" si="137"/>
        <v>1030176823.2097505</v>
      </c>
      <c r="AR49" s="62">
        <f t="shared" si="137"/>
        <v>1030176823.2097505</v>
      </c>
      <c r="AS49" s="62">
        <f t="shared" si="137"/>
        <v>1030176823.2097505</v>
      </c>
      <c r="AT49" s="62">
        <f t="shared" si="137"/>
        <v>1030176823.2097505</v>
      </c>
      <c r="AU49" s="62">
        <f t="shared" si="137"/>
        <v>1030176823.2097505</v>
      </c>
      <c r="AV49" s="62">
        <f t="shared" si="137"/>
        <v>1030176823.2097505</v>
      </c>
      <c r="AW49" s="62">
        <f t="shared" si="137"/>
        <v>1030176823.2097505</v>
      </c>
      <c r="AX49" s="62">
        <f t="shared" si="137"/>
        <v>1030176823.2097505</v>
      </c>
      <c r="AY49" s="62">
        <f t="shared" si="137"/>
        <v>1030176823.2097505</v>
      </c>
      <c r="AZ49" s="62">
        <f t="shared" si="137"/>
        <v>1030176823.2097505</v>
      </c>
      <c r="BA49" s="62">
        <f t="shared" si="137"/>
        <v>1030176823.2097505</v>
      </c>
      <c r="BB49" s="62">
        <f t="shared" si="137"/>
        <v>1030176823.2097505</v>
      </c>
      <c r="BC49" s="62">
        <f t="shared" si="137"/>
        <v>1030176823.2097505</v>
      </c>
      <c r="BD49" s="62">
        <f t="shared" si="137"/>
        <v>1030176823.2097505</v>
      </c>
      <c r="BE49" s="62">
        <f t="shared" si="137"/>
        <v>1030176823.2097505</v>
      </c>
      <c r="BF49" s="62">
        <f t="shared" si="137"/>
        <v>1030176823.2097505</v>
      </c>
      <c r="BG49" s="62">
        <f t="shared" si="137"/>
        <v>1030176823.2097505</v>
      </c>
      <c r="BH49" s="62">
        <f t="shared" si="137"/>
        <v>1030176823.2097505</v>
      </c>
      <c r="BI49" s="62">
        <f t="shared" si="137"/>
        <v>1030176823.2097505</v>
      </c>
      <c r="BJ49" s="70"/>
      <c r="BK49" s="62">
        <f>$L$22*$Q$14</f>
        <v>985389567.80547178</v>
      </c>
      <c r="BL49" s="62">
        <f t="shared" ref="BL49:CK49" si="138">$L$22*$Q$14</f>
        <v>985389567.80547178</v>
      </c>
      <c r="BM49" s="62">
        <f t="shared" si="138"/>
        <v>985389567.80547178</v>
      </c>
      <c r="BN49" s="62">
        <f t="shared" si="138"/>
        <v>985389567.80547178</v>
      </c>
      <c r="BO49" s="62">
        <f t="shared" si="138"/>
        <v>985389567.80547178</v>
      </c>
      <c r="BP49" s="62">
        <f t="shared" si="138"/>
        <v>985389567.80547178</v>
      </c>
      <c r="BQ49" s="62">
        <f t="shared" si="138"/>
        <v>985389567.80547178</v>
      </c>
      <c r="BR49" s="62">
        <f t="shared" si="138"/>
        <v>985389567.80547178</v>
      </c>
      <c r="BS49" s="62">
        <f t="shared" si="138"/>
        <v>985389567.80547178</v>
      </c>
      <c r="BT49" s="62">
        <f t="shared" si="138"/>
        <v>985389567.80547178</v>
      </c>
      <c r="BU49" s="62">
        <f t="shared" si="138"/>
        <v>985389567.80547178</v>
      </c>
      <c r="BV49" s="62">
        <f t="shared" si="138"/>
        <v>985389567.80547178</v>
      </c>
      <c r="BW49" s="62">
        <f t="shared" si="138"/>
        <v>985389567.80547178</v>
      </c>
      <c r="BX49" s="62">
        <f t="shared" si="138"/>
        <v>985389567.80547178</v>
      </c>
      <c r="BY49" s="62">
        <f t="shared" si="138"/>
        <v>985389567.80547178</v>
      </c>
      <c r="BZ49" s="62">
        <f t="shared" si="138"/>
        <v>985389567.80547178</v>
      </c>
      <c r="CA49" s="62">
        <f t="shared" si="138"/>
        <v>985389567.80547178</v>
      </c>
      <c r="CB49" s="62">
        <f t="shared" si="138"/>
        <v>985389567.80547178</v>
      </c>
      <c r="CC49" s="62">
        <f t="shared" si="138"/>
        <v>985389567.80547178</v>
      </c>
      <c r="CD49" s="62">
        <f t="shared" si="138"/>
        <v>985389567.80547178</v>
      </c>
      <c r="CE49" s="62">
        <f t="shared" si="138"/>
        <v>985389567.80547178</v>
      </c>
      <c r="CF49" s="62">
        <f t="shared" si="138"/>
        <v>985389567.80547178</v>
      </c>
      <c r="CG49" s="62">
        <f t="shared" si="138"/>
        <v>985389567.80547178</v>
      </c>
      <c r="CH49" s="62">
        <f t="shared" si="138"/>
        <v>985389567.80547178</v>
      </c>
      <c r="CI49" s="62">
        <f t="shared" si="138"/>
        <v>985389567.80547178</v>
      </c>
      <c r="CJ49" s="62">
        <f t="shared" si="138"/>
        <v>985389567.80547178</v>
      </c>
      <c r="CK49" s="62">
        <f t="shared" si="138"/>
        <v>985389567.80547178</v>
      </c>
      <c r="CL49" s="70"/>
      <c r="CM49" s="62">
        <f>$K$22*$Q$13</f>
        <v>907516754.28662086</v>
      </c>
      <c r="CN49" s="62">
        <f t="shared" ref="CN49:DM49" si="139">$K$22*$Q$13</f>
        <v>907516754.28662086</v>
      </c>
      <c r="CO49" s="62">
        <f t="shared" si="139"/>
        <v>907516754.28662086</v>
      </c>
      <c r="CP49" s="62">
        <f t="shared" si="139"/>
        <v>907516754.28662086</v>
      </c>
      <c r="CQ49" s="62">
        <f t="shared" si="139"/>
        <v>907516754.28662086</v>
      </c>
      <c r="CR49" s="62">
        <f t="shared" si="139"/>
        <v>907516754.28662086</v>
      </c>
      <c r="CS49" s="62">
        <f t="shared" si="139"/>
        <v>907516754.28662086</v>
      </c>
      <c r="CT49" s="62">
        <f t="shared" si="139"/>
        <v>907516754.28662086</v>
      </c>
      <c r="CU49" s="62">
        <f t="shared" si="139"/>
        <v>907516754.28662086</v>
      </c>
      <c r="CV49" s="62">
        <f t="shared" si="139"/>
        <v>907516754.28662086</v>
      </c>
      <c r="CW49" s="62">
        <f t="shared" si="139"/>
        <v>907516754.28662086</v>
      </c>
      <c r="CX49" s="62">
        <f t="shared" si="139"/>
        <v>907516754.28662086</v>
      </c>
      <c r="CY49" s="62">
        <f t="shared" si="139"/>
        <v>907516754.28662086</v>
      </c>
      <c r="CZ49" s="62">
        <f t="shared" si="139"/>
        <v>907516754.28662086</v>
      </c>
      <c r="DA49" s="62">
        <f t="shared" si="139"/>
        <v>907516754.28662086</v>
      </c>
      <c r="DB49" s="62">
        <f t="shared" si="139"/>
        <v>907516754.28662086</v>
      </c>
      <c r="DC49" s="62">
        <f t="shared" si="139"/>
        <v>907516754.28662086</v>
      </c>
      <c r="DD49" s="62">
        <f t="shared" si="139"/>
        <v>907516754.28662086</v>
      </c>
      <c r="DE49" s="62">
        <f t="shared" si="139"/>
        <v>907516754.28662086</v>
      </c>
      <c r="DF49" s="62">
        <f t="shared" si="139"/>
        <v>907516754.28662086</v>
      </c>
      <c r="DG49" s="62">
        <f t="shared" si="139"/>
        <v>907516754.28662086</v>
      </c>
      <c r="DH49" s="62">
        <f t="shared" si="139"/>
        <v>907516754.28662086</v>
      </c>
      <c r="DI49" s="62">
        <f t="shared" si="139"/>
        <v>907516754.28662086</v>
      </c>
      <c r="DJ49" s="62">
        <f t="shared" si="139"/>
        <v>907516754.28662086</v>
      </c>
      <c r="DK49" s="62">
        <f t="shared" si="139"/>
        <v>907516754.28662086</v>
      </c>
      <c r="DL49" s="62">
        <f t="shared" si="139"/>
        <v>907516754.28662086</v>
      </c>
      <c r="DM49" s="62">
        <f t="shared" si="139"/>
        <v>907516754.28662086</v>
      </c>
      <c r="DN49" s="70"/>
      <c r="DO49" s="62">
        <f>$J$22*$Q$12</f>
        <v>828878296.17868578</v>
      </c>
      <c r="DP49" s="62">
        <f t="shared" ref="DP49:EO49" si="140">$J$22*$Q$12</f>
        <v>828878296.17868578</v>
      </c>
      <c r="DQ49" s="62">
        <f t="shared" si="140"/>
        <v>828878296.17868578</v>
      </c>
      <c r="DR49" s="62">
        <f t="shared" si="140"/>
        <v>828878296.17868578</v>
      </c>
      <c r="DS49" s="62">
        <f t="shared" si="140"/>
        <v>828878296.17868578</v>
      </c>
      <c r="DT49" s="62">
        <f t="shared" si="140"/>
        <v>828878296.17868578</v>
      </c>
      <c r="DU49" s="62">
        <f t="shared" si="140"/>
        <v>828878296.17868578</v>
      </c>
      <c r="DV49" s="62">
        <f t="shared" si="140"/>
        <v>828878296.17868578</v>
      </c>
      <c r="DW49" s="62">
        <f t="shared" si="140"/>
        <v>828878296.17868578</v>
      </c>
      <c r="DX49" s="62">
        <f t="shared" si="140"/>
        <v>828878296.17868578</v>
      </c>
      <c r="DY49" s="62">
        <f t="shared" si="140"/>
        <v>828878296.17868578</v>
      </c>
      <c r="DZ49" s="62">
        <f t="shared" si="140"/>
        <v>828878296.17868578</v>
      </c>
      <c r="EA49" s="62">
        <f t="shared" si="140"/>
        <v>828878296.17868578</v>
      </c>
      <c r="EB49" s="62">
        <f t="shared" si="140"/>
        <v>828878296.17868578</v>
      </c>
      <c r="EC49" s="62">
        <f t="shared" si="140"/>
        <v>828878296.17868578</v>
      </c>
      <c r="ED49" s="62">
        <f t="shared" si="140"/>
        <v>828878296.17868578</v>
      </c>
      <c r="EE49" s="62">
        <f t="shared" si="140"/>
        <v>828878296.17868578</v>
      </c>
      <c r="EF49" s="62">
        <f t="shared" si="140"/>
        <v>828878296.17868578</v>
      </c>
      <c r="EG49" s="62">
        <f t="shared" si="140"/>
        <v>828878296.17868578</v>
      </c>
      <c r="EH49" s="62">
        <f t="shared" si="140"/>
        <v>828878296.17868578</v>
      </c>
      <c r="EI49" s="62">
        <f t="shared" si="140"/>
        <v>828878296.17868578</v>
      </c>
      <c r="EJ49" s="62">
        <f t="shared" si="140"/>
        <v>828878296.17868578</v>
      </c>
      <c r="EK49" s="62">
        <f t="shared" si="140"/>
        <v>828878296.17868578</v>
      </c>
      <c r="EL49" s="62">
        <f t="shared" si="140"/>
        <v>828878296.17868578</v>
      </c>
      <c r="EM49" s="62">
        <f t="shared" si="140"/>
        <v>828878296.17868578</v>
      </c>
      <c r="EN49" s="62">
        <f t="shared" si="140"/>
        <v>828878296.17868578</v>
      </c>
      <c r="EO49" s="62">
        <f t="shared" si="140"/>
        <v>828878296.17868578</v>
      </c>
      <c r="EP49" s="70"/>
      <c r="EQ49" s="62">
        <f>$I$22*$Q$11</f>
        <v>741276298.79324222</v>
      </c>
      <c r="ER49" s="62">
        <f t="shared" ref="ER49:FQ49" si="141">$I$22*$Q$11</f>
        <v>741276298.79324222</v>
      </c>
      <c r="ES49" s="62">
        <f t="shared" si="141"/>
        <v>741276298.79324222</v>
      </c>
      <c r="ET49" s="62">
        <f t="shared" si="141"/>
        <v>741276298.79324222</v>
      </c>
      <c r="EU49" s="62">
        <f t="shared" si="141"/>
        <v>741276298.79324222</v>
      </c>
      <c r="EV49" s="62">
        <f t="shared" si="141"/>
        <v>741276298.79324222</v>
      </c>
      <c r="EW49" s="62">
        <f t="shared" si="141"/>
        <v>741276298.79324222</v>
      </c>
      <c r="EX49" s="62">
        <f t="shared" si="141"/>
        <v>741276298.79324222</v>
      </c>
      <c r="EY49" s="62">
        <f t="shared" si="141"/>
        <v>741276298.79324222</v>
      </c>
      <c r="EZ49" s="62">
        <f t="shared" si="141"/>
        <v>741276298.79324222</v>
      </c>
      <c r="FA49" s="62">
        <f t="shared" si="141"/>
        <v>741276298.79324222</v>
      </c>
      <c r="FB49" s="62">
        <f t="shared" si="141"/>
        <v>741276298.79324222</v>
      </c>
      <c r="FC49" s="62">
        <f t="shared" si="141"/>
        <v>741276298.79324222</v>
      </c>
      <c r="FD49" s="62">
        <f t="shared" si="141"/>
        <v>741276298.79324222</v>
      </c>
      <c r="FE49" s="62">
        <f t="shared" si="141"/>
        <v>741276298.79324222</v>
      </c>
      <c r="FF49" s="62">
        <f t="shared" si="141"/>
        <v>741276298.79324222</v>
      </c>
      <c r="FG49" s="62">
        <f t="shared" si="141"/>
        <v>741276298.79324222</v>
      </c>
      <c r="FH49" s="62">
        <f t="shared" si="141"/>
        <v>741276298.79324222</v>
      </c>
      <c r="FI49" s="62">
        <f t="shared" si="141"/>
        <v>741276298.79324222</v>
      </c>
      <c r="FJ49" s="62">
        <f t="shared" si="141"/>
        <v>741276298.79324222</v>
      </c>
      <c r="FK49" s="62">
        <f t="shared" si="141"/>
        <v>741276298.79324222</v>
      </c>
      <c r="FL49" s="62">
        <f t="shared" si="141"/>
        <v>741276298.79324222</v>
      </c>
      <c r="FM49" s="62">
        <f t="shared" si="141"/>
        <v>741276298.79324222</v>
      </c>
      <c r="FN49" s="62">
        <f t="shared" si="141"/>
        <v>741276298.79324222</v>
      </c>
      <c r="FO49" s="62">
        <f t="shared" si="141"/>
        <v>741276298.79324222</v>
      </c>
      <c r="FP49" s="62">
        <f t="shared" si="141"/>
        <v>741276298.79324222</v>
      </c>
      <c r="FQ49" s="62">
        <f t="shared" si="141"/>
        <v>741276298.79324222</v>
      </c>
      <c r="FR49" s="70"/>
      <c r="FS49" s="62">
        <f>$H$22*$Q$10</f>
        <v>678883916.7311933</v>
      </c>
      <c r="FT49" s="62">
        <f t="shared" ref="FT49:GS49" si="142">$H$22*$Q$10</f>
        <v>678883916.7311933</v>
      </c>
      <c r="FU49" s="62">
        <f t="shared" si="142"/>
        <v>678883916.7311933</v>
      </c>
      <c r="FV49" s="62">
        <f t="shared" si="142"/>
        <v>678883916.7311933</v>
      </c>
      <c r="FW49" s="62">
        <f t="shared" si="142"/>
        <v>678883916.7311933</v>
      </c>
      <c r="FX49" s="62">
        <f t="shared" si="142"/>
        <v>678883916.7311933</v>
      </c>
      <c r="FY49" s="62">
        <f t="shared" si="142"/>
        <v>678883916.7311933</v>
      </c>
      <c r="FZ49" s="62">
        <f t="shared" si="142"/>
        <v>678883916.7311933</v>
      </c>
      <c r="GA49" s="62">
        <f t="shared" si="142"/>
        <v>678883916.7311933</v>
      </c>
      <c r="GB49" s="62">
        <f t="shared" si="142"/>
        <v>678883916.7311933</v>
      </c>
      <c r="GC49" s="62">
        <f t="shared" si="142"/>
        <v>678883916.7311933</v>
      </c>
      <c r="GD49" s="62">
        <f t="shared" si="142"/>
        <v>678883916.7311933</v>
      </c>
      <c r="GE49" s="62">
        <f t="shared" si="142"/>
        <v>678883916.7311933</v>
      </c>
      <c r="GF49" s="62">
        <f t="shared" si="142"/>
        <v>678883916.7311933</v>
      </c>
      <c r="GG49" s="62">
        <f t="shared" si="142"/>
        <v>678883916.7311933</v>
      </c>
      <c r="GH49" s="62">
        <f t="shared" si="142"/>
        <v>678883916.7311933</v>
      </c>
      <c r="GI49" s="62">
        <f t="shared" si="142"/>
        <v>678883916.7311933</v>
      </c>
      <c r="GJ49" s="62">
        <f t="shared" si="142"/>
        <v>678883916.7311933</v>
      </c>
      <c r="GK49" s="62">
        <f t="shared" si="142"/>
        <v>678883916.7311933</v>
      </c>
      <c r="GL49" s="62">
        <f t="shared" si="142"/>
        <v>678883916.7311933</v>
      </c>
      <c r="GM49" s="62">
        <f t="shared" si="142"/>
        <v>678883916.7311933</v>
      </c>
      <c r="GN49" s="62">
        <f t="shared" si="142"/>
        <v>678883916.7311933</v>
      </c>
      <c r="GO49" s="62">
        <f t="shared" si="142"/>
        <v>678883916.7311933</v>
      </c>
      <c r="GP49" s="62">
        <f t="shared" si="142"/>
        <v>678883916.7311933</v>
      </c>
      <c r="GQ49" s="62">
        <f t="shared" si="142"/>
        <v>678883916.7311933</v>
      </c>
      <c r="GR49" s="62">
        <f t="shared" si="142"/>
        <v>678883916.7311933</v>
      </c>
      <c r="GS49" s="62">
        <f t="shared" si="142"/>
        <v>678883916.7311933</v>
      </c>
      <c r="GT49" s="70"/>
      <c r="GU49" s="62">
        <f>$G$22*$Q$9</f>
        <v>607630981.56085038</v>
      </c>
      <c r="GV49" s="62">
        <f t="shared" ref="GV49:HU49" si="143">$G$22*$Q$9</f>
        <v>607630981.56085038</v>
      </c>
      <c r="GW49" s="62">
        <f t="shared" si="143"/>
        <v>607630981.56085038</v>
      </c>
      <c r="GX49" s="62">
        <f t="shared" si="143"/>
        <v>607630981.56085038</v>
      </c>
      <c r="GY49" s="62">
        <f t="shared" si="143"/>
        <v>607630981.56085038</v>
      </c>
      <c r="GZ49" s="62">
        <f t="shared" si="143"/>
        <v>607630981.56085038</v>
      </c>
      <c r="HA49" s="62">
        <f t="shared" si="143"/>
        <v>607630981.56085038</v>
      </c>
      <c r="HB49" s="62">
        <f t="shared" si="143"/>
        <v>607630981.56085038</v>
      </c>
      <c r="HC49" s="62">
        <f t="shared" si="143"/>
        <v>607630981.56085038</v>
      </c>
      <c r="HD49" s="62">
        <f t="shared" si="143"/>
        <v>607630981.56085038</v>
      </c>
      <c r="HE49" s="62">
        <f t="shared" si="143"/>
        <v>607630981.56085038</v>
      </c>
      <c r="HF49" s="62">
        <f t="shared" si="143"/>
        <v>607630981.56085038</v>
      </c>
      <c r="HG49" s="62">
        <f t="shared" si="143"/>
        <v>607630981.56085038</v>
      </c>
      <c r="HH49" s="62">
        <f t="shared" si="143"/>
        <v>607630981.56085038</v>
      </c>
      <c r="HI49" s="62">
        <f t="shared" si="143"/>
        <v>607630981.56085038</v>
      </c>
      <c r="HJ49" s="62">
        <f t="shared" si="143"/>
        <v>607630981.56085038</v>
      </c>
      <c r="HK49" s="62">
        <f t="shared" si="143"/>
        <v>607630981.56085038</v>
      </c>
      <c r="HL49" s="62">
        <f t="shared" si="143"/>
        <v>607630981.56085038</v>
      </c>
      <c r="HM49" s="62">
        <f t="shared" si="143"/>
        <v>607630981.56085038</v>
      </c>
      <c r="HN49" s="62">
        <f t="shared" si="143"/>
        <v>607630981.56085038</v>
      </c>
      <c r="HO49" s="62">
        <f t="shared" si="143"/>
        <v>607630981.56085038</v>
      </c>
      <c r="HP49" s="62">
        <f t="shared" si="143"/>
        <v>607630981.56085038</v>
      </c>
      <c r="HQ49" s="62">
        <f t="shared" si="143"/>
        <v>607630981.56085038</v>
      </c>
      <c r="HR49" s="62">
        <f t="shared" si="143"/>
        <v>607630981.56085038</v>
      </c>
      <c r="HS49" s="62">
        <f t="shared" si="143"/>
        <v>607630981.56085038</v>
      </c>
      <c r="HT49" s="62">
        <f t="shared" si="143"/>
        <v>607630981.56085038</v>
      </c>
      <c r="HU49" s="62">
        <f t="shared" si="143"/>
        <v>607630981.56085038</v>
      </c>
      <c r="HV49" s="70"/>
    </row>
    <row r="50" spans="1:230" s="62" customFormat="1" x14ac:dyDescent="0.2">
      <c r="A50" s="59"/>
      <c r="B50" s="61" t="s">
        <v>30</v>
      </c>
      <c r="C50" s="61" t="s">
        <v>30</v>
      </c>
      <c r="D50" s="61" t="s">
        <v>30</v>
      </c>
      <c r="E50" s="61" t="s">
        <v>30</v>
      </c>
      <c r="F50" s="61" t="s">
        <v>30</v>
      </c>
      <c r="G50" s="62">
        <f t="shared" ref="G50:AG50" si="144">$N$23</f>
        <v>1006721514.3328834</v>
      </c>
      <c r="H50" s="62">
        <f t="shared" si="144"/>
        <v>1006721514.3328834</v>
      </c>
      <c r="I50" s="62">
        <f t="shared" si="144"/>
        <v>1006721514.3328834</v>
      </c>
      <c r="J50" s="62">
        <f t="shared" si="144"/>
        <v>1006721514.3328834</v>
      </c>
      <c r="K50" s="62">
        <f t="shared" si="144"/>
        <v>1006721514.3328834</v>
      </c>
      <c r="L50" s="62">
        <f t="shared" si="144"/>
        <v>1006721514.3328834</v>
      </c>
      <c r="M50" s="62">
        <f t="shared" si="144"/>
        <v>1006721514.3328834</v>
      </c>
      <c r="N50" s="62">
        <f t="shared" si="144"/>
        <v>1006721514.3328834</v>
      </c>
      <c r="O50" s="62">
        <f t="shared" si="144"/>
        <v>1006721514.3328834</v>
      </c>
      <c r="P50" s="62">
        <f t="shared" si="144"/>
        <v>1006721514.3328834</v>
      </c>
      <c r="Q50" s="62">
        <f t="shared" si="144"/>
        <v>1006721514.3328834</v>
      </c>
      <c r="R50" s="62">
        <f t="shared" si="144"/>
        <v>1006721514.3328834</v>
      </c>
      <c r="S50" s="62">
        <f t="shared" si="144"/>
        <v>1006721514.3328834</v>
      </c>
      <c r="T50" s="62">
        <f t="shared" si="144"/>
        <v>1006721514.3328834</v>
      </c>
      <c r="U50" s="62">
        <f t="shared" si="144"/>
        <v>1006721514.3328834</v>
      </c>
      <c r="V50" s="62">
        <f t="shared" si="144"/>
        <v>1006721514.3328834</v>
      </c>
      <c r="W50" s="62">
        <f t="shared" si="144"/>
        <v>1006721514.3328834</v>
      </c>
      <c r="X50" s="62">
        <f t="shared" si="144"/>
        <v>1006721514.3328834</v>
      </c>
      <c r="Y50" s="62">
        <f t="shared" si="144"/>
        <v>1006721514.3328834</v>
      </c>
      <c r="Z50" s="62">
        <f t="shared" si="144"/>
        <v>1006721514.3328834</v>
      </c>
      <c r="AA50" s="62">
        <f t="shared" si="144"/>
        <v>1006721514.3328834</v>
      </c>
      <c r="AB50" s="62">
        <f t="shared" si="144"/>
        <v>1006721514.3328834</v>
      </c>
      <c r="AC50" s="62">
        <f t="shared" si="144"/>
        <v>1006721514.3328834</v>
      </c>
      <c r="AD50" s="62">
        <f t="shared" si="144"/>
        <v>1006721514.3328834</v>
      </c>
      <c r="AE50" s="62">
        <f t="shared" si="144"/>
        <v>1006721514.3328834</v>
      </c>
      <c r="AF50" s="62">
        <f t="shared" si="144"/>
        <v>1006721514.3328834</v>
      </c>
      <c r="AG50" s="62">
        <f t="shared" si="144"/>
        <v>1006721514.3328834</v>
      </c>
      <c r="AH50" s="70"/>
      <c r="AI50" s="62">
        <f>$M$23*$Q$15</f>
        <v>1058875565.7259809</v>
      </c>
      <c r="AJ50" s="62">
        <f t="shared" ref="AJ50:BI50" si="145">$M$23</f>
        <v>1058875565.7259809</v>
      </c>
      <c r="AK50" s="62">
        <f t="shared" si="145"/>
        <v>1058875565.7259809</v>
      </c>
      <c r="AL50" s="62">
        <f t="shared" si="145"/>
        <v>1058875565.7259809</v>
      </c>
      <c r="AM50" s="62">
        <f t="shared" si="145"/>
        <v>1058875565.7259809</v>
      </c>
      <c r="AN50" s="62">
        <f t="shared" si="145"/>
        <v>1058875565.7259809</v>
      </c>
      <c r="AO50" s="62">
        <f t="shared" si="145"/>
        <v>1058875565.7259809</v>
      </c>
      <c r="AP50" s="62">
        <f t="shared" si="145"/>
        <v>1058875565.7259809</v>
      </c>
      <c r="AQ50" s="62">
        <f t="shared" si="145"/>
        <v>1058875565.7259809</v>
      </c>
      <c r="AR50" s="62">
        <f t="shared" si="145"/>
        <v>1058875565.7259809</v>
      </c>
      <c r="AS50" s="62">
        <f t="shared" si="145"/>
        <v>1058875565.7259809</v>
      </c>
      <c r="AT50" s="62">
        <f t="shared" si="145"/>
        <v>1058875565.7259809</v>
      </c>
      <c r="AU50" s="62">
        <f t="shared" si="145"/>
        <v>1058875565.7259809</v>
      </c>
      <c r="AV50" s="62">
        <f t="shared" si="145"/>
        <v>1058875565.7259809</v>
      </c>
      <c r="AW50" s="62">
        <f t="shared" si="145"/>
        <v>1058875565.7259809</v>
      </c>
      <c r="AX50" s="62">
        <f t="shared" si="145"/>
        <v>1058875565.7259809</v>
      </c>
      <c r="AY50" s="62">
        <f t="shared" si="145"/>
        <v>1058875565.7259809</v>
      </c>
      <c r="AZ50" s="62">
        <f t="shared" si="145"/>
        <v>1058875565.7259809</v>
      </c>
      <c r="BA50" s="62">
        <f t="shared" si="145"/>
        <v>1058875565.7259809</v>
      </c>
      <c r="BB50" s="62">
        <f t="shared" si="145"/>
        <v>1058875565.7259809</v>
      </c>
      <c r="BC50" s="62">
        <f t="shared" si="145"/>
        <v>1058875565.7259809</v>
      </c>
      <c r="BD50" s="62">
        <f t="shared" si="145"/>
        <v>1058875565.7259809</v>
      </c>
      <c r="BE50" s="62">
        <f t="shared" si="145"/>
        <v>1058875565.7259809</v>
      </c>
      <c r="BF50" s="62">
        <f t="shared" si="145"/>
        <v>1058875565.7259809</v>
      </c>
      <c r="BG50" s="62">
        <f t="shared" si="145"/>
        <v>1058875565.7259809</v>
      </c>
      <c r="BH50" s="62">
        <f t="shared" si="145"/>
        <v>1058875565.7259809</v>
      </c>
      <c r="BI50" s="62">
        <f t="shared" si="145"/>
        <v>1058875565.7259809</v>
      </c>
      <c r="BJ50" s="70"/>
      <c r="BK50" s="62">
        <f>$L$23*$Q$14</f>
        <v>1020549705.7135956</v>
      </c>
      <c r="BL50" s="62">
        <f t="shared" ref="BL50:CK50" si="146">$L$23*$Q$14</f>
        <v>1020549705.7135956</v>
      </c>
      <c r="BM50" s="62">
        <f t="shared" si="146"/>
        <v>1020549705.7135956</v>
      </c>
      <c r="BN50" s="62">
        <f t="shared" si="146"/>
        <v>1020549705.7135956</v>
      </c>
      <c r="BO50" s="62">
        <f t="shared" si="146"/>
        <v>1020549705.7135956</v>
      </c>
      <c r="BP50" s="62">
        <f t="shared" si="146"/>
        <v>1020549705.7135956</v>
      </c>
      <c r="BQ50" s="62">
        <f t="shared" si="146"/>
        <v>1020549705.7135956</v>
      </c>
      <c r="BR50" s="62">
        <f t="shared" si="146"/>
        <v>1020549705.7135956</v>
      </c>
      <c r="BS50" s="62">
        <f t="shared" si="146"/>
        <v>1020549705.7135956</v>
      </c>
      <c r="BT50" s="62">
        <f t="shared" si="146"/>
        <v>1020549705.7135956</v>
      </c>
      <c r="BU50" s="62">
        <f t="shared" si="146"/>
        <v>1020549705.7135956</v>
      </c>
      <c r="BV50" s="62">
        <f t="shared" si="146"/>
        <v>1020549705.7135956</v>
      </c>
      <c r="BW50" s="62">
        <f t="shared" si="146"/>
        <v>1020549705.7135956</v>
      </c>
      <c r="BX50" s="62">
        <f t="shared" si="146"/>
        <v>1020549705.7135956</v>
      </c>
      <c r="BY50" s="62">
        <f t="shared" si="146"/>
        <v>1020549705.7135956</v>
      </c>
      <c r="BZ50" s="62">
        <f t="shared" si="146"/>
        <v>1020549705.7135956</v>
      </c>
      <c r="CA50" s="62">
        <f t="shared" si="146"/>
        <v>1020549705.7135956</v>
      </c>
      <c r="CB50" s="62">
        <f t="shared" si="146"/>
        <v>1020549705.7135956</v>
      </c>
      <c r="CC50" s="62">
        <f t="shared" si="146"/>
        <v>1020549705.7135956</v>
      </c>
      <c r="CD50" s="62">
        <f t="shared" si="146"/>
        <v>1020549705.7135956</v>
      </c>
      <c r="CE50" s="62">
        <f t="shared" si="146"/>
        <v>1020549705.7135956</v>
      </c>
      <c r="CF50" s="62">
        <f t="shared" si="146"/>
        <v>1020549705.7135956</v>
      </c>
      <c r="CG50" s="62">
        <f t="shared" si="146"/>
        <v>1020549705.7135956</v>
      </c>
      <c r="CH50" s="62">
        <f t="shared" si="146"/>
        <v>1020549705.7135956</v>
      </c>
      <c r="CI50" s="62">
        <f t="shared" si="146"/>
        <v>1020549705.7135956</v>
      </c>
      <c r="CJ50" s="62">
        <f t="shared" si="146"/>
        <v>1020549705.7135956</v>
      </c>
      <c r="CK50" s="62">
        <f t="shared" si="146"/>
        <v>1020549705.7135956</v>
      </c>
      <c r="CL50" s="70"/>
      <c r="CM50" s="62">
        <f>$K$23*$Q$13</f>
        <v>1044417382.9581077</v>
      </c>
      <c r="CN50" s="62">
        <f t="shared" ref="CN50:DM50" si="147">$K$23*$Q$13</f>
        <v>1044417382.9581077</v>
      </c>
      <c r="CO50" s="62">
        <f t="shared" si="147"/>
        <v>1044417382.9581077</v>
      </c>
      <c r="CP50" s="62">
        <f t="shared" si="147"/>
        <v>1044417382.9581077</v>
      </c>
      <c r="CQ50" s="62">
        <f t="shared" si="147"/>
        <v>1044417382.9581077</v>
      </c>
      <c r="CR50" s="62">
        <f t="shared" si="147"/>
        <v>1044417382.9581077</v>
      </c>
      <c r="CS50" s="62">
        <f t="shared" si="147"/>
        <v>1044417382.9581077</v>
      </c>
      <c r="CT50" s="62">
        <f t="shared" si="147"/>
        <v>1044417382.9581077</v>
      </c>
      <c r="CU50" s="62">
        <f t="shared" si="147"/>
        <v>1044417382.9581077</v>
      </c>
      <c r="CV50" s="62">
        <f t="shared" si="147"/>
        <v>1044417382.9581077</v>
      </c>
      <c r="CW50" s="62">
        <f t="shared" si="147"/>
        <v>1044417382.9581077</v>
      </c>
      <c r="CX50" s="62">
        <f t="shared" si="147"/>
        <v>1044417382.9581077</v>
      </c>
      <c r="CY50" s="62">
        <f t="shared" si="147"/>
        <v>1044417382.9581077</v>
      </c>
      <c r="CZ50" s="62">
        <f t="shared" si="147"/>
        <v>1044417382.9581077</v>
      </c>
      <c r="DA50" s="62">
        <f t="shared" si="147"/>
        <v>1044417382.9581077</v>
      </c>
      <c r="DB50" s="62">
        <f t="shared" si="147"/>
        <v>1044417382.9581077</v>
      </c>
      <c r="DC50" s="62">
        <f t="shared" si="147"/>
        <v>1044417382.9581077</v>
      </c>
      <c r="DD50" s="62">
        <f t="shared" si="147"/>
        <v>1044417382.9581077</v>
      </c>
      <c r="DE50" s="62">
        <f t="shared" si="147"/>
        <v>1044417382.9581077</v>
      </c>
      <c r="DF50" s="62">
        <f t="shared" si="147"/>
        <v>1044417382.9581077</v>
      </c>
      <c r="DG50" s="62">
        <f t="shared" si="147"/>
        <v>1044417382.9581077</v>
      </c>
      <c r="DH50" s="62">
        <f t="shared" si="147"/>
        <v>1044417382.9581077</v>
      </c>
      <c r="DI50" s="62">
        <f t="shared" si="147"/>
        <v>1044417382.9581077</v>
      </c>
      <c r="DJ50" s="62">
        <f t="shared" si="147"/>
        <v>1044417382.9581077</v>
      </c>
      <c r="DK50" s="62">
        <f t="shared" si="147"/>
        <v>1044417382.9581077</v>
      </c>
      <c r="DL50" s="62">
        <f t="shared" si="147"/>
        <v>1044417382.9581077</v>
      </c>
      <c r="DM50" s="62">
        <f t="shared" si="147"/>
        <v>1044417382.9581077</v>
      </c>
      <c r="DN50" s="70"/>
      <c r="DO50" s="62">
        <f>$J$23*$Q$12</f>
        <v>989214464.1204015</v>
      </c>
      <c r="DP50" s="62">
        <f t="shared" ref="DP50:EO50" si="148">$J$23*$Q$12</f>
        <v>989214464.1204015</v>
      </c>
      <c r="DQ50" s="62">
        <f t="shared" si="148"/>
        <v>989214464.1204015</v>
      </c>
      <c r="DR50" s="62">
        <f t="shared" si="148"/>
        <v>989214464.1204015</v>
      </c>
      <c r="DS50" s="62">
        <f t="shared" si="148"/>
        <v>989214464.1204015</v>
      </c>
      <c r="DT50" s="62">
        <f t="shared" si="148"/>
        <v>989214464.1204015</v>
      </c>
      <c r="DU50" s="62">
        <f t="shared" si="148"/>
        <v>989214464.1204015</v>
      </c>
      <c r="DV50" s="62">
        <f t="shared" si="148"/>
        <v>989214464.1204015</v>
      </c>
      <c r="DW50" s="62">
        <f t="shared" si="148"/>
        <v>989214464.1204015</v>
      </c>
      <c r="DX50" s="62">
        <f t="shared" si="148"/>
        <v>989214464.1204015</v>
      </c>
      <c r="DY50" s="62">
        <f t="shared" si="148"/>
        <v>989214464.1204015</v>
      </c>
      <c r="DZ50" s="62">
        <f t="shared" si="148"/>
        <v>989214464.1204015</v>
      </c>
      <c r="EA50" s="62">
        <f t="shared" si="148"/>
        <v>989214464.1204015</v>
      </c>
      <c r="EB50" s="62">
        <f t="shared" si="148"/>
        <v>989214464.1204015</v>
      </c>
      <c r="EC50" s="62">
        <f t="shared" si="148"/>
        <v>989214464.1204015</v>
      </c>
      <c r="ED50" s="62">
        <f t="shared" si="148"/>
        <v>989214464.1204015</v>
      </c>
      <c r="EE50" s="62">
        <f t="shared" si="148"/>
        <v>989214464.1204015</v>
      </c>
      <c r="EF50" s="62">
        <f t="shared" si="148"/>
        <v>989214464.1204015</v>
      </c>
      <c r="EG50" s="62">
        <f t="shared" si="148"/>
        <v>989214464.1204015</v>
      </c>
      <c r="EH50" s="62">
        <f t="shared" si="148"/>
        <v>989214464.1204015</v>
      </c>
      <c r="EI50" s="62">
        <f t="shared" si="148"/>
        <v>989214464.1204015</v>
      </c>
      <c r="EJ50" s="62">
        <f t="shared" si="148"/>
        <v>989214464.1204015</v>
      </c>
      <c r="EK50" s="62">
        <f t="shared" si="148"/>
        <v>989214464.1204015</v>
      </c>
      <c r="EL50" s="62">
        <f t="shared" si="148"/>
        <v>989214464.1204015</v>
      </c>
      <c r="EM50" s="62">
        <f t="shared" si="148"/>
        <v>989214464.1204015</v>
      </c>
      <c r="EN50" s="62">
        <f t="shared" si="148"/>
        <v>989214464.1204015</v>
      </c>
      <c r="EO50" s="62">
        <f t="shared" si="148"/>
        <v>989214464.1204015</v>
      </c>
      <c r="EP50" s="70"/>
      <c r="EQ50" s="62">
        <f>$I$23*$Q$11</f>
        <v>840938169.87314379</v>
      </c>
      <c r="ER50" s="62">
        <f t="shared" ref="ER50:FQ50" si="149">$I$23*$Q$11</f>
        <v>840938169.87314379</v>
      </c>
      <c r="ES50" s="62">
        <f t="shared" si="149"/>
        <v>840938169.87314379</v>
      </c>
      <c r="ET50" s="62">
        <f t="shared" si="149"/>
        <v>840938169.87314379</v>
      </c>
      <c r="EU50" s="62">
        <f t="shared" si="149"/>
        <v>840938169.87314379</v>
      </c>
      <c r="EV50" s="62">
        <f t="shared" si="149"/>
        <v>840938169.87314379</v>
      </c>
      <c r="EW50" s="62">
        <f t="shared" si="149"/>
        <v>840938169.87314379</v>
      </c>
      <c r="EX50" s="62">
        <f t="shared" si="149"/>
        <v>840938169.87314379</v>
      </c>
      <c r="EY50" s="62">
        <f t="shared" si="149"/>
        <v>840938169.87314379</v>
      </c>
      <c r="EZ50" s="62">
        <f t="shared" si="149"/>
        <v>840938169.87314379</v>
      </c>
      <c r="FA50" s="62">
        <f t="shared" si="149"/>
        <v>840938169.87314379</v>
      </c>
      <c r="FB50" s="62">
        <f t="shared" si="149"/>
        <v>840938169.87314379</v>
      </c>
      <c r="FC50" s="62">
        <f t="shared" si="149"/>
        <v>840938169.87314379</v>
      </c>
      <c r="FD50" s="62">
        <f t="shared" si="149"/>
        <v>840938169.87314379</v>
      </c>
      <c r="FE50" s="62">
        <f t="shared" si="149"/>
        <v>840938169.87314379</v>
      </c>
      <c r="FF50" s="62">
        <f t="shared" si="149"/>
        <v>840938169.87314379</v>
      </c>
      <c r="FG50" s="62">
        <f t="shared" si="149"/>
        <v>840938169.87314379</v>
      </c>
      <c r="FH50" s="62">
        <f t="shared" si="149"/>
        <v>840938169.87314379</v>
      </c>
      <c r="FI50" s="62">
        <f t="shared" si="149"/>
        <v>840938169.87314379</v>
      </c>
      <c r="FJ50" s="62">
        <f t="shared" si="149"/>
        <v>840938169.87314379</v>
      </c>
      <c r="FK50" s="62">
        <f t="shared" si="149"/>
        <v>840938169.87314379</v>
      </c>
      <c r="FL50" s="62">
        <f t="shared" si="149"/>
        <v>840938169.87314379</v>
      </c>
      <c r="FM50" s="62">
        <f t="shared" si="149"/>
        <v>840938169.87314379</v>
      </c>
      <c r="FN50" s="62">
        <f t="shared" si="149"/>
        <v>840938169.87314379</v>
      </c>
      <c r="FO50" s="62">
        <f t="shared" si="149"/>
        <v>840938169.87314379</v>
      </c>
      <c r="FP50" s="62">
        <f t="shared" si="149"/>
        <v>840938169.87314379</v>
      </c>
      <c r="FQ50" s="62">
        <f t="shared" si="149"/>
        <v>840938169.87314379</v>
      </c>
      <c r="FR50" s="70"/>
      <c r="FS50" s="62">
        <f>$H$23*$Q$10</f>
        <v>934814231.62207985</v>
      </c>
      <c r="FT50" s="62">
        <f t="shared" ref="FT50:GS50" si="150">$H$23*$Q$10</f>
        <v>934814231.62207985</v>
      </c>
      <c r="FU50" s="62">
        <f t="shared" si="150"/>
        <v>934814231.62207985</v>
      </c>
      <c r="FV50" s="62">
        <f t="shared" si="150"/>
        <v>934814231.62207985</v>
      </c>
      <c r="FW50" s="62">
        <f t="shared" si="150"/>
        <v>934814231.62207985</v>
      </c>
      <c r="FX50" s="62">
        <f t="shared" si="150"/>
        <v>934814231.62207985</v>
      </c>
      <c r="FY50" s="62">
        <f t="shared" si="150"/>
        <v>934814231.62207985</v>
      </c>
      <c r="FZ50" s="62">
        <f t="shared" si="150"/>
        <v>934814231.62207985</v>
      </c>
      <c r="GA50" s="62">
        <f t="shared" si="150"/>
        <v>934814231.62207985</v>
      </c>
      <c r="GB50" s="62">
        <f t="shared" si="150"/>
        <v>934814231.62207985</v>
      </c>
      <c r="GC50" s="62">
        <f t="shared" si="150"/>
        <v>934814231.62207985</v>
      </c>
      <c r="GD50" s="62">
        <f t="shared" si="150"/>
        <v>934814231.62207985</v>
      </c>
      <c r="GE50" s="62">
        <f t="shared" si="150"/>
        <v>934814231.62207985</v>
      </c>
      <c r="GF50" s="62">
        <f t="shared" si="150"/>
        <v>934814231.62207985</v>
      </c>
      <c r="GG50" s="62">
        <f t="shared" si="150"/>
        <v>934814231.62207985</v>
      </c>
      <c r="GH50" s="62">
        <f t="shared" si="150"/>
        <v>934814231.62207985</v>
      </c>
      <c r="GI50" s="62">
        <f t="shared" si="150"/>
        <v>934814231.62207985</v>
      </c>
      <c r="GJ50" s="62">
        <f t="shared" si="150"/>
        <v>934814231.62207985</v>
      </c>
      <c r="GK50" s="62">
        <f t="shared" si="150"/>
        <v>934814231.62207985</v>
      </c>
      <c r="GL50" s="62">
        <f t="shared" si="150"/>
        <v>934814231.62207985</v>
      </c>
      <c r="GM50" s="62">
        <f t="shared" si="150"/>
        <v>934814231.62207985</v>
      </c>
      <c r="GN50" s="62">
        <f t="shared" si="150"/>
        <v>934814231.62207985</v>
      </c>
      <c r="GO50" s="62">
        <f t="shared" si="150"/>
        <v>934814231.62207985</v>
      </c>
      <c r="GP50" s="62">
        <f t="shared" si="150"/>
        <v>934814231.62207985</v>
      </c>
      <c r="GQ50" s="62">
        <f t="shared" si="150"/>
        <v>934814231.62207985</v>
      </c>
      <c r="GR50" s="62">
        <f t="shared" si="150"/>
        <v>934814231.62207985</v>
      </c>
      <c r="GS50" s="62">
        <f t="shared" si="150"/>
        <v>934814231.62207985</v>
      </c>
      <c r="GT50" s="70"/>
      <c r="GU50" s="62">
        <f>$G$23*$Q$9</f>
        <v>825912860.30240297</v>
      </c>
      <c r="GV50" s="62">
        <f t="shared" ref="GV50:HU50" si="151">$G$23*$Q$9</f>
        <v>825912860.30240297</v>
      </c>
      <c r="GW50" s="62">
        <f t="shared" si="151"/>
        <v>825912860.30240297</v>
      </c>
      <c r="GX50" s="62">
        <f t="shared" si="151"/>
        <v>825912860.30240297</v>
      </c>
      <c r="GY50" s="62">
        <f t="shared" si="151"/>
        <v>825912860.30240297</v>
      </c>
      <c r="GZ50" s="62">
        <f t="shared" si="151"/>
        <v>825912860.30240297</v>
      </c>
      <c r="HA50" s="62">
        <f t="shared" si="151"/>
        <v>825912860.30240297</v>
      </c>
      <c r="HB50" s="62">
        <f t="shared" si="151"/>
        <v>825912860.30240297</v>
      </c>
      <c r="HC50" s="62">
        <f t="shared" si="151"/>
        <v>825912860.30240297</v>
      </c>
      <c r="HD50" s="62">
        <f t="shared" si="151"/>
        <v>825912860.30240297</v>
      </c>
      <c r="HE50" s="62">
        <f t="shared" si="151"/>
        <v>825912860.30240297</v>
      </c>
      <c r="HF50" s="62">
        <f t="shared" si="151"/>
        <v>825912860.30240297</v>
      </c>
      <c r="HG50" s="62">
        <f t="shared" si="151"/>
        <v>825912860.30240297</v>
      </c>
      <c r="HH50" s="62">
        <f t="shared" si="151"/>
        <v>825912860.30240297</v>
      </c>
      <c r="HI50" s="62">
        <f t="shared" si="151"/>
        <v>825912860.30240297</v>
      </c>
      <c r="HJ50" s="62">
        <f t="shared" si="151"/>
        <v>825912860.30240297</v>
      </c>
      <c r="HK50" s="62">
        <f t="shared" si="151"/>
        <v>825912860.30240297</v>
      </c>
      <c r="HL50" s="62">
        <f t="shared" si="151"/>
        <v>825912860.30240297</v>
      </c>
      <c r="HM50" s="62">
        <f t="shared" si="151"/>
        <v>825912860.30240297</v>
      </c>
      <c r="HN50" s="62">
        <f t="shared" si="151"/>
        <v>825912860.30240297</v>
      </c>
      <c r="HO50" s="62">
        <f t="shared" si="151"/>
        <v>825912860.30240297</v>
      </c>
      <c r="HP50" s="62">
        <f t="shared" si="151"/>
        <v>825912860.30240297</v>
      </c>
      <c r="HQ50" s="62">
        <f t="shared" si="151"/>
        <v>825912860.30240297</v>
      </c>
      <c r="HR50" s="62">
        <f t="shared" si="151"/>
        <v>825912860.30240297</v>
      </c>
      <c r="HS50" s="62">
        <f t="shared" si="151"/>
        <v>825912860.30240297</v>
      </c>
      <c r="HT50" s="62">
        <f t="shared" si="151"/>
        <v>825912860.30240297</v>
      </c>
      <c r="HU50" s="62">
        <f t="shared" si="151"/>
        <v>825912860.30240297</v>
      </c>
      <c r="HV50" s="70"/>
    </row>
    <row r="51" spans="1:230" s="62" customFormat="1" x14ac:dyDescent="0.2">
      <c r="A51" s="59"/>
      <c r="B51" s="61" t="s">
        <v>29</v>
      </c>
      <c r="C51" s="61" t="s">
        <v>29</v>
      </c>
      <c r="D51" s="61" t="s">
        <v>29</v>
      </c>
      <c r="E51" s="61" t="s">
        <v>29</v>
      </c>
      <c r="F51" s="61" t="s">
        <v>29</v>
      </c>
      <c r="G51" s="62">
        <f t="shared" ref="G51:AG51" si="152">$N$24</f>
        <v>689842670.80077887</v>
      </c>
      <c r="H51" s="62">
        <f t="shared" si="152"/>
        <v>689842670.80077887</v>
      </c>
      <c r="I51" s="62">
        <f t="shared" si="152"/>
        <v>689842670.80077887</v>
      </c>
      <c r="J51" s="62">
        <f t="shared" si="152"/>
        <v>689842670.80077887</v>
      </c>
      <c r="K51" s="62">
        <f t="shared" si="152"/>
        <v>689842670.80077887</v>
      </c>
      <c r="L51" s="62">
        <f t="shared" si="152"/>
        <v>689842670.80077887</v>
      </c>
      <c r="M51" s="62">
        <f t="shared" si="152"/>
        <v>689842670.80077887</v>
      </c>
      <c r="N51" s="62">
        <f t="shared" si="152"/>
        <v>689842670.80077887</v>
      </c>
      <c r="O51" s="62">
        <f t="shared" si="152"/>
        <v>689842670.80077887</v>
      </c>
      <c r="P51" s="62">
        <f t="shared" si="152"/>
        <v>689842670.80077887</v>
      </c>
      <c r="Q51" s="62">
        <f t="shared" si="152"/>
        <v>689842670.80077887</v>
      </c>
      <c r="R51" s="62">
        <f t="shared" si="152"/>
        <v>689842670.80077887</v>
      </c>
      <c r="S51" s="62">
        <f t="shared" si="152"/>
        <v>689842670.80077887</v>
      </c>
      <c r="T51" s="62">
        <f t="shared" si="152"/>
        <v>689842670.80077887</v>
      </c>
      <c r="U51" s="62">
        <f t="shared" si="152"/>
        <v>689842670.80077887</v>
      </c>
      <c r="V51" s="62">
        <f t="shared" si="152"/>
        <v>689842670.80077887</v>
      </c>
      <c r="W51" s="62">
        <f t="shared" si="152"/>
        <v>689842670.80077887</v>
      </c>
      <c r="X51" s="62">
        <f t="shared" si="152"/>
        <v>689842670.80077887</v>
      </c>
      <c r="Y51" s="62">
        <f t="shared" si="152"/>
        <v>689842670.80077887</v>
      </c>
      <c r="Z51" s="62">
        <f t="shared" si="152"/>
        <v>689842670.80077887</v>
      </c>
      <c r="AA51" s="62">
        <f t="shared" si="152"/>
        <v>689842670.80077887</v>
      </c>
      <c r="AB51" s="62">
        <f t="shared" si="152"/>
        <v>689842670.80077887</v>
      </c>
      <c r="AC51" s="62">
        <f t="shared" si="152"/>
        <v>689842670.80077887</v>
      </c>
      <c r="AD51" s="62">
        <f t="shared" si="152"/>
        <v>689842670.80077887</v>
      </c>
      <c r="AE51" s="62">
        <f t="shared" si="152"/>
        <v>689842670.80077887</v>
      </c>
      <c r="AF51" s="62">
        <f t="shared" si="152"/>
        <v>689842670.80077887</v>
      </c>
      <c r="AG51" s="62">
        <f t="shared" si="152"/>
        <v>689842670.80077887</v>
      </c>
      <c r="AH51" s="70"/>
      <c r="AI51" s="62">
        <f>$M$24*$Q$15</f>
        <v>665308479.89877844</v>
      </c>
      <c r="AJ51" s="62">
        <f t="shared" ref="AJ51:BI51" si="153">$M$24</f>
        <v>665308479.89877844</v>
      </c>
      <c r="AK51" s="62">
        <f t="shared" si="153"/>
        <v>665308479.89877844</v>
      </c>
      <c r="AL51" s="62">
        <f t="shared" si="153"/>
        <v>665308479.89877844</v>
      </c>
      <c r="AM51" s="62">
        <f t="shared" si="153"/>
        <v>665308479.89877844</v>
      </c>
      <c r="AN51" s="62">
        <f t="shared" si="153"/>
        <v>665308479.89877844</v>
      </c>
      <c r="AO51" s="62">
        <f t="shared" si="153"/>
        <v>665308479.89877844</v>
      </c>
      <c r="AP51" s="62">
        <f t="shared" si="153"/>
        <v>665308479.89877844</v>
      </c>
      <c r="AQ51" s="62">
        <f t="shared" si="153"/>
        <v>665308479.89877844</v>
      </c>
      <c r="AR51" s="62">
        <f t="shared" si="153"/>
        <v>665308479.89877844</v>
      </c>
      <c r="AS51" s="62">
        <f t="shared" si="153"/>
        <v>665308479.89877844</v>
      </c>
      <c r="AT51" s="62">
        <f t="shared" si="153"/>
        <v>665308479.89877844</v>
      </c>
      <c r="AU51" s="62">
        <f t="shared" si="153"/>
        <v>665308479.89877844</v>
      </c>
      <c r="AV51" s="62">
        <f t="shared" si="153"/>
        <v>665308479.89877844</v>
      </c>
      <c r="AW51" s="62">
        <f t="shared" si="153"/>
        <v>665308479.89877844</v>
      </c>
      <c r="AX51" s="62">
        <f t="shared" si="153"/>
        <v>665308479.89877844</v>
      </c>
      <c r="AY51" s="62">
        <f t="shared" si="153"/>
        <v>665308479.89877844</v>
      </c>
      <c r="AZ51" s="62">
        <f t="shared" si="153"/>
        <v>665308479.89877844</v>
      </c>
      <c r="BA51" s="62">
        <f t="shared" si="153"/>
        <v>665308479.89877844</v>
      </c>
      <c r="BB51" s="62">
        <f t="shared" si="153"/>
        <v>665308479.89877844</v>
      </c>
      <c r="BC51" s="62">
        <f t="shared" si="153"/>
        <v>665308479.89877844</v>
      </c>
      <c r="BD51" s="62">
        <f t="shared" si="153"/>
        <v>665308479.89877844</v>
      </c>
      <c r="BE51" s="62">
        <f t="shared" si="153"/>
        <v>665308479.89877844</v>
      </c>
      <c r="BF51" s="62">
        <f t="shared" si="153"/>
        <v>665308479.89877844</v>
      </c>
      <c r="BG51" s="62">
        <f t="shared" si="153"/>
        <v>665308479.89877844</v>
      </c>
      <c r="BH51" s="62">
        <f t="shared" si="153"/>
        <v>665308479.89877844</v>
      </c>
      <c r="BI51" s="62">
        <f t="shared" si="153"/>
        <v>665308479.89877844</v>
      </c>
      <c r="BJ51" s="70"/>
      <c r="BK51" s="62">
        <f>$L$24*$Q$14</f>
        <v>615132931.45760119</v>
      </c>
      <c r="BL51" s="62">
        <f t="shared" ref="BL51:CK51" si="154">$L$24*$Q$14</f>
        <v>615132931.45760119</v>
      </c>
      <c r="BM51" s="62">
        <f t="shared" si="154"/>
        <v>615132931.45760119</v>
      </c>
      <c r="BN51" s="62">
        <f t="shared" si="154"/>
        <v>615132931.45760119</v>
      </c>
      <c r="BO51" s="62">
        <f t="shared" si="154"/>
        <v>615132931.45760119</v>
      </c>
      <c r="BP51" s="62">
        <f t="shared" si="154"/>
        <v>615132931.45760119</v>
      </c>
      <c r="BQ51" s="62">
        <f t="shared" si="154"/>
        <v>615132931.45760119</v>
      </c>
      <c r="BR51" s="62">
        <f t="shared" si="154"/>
        <v>615132931.45760119</v>
      </c>
      <c r="BS51" s="62">
        <f t="shared" si="154"/>
        <v>615132931.45760119</v>
      </c>
      <c r="BT51" s="62">
        <f t="shared" si="154"/>
        <v>615132931.45760119</v>
      </c>
      <c r="BU51" s="62">
        <f t="shared" si="154"/>
        <v>615132931.45760119</v>
      </c>
      <c r="BV51" s="62">
        <f t="shared" si="154"/>
        <v>615132931.45760119</v>
      </c>
      <c r="BW51" s="62">
        <f t="shared" si="154"/>
        <v>615132931.45760119</v>
      </c>
      <c r="BX51" s="62">
        <f t="shared" si="154"/>
        <v>615132931.45760119</v>
      </c>
      <c r="BY51" s="62">
        <f t="shared" si="154"/>
        <v>615132931.45760119</v>
      </c>
      <c r="BZ51" s="62">
        <f t="shared" si="154"/>
        <v>615132931.45760119</v>
      </c>
      <c r="CA51" s="62">
        <f t="shared" si="154"/>
        <v>615132931.45760119</v>
      </c>
      <c r="CB51" s="62">
        <f t="shared" si="154"/>
        <v>615132931.45760119</v>
      </c>
      <c r="CC51" s="62">
        <f t="shared" si="154"/>
        <v>615132931.45760119</v>
      </c>
      <c r="CD51" s="62">
        <f t="shared" si="154"/>
        <v>615132931.45760119</v>
      </c>
      <c r="CE51" s="62">
        <f t="shared" si="154"/>
        <v>615132931.45760119</v>
      </c>
      <c r="CF51" s="62">
        <f t="shared" si="154"/>
        <v>615132931.45760119</v>
      </c>
      <c r="CG51" s="62">
        <f t="shared" si="154"/>
        <v>615132931.45760119</v>
      </c>
      <c r="CH51" s="62">
        <f t="shared" si="154"/>
        <v>615132931.45760119</v>
      </c>
      <c r="CI51" s="62">
        <f t="shared" si="154"/>
        <v>615132931.45760119</v>
      </c>
      <c r="CJ51" s="62">
        <f t="shared" si="154"/>
        <v>615132931.45760119</v>
      </c>
      <c r="CK51" s="62">
        <f t="shared" si="154"/>
        <v>615132931.45760119</v>
      </c>
      <c r="CL51" s="70"/>
      <c r="CM51" s="62">
        <f>$K$24*$Q$13</f>
        <v>550433651.46185207</v>
      </c>
      <c r="CN51" s="62">
        <f t="shared" ref="CN51:DM51" si="155">$K$24*$Q$13</f>
        <v>550433651.46185207</v>
      </c>
      <c r="CO51" s="62">
        <f t="shared" si="155"/>
        <v>550433651.46185207</v>
      </c>
      <c r="CP51" s="62">
        <f t="shared" si="155"/>
        <v>550433651.46185207</v>
      </c>
      <c r="CQ51" s="62">
        <f t="shared" si="155"/>
        <v>550433651.46185207</v>
      </c>
      <c r="CR51" s="62">
        <f t="shared" si="155"/>
        <v>550433651.46185207</v>
      </c>
      <c r="CS51" s="62">
        <f t="shared" si="155"/>
        <v>550433651.46185207</v>
      </c>
      <c r="CT51" s="62">
        <f t="shared" si="155"/>
        <v>550433651.46185207</v>
      </c>
      <c r="CU51" s="62">
        <f t="shared" si="155"/>
        <v>550433651.46185207</v>
      </c>
      <c r="CV51" s="62">
        <f t="shared" si="155"/>
        <v>550433651.46185207</v>
      </c>
      <c r="CW51" s="62">
        <f t="shared" si="155"/>
        <v>550433651.46185207</v>
      </c>
      <c r="CX51" s="62">
        <f t="shared" si="155"/>
        <v>550433651.46185207</v>
      </c>
      <c r="CY51" s="62">
        <f t="shared" si="155"/>
        <v>550433651.46185207</v>
      </c>
      <c r="CZ51" s="62">
        <f t="shared" si="155"/>
        <v>550433651.46185207</v>
      </c>
      <c r="DA51" s="62">
        <f t="shared" si="155"/>
        <v>550433651.46185207</v>
      </c>
      <c r="DB51" s="62">
        <f t="shared" si="155"/>
        <v>550433651.46185207</v>
      </c>
      <c r="DC51" s="62">
        <f t="shared" si="155"/>
        <v>550433651.46185207</v>
      </c>
      <c r="DD51" s="62">
        <f t="shared" si="155"/>
        <v>550433651.46185207</v>
      </c>
      <c r="DE51" s="62">
        <f t="shared" si="155"/>
        <v>550433651.46185207</v>
      </c>
      <c r="DF51" s="62">
        <f t="shared" si="155"/>
        <v>550433651.46185207</v>
      </c>
      <c r="DG51" s="62">
        <f t="shared" si="155"/>
        <v>550433651.46185207</v>
      </c>
      <c r="DH51" s="62">
        <f t="shared" si="155"/>
        <v>550433651.46185207</v>
      </c>
      <c r="DI51" s="62">
        <f t="shared" si="155"/>
        <v>550433651.46185207</v>
      </c>
      <c r="DJ51" s="62">
        <f t="shared" si="155"/>
        <v>550433651.46185207</v>
      </c>
      <c r="DK51" s="62">
        <f t="shared" si="155"/>
        <v>550433651.46185207</v>
      </c>
      <c r="DL51" s="62">
        <f t="shared" si="155"/>
        <v>550433651.46185207</v>
      </c>
      <c r="DM51" s="62">
        <f t="shared" si="155"/>
        <v>550433651.46185207</v>
      </c>
      <c r="DN51" s="70"/>
      <c r="DO51" s="62">
        <f>$J$24*$Q$12</f>
        <v>500077124.23581541</v>
      </c>
      <c r="DP51" s="62">
        <f t="shared" ref="DP51:EO51" si="156">$J$24*$Q$12</f>
        <v>500077124.23581541</v>
      </c>
      <c r="DQ51" s="62">
        <f t="shared" si="156"/>
        <v>500077124.23581541</v>
      </c>
      <c r="DR51" s="62">
        <f t="shared" si="156"/>
        <v>500077124.23581541</v>
      </c>
      <c r="DS51" s="62">
        <f t="shared" si="156"/>
        <v>500077124.23581541</v>
      </c>
      <c r="DT51" s="62">
        <f t="shared" si="156"/>
        <v>500077124.23581541</v>
      </c>
      <c r="DU51" s="62">
        <f t="shared" si="156"/>
        <v>500077124.23581541</v>
      </c>
      <c r="DV51" s="62">
        <f t="shared" si="156"/>
        <v>500077124.23581541</v>
      </c>
      <c r="DW51" s="62">
        <f t="shared" si="156"/>
        <v>500077124.23581541</v>
      </c>
      <c r="DX51" s="62">
        <f t="shared" si="156"/>
        <v>500077124.23581541</v>
      </c>
      <c r="DY51" s="62">
        <f t="shared" si="156"/>
        <v>500077124.23581541</v>
      </c>
      <c r="DZ51" s="62">
        <f t="shared" si="156"/>
        <v>500077124.23581541</v>
      </c>
      <c r="EA51" s="62">
        <f t="shared" si="156"/>
        <v>500077124.23581541</v>
      </c>
      <c r="EB51" s="62">
        <f t="shared" si="156"/>
        <v>500077124.23581541</v>
      </c>
      <c r="EC51" s="62">
        <f t="shared" si="156"/>
        <v>500077124.23581541</v>
      </c>
      <c r="ED51" s="62">
        <f t="shared" si="156"/>
        <v>500077124.23581541</v>
      </c>
      <c r="EE51" s="62">
        <f t="shared" si="156"/>
        <v>500077124.23581541</v>
      </c>
      <c r="EF51" s="62">
        <f t="shared" si="156"/>
        <v>500077124.23581541</v>
      </c>
      <c r="EG51" s="62">
        <f t="shared" si="156"/>
        <v>500077124.23581541</v>
      </c>
      <c r="EH51" s="62">
        <f t="shared" si="156"/>
        <v>500077124.23581541</v>
      </c>
      <c r="EI51" s="62">
        <f t="shared" si="156"/>
        <v>500077124.23581541</v>
      </c>
      <c r="EJ51" s="62">
        <f t="shared" si="156"/>
        <v>500077124.23581541</v>
      </c>
      <c r="EK51" s="62">
        <f t="shared" si="156"/>
        <v>500077124.23581541</v>
      </c>
      <c r="EL51" s="62">
        <f t="shared" si="156"/>
        <v>500077124.23581541</v>
      </c>
      <c r="EM51" s="62">
        <f t="shared" si="156"/>
        <v>500077124.23581541</v>
      </c>
      <c r="EN51" s="62">
        <f t="shared" si="156"/>
        <v>500077124.23581541</v>
      </c>
      <c r="EO51" s="62">
        <f t="shared" si="156"/>
        <v>500077124.23581541</v>
      </c>
      <c r="EP51" s="70"/>
      <c r="EQ51" s="62">
        <f>$I$24*$Q$11</f>
        <v>445004706.11995</v>
      </c>
      <c r="ER51" s="62">
        <f t="shared" ref="ER51:FQ51" si="157">$I$24*$Q$11</f>
        <v>445004706.11995</v>
      </c>
      <c r="ES51" s="62">
        <f t="shared" si="157"/>
        <v>445004706.11995</v>
      </c>
      <c r="ET51" s="62">
        <f t="shared" si="157"/>
        <v>445004706.11995</v>
      </c>
      <c r="EU51" s="62">
        <f t="shared" si="157"/>
        <v>445004706.11995</v>
      </c>
      <c r="EV51" s="62">
        <f t="shared" si="157"/>
        <v>445004706.11995</v>
      </c>
      <c r="EW51" s="62">
        <f t="shared" si="157"/>
        <v>445004706.11995</v>
      </c>
      <c r="EX51" s="62">
        <f t="shared" si="157"/>
        <v>445004706.11995</v>
      </c>
      <c r="EY51" s="62">
        <f t="shared" si="157"/>
        <v>445004706.11995</v>
      </c>
      <c r="EZ51" s="62">
        <f t="shared" si="157"/>
        <v>445004706.11995</v>
      </c>
      <c r="FA51" s="62">
        <f t="shared" si="157"/>
        <v>445004706.11995</v>
      </c>
      <c r="FB51" s="62">
        <f t="shared" si="157"/>
        <v>445004706.11995</v>
      </c>
      <c r="FC51" s="62">
        <f t="shared" si="157"/>
        <v>445004706.11995</v>
      </c>
      <c r="FD51" s="62">
        <f t="shared" si="157"/>
        <v>445004706.11995</v>
      </c>
      <c r="FE51" s="62">
        <f t="shared" si="157"/>
        <v>445004706.11995</v>
      </c>
      <c r="FF51" s="62">
        <f t="shared" si="157"/>
        <v>445004706.11995</v>
      </c>
      <c r="FG51" s="62">
        <f t="shared" si="157"/>
        <v>445004706.11995</v>
      </c>
      <c r="FH51" s="62">
        <f t="shared" si="157"/>
        <v>445004706.11995</v>
      </c>
      <c r="FI51" s="62">
        <f t="shared" si="157"/>
        <v>445004706.11995</v>
      </c>
      <c r="FJ51" s="62">
        <f t="shared" si="157"/>
        <v>445004706.11995</v>
      </c>
      <c r="FK51" s="62">
        <f t="shared" si="157"/>
        <v>445004706.11995</v>
      </c>
      <c r="FL51" s="62">
        <f t="shared" si="157"/>
        <v>445004706.11995</v>
      </c>
      <c r="FM51" s="62">
        <f t="shared" si="157"/>
        <v>445004706.11995</v>
      </c>
      <c r="FN51" s="62">
        <f t="shared" si="157"/>
        <v>445004706.11995</v>
      </c>
      <c r="FO51" s="62">
        <f t="shared" si="157"/>
        <v>445004706.11995</v>
      </c>
      <c r="FP51" s="62">
        <f t="shared" si="157"/>
        <v>445004706.11995</v>
      </c>
      <c r="FQ51" s="62">
        <f t="shared" si="157"/>
        <v>445004706.11995</v>
      </c>
      <c r="FR51" s="70"/>
      <c r="FS51" s="62">
        <f>$H$24*$Q$10</f>
        <v>402829842.56090856</v>
      </c>
      <c r="FT51" s="62">
        <f t="shared" ref="FT51:GS51" si="158">$H$24*$Q$10</f>
        <v>402829842.56090856</v>
      </c>
      <c r="FU51" s="62">
        <f t="shared" si="158"/>
        <v>402829842.56090856</v>
      </c>
      <c r="FV51" s="62">
        <f t="shared" si="158"/>
        <v>402829842.56090856</v>
      </c>
      <c r="FW51" s="62">
        <f t="shared" si="158"/>
        <v>402829842.56090856</v>
      </c>
      <c r="FX51" s="62">
        <f t="shared" si="158"/>
        <v>402829842.56090856</v>
      </c>
      <c r="FY51" s="62">
        <f t="shared" si="158"/>
        <v>402829842.56090856</v>
      </c>
      <c r="FZ51" s="62">
        <f t="shared" si="158"/>
        <v>402829842.56090856</v>
      </c>
      <c r="GA51" s="62">
        <f t="shared" si="158"/>
        <v>402829842.56090856</v>
      </c>
      <c r="GB51" s="62">
        <f t="shared" si="158"/>
        <v>402829842.56090856</v>
      </c>
      <c r="GC51" s="62">
        <f t="shared" si="158"/>
        <v>402829842.56090856</v>
      </c>
      <c r="GD51" s="62">
        <f t="shared" si="158"/>
        <v>402829842.56090856</v>
      </c>
      <c r="GE51" s="62">
        <f t="shared" si="158"/>
        <v>402829842.56090856</v>
      </c>
      <c r="GF51" s="62">
        <f t="shared" si="158"/>
        <v>402829842.56090856</v>
      </c>
      <c r="GG51" s="62">
        <f t="shared" si="158"/>
        <v>402829842.56090856</v>
      </c>
      <c r="GH51" s="62">
        <f t="shared" si="158"/>
        <v>402829842.56090856</v>
      </c>
      <c r="GI51" s="62">
        <f t="shared" si="158"/>
        <v>402829842.56090856</v>
      </c>
      <c r="GJ51" s="62">
        <f t="shared" si="158"/>
        <v>402829842.56090856</v>
      </c>
      <c r="GK51" s="62">
        <f t="shared" si="158"/>
        <v>402829842.56090856</v>
      </c>
      <c r="GL51" s="62">
        <f t="shared" si="158"/>
        <v>402829842.56090856</v>
      </c>
      <c r="GM51" s="62">
        <f t="shared" si="158"/>
        <v>402829842.56090856</v>
      </c>
      <c r="GN51" s="62">
        <f t="shared" si="158"/>
        <v>402829842.56090856</v>
      </c>
      <c r="GO51" s="62">
        <f t="shared" si="158"/>
        <v>402829842.56090856</v>
      </c>
      <c r="GP51" s="62">
        <f t="shared" si="158"/>
        <v>402829842.56090856</v>
      </c>
      <c r="GQ51" s="62">
        <f t="shared" si="158"/>
        <v>402829842.56090856</v>
      </c>
      <c r="GR51" s="62">
        <f t="shared" si="158"/>
        <v>402829842.56090856</v>
      </c>
      <c r="GS51" s="62">
        <f t="shared" si="158"/>
        <v>402829842.56090856</v>
      </c>
      <c r="GT51" s="70"/>
      <c r="GU51" s="62">
        <f>$G$24*$Q$9</f>
        <v>368962927.02590406</v>
      </c>
      <c r="GV51" s="62">
        <f t="shared" ref="GV51:HU51" si="159">$G$24*$Q$9</f>
        <v>368962927.02590406</v>
      </c>
      <c r="GW51" s="62">
        <f t="shared" si="159"/>
        <v>368962927.02590406</v>
      </c>
      <c r="GX51" s="62">
        <f t="shared" si="159"/>
        <v>368962927.02590406</v>
      </c>
      <c r="GY51" s="62">
        <f t="shared" si="159"/>
        <v>368962927.02590406</v>
      </c>
      <c r="GZ51" s="62">
        <f t="shared" si="159"/>
        <v>368962927.02590406</v>
      </c>
      <c r="HA51" s="62">
        <f t="shared" si="159"/>
        <v>368962927.02590406</v>
      </c>
      <c r="HB51" s="62">
        <f t="shared" si="159"/>
        <v>368962927.02590406</v>
      </c>
      <c r="HC51" s="62">
        <f t="shared" si="159"/>
        <v>368962927.02590406</v>
      </c>
      <c r="HD51" s="62">
        <f t="shared" si="159"/>
        <v>368962927.02590406</v>
      </c>
      <c r="HE51" s="62">
        <f t="shared" si="159"/>
        <v>368962927.02590406</v>
      </c>
      <c r="HF51" s="62">
        <f t="shared" si="159"/>
        <v>368962927.02590406</v>
      </c>
      <c r="HG51" s="62">
        <f t="shared" si="159"/>
        <v>368962927.02590406</v>
      </c>
      <c r="HH51" s="62">
        <f t="shared" si="159"/>
        <v>368962927.02590406</v>
      </c>
      <c r="HI51" s="62">
        <f t="shared" si="159"/>
        <v>368962927.02590406</v>
      </c>
      <c r="HJ51" s="62">
        <f t="shared" si="159"/>
        <v>368962927.02590406</v>
      </c>
      <c r="HK51" s="62">
        <f t="shared" si="159"/>
        <v>368962927.02590406</v>
      </c>
      <c r="HL51" s="62">
        <f t="shared" si="159"/>
        <v>368962927.02590406</v>
      </c>
      <c r="HM51" s="62">
        <f t="shared" si="159"/>
        <v>368962927.02590406</v>
      </c>
      <c r="HN51" s="62">
        <f t="shared" si="159"/>
        <v>368962927.02590406</v>
      </c>
      <c r="HO51" s="62">
        <f t="shared" si="159"/>
        <v>368962927.02590406</v>
      </c>
      <c r="HP51" s="62">
        <f t="shared" si="159"/>
        <v>368962927.02590406</v>
      </c>
      <c r="HQ51" s="62">
        <f t="shared" si="159"/>
        <v>368962927.02590406</v>
      </c>
      <c r="HR51" s="62">
        <f t="shared" si="159"/>
        <v>368962927.02590406</v>
      </c>
      <c r="HS51" s="62">
        <f t="shared" si="159"/>
        <v>368962927.02590406</v>
      </c>
      <c r="HT51" s="62">
        <f t="shared" si="159"/>
        <v>368962927.02590406</v>
      </c>
      <c r="HU51" s="62">
        <f t="shared" si="159"/>
        <v>368962927.02590406</v>
      </c>
      <c r="HV51" s="70"/>
    </row>
  </sheetData>
  <autoFilter ref="A17:N17" xr:uid="{00000000-0009-0000-0000-000000000000}"/>
  <sortState xmlns:xlrd2="http://schemas.microsoft.com/office/spreadsheetml/2017/richdata2" ref="P2:Q16">
    <sortCondition ref="P2"/>
  </sortState>
  <mergeCells count="11">
    <mergeCell ref="GU28:HV28"/>
    <mergeCell ref="BK28:CL28"/>
    <mergeCell ref="CM28:DN28"/>
    <mergeCell ref="DO28:EP28"/>
    <mergeCell ref="EQ28:FR28"/>
    <mergeCell ref="FS28:GT28"/>
    <mergeCell ref="P1:Q1"/>
    <mergeCell ref="A21:F21"/>
    <mergeCell ref="C48:F48"/>
    <mergeCell ref="G28:AH28"/>
    <mergeCell ref="AI28:BJ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Z53"/>
  <sheetViews>
    <sheetView topLeftCell="Z46" zoomScale="80" zoomScaleNormal="80" workbookViewId="0">
      <selection activeCell="AL43" sqref="AL43"/>
    </sheetView>
  </sheetViews>
  <sheetFormatPr defaultRowHeight="15" x14ac:dyDescent="0.25"/>
  <cols>
    <col min="1" max="1" width="13.5703125" style="11" bestFit="1" customWidth="1"/>
    <col min="2" max="2" width="24" bestFit="1" customWidth="1"/>
    <col min="3" max="3" width="10.28515625" bestFit="1" customWidth="1"/>
    <col min="4" max="4" width="11" bestFit="1" customWidth="1"/>
    <col min="5" max="5" width="13" customWidth="1"/>
    <col min="6" max="6" width="12.28515625" customWidth="1"/>
    <col min="7" max="7" width="20.28515625" bestFit="1" customWidth="1"/>
    <col min="8" max="8" width="14.7109375" customWidth="1"/>
    <col min="9" max="9" width="19.42578125" bestFit="1" customWidth="1"/>
    <col min="10" max="10" width="31.140625" style="14" customWidth="1"/>
    <col min="11" max="11" width="34.85546875" bestFit="1" customWidth="1"/>
    <col min="12" max="20" width="15.28515625" bestFit="1" customWidth="1"/>
    <col min="21" max="23" width="14" bestFit="1" customWidth="1"/>
    <col min="24" max="28" width="15.28515625" bestFit="1" customWidth="1"/>
    <col min="29" max="30" width="13" bestFit="1" customWidth="1"/>
    <col min="31" max="36" width="15.28515625" bestFit="1" customWidth="1"/>
    <col min="37" max="37" width="33" bestFit="1" customWidth="1"/>
    <col min="38" max="38" width="24" bestFit="1" customWidth="1"/>
    <col min="39" max="39" width="14" bestFit="1" customWidth="1"/>
    <col min="40" max="43" width="15.28515625" bestFit="1" customWidth="1"/>
    <col min="44" max="44" width="14" bestFit="1" customWidth="1"/>
    <col min="45" max="56" width="15.28515625" bestFit="1" customWidth="1"/>
    <col min="57" max="58" width="9.7109375" bestFit="1" customWidth="1"/>
    <col min="59" max="62" width="15.28515625" bestFit="1" customWidth="1"/>
    <col min="63" max="63" width="14" bestFit="1" customWidth="1"/>
    <col min="64" max="64" width="12.85546875" bestFit="1" customWidth="1"/>
    <col min="65" max="65" width="15.28515625" bestFit="1" customWidth="1"/>
    <col min="66" max="66" width="24" bestFit="1" customWidth="1"/>
    <col min="67" max="84" width="15.28515625" bestFit="1" customWidth="1"/>
    <col min="85" max="86" width="9.7109375" bestFit="1" customWidth="1"/>
    <col min="87" max="93" width="15.28515625" bestFit="1" customWidth="1"/>
    <col min="94" max="94" width="24" bestFit="1" customWidth="1"/>
    <col min="95" max="95" width="14" bestFit="1" customWidth="1"/>
    <col min="96" max="96" width="15.28515625" bestFit="1" customWidth="1"/>
    <col min="97" max="97" width="14" bestFit="1" customWidth="1"/>
    <col min="98" max="105" width="15.28515625" bestFit="1" customWidth="1"/>
    <col min="106" max="106" width="14" bestFit="1" customWidth="1"/>
    <col min="107" max="110" width="15.28515625" bestFit="1" customWidth="1"/>
    <col min="111" max="111" width="9.7109375" bestFit="1" customWidth="1"/>
    <col min="112" max="112" width="15.28515625" bestFit="1" customWidth="1"/>
    <col min="113" max="114" width="9.7109375" bestFit="1" customWidth="1"/>
    <col min="115" max="119" width="15.28515625" bestFit="1" customWidth="1"/>
    <col min="120" max="120" width="14" bestFit="1" customWidth="1"/>
    <col min="121" max="121" width="15.28515625" bestFit="1" customWidth="1"/>
    <col min="122" max="122" width="24" bestFit="1" customWidth="1"/>
    <col min="123" max="123" width="15.28515625" bestFit="1" customWidth="1"/>
    <col min="124" max="124" width="14" bestFit="1" customWidth="1"/>
    <col min="125" max="138" width="15.28515625" bestFit="1" customWidth="1"/>
    <col min="139" max="139" width="9.7109375" bestFit="1" customWidth="1"/>
    <col min="140" max="140" width="15.28515625" bestFit="1" customWidth="1"/>
    <col min="141" max="142" width="9.7109375" bestFit="1" customWidth="1"/>
    <col min="143" max="143" width="14" bestFit="1" customWidth="1"/>
    <col min="144" max="149" width="15.28515625" bestFit="1" customWidth="1"/>
    <col min="150" max="150" width="24" bestFit="1" customWidth="1"/>
    <col min="151" max="166" width="15.28515625" bestFit="1" customWidth="1"/>
    <col min="167" max="167" width="9.7109375" bestFit="1" customWidth="1"/>
    <col min="168" max="168" width="15.28515625" bestFit="1" customWidth="1"/>
    <col min="169" max="170" width="9.7109375" bestFit="1" customWidth="1"/>
    <col min="171" max="177" width="15.28515625" bestFit="1" customWidth="1"/>
    <col min="178" max="178" width="23.5703125" bestFit="1" customWidth="1"/>
    <col min="179" max="185" width="15.28515625" bestFit="1" customWidth="1"/>
    <col min="186" max="186" width="14" bestFit="1" customWidth="1"/>
    <col min="187" max="190" width="15.28515625" bestFit="1" customWidth="1"/>
    <col min="191" max="191" width="14" bestFit="1" customWidth="1"/>
    <col min="192" max="192" width="15.28515625" bestFit="1" customWidth="1"/>
    <col min="193" max="193" width="14" bestFit="1" customWidth="1"/>
    <col min="194" max="194" width="15.28515625" bestFit="1" customWidth="1"/>
    <col min="195" max="196" width="9.7109375" bestFit="1" customWidth="1"/>
    <col min="197" max="197" width="15.28515625" bestFit="1" customWidth="1"/>
    <col min="198" max="198" width="9.7109375" bestFit="1" customWidth="1"/>
    <col min="199" max="200" width="15.28515625" bestFit="1" customWidth="1"/>
    <col min="201" max="201" width="14" bestFit="1" customWidth="1"/>
    <col min="202" max="204" width="15.28515625" bestFit="1" customWidth="1"/>
    <col min="205" max="205" width="9.7109375" bestFit="1" customWidth="1"/>
    <col min="206" max="206" width="24" bestFit="1" customWidth="1"/>
    <col min="207" max="222" width="15.28515625" bestFit="1" customWidth="1"/>
    <col min="223" max="223" width="9.7109375" bestFit="1" customWidth="1"/>
    <col min="224" max="224" width="15.28515625" bestFit="1" customWidth="1"/>
    <col min="225" max="226" width="9.7109375" bestFit="1" customWidth="1"/>
    <col min="227" max="229" width="15.28515625" bestFit="1" customWidth="1"/>
    <col min="230" max="230" width="14" bestFit="1" customWidth="1"/>
    <col min="231" max="233" width="15.28515625" bestFit="1" customWidth="1"/>
    <col min="234" max="234" width="24" bestFit="1" customWidth="1"/>
  </cols>
  <sheetData>
    <row r="1" spans="1:234" s="90" customFormat="1" ht="15.75" x14ac:dyDescent="0.25">
      <c r="A1" s="187" t="s">
        <v>78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</row>
    <row r="2" spans="1:234" s="12" customFormat="1" x14ac:dyDescent="0.25">
      <c r="A2" s="23" t="s">
        <v>866</v>
      </c>
      <c r="B2" s="84" t="s">
        <v>800</v>
      </c>
      <c r="C2" s="84" t="s">
        <v>867</v>
      </c>
      <c r="D2" s="84" t="s">
        <v>868</v>
      </c>
      <c r="E2" s="84" t="s">
        <v>869</v>
      </c>
      <c r="F2" s="84" t="s">
        <v>870</v>
      </c>
      <c r="G2" s="84" t="s">
        <v>801</v>
      </c>
      <c r="H2" s="84" t="s">
        <v>871</v>
      </c>
      <c r="I2" s="84" t="s">
        <v>872</v>
      </c>
      <c r="J2" s="85" t="s">
        <v>873</v>
      </c>
      <c r="K2" s="23" t="s">
        <v>97</v>
      </c>
      <c r="L2" s="23" t="s">
        <v>98</v>
      </c>
      <c r="M2" s="23" t="s">
        <v>99</v>
      </c>
      <c r="N2" s="23" t="s">
        <v>100</v>
      </c>
      <c r="O2" s="23" t="s">
        <v>101</v>
      </c>
      <c r="P2" s="23" t="s">
        <v>102</v>
      </c>
      <c r="Q2" s="23" t="s">
        <v>103</v>
      </c>
      <c r="R2" s="23" t="s">
        <v>104</v>
      </c>
      <c r="S2" s="23" t="s">
        <v>105</v>
      </c>
      <c r="T2" s="23" t="s">
        <v>106</v>
      </c>
      <c r="U2" s="23" t="s">
        <v>107</v>
      </c>
      <c r="V2" s="23" t="s">
        <v>108</v>
      </c>
      <c r="W2" s="23" t="s">
        <v>109</v>
      </c>
      <c r="X2" s="23" t="s">
        <v>110</v>
      </c>
      <c r="Y2" s="23" t="s">
        <v>111</v>
      </c>
      <c r="Z2" s="23" t="s">
        <v>112</v>
      </c>
      <c r="AA2" s="23" t="s">
        <v>113</v>
      </c>
      <c r="AB2" s="23" t="s">
        <v>114</v>
      </c>
      <c r="AC2" s="23" t="s">
        <v>115</v>
      </c>
      <c r="AD2" s="23" t="s">
        <v>116</v>
      </c>
      <c r="AE2" s="23" t="s">
        <v>117</v>
      </c>
      <c r="AF2" s="23" t="s">
        <v>118</v>
      </c>
      <c r="AG2" s="23" t="s">
        <v>119</v>
      </c>
      <c r="AH2" s="23" t="s">
        <v>120</v>
      </c>
      <c r="AI2" s="23" t="s">
        <v>121</v>
      </c>
      <c r="AJ2" s="23" t="s">
        <v>122</v>
      </c>
      <c r="AK2" s="23" t="s">
        <v>123</v>
      </c>
      <c r="AL2" s="91" t="s">
        <v>0</v>
      </c>
      <c r="AM2" s="23" t="s">
        <v>124</v>
      </c>
      <c r="AN2" s="23" t="s">
        <v>125</v>
      </c>
      <c r="AO2" s="23" t="s">
        <v>126</v>
      </c>
      <c r="AP2" s="23" t="s">
        <v>127</v>
      </c>
      <c r="AQ2" s="23" t="s">
        <v>128</v>
      </c>
      <c r="AR2" s="23" t="s">
        <v>129</v>
      </c>
      <c r="AS2" s="23" t="s">
        <v>130</v>
      </c>
      <c r="AT2" s="23" t="s">
        <v>131</v>
      </c>
      <c r="AU2" s="23" t="s">
        <v>132</v>
      </c>
      <c r="AV2" s="23" t="s">
        <v>133</v>
      </c>
      <c r="AW2" s="23" t="s">
        <v>134</v>
      </c>
      <c r="AX2" s="23" t="s">
        <v>135</v>
      </c>
      <c r="AY2" s="23" t="s">
        <v>136</v>
      </c>
      <c r="AZ2" s="23" t="s">
        <v>137</v>
      </c>
      <c r="BA2" s="23" t="s">
        <v>138</v>
      </c>
      <c r="BB2" s="23" t="s">
        <v>139</v>
      </c>
      <c r="BC2" s="23" t="s">
        <v>140</v>
      </c>
      <c r="BD2" s="23" t="s">
        <v>141</v>
      </c>
      <c r="BE2" s="23" t="s">
        <v>142</v>
      </c>
      <c r="BF2" s="23" t="s">
        <v>143</v>
      </c>
      <c r="BG2" s="23" t="s">
        <v>144</v>
      </c>
      <c r="BH2" s="23" t="s">
        <v>145</v>
      </c>
      <c r="BI2" s="23" t="s">
        <v>146</v>
      </c>
      <c r="BJ2" s="23" t="s">
        <v>147</v>
      </c>
      <c r="BK2" s="23" t="s">
        <v>148</v>
      </c>
      <c r="BL2" s="23" t="s">
        <v>149</v>
      </c>
      <c r="BM2" s="23" t="s">
        <v>150</v>
      </c>
      <c r="BN2" s="91" t="s">
        <v>1</v>
      </c>
      <c r="BO2" s="23" t="s">
        <v>151</v>
      </c>
      <c r="BP2" s="23" t="s">
        <v>152</v>
      </c>
      <c r="BQ2" s="23" t="s">
        <v>153</v>
      </c>
      <c r="BR2" s="23" t="s">
        <v>154</v>
      </c>
      <c r="BS2" s="23" t="s">
        <v>155</v>
      </c>
      <c r="BT2" s="23" t="s">
        <v>156</v>
      </c>
      <c r="BU2" s="23" t="s">
        <v>157</v>
      </c>
      <c r="BV2" s="23" t="s">
        <v>158</v>
      </c>
      <c r="BW2" s="23" t="s">
        <v>159</v>
      </c>
      <c r="BX2" s="23" t="s">
        <v>160</v>
      </c>
      <c r="BY2" s="23" t="s">
        <v>161</v>
      </c>
      <c r="BZ2" s="23" t="s">
        <v>162</v>
      </c>
      <c r="CA2" s="23" t="s">
        <v>163</v>
      </c>
      <c r="CB2" s="23" t="s">
        <v>164</v>
      </c>
      <c r="CC2" s="23" t="s">
        <v>165</v>
      </c>
      <c r="CD2" s="23" t="s">
        <v>166</v>
      </c>
      <c r="CE2" s="23" t="s">
        <v>167</v>
      </c>
      <c r="CF2" s="23" t="s">
        <v>168</v>
      </c>
      <c r="CG2" s="23" t="s">
        <v>169</v>
      </c>
      <c r="CH2" s="23" t="s">
        <v>170</v>
      </c>
      <c r="CI2" s="23" t="s">
        <v>171</v>
      </c>
      <c r="CJ2" s="23" t="s">
        <v>172</v>
      </c>
      <c r="CK2" s="23" t="s">
        <v>173</v>
      </c>
      <c r="CL2" s="23" t="s">
        <v>174</v>
      </c>
      <c r="CM2" s="23" t="s">
        <v>175</v>
      </c>
      <c r="CN2" s="23" t="s">
        <v>176</v>
      </c>
      <c r="CO2" s="23" t="s">
        <v>177</v>
      </c>
      <c r="CP2" s="91" t="s">
        <v>2</v>
      </c>
      <c r="CQ2" s="23" t="s">
        <v>178</v>
      </c>
      <c r="CR2" s="23" t="s">
        <v>179</v>
      </c>
      <c r="CS2" s="23" t="s">
        <v>180</v>
      </c>
      <c r="CT2" s="23" t="s">
        <v>181</v>
      </c>
      <c r="CU2" s="23" t="s">
        <v>182</v>
      </c>
      <c r="CV2" s="23" t="s">
        <v>183</v>
      </c>
      <c r="CW2" s="23" t="s">
        <v>184</v>
      </c>
      <c r="CX2" s="23" t="s">
        <v>185</v>
      </c>
      <c r="CY2" s="23" t="s">
        <v>186</v>
      </c>
      <c r="CZ2" s="23" t="s">
        <v>187</v>
      </c>
      <c r="DA2" s="23" t="s">
        <v>188</v>
      </c>
      <c r="DB2" s="23" t="s">
        <v>189</v>
      </c>
      <c r="DC2" s="23" t="s">
        <v>190</v>
      </c>
      <c r="DD2" s="23" t="s">
        <v>191</v>
      </c>
      <c r="DE2" s="23" t="s">
        <v>192</v>
      </c>
      <c r="DF2" s="23" t="s">
        <v>193</v>
      </c>
      <c r="DG2" s="23" t="s">
        <v>194</v>
      </c>
      <c r="DH2" s="23" t="s">
        <v>195</v>
      </c>
      <c r="DI2" s="23" t="s">
        <v>196</v>
      </c>
      <c r="DJ2" s="23" t="s">
        <v>197</v>
      </c>
      <c r="DK2" s="23" t="s">
        <v>198</v>
      </c>
      <c r="DL2" s="23" t="s">
        <v>199</v>
      </c>
      <c r="DM2" s="23" t="s">
        <v>200</v>
      </c>
      <c r="DN2" s="23" t="s">
        <v>201</v>
      </c>
      <c r="DO2" s="23" t="s">
        <v>202</v>
      </c>
      <c r="DP2" s="23" t="s">
        <v>203</v>
      </c>
      <c r="DQ2" s="23" t="s">
        <v>204</v>
      </c>
      <c r="DR2" s="91" t="s">
        <v>3</v>
      </c>
      <c r="DS2" s="23" t="s">
        <v>205</v>
      </c>
      <c r="DT2" s="23" t="s">
        <v>206</v>
      </c>
      <c r="DU2" s="23" t="s">
        <v>207</v>
      </c>
      <c r="DV2" s="23" t="s">
        <v>208</v>
      </c>
      <c r="DW2" s="23" t="s">
        <v>209</v>
      </c>
      <c r="DX2" s="23" t="s">
        <v>210</v>
      </c>
      <c r="DY2" s="23" t="s">
        <v>211</v>
      </c>
      <c r="DZ2" s="23" t="s">
        <v>212</v>
      </c>
      <c r="EA2" s="23" t="s">
        <v>213</v>
      </c>
      <c r="EB2" s="23" t="s">
        <v>214</v>
      </c>
      <c r="EC2" s="23" t="s">
        <v>215</v>
      </c>
      <c r="ED2" s="23" t="s">
        <v>216</v>
      </c>
      <c r="EE2" s="23" t="s">
        <v>217</v>
      </c>
      <c r="EF2" s="23" t="s">
        <v>218</v>
      </c>
      <c r="EG2" s="23" t="s">
        <v>219</v>
      </c>
      <c r="EH2" s="23" t="s">
        <v>220</v>
      </c>
      <c r="EI2" s="23" t="s">
        <v>221</v>
      </c>
      <c r="EJ2" s="23" t="s">
        <v>222</v>
      </c>
      <c r="EK2" s="23" t="s">
        <v>223</v>
      </c>
      <c r="EL2" s="23" t="s">
        <v>224</v>
      </c>
      <c r="EM2" s="23" t="s">
        <v>225</v>
      </c>
      <c r="EN2" s="23" t="s">
        <v>226</v>
      </c>
      <c r="EO2" s="23" t="s">
        <v>227</v>
      </c>
      <c r="EP2" s="23" t="s">
        <v>228</v>
      </c>
      <c r="EQ2" s="23" t="s">
        <v>229</v>
      </c>
      <c r="ER2" s="23" t="s">
        <v>230</v>
      </c>
      <c r="ES2" s="23" t="s">
        <v>231</v>
      </c>
      <c r="ET2" s="91" t="s">
        <v>4</v>
      </c>
      <c r="EU2" s="23" t="s">
        <v>232</v>
      </c>
      <c r="EV2" s="23" t="s">
        <v>233</v>
      </c>
      <c r="EW2" s="23" t="s">
        <v>234</v>
      </c>
      <c r="EX2" s="23" t="s">
        <v>235</v>
      </c>
      <c r="EY2" s="23" t="s">
        <v>236</v>
      </c>
      <c r="EZ2" s="23" t="s">
        <v>237</v>
      </c>
      <c r="FA2" s="23" t="s">
        <v>238</v>
      </c>
      <c r="FB2" s="23" t="s">
        <v>239</v>
      </c>
      <c r="FC2" s="23" t="s">
        <v>240</v>
      </c>
      <c r="FD2" s="23" t="s">
        <v>241</v>
      </c>
      <c r="FE2" s="23" t="s">
        <v>242</v>
      </c>
      <c r="FF2" s="23" t="s">
        <v>243</v>
      </c>
      <c r="FG2" s="23" t="s">
        <v>244</v>
      </c>
      <c r="FH2" s="23" t="s">
        <v>245</v>
      </c>
      <c r="FI2" s="23" t="s">
        <v>246</v>
      </c>
      <c r="FJ2" s="23" t="s">
        <v>247</v>
      </c>
      <c r="FK2" s="23" t="s">
        <v>248</v>
      </c>
      <c r="FL2" s="23" t="s">
        <v>249</v>
      </c>
      <c r="FM2" s="23" t="s">
        <v>250</v>
      </c>
      <c r="FN2" s="23" t="s">
        <v>251</v>
      </c>
      <c r="FO2" s="23" t="s">
        <v>252</v>
      </c>
      <c r="FP2" s="23" t="s">
        <v>253</v>
      </c>
      <c r="FQ2" s="23" t="s">
        <v>254</v>
      </c>
      <c r="FR2" s="23" t="s">
        <v>255</v>
      </c>
      <c r="FS2" s="23" t="s">
        <v>256</v>
      </c>
      <c r="FT2" s="23" t="s">
        <v>257</v>
      </c>
      <c r="FU2" s="23" t="s">
        <v>258</v>
      </c>
      <c r="FV2" s="91" t="s">
        <v>5</v>
      </c>
      <c r="FW2" s="23" t="s">
        <v>259</v>
      </c>
      <c r="FX2" s="23" t="s">
        <v>260</v>
      </c>
      <c r="FY2" s="23" t="s">
        <v>261</v>
      </c>
      <c r="FZ2" s="23" t="s">
        <v>262</v>
      </c>
      <c r="GA2" s="23" t="s">
        <v>263</v>
      </c>
      <c r="GB2" s="23" t="s">
        <v>264</v>
      </c>
      <c r="GC2" s="23" t="s">
        <v>265</v>
      </c>
      <c r="GD2" s="23" t="s">
        <v>266</v>
      </c>
      <c r="GE2" s="23" t="s">
        <v>267</v>
      </c>
      <c r="GF2" s="23" t="s">
        <v>268</v>
      </c>
      <c r="GG2" s="23" t="s">
        <v>269</v>
      </c>
      <c r="GH2" s="23" t="s">
        <v>270</v>
      </c>
      <c r="GI2" s="23" t="s">
        <v>271</v>
      </c>
      <c r="GJ2" s="23" t="s">
        <v>272</v>
      </c>
      <c r="GK2" s="23" t="s">
        <v>273</v>
      </c>
      <c r="GL2" s="23" t="s">
        <v>274</v>
      </c>
      <c r="GM2" s="23" t="s">
        <v>275</v>
      </c>
      <c r="GN2" s="23" t="s">
        <v>276</v>
      </c>
      <c r="GO2" s="23" t="s">
        <v>277</v>
      </c>
      <c r="GP2" s="23" t="s">
        <v>278</v>
      </c>
      <c r="GQ2" s="23" t="s">
        <v>279</v>
      </c>
      <c r="GR2" s="23" t="s">
        <v>280</v>
      </c>
      <c r="GS2" s="23" t="s">
        <v>281</v>
      </c>
      <c r="GT2" s="23" t="s">
        <v>282</v>
      </c>
      <c r="GU2" s="23" t="s">
        <v>283</v>
      </c>
      <c r="GV2" s="23" t="s">
        <v>284</v>
      </c>
      <c r="GW2" s="23" t="s">
        <v>285</v>
      </c>
      <c r="GX2" s="91" t="s">
        <v>6</v>
      </c>
      <c r="GY2" s="23" t="s">
        <v>286</v>
      </c>
      <c r="GZ2" s="23" t="s">
        <v>287</v>
      </c>
      <c r="HA2" s="23" t="s">
        <v>288</v>
      </c>
      <c r="HB2" s="23" t="s">
        <v>289</v>
      </c>
      <c r="HC2" s="23" t="s">
        <v>290</v>
      </c>
      <c r="HD2" s="23" t="s">
        <v>291</v>
      </c>
      <c r="HE2" s="23" t="s">
        <v>292</v>
      </c>
      <c r="HF2" s="23" t="s">
        <v>293</v>
      </c>
      <c r="HG2" s="23" t="s">
        <v>294</v>
      </c>
      <c r="HH2" s="23" t="s">
        <v>295</v>
      </c>
      <c r="HI2" s="23" t="s">
        <v>296</v>
      </c>
      <c r="HJ2" s="23" t="s">
        <v>297</v>
      </c>
      <c r="HK2" s="23" t="s">
        <v>298</v>
      </c>
      <c r="HL2" s="23" t="s">
        <v>299</v>
      </c>
      <c r="HM2" s="23" t="s">
        <v>300</v>
      </c>
      <c r="HN2" s="23" t="s">
        <v>301</v>
      </c>
      <c r="HO2" s="23" t="s">
        <v>302</v>
      </c>
      <c r="HP2" s="23" t="s">
        <v>303</v>
      </c>
      <c r="HQ2" s="23" t="s">
        <v>304</v>
      </c>
      <c r="HR2" s="23" t="s">
        <v>305</v>
      </c>
      <c r="HS2" s="23" t="s">
        <v>306</v>
      </c>
      <c r="HT2" s="23" t="s">
        <v>307</v>
      </c>
      <c r="HU2" s="23" t="s">
        <v>308</v>
      </c>
      <c r="HV2" s="23" t="s">
        <v>309</v>
      </c>
      <c r="HW2" s="23" t="s">
        <v>310</v>
      </c>
      <c r="HX2" s="23" t="s">
        <v>311</v>
      </c>
      <c r="HY2" s="23" t="s">
        <v>312</v>
      </c>
      <c r="HZ2" s="91" t="s">
        <v>7</v>
      </c>
    </row>
    <row r="3" spans="1:234" s="102" customFormat="1" ht="48" x14ac:dyDescent="0.25">
      <c r="A3" s="99" t="s">
        <v>28</v>
      </c>
      <c r="B3" s="100">
        <v>7111</v>
      </c>
      <c r="C3" s="100"/>
      <c r="D3" s="100">
        <v>1</v>
      </c>
      <c r="E3" s="100"/>
      <c r="F3" s="100"/>
      <c r="G3" s="100" t="s">
        <v>805</v>
      </c>
      <c r="H3" s="100" t="s">
        <v>780</v>
      </c>
      <c r="I3" s="99" t="s">
        <v>12</v>
      </c>
      <c r="J3" s="99" t="s">
        <v>877</v>
      </c>
      <c r="K3" s="141">
        <v>8.7789633197240113E-6</v>
      </c>
      <c r="L3" s="141">
        <v>1.0499195688727713E-5</v>
      </c>
      <c r="M3" s="141">
        <v>8.4312883441261391E-5</v>
      </c>
      <c r="N3" s="141">
        <v>9.4875567574373713E-7</v>
      </c>
      <c r="O3" s="141">
        <v>1.0004644388252799E-4</v>
      </c>
      <c r="P3" s="141">
        <v>7.8024103055407175E-6</v>
      </c>
      <c r="Q3" s="141">
        <v>2.9970812144115975E-5</v>
      </c>
      <c r="R3" s="141">
        <v>1.0259118402669141E-4</v>
      </c>
      <c r="S3" s="141">
        <v>5.3382234275389552E-5</v>
      </c>
      <c r="T3" s="141">
        <v>1.6272990065385013E-4</v>
      </c>
      <c r="U3" s="141">
        <v>7.4782298133032926E-5</v>
      </c>
      <c r="V3" s="141">
        <v>1.5623051455090164E-5</v>
      </c>
      <c r="W3" s="141">
        <v>2.4922960578470014E-4</v>
      </c>
      <c r="X3" s="141">
        <v>4.3833388051657361E-5</v>
      </c>
      <c r="Y3" s="141">
        <v>3.5708288048259484E-5</v>
      </c>
      <c r="Z3" s="141">
        <v>3.1746700460668899E-4</v>
      </c>
      <c r="AA3" s="141">
        <v>5.0541123381918948E-4</v>
      </c>
      <c r="AB3" s="141">
        <v>8.8459193834094854E-5</v>
      </c>
      <c r="AC3" s="141">
        <v>1.4419442375426467E-3</v>
      </c>
      <c r="AD3" s="141">
        <v>4.1476400528656478E-3</v>
      </c>
      <c r="AE3" s="141">
        <v>2.5825535458930392E-4</v>
      </c>
      <c r="AF3" s="141">
        <v>3.0889895147799177E-4</v>
      </c>
      <c r="AG3" s="141">
        <v>4.3386120418562963E-4</v>
      </c>
      <c r="AH3" s="141">
        <v>7.7156183317886998E-5</v>
      </c>
      <c r="AI3" s="141">
        <v>4.9733573298832797E-5</v>
      </c>
      <c r="AJ3" s="141">
        <v>1.4302028710809841E-4</v>
      </c>
      <c r="AK3" s="141">
        <v>1.1837408051488896E-4</v>
      </c>
      <c r="AL3" s="141"/>
      <c r="AM3" s="141">
        <v>3.421507453188478E-6</v>
      </c>
      <c r="AN3" s="141">
        <v>7.2973562824551576E-6</v>
      </c>
      <c r="AO3" s="141">
        <v>9.8656175899554591E-5</v>
      </c>
      <c r="AP3" s="141">
        <v>6.3034727881572862E-7</v>
      </c>
      <c r="AQ3" s="141">
        <v>6.6816208370446513E-5</v>
      </c>
      <c r="AR3" s="141">
        <v>6.9075835591954511E-6</v>
      </c>
      <c r="AS3" s="141">
        <v>6.6553967125151178E-6</v>
      </c>
      <c r="AT3" s="141">
        <v>7.1371605919808351E-5</v>
      </c>
      <c r="AU3" s="141">
        <v>6.0694825255019139E-5</v>
      </c>
      <c r="AV3" s="141">
        <v>1.49704518722959E-4</v>
      </c>
      <c r="AW3" s="141">
        <v>8.6525430129681197E-5</v>
      </c>
      <c r="AX3" s="141">
        <v>5.4135047191507564E-6</v>
      </c>
      <c r="AY3" s="141">
        <v>1.83991919413464E-4</v>
      </c>
      <c r="AZ3" s="141">
        <v>2.7670148377009587E-5</v>
      </c>
      <c r="BA3" s="141">
        <v>5.3477668480268654E-5</v>
      </c>
      <c r="BB3" s="141">
        <v>3.6593831796661084E-4</v>
      </c>
      <c r="BC3" s="141">
        <v>5.4652731678293744E-4</v>
      </c>
      <c r="BD3" s="141">
        <v>9.529867785571326E-5</v>
      </c>
      <c r="BE3" s="141">
        <v>1.5836654810295748E-3</v>
      </c>
      <c r="BF3" s="141">
        <v>3.843362843658449E-3</v>
      </c>
      <c r="BG3" s="141">
        <v>3.0107068160693302E-4</v>
      </c>
      <c r="BH3" s="141">
        <v>2.1960839815377795E-4</v>
      </c>
      <c r="BI3" s="141">
        <v>3.9415141185779296E-4</v>
      </c>
      <c r="BJ3" s="141">
        <v>6.2067568235784083E-5</v>
      </c>
      <c r="BK3" s="141">
        <v>3.476539007603046E-5</v>
      </c>
      <c r="BL3" s="141">
        <v>1.2815796646765355E-4</v>
      </c>
      <c r="BM3" s="141">
        <v>1.4146995028235164E-4</v>
      </c>
      <c r="BN3" s="141"/>
      <c r="BO3" s="141">
        <v>2.0043016179310695E-6</v>
      </c>
      <c r="BP3" s="141">
        <v>2.1249568446390507E-5</v>
      </c>
      <c r="BQ3" s="141">
        <v>1.1072027454596215E-4</v>
      </c>
      <c r="BR3" s="141">
        <v>9.350966251900222E-7</v>
      </c>
      <c r="BS3" s="141">
        <v>5.0669069937719812E-5</v>
      </c>
      <c r="BT3" s="141">
        <v>1.1704131180512249E-5</v>
      </c>
      <c r="BU3" s="141">
        <v>1.4803513792048415E-5</v>
      </c>
      <c r="BV3" s="141">
        <v>2.5127782549160707E-5</v>
      </c>
      <c r="BW3" s="141">
        <v>4.6503073458873097E-5</v>
      </c>
      <c r="BX3" s="141">
        <v>1.1854229171552721E-4</v>
      </c>
      <c r="BY3" s="141">
        <v>9.0214081476538231E-5</v>
      </c>
      <c r="BZ3" s="141">
        <v>7.5264526038606346E-6</v>
      </c>
      <c r="CA3" s="141">
        <v>2.3041768336684054E-3</v>
      </c>
      <c r="CB3" s="141">
        <v>1.9303487830403539E-5</v>
      </c>
      <c r="CC3" s="141">
        <v>4.4951685582885571E-5</v>
      </c>
      <c r="CD3" s="141">
        <v>3.2571259208565413E-4</v>
      </c>
      <c r="CE3" s="141">
        <v>6.872099527277406E-4</v>
      </c>
      <c r="CF3" s="141">
        <v>9.499532482399414E-5</v>
      </c>
      <c r="CG3" s="141">
        <v>1.7067438862683982E-3</v>
      </c>
      <c r="CH3" s="141">
        <v>4.8068978731998328E-3</v>
      </c>
      <c r="CI3" s="141">
        <v>2.6668036958495855E-4</v>
      </c>
      <c r="CJ3" s="141">
        <v>2.3194141538556443E-4</v>
      </c>
      <c r="CK3" s="141">
        <v>3.4054019717480384E-4</v>
      </c>
      <c r="CL3" s="141">
        <v>4.1677551832003725E-5</v>
      </c>
      <c r="CM3" s="141">
        <v>4.7825239274760023E-5</v>
      </c>
      <c r="CN3" s="141">
        <v>9.8735658444649643E-5</v>
      </c>
      <c r="CO3" s="141">
        <v>1.3750972203540777E-4</v>
      </c>
      <c r="CP3" s="141"/>
      <c r="CQ3" s="141">
        <v>4.8201590336911323E-6</v>
      </c>
      <c r="CR3" s="141">
        <v>2.3099154024605455E-5</v>
      </c>
      <c r="CS3" s="141">
        <v>9.3574697658453884E-5</v>
      </c>
      <c r="CT3" s="141">
        <v>0</v>
      </c>
      <c r="CU3" s="141">
        <v>4.669412184736172E-5</v>
      </c>
      <c r="CV3" s="141">
        <v>5.084450367572243E-6</v>
      </c>
      <c r="CW3" s="141">
        <v>1.4627878695347509E-5</v>
      </c>
      <c r="CX3" s="141">
        <v>2.6292767259654145E-5</v>
      </c>
      <c r="CY3" s="141">
        <v>2.6830438992907986E-5</v>
      </c>
      <c r="CZ3" s="141">
        <v>1.0792036313124851E-4</v>
      </c>
      <c r="DA3" s="141">
        <v>9.3760031190114209E-5</v>
      </c>
      <c r="DB3" s="141">
        <v>6.8330679932947151E-6</v>
      </c>
      <c r="DC3" s="141">
        <v>2.2897392949126783E-3</v>
      </c>
      <c r="DD3" s="141">
        <v>3.1508805590311057E-5</v>
      </c>
      <c r="DE3" s="141">
        <v>3.64798511501445E-5</v>
      </c>
      <c r="DF3" s="141">
        <v>3.6744998634800961E-4</v>
      </c>
      <c r="DG3" s="141">
        <v>7.1471315823905105E-4</v>
      </c>
      <c r="DH3" s="141">
        <v>9.9444083540392274E-5</v>
      </c>
      <c r="DI3" s="141">
        <v>1.5701193727632602E-3</v>
      </c>
      <c r="DJ3" s="141">
        <v>3.6317206317532181E-3</v>
      </c>
      <c r="DK3" s="141">
        <v>2.2184481018575734E-4</v>
      </c>
      <c r="DL3" s="141">
        <v>2.4868842304806398E-4</v>
      </c>
      <c r="DM3" s="141">
        <v>4.117037770127731E-4</v>
      </c>
      <c r="DN3" s="141">
        <v>3.6231361425422081E-5</v>
      </c>
      <c r="DO3" s="141">
        <v>4.2102520906100058E-5</v>
      </c>
      <c r="DP3" s="141">
        <v>9.4538937473648971E-5</v>
      </c>
      <c r="DQ3" s="141">
        <v>1.04382480815221E-4</v>
      </c>
      <c r="DR3" s="141"/>
      <c r="DS3" s="141">
        <v>5.4163474162398384E-6</v>
      </c>
      <c r="DT3" s="141">
        <v>1.6942358273979042E-5</v>
      </c>
      <c r="DU3" s="141">
        <v>2.8390725614052146E-4</v>
      </c>
      <c r="DV3" s="141">
        <v>6.4174956057180349E-7</v>
      </c>
      <c r="DW3" s="141">
        <v>7.9505113601761765E-5</v>
      </c>
      <c r="DX3" s="141">
        <v>3.4654476270865687E-7</v>
      </c>
      <c r="DY3" s="141">
        <v>2.0551123677932123E-5</v>
      </c>
      <c r="DZ3" s="141">
        <v>1.9281315214081156E-5</v>
      </c>
      <c r="EA3" s="141">
        <v>2.4138755388022348E-5</v>
      </c>
      <c r="EB3" s="141">
        <v>3.0213491924274E-4</v>
      </c>
      <c r="EC3" s="141">
        <v>1.3090926598688041E-4</v>
      </c>
      <c r="ED3" s="141">
        <v>1.0447569596185878E-5</v>
      </c>
      <c r="EE3" s="141">
        <v>2.6672773868725219E-3</v>
      </c>
      <c r="EF3" s="141">
        <v>1.9103858877257895E-5</v>
      </c>
      <c r="EG3" s="141">
        <v>2.8227933254683734E-5</v>
      </c>
      <c r="EH3" s="141">
        <v>5.9524432929055943E-4</v>
      </c>
      <c r="EI3" s="141">
        <v>3.0920218502020077E-3</v>
      </c>
      <c r="EJ3" s="141">
        <v>1.1580088324877728E-4</v>
      </c>
      <c r="EK3" s="141">
        <v>1.7148744618076385E-3</v>
      </c>
      <c r="EL3" s="141">
        <v>6.2246250673248594E-3</v>
      </c>
      <c r="EM3" s="141">
        <v>2.5604223226234147E-4</v>
      </c>
      <c r="EN3" s="141">
        <v>2.6629389207599556E-4</v>
      </c>
      <c r="EO3" s="141">
        <v>2.7793585197933971E-4</v>
      </c>
      <c r="EP3" s="141">
        <v>3.9537548677269496E-5</v>
      </c>
      <c r="EQ3" s="141">
        <v>2.9577155080830828E-5</v>
      </c>
      <c r="ER3" s="141">
        <v>9.3248312566307647E-5</v>
      </c>
      <c r="ES3" s="141">
        <v>2.5697490199868683E-4</v>
      </c>
      <c r="ET3" s="141"/>
      <c r="EU3" s="141">
        <v>7.1409140629350177E-6</v>
      </c>
      <c r="EV3" s="141">
        <v>4.2381108292955467E-5</v>
      </c>
      <c r="EW3" s="141">
        <v>1.1752246266658287E-4</v>
      </c>
      <c r="EX3" s="141">
        <v>2.6823372912060467E-6</v>
      </c>
      <c r="EY3" s="141">
        <v>6.4331758266121744E-5</v>
      </c>
      <c r="EZ3" s="141">
        <v>0</v>
      </c>
      <c r="FA3" s="141">
        <v>5.5872995770679512E-5</v>
      </c>
      <c r="FB3" s="141">
        <v>3.3284373036258908E-5</v>
      </c>
      <c r="FC3" s="141">
        <v>2.5719631129228376E-5</v>
      </c>
      <c r="FD3" s="141">
        <v>1.025398801227199E-4</v>
      </c>
      <c r="FE3" s="141">
        <v>4.0325056869201403E-5</v>
      </c>
      <c r="FF3" s="141">
        <v>8.5902878850529977E-6</v>
      </c>
      <c r="FG3" s="141">
        <v>2.9118963640991278E-3</v>
      </c>
      <c r="FH3" s="141">
        <v>1.1526751975026441E-5</v>
      </c>
      <c r="FI3" s="141">
        <v>1.2872956623326787E-5</v>
      </c>
      <c r="FJ3" s="141">
        <v>3.3525986363276634E-4</v>
      </c>
      <c r="FK3" s="141">
        <v>6.6720037390048692E-4</v>
      </c>
      <c r="FL3" s="141">
        <v>1.6860676326984437E-4</v>
      </c>
      <c r="FM3" s="141">
        <v>1.963110830623842E-3</v>
      </c>
      <c r="FN3" s="141">
        <v>2.8523114822789973E-3</v>
      </c>
      <c r="FO3" s="141">
        <v>2.7929256909423397E-4</v>
      </c>
      <c r="FP3" s="141">
        <v>2.9772349708438506E-4</v>
      </c>
      <c r="FQ3" s="141">
        <v>2.8361919188037122E-4</v>
      </c>
      <c r="FR3" s="141">
        <v>3.086062453405182E-5</v>
      </c>
      <c r="FS3" s="141">
        <v>2.2166761839709859E-5</v>
      </c>
      <c r="FT3" s="141">
        <v>7.3660570589399564E-5</v>
      </c>
      <c r="FU3" s="141">
        <v>1.0902939718620643E-4</v>
      </c>
      <c r="FV3" s="141"/>
      <c r="FW3" s="141">
        <v>7.4298548128251886E-6</v>
      </c>
      <c r="FX3" s="141">
        <v>5.197351821488974E-5</v>
      </c>
      <c r="FY3" s="141">
        <v>1.3401774644576119E-4</v>
      </c>
      <c r="FZ3" s="141">
        <v>2.2425078323824144E-6</v>
      </c>
      <c r="GA3" s="141">
        <v>4.7742617728275763E-5</v>
      </c>
      <c r="GB3" s="141">
        <v>4.4990461661961699E-6</v>
      </c>
      <c r="GC3" s="141">
        <v>7.3410419241108968E-5</v>
      </c>
      <c r="GD3" s="141">
        <v>2.7033013784481606E-5</v>
      </c>
      <c r="GE3" s="141">
        <v>2.7470053710157971E-5</v>
      </c>
      <c r="GF3" s="141">
        <v>2.3180413241175065E-4</v>
      </c>
      <c r="GG3" s="141">
        <v>5.1619447297993141E-5</v>
      </c>
      <c r="GH3" s="141">
        <v>9.7981089291663581E-6</v>
      </c>
      <c r="GI3" s="141">
        <v>3.4141176074302172E-3</v>
      </c>
      <c r="GJ3" s="141">
        <v>2.3503749575500599E-5</v>
      </c>
      <c r="GK3" s="141">
        <v>2.9305361917133528E-5</v>
      </c>
      <c r="GL3" s="141">
        <v>4.1447811020142765E-4</v>
      </c>
      <c r="GM3" s="141">
        <v>3.1109998651001466E-3</v>
      </c>
      <c r="GN3" s="141">
        <v>1.6694425660204222E-4</v>
      </c>
      <c r="GO3" s="141">
        <v>6.8524875296825357E-3</v>
      </c>
      <c r="GP3" s="141">
        <v>5.5829208526674582E-3</v>
      </c>
      <c r="GQ3" s="141">
        <v>2.5873640274772988E-4</v>
      </c>
      <c r="GR3" s="141">
        <v>2.3070243223271064E-4</v>
      </c>
      <c r="GS3" s="141">
        <v>2.6942677372362805E-4</v>
      </c>
      <c r="GT3" s="141">
        <v>3.1214835317601577E-5</v>
      </c>
      <c r="GU3" s="141">
        <v>2.9836324651267024E-5</v>
      </c>
      <c r="GV3" s="141">
        <v>7.0782165291121272E-5</v>
      </c>
      <c r="GW3" s="141">
        <v>2.1284877670399503E-4</v>
      </c>
      <c r="GX3" s="141"/>
      <c r="GY3" s="141">
        <v>3.0703935608341304E-5</v>
      </c>
      <c r="GZ3" s="141">
        <v>1.9552185730356732E-5</v>
      </c>
      <c r="HA3" s="141">
        <v>2.4555109435509873E-5</v>
      </c>
      <c r="HB3" s="141">
        <v>3.7821500049249963E-6</v>
      </c>
      <c r="HC3" s="141">
        <v>3.8348963807197307E-5</v>
      </c>
      <c r="HD3" s="141">
        <v>8.386591078578512E-6</v>
      </c>
      <c r="HE3" s="141">
        <v>1.6941105639768728E-4</v>
      </c>
      <c r="HF3" s="141">
        <v>1.7516852609676708E-5</v>
      </c>
      <c r="HG3" s="141">
        <v>2.0719827636782661E-5</v>
      </c>
      <c r="HH3" s="141">
        <v>2.3097314139416242E-4</v>
      </c>
      <c r="HI3" s="141">
        <v>4.3339288651760507E-5</v>
      </c>
      <c r="HJ3" s="141">
        <v>2.1418063011630555E-5</v>
      </c>
      <c r="HK3" s="141">
        <v>3.8730696591215614E-3</v>
      </c>
      <c r="HL3" s="141">
        <v>1.0841459270647417E-5</v>
      </c>
      <c r="HM3" s="141">
        <v>1.9567008604237779E-5</v>
      </c>
      <c r="HN3" s="141">
        <v>4.3388747912630654E-4</v>
      </c>
      <c r="HO3" s="141">
        <v>2.1138927337193574E-3</v>
      </c>
      <c r="HP3" s="141">
        <v>1.4905149562487535E-4</v>
      </c>
      <c r="HQ3" s="141">
        <v>5.2320730392154818E-3</v>
      </c>
      <c r="HR3" s="141">
        <v>4.8900203666418446E-3</v>
      </c>
      <c r="HS3" s="141">
        <v>2.934148760428049E-4</v>
      </c>
      <c r="HT3" s="141">
        <v>1.8659116312160095E-4</v>
      </c>
      <c r="HU3" s="141">
        <v>3.4047826911714693E-4</v>
      </c>
      <c r="HV3" s="141">
        <v>2.6362894558272644E-5</v>
      </c>
      <c r="HW3" s="141">
        <v>1.7451261683861954E-5</v>
      </c>
      <c r="HX3" s="141">
        <v>6.5200407712966171E-5</v>
      </c>
      <c r="HY3" s="141">
        <v>2.4366385024465062E-4</v>
      </c>
      <c r="HZ3" s="101"/>
    </row>
    <row r="4" spans="1:234" s="102" customFormat="1" ht="48" x14ac:dyDescent="0.25">
      <c r="A4" s="99" t="s">
        <v>28</v>
      </c>
      <c r="B4" s="100">
        <v>7420</v>
      </c>
      <c r="C4" s="100"/>
      <c r="D4" s="100">
        <v>1</v>
      </c>
      <c r="E4" s="100"/>
      <c r="F4" s="100"/>
      <c r="G4" s="100" t="s">
        <v>792</v>
      </c>
      <c r="H4" s="100" t="s">
        <v>791</v>
      </c>
      <c r="I4" s="99" t="s">
        <v>12</v>
      </c>
      <c r="J4" s="99" t="s">
        <v>877</v>
      </c>
      <c r="K4" s="141">
        <v>3.603159421177128E-5</v>
      </c>
      <c r="L4" s="141">
        <v>5.8904195290809285E-6</v>
      </c>
      <c r="M4" s="141">
        <v>7.7255137332010277E-6</v>
      </c>
      <c r="N4" s="141">
        <v>1.6392573501154398E-5</v>
      </c>
      <c r="O4" s="141">
        <v>1.0461380407531029E-4</v>
      </c>
      <c r="P4" s="141">
        <v>5.5495478533939879E-6</v>
      </c>
      <c r="Q4" s="141">
        <v>3.2658053586492351E-5</v>
      </c>
      <c r="R4" s="141">
        <v>3.3414757657698579E-5</v>
      </c>
      <c r="S4" s="141">
        <v>2.6474594853885656E-5</v>
      </c>
      <c r="T4" s="141">
        <v>1.2362952538561332E-4</v>
      </c>
      <c r="U4" s="141">
        <v>4.9331645210937161E-5</v>
      </c>
      <c r="V4" s="141">
        <v>3.2155036408311932E-5</v>
      </c>
      <c r="W4" s="141">
        <v>1.0733759366124726E-4</v>
      </c>
      <c r="X4" s="141">
        <v>5.5994398470890215E-5</v>
      </c>
      <c r="Y4" s="141">
        <v>5.1122692192362005E-5</v>
      </c>
      <c r="Z4" s="141">
        <v>2.1752563428756969E-4</v>
      </c>
      <c r="AA4" s="141">
        <v>7.4902719435834743E-4</v>
      </c>
      <c r="AB4" s="141">
        <v>1.6416296903772016E-4</v>
      </c>
      <c r="AC4" s="141">
        <v>8.2241374283314507E-4</v>
      </c>
      <c r="AD4" s="141">
        <v>4.4858978953894423E-3</v>
      </c>
      <c r="AE4" s="141">
        <v>7.4719272789669944E-4</v>
      </c>
      <c r="AF4" s="141">
        <v>6.8958842561402057E-4</v>
      </c>
      <c r="AG4" s="141">
        <v>8.2099624772488493E-4</v>
      </c>
      <c r="AH4" s="141">
        <v>6.1870594182710862E-5</v>
      </c>
      <c r="AI4" s="141">
        <v>9.9722724235955636E-5</v>
      </c>
      <c r="AJ4" s="141">
        <v>1.7721761784080482E-4</v>
      </c>
      <c r="AK4" s="141">
        <v>2.3473155528021776E-4</v>
      </c>
      <c r="AL4" s="141"/>
      <c r="AM4" s="141">
        <v>3.3494273616939728E-5</v>
      </c>
      <c r="AN4" s="141">
        <v>7.3182839718978052E-6</v>
      </c>
      <c r="AO4" s="141">
        <v>9.6904669302632976E-6</v>
      </c>
      <c r="AP4" s="141">
        <v>9.0827370550758388E-6</v>
      </c>
      <c r="AQ4" s="141">
        <v>1.1428091506509096E-4</v>
      </c>
      <c r="AR4" s="141">
        <v>2.9941375905864077E-6</v>
      </c>
      <c r="AS4" s="141">
        <v>3.1992153654760303E-5</v>
      </c>
      <c r="AT4" s="141">
        <v>2.5137818062783313E-5</v>
      </c>
      <c r="AU4" s="141">
        <v>3.4929360260444676E-5</v>
      </c>
      <c r="AV4" s="141">
        <v>1.2536059469621215E-4</v>
      </c>
      <c r="AW4" s="141">
        <v>5.0130144943122279E-5</v>
      </c>
      <c r="AX4" s="141">
        <v>3.2914434012350991E-5</v>
      </c>
      <c r="AY4" s="141">
        <v>2.0651997191483836E-4</v>
      </c>
      <c r="AZ4" s="141">
        <v>5.9045927850430726E-5</v>
      </c>
      <c r="BA4" s="141">
        <v>4.2231306333925622E-5</v>
      </c>
      <c r="BB4" s="141">
        <v>2.0747356191740571E-4</v>
      </c>
      <c r="BC4" s="141">
        <v>8.1738614438140139E-4</v>
      </c>
      <c r="BD4" s="141">
        <v>1.7437866802755725E-4</v>
      </c>
      <c r="BE4" s="141">
        <v>8.1218783255361342E-4</v>
      </c>
      <c r="BF4" s="141">
        <v>4.4291626693771955E-3</v>
      </c>
      <c r="BG4" s="141">
        <v>6.8926889483272435E-4</v>
      </c>
      <c r="BH4" s="141">
        <v>6.5057854636185243E-4</v>
      </c>
      <c r="BI4" s="141">
        <v>7.7632725602390883E-4</v>
      </c>
      <c r="BJ4" s="141">
        <v>5.8542468919598731E-5</v>
      </c>
      <c r="BK4" s="141">
        <v>8.2046261459406812E-5</v>
      </c>
      <c r="BL4" s="141">
        <v>1.9473678397570563E-4</v>
      </c>
      <c r="BM4" s="141">
        <v>2.4662172706303107E-4</v>
      </c>
      <c r="BN4" s="141"/>
      <c r="BO4" s="141">
        <v>3.7459979618465057E-5</v>
      </c>
      <c r="BP4" s="141">
        <v>6.6903607660314365E-6</v>
      </c>
      <c r="BQ4" s="141">
        <v>1.1378028350835326E-5</v>
      </c>
      <c r="BR4" s="141">
        <v>1.30349473011888E-5</v>
      </c>
      <c r="BS4" s="141">
        <v>1.0379723247925164E-4</v>
      </c>
      <c r="BT4" s="141">
        <v>4.8072207018698028E-6</v>
      </c>
      <c r="BU4" s="141">
        <v>2.7531205616367656E-5</v>
      </c>
      <c r="BV4" s="141">
        <v>2.68626600027924E-5</v>
      </c>
      <c r="BW4" s="141">
        <v>3.0468501875088858E-5</v>
      </c>
      <c r="BX4" s="141">
        <v>1.389886685663355E-4</v>
      </c>
      <c r="BY4" s="141">
        <v>4.5215605808985543E-5</v>
      </c>
      <c r="BZ4" s="141">
        <v>2.4845574618085942E-5</v>
      </c>
      <c r="CA4" s="141">
        <v>8.4420051807836512E-5</v>
      </c>
      <c r="CB4" s="141">
        <v>6.1245528349701908E-5</v>
      </c>
      <c r="CC4" s="141">
        <v>4.8548793423550578E-5</v>
      </c>
      <c r="CD4" s="141">
        <v>1.8753415257628973E-4</v>
      </c>
      <c r="CE4" s="141">
        <v>8.2775054237784493E-4</v>
      </c>
      <c r="CF4" s="141">
        <v>1.6036563401289103E-4</v>
      </c>
      <c r="CG4" s="141">
        <v>8.0405782908772008E-4</v>
      </c>
      <c r="CH4" s="141">
        <v>4.9787701576196634E-3</v>
      </c>
      <c r="CI4" s="141">
        <v>7.5456270201544314E-4</v>
      </c>
      <c r="CJ4" s="141">
        <v>6.5056312379238883E-4</v>
      </c>
      <c r="CK4" s="141">
        <v>7.7069925729949889E-4</v>
      </c>
      <c r="CL4" s="141">
        <v>5.6965579638847649E-5</v>
      </c>
      <c r="CM4" s="141">
        <v>9.8058198125731508E-5</v>
      </c>
      <c r="CN4" s="141">
        <v>1.9678538693931161E-4</v>
      </c>
      <c r="CO4" s="141">
        <v>2.3167872902871546E-4</v>
      </c>
      <c r="CP4" s="141"/>
      <c r="CQ4" s="141">
        <v>4.9721941283015413E-5</v>
      </c>
      <c r="CR4" s="141">
        <v>7.6437181771972887E-6</v>
      </c>
      <c r="CS4" s="141">
        <v>1.496642503139036E-5</v>
      </c>
      <c r="CT4" s="141">
        <v>1.2558953156882947E-5</v>
      </c>
      <c r="CU4" s="141">
        <v>1.0235134850540471E-4</v>
      </c>
      <c r="CV4" s="141">
        <v>1.3529895467032372E-6</v>
      </c>
      <c r="CW4" s="141">
        <v>1.6696944915872192E-5</v>
      </c>
      <c r="CX4" s="141">
        <v>1.8756520122179621E-5</v>
      </c>
      <c r="CY4" s="141">
        <v>4.1597185947587591E-5</v>
      </c>
      <c r="CZ4" s="141">
        <v>9.5547708182966776E-5</v>
      </c>
      <c r="DA4" s="141">
        <v>4.6545174723806504E-5</v>
      </c>
      <c r="DB4" s="141">
        <v>3.1578181939847521E-5</v>
      </c>
      <c r="DC4" s="141">
        <v>8.7185240372944598E-5</v>
      </c>
      <c r="DD4" s="141">
        <v>3.7852244771430158E-5</v>
      </c>
      <c r="DE4" s="141">
        <v>4.559352595234483E-5</v>
      </c>
      <c r="DF4" s="141">
        <v>1.9878203754492477E-4</v>
      </c>
      <c r="DG4" s="141">
        <v>8.0447598523466439E-4</v>
      </c>
      <c r="DH4" s="141">
        <v>1.593111452672522E-4</v>
      </c>
      <c r="DI4" s="141">
        <v>8.0226696549325896E-4</v>
      </c>
      <c r="DJ4" s="141">
        <v>5.1597409554425327E-3</v>
      </c>
      <c r="DK4" s="141">
        <v>7.6744109816643917E-4</v>
      </c>
      <c r="DL4" s="141">
        <v>6.2639598504379672E-4</v>
      </c>
      <c r="DM4" s="141">
        <v>8.3619706496978054E-4</v>
      </c>
      <c r="DN4" s="141">
        <v>5.0386819738281956E-5</v>
      </c>
      <c r="DO4" s="141">
        <v>8.0522141421393624E-5</v>
      </c>
      <c r="DP4" s="141">
        <v>1.7075477613279634E-4</v>
      </c>
      <c r="DQ4" s="141">
        <v>3.0645432294888362E-4</v>
      </c>
      <c r="DR4" s="141"/>
      <c r="DS4" s="141">
        <v>4.8753808491574286E-5</v>
      </c>
      <c r="DT4" s="141">
        <v>7.5521843287552097E-6</v>
      </c>
      <c r="DU4" s="141">
        <v>2.510512955964631E-5</v>
      </c>
      <c r="DV4" s="141">
        <v>1.4333199602228461E-5</v>
      </c>
      <c r="DW4" s="141">
        <v>7.9464702254427783E-5</v>
      </c>
      <c r="DX4" s="141">
        <v>1.6245953042496655E-6</v>
      </c>
      <c r="DY4" s="141">
        <v>2.1883571932225667E-5</v>
      </c>
      <c r="DZ4" s="141">
        <v>2.0685897377313933E-5</v>
      </c>
      <c r="EA4" s="141">
        <v>1.6343656267264354E-5</v>
      </c>
      <c r="EB4" s="141">
        <v>1.1015613590560276E-4</v>
      </c>
      <c r="EC4" s="141">
        <v>5.957817945475364E-5</v>
      </c>
      <c r="ED4" s="141">
        <v>3.2251866582694479E-5</v>
      </c>
      <c r="EE4" s="141">
        <v>1.1118950369802564E-4</v>
      </c>
      <c r="EF4" s="141">
        <v>4.6207635651695119E-5</v>
      </c>
      <c r="EG4" s="141">
        <v>4.2204125059704872E-5</v>
      </c>
      <c r="EH4" s="141">
        <v>2.8983587070598638E-4</v>
      </c>
      <c r="EI4" s="141">
        <v>7.789119524852805E-4</v>
      </c>
      <c r="EJ4" s="141">
        <v>1.575377328367846E-4</v>
      </c>
      <c r="EK4" s="141">
        <v>8.8336906916821332E-4</v>
      </c>
      <c r="EL4" s="141">
        <v>6.2082673240255988E-3</v>
      </c>
      <c r="EM4" s="141">
        <v>8.8798056196890383E-4</v>
      </c>
      <c r="EN4" s="141">
        <v>6.8734404856001484E-4</v>
      </c>
      <c r="EO4" s="141">
        <v>8.1413506290845482E-4</v>
      </c>
      <c r="EP4" s="141">
        <v>4.7047704701470374E-5</v>
      </c>
      <c r="EQ4" s="141">
        <v>7.9572428097329575E-5</v>
      </c>
      <c r="ER4" s="141">
        <v>1.4831271502846943E-4</v>
      </c>
      <c r="ES4" s="141">
        <v>3.168526526649915E-4</v>
      </c>
      <c r="ET4" s="141"/>
      <c r="EU4" s="141">
        <v>4.8414071148306967E-5</v>
      </c>
      <c r="EV4" s="141">
        <v>1.1079412580342851E-5</v>
      </c>
      <c r="EW4" s="141">
        <v>2.8029304220775733E-5</v>
      </c>
      <c r="EX4" s="141">
        <v>1.3917230714727053E-5</v>
      </c>
      <c r="EY4" s="141">
        <v>7.6184350330609033E-5</v>
      </c>
      <c r="EZ4" s="141">
        <v>3.4139276588507745E-6</v>
      </c>
      <c r="FA4" s="141">
        <v>2.3045406547538588E-5</v>
      </c>
      <c r="FB4" s="141">
        <v>2.2348961049784208E-5</v>
      </c>
      <c r="FC4" s="141">
        <v>1.9071143226774524E-5</v>
      </c>
      <c r="FD4" s="141">
        <v>1.5164735067596153E-4</v>
      </c>
      <c r="FE4" s="141">
        <v>5.5639365043684727E-5</v>
      </c>
      <c r="FF4" s="141">
        <v>3.5782360484017559E-5</v>
      </c>
      <c r="FG4" s="141">
        <v>9.4074627459676238E-5</v>
      </c>
      <c r="FH4" s="141">
        <v>3.4064662621486087E-5</v>
      </c>
      <c r="FI4" s="141">
        <v>4.3659036071847227E-5</v>
      </c>
      <c r="FJ4" s="141">
        <v>2.9181349535266311E-4</v>
      </c>
      <c r="FK4" s="141">
        <v>8.770316256520921E-4</v>
      </c>
      <c r="FL4" s="141">
        <v>1.6854655318893227E-4</v>
      </c>
      <c r="FM4" s="141">
        <v>8.7738292128105655E-4</v>
      </c>
      <c r="FN4" s="141">
        <v>5.5702117770192773E-3</v>
      </c>
      <c r="FO4" s="141">
        <v>8.9170398889905356E-4</v>
      </c>
      <c r="FP4" s="141">
        <v>7.6120383912145961E-4</v>
      </c>
      <c r="FQ4" s="141">
        <v>8.4649198123529874E-4</v>
      </c>
      <c r="FR4" s="141">
        <v>3.503374873339267E-5</v>
      </c>
      <c r="FS4" s="141">
        <v>9.4814468299827821E-5</v>
      </c>
      <c r="FT4" s="141">
        <v>1.609916307218163E-4</v>
      </c>
      <c r="FU4" s="141">
        <v>1.8198982563756878E-4</v>
      </c>
      <c r="FV4" s="141"/>
      <c r="FW4" s="141">
        <v>5.3039502705363608E-5</v>
      </c>
      <c r="FX4" s="141">
        <v>8.4274012233365904E-6</v>
      </c>
      <c r="FY4" s="141">
        <v>2.7773961414201759E-5</v>
      </c>
      <c r="FZ4" s="141">
        <v>1.3870253458035336E-5</v>
      </c>
      <c r="GA4" s="141">
        <v>1.0535596196116479E-4</v>
      </c>
      <c r="GB4" s="141">
        <v>7.1926614943827319E-6</v>
      </c>
      <c r="GC4" s="141">
        <v>2.4688177816829269E-5</v>
      </c>
      <c r="GD4" s="141">
        <v>2.3313021867478313E-5</v>
      </c>
      <c r="GE4" s="141">
        <v>1.4347790934079893E-5</v>
      </c>
      <c r="GF4" s="141">
        <v>2.260780660725482E-4</v>
      </c>
      <c r="GG4" s="141">
        <v>7.6121864612067284E-5</v>
      </c>
      <c r="GH4" s="141">
        <v>3.5912124869931606E-5</v>
      </c>
      <c r="GI4" s="141">
        <v>9.1401154807585521E-5</v>
      </c>
      <c r="GJ4" s="141">
        <v>3.8768240094146535E-5</v>
      </c>
      <c r="GK4" s="141">
        <v>3.9392356461294894E-5</v>
      </c>
      <c r="GL4" s="141">
        <v>3.6491348266086502E-4</v>
      </c>
      <c r="GM4" s="141">
        <v>9.3323975718762487E-4</v>
      </c>
      <c r="GN4" s="141">
        <v>1.7754576464649207E-4</v>
      </c>
      <c r="GO4" s="141">
        <v>9.6618343941730865E-4</v>
      </c>
      <c r="GP4" s="141">
        <v>5.9809022254912478E-3</v>
      </c>
      <c r="GQ4" s="141">
        <v>8.5426454823636655E-4</v>
      </c>
      <c r="GR4" s="141">
        <v>7.2346765444895888E-4</v>
      </c>
      <c r="GS4" s="141">
        <v>9.3522593498725345E-4</v>
      </c>
      <c r="GT4" s="141">
        <v>9.7045707084325854E-5</v>
      </c>
      <c r="GU4" s="141">
        <v>9.6460281168615444E-5</v>
      </c>
      <c r="GV4" s="141">
        <v>1.6776564330206405E-4</v>
      </c>
      <c r="GW4" s="141">
        <v>2.1039909192973713E-4</v>
      </c>
      <c r="GX4" s="141"/>
      <c r="GY4" s="141">
        <v>6.6421763615627063E-5</v>
      </c>
      <c r="GZ4" s="141">
        <v>1.094562692950463E-5</v>
      </c>
      <c r="HA4" s="141">
        <v>2.3974611693770653E-4</v>
      </c>
      <c r="HB4" s="141">
        <v>3.0977687191141439E-5</v>
      </c>
      <c r="HC4" s="141">
        <v>9.1219569956299315E-5</v>
      </c>
      <c r="HD4" s="141">
        <v>5.7681589356980313E-6</v>
      </c>
      <c r="HE4" s="141">
        <v>2.7860493870137773E-5</v>
      </c>
      <c r="HF4" s="141">
        <v>2.4858157444609767E-5</v>
      </c>
      <c r="HG4" s="141">
        <v>2.709122979877199E-5</v>
      </c>
      <c r="HH4" s="141">
        <v>1.3451315571727006E-4</v>
      </c>
      <c r="HI4" s="141">
        <v>7.7284706155961519E-5</v>
      </c>
      <c r="HJ4" s="141">
        <v>2.5804376122689172E-5</v>
      </c>
      <c r="HK4" s="141">
        <v>9.2003132919354092E-5</v>
      </c>
      <c r="HL4" s="141">
        <v>3.4560747252950287E-5</v>
      </c>
      <c r="HM4" s="141">
        <v>2.9022383616549162E-5</v>
      </c>
      <c r="HN4" s="141">
        <v>4.0589784111304391E-4</v>
      </c>
      <c r="HO4" s="141">
        <v>1.1561597799569468E-3</v>
      </c>
      <c r="HP4" s="141">
        <v>1.6992051845648946E-4</v>
      </c>
      <c r="HQ4" s="141">
        <v>1.2021346990114304E-3</v>
      </c>
      <c r="HR4" s="141">
        <v>5.8220652916153356E-3</v>
      </c>
      <c r="HS4" s="141">
        <v>9.7248670856924381E-4</v>
      </c>
      <c r="HT4" s="141">
        <v>7.8407757178234607E-4</v>
      </c>
      <c r="HU4" s="141">
        <v>1.0159593797977981E-3</v>
      </c>
      <c r="HV4" s="141">
        <v>7.913797293258584E-5</v>
      </c>
      <c r="HW4" s="141">
        <v>1.0764134637048359E-4</v>
      </c>
      <c r="HX4" s="141">
        <v>2.0183898655500322E-4</v>
      </c>
      <c r="HY4" s="141">
        <v>1.697776925562429E-4</v>
      </c>
      <c r="HZ4" s="101"/>
    </row>
    <row r="5" spans="1:234" s="102" customFormat="1" ht="48" x14ac:dyDescent="0.25">
      <c r="A5" s="99" t="s">
        <v>28</v>
      </c>
      <c r="B5" s="100">
        <v>74102</v>
      </c>
      <c r="C5" s="100"/>
      <c r="D5" s="100">
        <v>1</v>
      </c>
      <c r="E5" s="100"/>
      <c r="F5" s="100"/>
      <c r="G5" s="100" t="s">
        <v>806</v>
      </c>
      <c r="H5" s="100" t="s">
        <v>780</v>
      </c>
      <c r="I5" s="99" t="s">
        <v>837</v>
      </c>
      <c r="J5" s="99" t="s">
        <v>877</v>
      </c>
      <c r="K5" s="141">
        <v>5.1963844540156799E-6</v>
      </c>
      <c r="L5" s="141">
        <v>4.5099048421355814E-6</v>
      </c>
      <c r="M5" s="141">
        <v>1.266694077351444E-6</v>
      </c>
      <c r="N5" s="141">
        <v>8.3899471801110189E-7</v>
      </c>
      <c r="O5" s="141">
        <v>3.3439739552391708E-5</v>
      </c>
      <c r="P5" s="141">
        <v>1.6893301486755803E-6</v>
      </c>
      <c r="Q5" s="141">
        <v>3.6876035629365729E-6</v>
      </c>
      <c r="R5" s="141">
        <v>2.0698950704371321E-5</v>
      </c>
      <c r="S5" s="141">
        <v>2.3247746741463563E-6</v>
      </c>
      <c r="T5" s="141">
        <v>5.6997824125031886E-5</v>
      </c>
      <c r="U5" s="141">
        <v>5.0455195211863729E-6</v>
      </c>
      <c r="V5" s="141">
        <v>3.1985170049411906E-6</v>
      </c>
      <c r="W5" s="141">
        <v>7.5782404645891407E-5</v>
      </c>
      <c r="X5" s="141">
        <v>5.1687825802955614E-6</v>
      </c>
      <c r="Y5" s="141">
        <v>7.9012853819862736E-7</v>
      </c>
      <c r="Z5" s="141">
        <v>6.1924828124429652E-5</v>
      </c>
      <c r="AA5" s="141">
        <v>9.6427061265542949E-5</v>
      </c>
      <c r="AB5" s="141">
        <v>2.651819100415028E-5</v>
      </c>
      <c r="AC5" s="141">
        <v>2.7507864211720473E-4</v>
      </c>
      <c r="AD5" s="141">
        <v>1.9038600079793345E-3</v>
      </c>
      <c r="AE5" s="141">
        <v>2.3923168688637112E-4</v>
      </c>
      <c r="AF5" s="141">
        <v>1.1659584023150585E-4</v>
      </c>
      <c r="AG5" s="141">
        <v>1.4932052097470989E-4</v>
      </c>
      <c r="AH5" s="141">
        <v>7.1559520949280134E-6</v>
      </c>
      <c r="AI5" s="141">
        <v>3.1182061902065485E-5</v>
      </c>
      <c r="AJ5" s="141">
        <v>7.6308971563792473E-5</v>
      </c>
      <c r="AK5" s="141">
        <v>8.9586423834279799E-5</v>
      </c>
      <c r="AL5" s="141"/>
      <c r="AM5" s="141">
        <v>4.9353235930090797E-6</v>
      </c>
      <c r="AN5" s="141">
        <v>5.9149343951209947E-6</v>
      </c>
      <c r="AO5" s="141">
        <v>3.2256324290026138E-6</v>
      </c>
      <c r="AP5" s="141">
        <v>0</v>
      </c>
      <c r="AQ5" s="141">
        <v>2.3927339573858635E-5</v>
      </c>
      <c r="AR5" s="141">
        <v>2.7083362169649174E-7</v>
      </c>
      <c r="AS5" s="141">
        <v>3.1279126224003446E-6</v>
      </c>
      <c r="AT5" s="141">
        <v>1.9129486014139052E-5</v>
      </c>
      <c r="AU5" s="141">
        <v>1.8903068307486182E-6</v>
      </c>
      <c r="AV5" s="141">
        <v>6.4763680988406944E-5</v>
      </c>
      <c r="AW5" s="141">
        <v>1.1536673419070323E-5</v>
      </c>
      <c r="AX5" s="141">
        <v>4.0663631053671634E-6</v>
      </c>
      <c r="AY5" s="141">
        <v>1.6208493474391793E-5</v>
      </c>
      <c r="AZ5" s="141">
        <v>1.8541677190151152E-6</v>
      </c>
      <c r="BA5" s="141">
        <v>6.171930735614746E-7</v>
      </c>
      <c r="BB5" s="141">
        <v>8.0774913313746039E-5</v>
      </c>
      <c r="BC5" s="141">
        <v>1.0756642229653861E-4</v>
      </c>
      <c r="BD5" s="141">
        <v>2.5918677731451585E-5</v>
      </c>
      <c r="BE5" s="141">
        <v>3.1957838076191949E-4</v>
      </c>
      <c r="BF5" s="141">
        <v>1.483034001281529E-3</v>
      </c>
      <c r="BG5" s="141">
        <v>2.4560013704955802E-4</v>
      </c>
      <c r="BH5" s="141">
        <v>1.7843269581988019E-4</v>
      </c>
      <c r="BI5" s="141">
        <v>7.6783396957180966E-5</v>
      </c>
      <c r="BJ5" s="141">
        <v>5.302514864005428E-6</v>
      </c>
      <c r="BK5" s="141">
        <v>2.1029723411017428E-5</v>
      </c>
      <c r="BL5" s="141">
        <v>5.6562032015008745E-5</v>
      </c>
      <c r="BM5" s="141">
        <v>4.0592555203658357E-5</v>
      </c>
      <c r="BN5" s="141"/>
      <c r="BO5" s="141">
        <v>2.1976092694734406E-6</v>
      </c>
      <c r="BP5" s="141">
        <v>7.0387349356885838E-6</v>
      </c>
      <c r="BQ5" s="141">
        <v>2.8662342032154969E-6</v>
      </c>
      <c r="BR5" s="141">
        <v>0</v>
      </c>
      <c r="BS5" s="141">
        <v>1.7661273957514791E-5</v>
      </c>
      <c r="BT5" s="141">
        <v>6.6175933269603527E-7</v>
      </c>
      <c r="BU5" s="141">
        <v>2.8092558838767165E-6</v>
      </c>
      <c r="BV5" s="141">
        <v>1.732953498936649E-5</v>
      </c>
      <c r="BW5" s="141">
        <v>1.5797712754359793E-6</v>
      </c>
      <c r="BX5" s="141">
        <v>1.1075197176568098E-5</v>
      </c>
      <c r="BY5" s="141">
        <v>4.0298346003315051E-6</v>
      </c>
      <c r="BZ5" s="141">
        <v>4.2713909462614921E-6</v>
      </c>
      <c r="CA5" s="141">
        <v>2.296765646486043E-5</v>
      </c>
      <c r="CB5" s="141">
        <v>1.3678321982044436E-6</v>
      </c>
      <c r="CC5" s="141">
        <v>6.2662931245061813E-7</v>
      </c>
      <c r="CD5" s="141">
        <v>6.5849372145604913E-5</v>
      </c>
      <c r="CE5" s="141">
        <v>9.138783485491927E-5</v>
      </c>
      <c r="CF5" s="141">
        <v>1.8940523156851615E-5</v>
      </c>
      <c r="CG5" s="141">
        <v>1.7087533128504101E-4</v>
      </c>
      <c r="CH5" s="141">
        <v>1.3454613995496883E-3</v>
      </c>
      <c r="CI5" s="141">
        <v>1.3510118722415281E-4</v>
      </c>
      <c r="CJ5" s="141">
        <v>2.5191251902092804E-4</v>
      </c>
      <c r="CK5" s="141">
        <v>8.3688622929219752E-5</v>
      </c>
      <c r="CL5" s="141">
        <v>8.2218480936713385E-6</v>
      </c>
      <c r="CM5" s="141">
        <v>2.54100830204248E-5</v>
      </c>
      <c r="CN5" s="141">
        <v>5.7035033257647103E-5</v>
      </c>
      <c r="CO5" s="141">
        <v>2.3443595088358249E-5</v>
      </c>
      <c r="CP5" s="141"/>
      <c r="CQ5" s="141">
        <v>3.0146154201188449E-7</v>
      </c>
      <c r="CR5" s="141">
        <v>2.7901923751681326E-6</v>
      </c>
      <c r="CS5" s="141">
        <v>2.2839781538215351E-6</v>
      </c>
      <c r="CT5" s="141">
        <v>0</v>
      </c>
      <c r="CU5" s="141">
        <v>1.8308427686133706E-5</v>
      </c>
      <c r="CV5" s="141">
        <v>5.4765513465492349E-7</v>
      </c>
      <c r="CW5" s="141">
        <v>1.9694834244769316E-6</v>
      </c>
      <c r="CX5" s="141">
        <v>1.3649103409462292E-5</v>
      </c>
      <c r="CY5" s="141">
        <v>1.751516680883654E-6</v>
      </c>
      <c r="CZ5" s="141">
        <v>8.771485805867769E-6</v>
      </c>
      <c r="DA5" s="141">
        <v>8.0897656991192167E-6</v>
      </c>
      <c r="DB5" s="141">
        <v>6.229195305413307E-6</v>
      </c>
      <c r="DC5" s="141">
        <v>9.1040380815776891E-6</v>
      </c>
      <c r="DD5" s="141">
        <v>2.7633974684422745E-7</v>
      </c>
      <c r="DE5" s="141">
        <v>1.1406701826646991E-6</v>
      </c>
      <c r="DF5" s="141">
        <v>1.0032073872891834E-4</v>
      </c>
      <c r="DG5" s="141">
        <v>1.3253872254810069E-4</v>
      </c>
      <c r="DH5" s="141">
        <v>2.2962752725563393E-5</v>
      </c>
      <c r="DI5" s="141">
        <v>1.4892094663847239E-4</v>
      </c>
      <c r="DJ5" s="141">
        <v>1.143483788552873E-3</v>
      </c>
      <c r="DK5" s="141">
        <v>1.3700394578658557E-4</v>
      </c>
      <c r="DL5" s="141">
        <v>1.8044632758923849E-4</v>
      </c>
      <c r="DM5" s="141">
        <v>8.5138944547553559E-5</v>
      </c>
      <c r="DN5" s="141">
        <v>6.2660791250780588E-6</v>
      </c>
      <c r="DO5" s="141">
        <v>2.4185038596367089E-5</v>
      </c>
      <c r="DP5" s="141">
        <v>5.8259925027157234E-5</v>
      </c>
      <c r="DQ5" s="141">
        <v>6.4785381662986653E-5</v>
      </c>
      <c r="DR5" s="141"/>
      <c r="DS5" s="141">
        <v>3.7749974151282556E-7</v>
      </c>
      <c r="DT5" s="141">
        <v>2.8248305657397692E-6</v>
      </c>
      <c r="DU5" s="141">
        <v>1.7425583109763132E-5</v>
      </c>
      <c r="DV5" s="141">
        <v>0</v>
      </c>
      <c r="DW5" s="141">
        <v>1.5589134950578394E-5</v>
      </c>
      <c r="DX5" s="141">
        <v>8.3112859756407105E-7</v>
      </c>
      <c r="DY5" s="141">
        <v>3.7435391033355205E-7</v>
      </c>
      <c r="DZ5" s="141">
        <v>3.9032265273252761E-5</v>
      </c>
      <c r="EA5" s="141">
        <v>1.3457865784932232E-6</v>
      </c>
      <c r="EB5" s="141">
        <v>6.3688610556865922E-6</v>
      </c>
      <c r="EC5" s="141">
        <v>5.1618433821732186E-6</v>
      </c>
      <c r="ED5" s="141">
        <v>8.2640985079516068E-6</v>
      </c>
      <c r="EE5" s="141">
        <v>9.6241608683366262E-6</v>
      </c>
      <c r="EF5" s="141">
        <v>4.2531637543778349E-6</v>
      </c>
      <c r="EG5" s="141">
        <v>8.5252024958313111E-7</v>
      </c>
      <c r="EH5" s="141">
        <v>7.8008729793048695E-5</v>
      </c>
      <c r="EI5" s="141">
        <v>1.0437368294838358E-4</v>
      </c>
      <c r="EJ5" s="141">
        <v>2.298664505191234E-5</v>
      </c>
      <c r="EK5" s="141">
        <v>2.2024697064759375E-4</v>
      </c>
      <c r="EL5" s="141">
        <v>9.6699077970118636E-4</v>
      </c>
      <c r="EM5" s="141">
        <v>1.5660500647544589E-4</v>
      </c>
      <c r="EN5" s="141">
        <v>1.9299800118090124E-4</v>
      </c>
      <c r="EO5" s="141">
        <v>8.0631899996870494E-5</v>
      </c>
      <c r="EP5" s="141">
        <v>7.0725331571911537E-6</v>
      </c>
      <c r="EQ5" s="141">
        <v>1.8234980305543106E-5</v>
      </c>
      <c r="ER5" s="141">
        <v>3.5190821611955134E-5</v>
      </c>
      <c r="ES5" s="141">
        <v>5.3941642730952747E-5</v>
      </c>
      <c r="ET5" s="141"/>
      <c r="EU5" s="141">
        <v>0</v>
      </c>
      <c r="EV5" s="141">
        <v>2.3061524817579572E-6</v>
      </c>
      <c r="EW5" s="141">
        <v>1.8680508610194126E-6</v>
      </c>
      <c r="EX5" s="141">
        <v>0</v>
      </c>
      <c r="EY5" s="141">
        <v>1.0826548608999698E-5</v>
      </c>
      <c r="EZ5" s="141">
        <v>1.6443543764287566E-6</v>
      </c>
      <c r="FA5" s="141">
        <v>1.8683723080008015E-7</v>
      </c>
      <c r="FB5" s="141">
        <v>3.4428310998686096E-5</v>
      </c>
      <c r="FC5" s="141">
        <v>0</v>
      </c>
      <c r="FD5" s="141">
        <v>6.8169261203579347E-6</v>
      </c>
      <c r="FE5" s="141">
        <v>5.0080521177913797E-6</v>
      </c>
      <c r="FF5" s="141">
        <v>4.9969621969559921E-6</v>
      </c>
      <c r="FG5" s="141">
        <v>1.1007263040166801E-5</v>
      </c>
      <c r="FH5" s="141">
        <v>3.6354122820742809E-7</v>
      </c>
      <c r="FI5" s="141">
        <v>2.5616262964426571E-6</v>
      </c>
      <c r="FJ5" s="141">
        <v>6.3565344475558096E-5</v>
      </c>
      <c r="FK5" s="141">
        <v>1.2154676456734735E-4</v>
      </c>
      <c r="FL5" s="141">
        <v>2.5124655728397469E-5</v>
      </c>
      <c r="FM5" s="141">
        <v>3.1945100927843143E-4</v>
      </c>
      <c r="FN5" s="141">
        <v>1.2966355263093136E-3</v>
      </c>
      <c r="FO5" s="141">
        <v>7.7421132895969623E-5</v>
      </c>
      <c r="FP5" s="141">
        <v>4.5284111282931379E-5</v>
      </c>
      <c r="FQ5" s="141">
        <v>1.0125247731139128E-4</v>
      </c>
      <c r="FR5" s="141">
        <v>2.6251503426346915E-6</v>
      </c>
      <c r="FS5" s="141">
        <v>1.6680901745558316E-5</v>
      </c>
      <c r="FT5" s="141">
        <v>2.203157042381226E-5</v>
      </c>
      <c r="FU5" s="141">
        <v>3.2949670194321832E-5</v>
      </c>
      <c r="FV5" s="141"/>
      <c r="FW5" s="141">
        <v>1.0657250096039144E-6</v>
      </c>
      <c r="FX5" s="141">
        <v>0</v>
      </c>
      <c r="FY5" s="141">
        <v>8.5060239275236667E-6</v>
      </c>
      <c r="FZ5" s="141">
        <v>0</v>
      </c>
      <c r="GA5" s="141">
        <v>1.4248029806006601E-5</v>
      </c>
      <c r="GB5" s="141">
        <v>8.1666970844647792E-7</v>
      </c>
      <c r="GC5" s="141">
        <v>2.3001125859447085E-7</v>
      </c>
      <c r="GD5" s="141">
        <v>2.5599493173301181E-5</v>
      </c>
      <c r="GE5" s="141">
        <v>0</v>
      </c>
      <c r="GF5" s="141">
        <v>7.6491254167571382E-6</v>
      </c>
      <c r="GG5" s="141">
        <v>5.5746499832796908E-6</v>
      </c>
      <c r="GH5" s="141">
        <v>6.3603580634043974E-6</v>
      </c>
      <c r="GI5" s="141">
        <v>5.8764169701302954E-6</v>
      </c>
      <c r="GJ5" s="141">
        <v>1.5985967815796641E-6</v>
      </c>
      <c r="GK5" s="141">
        <v>9.9900135682871282E-7</v>
      </c>
      <c r="GL5" s="141">
        <v>9.8068654818758905E-5</v>
      </c>
      <c r="GM5" s="141">
        <v>1.0728679619769889E-4</v>
      </c>
      <c r="GN5" s="141">
        <v>2.0649219038038157E-5</v>
      </c>
      <c r="GO5" s="141">
        <v>1.6537177471679762E-4</v>
      </c>
      <c r="GP5" s="141">
        <v>1.1370085660770029E-3</v>
      </c>
      <c r="GQ5" s="141">
        <v>4.618972664885088E-5</v>
      </c>
      <c r="GR5" s="141">
        <v>2.7497577216927462E-5</v>
      </c>
      <c r="GS5" s="141">
        <v>1.1734847282249768E-4</v>
      </c>
      <c r="GT5" s="141">
        <v>3.1896593507002217E-6</v>
      </c>
      <c r="GU5" s="141">
        <v>1.8915599531329303E-5</v>
      </c>
      <c r="GV5" s="141">
        <v>1.6933110066941925E-5</v>
      </c>
      <c r="GW5" s="141">
        <v>5.2737476237646493E-5</v>
      </c>
      <c r="GX5" s="141"/>
      <c r="GY5" s="141">
        <v>4.0008951020964757E-6</v>
      </c>
      <c r="GZ5" s="141">
        <v>0</v>
      </c>
      <c r="HA5" s="141">
        <v>0</v>
      </c>
      <c r="HB5" s="141">
        <v>0</v>
      </c>
      <c r="HC5" s="141">
        <v>2.206792900855391E-5</v>
      </c>
      <c r="HD5" s="141">
        <v>0</v>
      </c>
      <c r="HE5" s="141">
        <v>1.347798626506598E-6</v>
      </c>
      <c r="HF5" s="141">
        <v>4.2256683232317602E-5</v>
      </c>
      <c r="HG5" s="141">
        <v>3.4513588856096364E-5</v>
      </c>
      <c r="HH5" s="141">
        <v>7.2324096923448013E-6</v>
      </c>
      <c r="HI5" s="141">
        <v>2.0097627899355405E-6</v>
      </c>
      <c r="HJ5" s="141">
        <v>5.0099683545636374E-6</v>
      </c>
      <c r="HK5" s="141">
        <v>6.9937998482466265E-6</v>
      </c>
      <c r="HL5" s="141">
        <v>0</v>
      </c>
      <c r="HM5" s="141">
        <v>4.2850098881592057E-6</v>
      </c>
      <c r="HN5" s="141">
        <v>6.3643365532953881E-5</v>
      </c>
      <c r="HO5" s="141">
        <v>8.5901930905335648E-5</v>
      </c>
      <c r="HP5" s="141">
        <v>1.7245057227043601E-5</v>
      </c>
      <c r="HQ5" s="141">
        <v>2.0391347861115107E-4</v>
      </c>
      <c r="HR5" s="141">
        <v>5.5231837559872258E-4</v>
      </c>
      <c r="HS5" s="141">
        <v>3.742284275702238E-5</v>
      </c>
      <c r="HT5" s="141">
        <v>5.9799339053718188E-5</v>
      </c>
      <c r="HU5" s="141">
        <v>8.6479720241370244E-5</v>
      </c>
      <c r="HV5" s="141">
        <v>2.4252224443090164E-6</v>
      </c>
      <c r="HW5" s="141">
        <v>1.6802408719166543E-5</v>
      </c>
      <c r="HX5" s="141">
        <v>1.3464723693698438E-5</v>
      </c>
      <c r="HY5" s="141">
        <v>3.3423752482461251E-5</v>
      </c>
      <c r="HZ5" s="101"/>
    </row>
    <row r="6" spans="1:234" s="102" customFormat="1" ht="48" x14ac:dyDescent="0.25">
      <c r="A6" s="99" t="s">
        <v>28</v>
      </c>
      <c r="B6" s="100">
        <v>7311</v>
      </c>
      <c r="C6" s="100"/>
      <c r="D6" s="100">
        <v>1</v>
      </c>
      <c r="E6" s="100"/>
      <c r="F6" s="100"/>
      <c r="G6" s="100" t="s">
        <v>834</v>
      </c>
      <c r="H6" s="100" t="s">
        <v>795</v>
      </c>
      <c r="I6" s="99" t="s">
        <v>837</v>
      </c>
      <c r="J6" s="99" t="s">
        <v>877</v>
      </c>
      <c r="K6" s="141">
        <v>5.0504023802310867E-5</v>
      </c>
      <c r="L6" s="141">
        <v>1.3906390076152503E-5</v>
      </c>
      <c r="M6" s="141">
        <v>2.0320356593231447E-4</v>
      </c>
      <c r="N6" s="141">
        <v>1.5632599154837237E-5</v>
      </c>
      <c r="O6" s="141">
        <v>3.2628547811227069E-4</v>
      </c>
      <c r="P6" s="141">
        <v>2.5005166273303393E-5</v>
      </c>
      <c r="Q6" s="141">
        <v>2.5572622906906288E-5</v>
      </c>
      <c r="R6" s="141">
        <v>1.6535592029079795E-4</v>
      </c>
      <c r="S6" s="141">
        <v>7.5174212413002425E-5</v>
      </c>
      <c r="T6" s="141">
        <v>3.3502341639455745E-4</v>
      </c>
      <c r="U6" s="141">
        <v>1.526664221369086E-4</v>
      </c>
      <c r="V6" s="141">
        <v>9.6540269168418952E-5</v>
      </c>
      <c r="W6" s="141">
        <v>8.1560417677433426E-4</v>
      </c>
      <c r="X6" s="141">
        <v>8.1957650101346902E-5</v>
      </c>
      <c r="Y6" s="141">
        <v>1.360302507293787E-4</v>
      </c>
      <c r="Z6" s="141">
        <v>1.0762216548349077E-3</v>
      </c>
      <c r="AA6" s="141">
        <v>1.3606765891771037E-3</v>
      </c>
      <c r="AB6" s="141">
        <v>4.629670060093793E-4</v>
      </c>
      <c r="AC6" s="141">
        <v>4.4605128359163672E-3</v>
      </c>
      <c r="AD6" s="141">
        <v>3.4323536904095946E-2</v>
      </c>
      <c r="AE6" s="141">
        <v>1.1500300161738466E-3</v>
      </c>
      <c r="AF6" s="141">
        <v>1.0112922558143042E-3</v>
      </c>
      <c r="AG6" s="141">
        <v>1.4557563083738856E-3</v>
      </c>
      <c r="AH6" s="141">
        <v>2.1191934904047776E-4</v>
      </c>
      <c r="AI6" s="141">
        <v>1.842150029411802E-4</v>
      </c>
      <c r="AJ6" s="141">
        <v>2.9176800248197776E-4</v>
      </c>
      <c r="AK6" s="141">
        <v>1.8151136313654091E-3</v>
      </c>
      <c r="AL6" s="141"/>
      <c r="AM6" s="141">
        <v>3.8330511251451554E-5</v>
      </c>
      <c r="AN6" s="141">
        <v>1.4028071106139309E-5</v>
      </c>
      <c r="AO6" s="141">
        <v>2.7158162581149444E-4</v>
      </c>
      <c r="AP6" s="141">
        <v>1.1269239198732705E-5</v>
      </c>
      <c r="AQ6" s="141">
        <v>3.2104482099091044E-4</v>
      </c>
      <c r="AR6" s="141">
        <v>4.7608532130475503E-5</v>
      </c>
      <c r="AS6" s="141">
        <v>2.6016353597493011E-5</v>
      </c>
      <c r="AT6" s="141">
        <v>2.0855915734562257E-4</v>
      </c>
      <c r="AU6" s="141">
        <v>9.2862880953020445E-5</v>
      </c>
      <c r="AV6" s="141">
        <v>3.5739098862269133E-4</v>
      </c>
      <c r="AW6" s="141">
        <v>1.7098890563029353E-4</v>
      </c>
      <c r="AX6" s="141">
        <v>1.0179380737448161E-4</v>
      </c>
      <c r="AY6" s="141">
        <v>8.1923346536257079E-4</v>
      </c>
      <c r="AZ6" s="141">
        <v>7.4213249800824302E-5</v>
      </c>
      <c r="BA6" s="141">
        <v>1.2669676714885731E-4</v>
      </c>
      <c r="BB6" s="141">
        <v>8.7880590495843704E-4</v>
      </c>
      <c r="BC6" s="141">
        <v>1.3893610361941475E-3</v>
      </c>
      <c r="BD6" s="141">
        <v>4.2653662179387272E-4</v>
      </c>
      <c r="BE6" s="141">
        <v>4.4844212846284386E-3</v>
      </c>
      <c r="BF6" s="141">
        <v>3.3997306288407102E-2</v>
      </c>
      <c r="BG6" s="141">
        <v>1.2312321617709758E-3</v>
      </c>
      <c r="BH6" s="141">
        <v>9.5901351371042011E-4</v>
      </c>
      <c r="BI6" s="141">
        <v>1.3936249520540935E-3</v>
      </c>
      <c r="BJ6" s="141">
        <v>1.8499112370988749E-4</v>
      </c>
      <c r="BK6" s="141">
        <v>1.7756137452589463E-4</v>
      </c>
      <c r="BL6" s="141">
        <v>3.5509206256386728E-4</v>
      </c>
      <c r="BM6" s="141">
        <v>1.7115342347384594E-3</v>
      </c>
      <c r="BN6" s="141"/>
      <c r="BO6" s="141">
        <v>4.5292140955952971E-5</v>
      </c>
      <c r="BP6" s="141">
        <v>2.0592290703079693E-5</v>
      </c>
      <c r="BQ6" s="141">
        <v>3.2574231952123809E-4</v>
      </c>
      <c r="BR6" s="141">
        <v>2.4082673260217305E-5</v>
      </c>
      <c r="BS6" s="141">
        <v>3.3573279579923114E-4</v>
      </c>
      <c r="BT6" s="141">
        <v>4.4029266964247686E-5</v>
      </c>
      <c r="BU6" s="141">
        <v>5.476999744028958E-5</v>
      </c>
      <c r="BV6" s="141">
        <v>2.4048244782775749E-4</v>
      </c>
      <c r="BW6" s="141">
        <v>9.2111111383130556E-5</v>
      </c>
      <c r="BX6" s="141">
        <v>4.0351155166585141E-4</v>
      </c>
      <c r="BY6" s="141">
        <v>1.9307790949413964E-4</v>
      </c>
      <c r="BZ6" s="141">
        <v>9.6380224077945308E-5</v>
      </c>
      <c r="CA6" s="141">
        <v>9.0584833187060565E-4</v>
      </c>
      <c r="CB6" s="141">
        <v>9.2398250384537287E-5</v>
      </c>
      <c r="CC6" s="141">
        <v>1.3599921048505656E-4</v>
      </c>
      <c r="CD6" s="141">
        <v>9.6199961068394564E-4</v>
      </c>
      <c r="CE6" s="141">
        <v>1.485075066958408E-3</v>
      </c>
      <c r="CF6" s="141">
        <v>3.9966749811463361E-4</v>
      </c>
      <c r="CG6" s="141">
        <v>4.6686339706181563E-3</v>
      </c>
      <c r="CH6" s="141">
        <v>3.5226962210209593E-2</v>
      </c>
      <c r="CI6" s="141">
        <v>1.2247168451149178E-3</v>
      </c>
      <c r="CJ6" s="141">
        <v>8.9183239682144816E-4</v>
      </c>
      <c r="CK6" s="141">
        <v>1.4832823430702712E-3</v>
      </c>
      <c r="CL6" s="141">
        <v>1.8420051548078374E-4</v>
      </c>
      <c r="CM6" s="141">
        <v>2.0935516553288147E-4</v>
      </c>
      <c r="CN6" s="141">
        <v>3.7020273565516361E-4</v>
      </c>
      <c r="CO6" s="141">
        <v>1.9155251748060116E-3</v>
      </c>
      <c r="CP6" s="141"/>
      <c r="CQ6" s="141">
        <v>4.8162063704386348E-5</v>
      </c>
      <c r="CR6" s="141">
        <v>2.0526697272514121E-5</v>
      </c>
      <c r="CS6" s="141">
        <v>3.9167598854359694E-4</v>
      </c>
      <c r="CT6" s="141">
        <v>2.2912710109588668E-5</v>
      </c>
      <c r="CU6" s="141">
        <v>3.3476742517079975E-4</v>
      </c>
      <c r="CV6" s="141">
        <v>4.3206457999875099E-5</v>
      </c>
      <c r="CW6" s="141">
        <v>8.1305639969083012E-5</v>
      </c>
      <c r="CX6" s="141">
        <v>2.680180215616017E-4</v>
      </c>
      <c r="CY6" s="141">
        <v>7.0592450419838665E-5</v>
      </c>
      <c r="CZ6" s="141">
        <v>4.3343094438918876E-4</v>
      </c>
      <c r="DA6" s="141">
        <v>1.8638425577712083E-4</v>
      </c>
      <c r="DB6" s="141">
        <v>8.7293098288320441E-5</v>
      </c>
      <c r="DC6" s="141">
        <v>8.2919898195273783E-4</v>
      </c>
      <c r="DD6" s="141">
        <v>7.6086451365308359E-5</v>
      </c>
      <c r="DE6" s="141">
        <v>1.0101890858714278E-4</v>
      </c>
      <c r="DF6" s="141">
        <v>9.5313150503408993E-4</v>
      </c>
      <c r="DG6" s="141">
        <v>1.6150321081153094E-3</v>
      </c>
      <c r="DH6" s="141">
        <v>3.8614286793867451E-4</v>
      </c>
      <c r="DI6" s="141">
        <v>4.6978733045747768E-3</v>
      </c>
      <c r="DJ6" s="141">
        <v>3.5018769557957116E-2</v>
      </c>
      <c r="DK6" s="141">
        <v>1.2230292448217048E-3</v>
      </c>
      <c r="DL6" s="141">
        <v>8.4278667262174616E-4</v>
      </c>
      <c r="DM6" s="141">
        <v>1.6724398817529104E-3</v>
      </c>
      <c r="DN6" s="141">
        <v>2.004364434144059E-4</v>
      </c>
      <c r="DO6" s="141">
        <v>2.0264510140196199E-4</v>
      </c>
      <c r="DP6" s="141">
        <v>4.9277264406243266E-4</v>
      </c>
      <c r="DQ6" s="141">
        <v>1.7322056875721536E-3</v>
      </c>
      <c r="DR6" s="141"/>
      <c r="DS6" s="141">
        <v>3.3597244203134152E-5</v>
      </c>
      <c r="DT6" s="141">
        <v>3.6777975233511003E-5</v>
      </c>
      <c r="DU6" s="141">
        <v>4.1620870342411572E-4</v>
      </c>
      <c r="DV6" s="141">
        <v>2.4014935472806891E-5</v>
      </c>
      <c r="DW6" s="141">
        <v>3.8394399555855766E-4</v>
      </c>
      <c r="DX6" s="141">
        <v>4.4504004484895541E-5</v>
      </c>
      <c r="DY6" s="141">
        <v>7.6064926999042329E-5</v>
      </c>
      <c r="DZ6" s="141">
        <v>1.8900297174976992E-4</v>
      </c>
      <c r="EA6" s="141">
        <v>8.8054085997979253E-5</v>
      </c>
      <c r="EB6" s="141">
        <v>4.9210120741621322E-4</v>
      </c>
      <c r="EC6" s="141">
        <v>2.2919677856100753E-4</v>
      </c>
      <c r="ED6" s="141">
        <v>1.1253227657024408E-4</v>
      </c>
      <c r="EE6" s="141">
        <v>9.4916236032556531E-4</v>
      </c>
      <c r="EF6" s="141">
        <v>4.9594525582573224E-5</v>
      </c>
      <c r="EG6" s="141">
        <v>9.8442413301395173E-5</v>
      </c>
      <c r="EH6" s="141">
        <v>1.2197860234368302E-3</v>
      </c>
      <c r="EI6" s="141">
        <v>1.6598727746358565E-3</v>
      </c>
      <c r="EJ6" s="141">
        <v>5.2051808558320489E-4</v>
      </c>
      <c r="EK6" s="141">
        <v>4.4520814233803482E-3</v>
      </c>
      <c r="EL6" s="141">
        <v>3.6958731301865728E-2</v>
      </c>
      <c r="EM6" s="141">
        <v>1.3652144642735899E-3</v>
      </c>
      <c r="EN6" s="141">
        <v>9.4217687231711099E-4</v>
      </c>
      <c r="EO6" s="141">
        <v>1.8078298031161666E-3</v>
      </c>
      <c r="EP6" s="141">
        <v>2.3905366172832982E-4</v>
      </c>
      <c r="EQ6" s="141">
        <v>2.2666337779572122E-4</v>
      </c>
      <c r="ER6" s="141">
        <v>4.0910644216228173E-4</v>
      </c>
      <c r="ES6" s="141">
        <v>1.8137828607899141E-3</v>
      </c>
      <c r="ET6" s="141"/>
      <c r="EU6" s="141">
        <v>3.8574900515117262E-5</v>
      </c>
      <c r="EV6" s="141">
        <v>3.1069519150535241E-5</v>
      </c>
      <c r="EW6" s="141">
        <v>3.1120727185260052E-4</v>
      </c>
      <c r="EX6" s="141">
        <v>2.3216753095265341E-5</v>
      </c>
      <c r="EY6" s="141">
        <v>4.2687546761083862E-4</v>
      </c>
      <c r="EZ6" s="141">
        <v>7.0808524599365498E-5</v>
      </c>
      <c r="FA6" s="141">
        <v>1.0340895795612969E-4</v>
      </c>
      <c r="FB6" s="141">
        <v>1.0995637374364166E-4</v>
      </c>
      <c r="FC6" s="141">
        <v>9.5748639146829475E-5</v>
      </c>
      <c r="FD6" s="141">
        <v>5.0410835503208128E-4</v>
      </c>
      <c r="FE6" s="141">
        <v>2.2535264066318291E-4</v>
      </c>
      <c r="FF6" s="141">
        <v>9.9228953260692719E-5</v>
      </c>
      <c r="FG6" s="141">
        <v>1.0185229431603664E-3</v>
      </c>
      <c r="FH6" s="141">
        <v>4.2721214505566873E-5</v>
      </c>
      <c r="FI6" s="141">
        <v>1.1427683546264437E-4</v>
      </c>
      <c r="FJ6" s="141">
        <v>1.1843860110331778E-3</v>
      </c>
      <c r="FK6" s="141">
        <v>1.7624080531915293E-3</v>
      </c>
      <c r="FL6" s="141">
        <v>4.5513988733752688E-4</v>
      </c>
      <c r="FM6" s="141">
        <v>4.5219233715346318E-3</v>
      </c>
      <c r="FN6" s="141">
        <v>3.7167714856570333E-2</v>
      </c>
      <c r="FO6" s="141">
        <v>1.5781986284985105E-3</v>
      </c>
      <c r="FP6" s="141">
        <v>9.2687488834420956E-4</v>
      </c>
      <c r="FQ6" s="141">
        <v>2.1793087913853002E-3</v>
      </c>
      <c r="FR6" s="141">
        <v>2.3093641197695621E-4</v>
      </c>
      <c r="FS6" s="141">
        <v>2.5949428983653924E-4</v>
      </c>
      <c r="FT6" s="141">
        <v>4.0546987691451528E-4</v>
      </c>
      <c r="FU6" s="141">
        <v>1.9428744727058623E-3</v>
      </c>
      <c r="FV6" s="141"/>
      <c r="FW6" s="141">
        <v>5.1435151008731322E-5</v>
      </c>
      <c r="FX6" s="141">
        <v>2.1068021165298195E-5</v>
      </c>
      <c r="FY6" s="141">
        <v>3.0572458910811516E-4</v>
      </c>
      <c r="FZ6" s="141">
        <v>1.6168160456569393E-5</v>
      </c>
      <c r="GA6" s="141">
        <v>5.1438704043241701E-4</v>
      </c>
      <c r="GB6" s="141">
        <v>8.5209811463530231E-5</v>
      </c>
      <c r="GC6" s="141">
        <v>8.3576258901633219E-5</v>
      </c>
      <c r="GD6" s="141">
        <v>1.0610089447570764E-4</v>
      </c>
      <c r="GE6" s="141">
        <v>9.5609536061385465E-5</v>
      </c>
      <c r="GF6" s="141">
        <v>4.8665732050687493E-4</v>
      </c>
      <c r="GG6" s="141">
        <v>2.4174280583609873E-4</v>
      </c>
      <c r="GH6" s="141">
        <v>1.2956431330997262E-4</v>
      </c>
      <c r="GI6" s="141">
        <v>9.7864997549574847E-4</v>
      </c>
      <c r="GJ6" s="141">
        <v>5.0811748213982835E-5</v>
      </c>
      <c r="GK6" s="141">
        <v>1.3315538956951357E-4</v>
      </c>
      <c r="GL6" s="141">
        <v>1.371663188538306E-3</v>
      </c>
      <c r="GM6" s="141">
        <v>1.9886725136105099E-3</v>
      </c>
      <c r="GN6" s="141">
        <v>5.191838501663092E-4</v>
      </c>
      <c r="GO6" s="141">
        <v>5.5175436183350695E-3</v>
      </c>
      <c r="GP6" s="141">
        <v>4.5455862550386174E-2</v>
      </c>
      <c r="GQ6" s="141">
        <v>2.2549563160060297E-3</v>
      </c>
      <c r="GR6" s="141">
        <v>9.9997279761006633E-4</v>
      </c>
      <c r="GS6" s="141">
        <v>2.8164075614271391E-3</v>
      </c>
      <c r="GT6" s="141">
        <v>2.1351725503305054E-4</v>
      </c>
      <c r="GU6" s="141">
        <v>2.2430459771765799E-4</v>
      </c>
      <c r="GV6" s="141">
        <v>4.0503550860111238E-4</v>
      </c>
      <c r="GW6" s="141">
        <v>1.8568084954702722E-3</v>
      </c>
      <c r="GX6" s="141"/>
      <c r="GY6" s="141">
        <v>5.4520311667945277E-5</v>
      </c>
      <c r="GZ6" s="141">
        <v>1.4978927418881E-5</v>
      </c>
      <c r="HA6" s="141">
        <v>2.8549841342680806E-4</v>
      </c>
      <c r="HB6" s="141">
        <v>5.6187553123993997E-5</v>
      </c>
      <c r="HC6" s="141">
        <v>6.0668245906650572E-4</v>
      </c>
      <c r="HD6" s="141">
        <v>9.0967383151523419E-5</v>
      </c>
      <c r="HE6" s="141">
        <v>9.3938280645802002E-5</v>
      </c>
      <c r="HF6" s="141">
        <v>1.3484037677128144E-4</v>
      </c>
      <c r="HG6" s="141">
        <v>8.2613756374556226E-5</v>
      </c>
      <c r="HH6" s="141">
        <v>4.2843625954970012E-4</v>
      </c>
      <c r="HI6" s="141">
        <v>2.5713048356233199E-4</v>
      </c>
      <c r="HJ6" s="141">
        <v>1.4788188587423659E-4</v>
      </c>
      <c r="HK6" s="141">
        <v>9.285844185232049E-4</v>
      </c>
      <c r="HL6" s="141">
        <v>4.4927315645119937E-5</v>
      </c>
      <c r="HM6" s="141">
        <v>1.0110717205298505E-4</v>
      </c>
      <c r="HN6" s="141">
        <v>1.2393414980905598E-3</v>
      </c>
      <c r="HO6" s="141">
        <v>1.8181677832289514E-3</v>
      </c>
      <c r="HP6" s="141">
        <v>4.1533347946295907E-4</v>
      </c>
      <c r="HQ6" s="141">
        <v>6.1846232618741242E-3</v>
      </c>
      <c r="HR6" s="141">
        <v>4.3350642146422702E-2</v>
      </c>
      <c r="HS6" s="141">
        <v>7.9483182295094195E-3</v>
      </c>
      <c r="HT6" s="141">
        <v>1.0100819531099691E-3</v>
      </c>
      <c r="HU6" s="141">
        <v>2.0072326895454319E-3</v>
      </c>
      <c r="HV6" s="141">
        <v>2.373656891484234E-4</v>
      </c>
      <c r="HW6" s="141">
        <v>2.3462311980331865E-4</v>
      </c>
      <c r="HX6" s="141">
        <v>4.492084504730807E-4</v>
      </c>
      <c r="HY6" s="141">
        <v>2.1303112265118438E-3</v>
      </c>
      <c r="HZ6" s="101"/>
    </row>
    <row r="7" spans="1:234" s="102" customFormat="1" ht="60" x14ac:dyDescent="0.25">
      <c r="A7" s="99" t="s">
        <v>28</v>
      </c>
      <c r="B7" s="100">
        <v>7312</v>
      </c>
      <c r="C7" s="100"/>
      <c r="D7" s="100">
        <v>1</v>
      </c>
      <c r="E7" s="100"/>
      <c r="F7" s="100"/>
      <c r="G7" s="100" t="s">
        <v>835</v>
      </c>
      <c r="H7" s="100" t="s">
        <v>795</v>
      </c>
      <c r="I7" s="99" t="s">
        <v>837</v>
      </c>
      <c r="J7" s="99" t="s">
        <v>877</v>
      </c>
      <c r="K7" s="141">
        <v>1.4305953792729629E-5</v>
      </c>
      <c r="L7" s="141">
        <v>6.7660864355734029E-7</v>
      </c>
      <c r="M7" s="141">
        <v>3.3559815033004318E-5</v>
      </c>
      <c r="N7" s="141">
        <v>1.6961616406134582E-5</v>
      </c>
      <c r="O7" s="141">
        <v>1.9264938827343317E-5</v>
      </c>
      <c r="P7" s="141">
        <v>1.2349348194101577E-6</v>
      </c>
      <c r="Q7" s="141">
        <v>4.8851068886096533E-6</v>
      </c>
      <c r="R7" s="141">
        <v>2.25900605863043E-5</v>
      </c>
      <c r="S7" s="141">
        <v>1.6702667001433371E-5</v>
      </c>
      <c r="T7" s="141">
        <v>1.3037110355254344E-4</v>
      </c>
      <c r="U7" s="141">
        <v>3.1181610829637798E-5</v>
      </c>
      <c r="V7" s="141">
        <v>1.3773571799420504E-5</v>
      </c>
      <c r="W7" s="141">
        <v>5.7437905422553344E-5</v>
      </c>
      <c r="X7" s="141">
        <v>8.432968213031293E-6</v>
      </c>
      <c r="Y7" s="141">
        <v>6.4740828191669019E-5</v>
      </c>
      <c r="Z7" s="141">
        <v>2.1045355535188889E-4</v>
      </c>
      <c r="AA7" s="141">
        <v>2.3906369623699671E-4</v>
      </c>
      <c r="AB7" s="141">
        <v>9.2022688577125813E-5</v>
      </c>
      <c r="AC7" s="141">
        <v>4.9873248628267731E-4</v>
      </c>
      <c r="AD7" s="141">
        <v>2.2238198944366039E-3</v>
      </c>
      <c r="AE7" s="141">
        <v>5.9542351513370022E-4</v>
      </c>
      <c r="AF7" s="141">
        <v>2.6028085022466698E-4</v>
      </c>
      <c r="AG7" s="141">
        <v>3.061110005979366E-4</v>
      </c>
      <c r="AH7" s="141">
        <v>6.3242696368855363E-5</v>
      </c>
      <c r="AI7" s="141">
        <v>7.9017120213256307E-5</v>
      </c>
      <c r="AJ7" s="141">
        <v>1.7425397424967307E-4</v>
      </c>
      <c r="AK7" s="141">
        <v>2.5125672152187528E-4</v>
      </c>
      <c r="AL7" s="141"/>
      <c r="AM7" s="141">
        <v>1.586309672021021E-5</v>
      </c>
      <c r="AN7" s="141">
        <v>0</v>
      </c>
      <c r="AO7" s="141">
        <v>1.8769105529646778E-5</v>
      </c>
      <c r="AP7" s="141">
        <v>9.0184200618162083E-6</v>
      </c>
      <c r="AQ7" s="141">
        <v>2.4278121043705905E-5</v>
      </c>
      <c r="AR7" s="141">
        <v>7.6008377388122294E-7</v>
      </c>
      <c r="AS7" s="141">
        <v>5.9817879569598128E-6</v>
      </c>
      <c r="AT7" s="141">
        <v>1.4363549277979835E-5</v>
      </c>
      <c r="AU7" s="141">
        <v>1.5322975385541365E-5</v>
      </c>
      <c r="AV7" s="141">
        <v>1.2760754306941722E-4</v>
      </c>
      <c r="AW7" s="141">
        <v>3.2028963858654761E-5</v>
      </c>
      <c r="AX7" s="141">
        <v>1.3222401000533465E-5</v>
      </c>
      <c r="AY7" s="141">
        <v>7.4517881700888181E-5</v>
      </c>
      <c r="AZ7" s="141">
        <v>8.2254008423473262E-6</v>
      </c>
      <c r="BA7" s="141">
        <v>4.0798764248189572E-5</v>
      </c>
      <c r="BB7" s="141">
        <v>2.1589471395145617E-4</v>
      </c>
      <c r="BC7" s="141">
        <v>2.4887502684417615E-4</v>
      </c>
      <c r="BD7" s="141">
        <v>8.717936150439036E-5</v>
      </c>
      <c r="BE7" s="141">
        <v>5.108607018658529E-4</v>
      </c>
      <c r="BF7" s="141">
        <v>2.3359783272664629E-3</v>
      </c>
      <c r="BG7" s="141">
        <v>4.6016032831659043E-4</v>
      </c>
      <c r="BH7" s="141">
        <v>2.3513445481504201E-4</v>
      </c>
      <c r="BI7" s="141">
        <v>3.105691163145588E-4</v>
      </c>
      <c r="BJ7" s="141">
        <v>8.5356719138509796E-5</v>
      </c>
      <c r="BK7" s="141">
        <v>6.1150692566840922E-5</v>
      </c>
      <c r="BL7" s="141">
        <v>1.6516599075302175E-4</v>
      </c>
      <c r="BM7" s="141">
        <v>2.0390993472095938E-4</v>
      </c>
      <c r="BN7" s="141"/>
      <c r="BO7" s="141">
        <v>1.3965297936437476E-5</v>
      </c>
      <c r="BP7" s="141">
        <v>1.3810301925134631E-6</v>
      </c>
      <c r="BQ7" s="141">
        <v>1.5781121619610132E-5</v>
      </c>
      <c r="BR7" s="141">
        <v>0</v>
      </c>
      <c r="BS7" s="141">
        <v>2.6216306409029342E-5</v>
      </c>
      <c r="BT7" s="141">
        <v>1.6203347270611272E-6</v>
      </c>
      <c r="BU7" s="141">
        <v>4.5110700482601853E-6</v>
      </c>
      <c r="BV7" s="141">
        <v>1.6190739770871449E-5</v>
      </c>
      <c r="BW7" s="141">
        <v>1.3946225843158695E-5</v>
      </c>
      <c r="BX7" s="141">
        <v>1.4320601603940198E-4</v>
      </c>
      <c r="BY7" s="141">
        <v>3.8244301827864793E-5</v>
      </c>
      <c r="BZ7" s="141">
        <v>8.4217745724109491E-6</v>
      </c>
      <c r="CA7" s="141">
        <v>6.6973052465781418E-5</v>
      </c>
      <c r="CB7" s="141">
        <v>2.2482111287904228E-6</v>
      </c>
      <c r="CC7" s="141">
        <v>5.1848781141910415E-5</v>
      </c>
      <c r="CD7" s="141">
        <v>1.9620204881086779E-4</v>
      </c>
      <c r="CE7" s="141">
        <v>2.6932020200064671E-4</v>
      </c>
      <c r="CF7" s="141">
        <v>8.6000378324430489E-5</v>
      </c>
      <c r="CG7" s="141">
        <v>4.1808992838637148E-4</v>
      </c>
      <c r="CH7" s="141">
        <v>1.9173354020107466E-3</v>
      </c>
      <c r="CI7" s="141">
        <v>3.7608284092415347E-4</v>
      </c>
      <c r="CJ7" s="141">
        <v>2.4381761844647501E-4</v>
      </c>
      <c r="CK7" s="141">
        <v>2.8758912571751484E-4</v>
      </c>
      <c r="CL7" s="141">
        <v>6.3436131004500265E-5</v>
      </c>
      <c r="CM7" s="141">
        <v>4.4107115300628369E-5</v>
      </c>
      <c r="CN7" s="141">
        <v>1.3673411182425492E-4</v>
      </c>
      <c r="CO7" s="141">
        <v>1.9922962904534523E-4</v>
      </c>
      <c r="CP7" s="141"/>
      <c r="CQ7" s="141">
        <v>1.1585046474899114E-5</v>
      </c>
      <c r="CR7" s="141">
        <v>8.9936026700212213E-7</v>
      </c>
      <c r="CS7" s="141">
        <v>1.4223674035460949E-5</v>
      </c>
      <c r="CT7" s="141">
        <v>0</v>
      </c>
      <c r="CU7" s="141">
        <v>2.1592172897885722E-5</v>
      </c>
      <c r="CV7" s="141">
        <v>8.0322920561353058E-7</v>
      </c>
      <c r="CW7" s="141">
        <v>2.7336733603998276E-6</v>
      </c>
      <c r="CX7" s="141">
        <v>1.4080921946600203E-5</v>
      </c>
      <c r="CY7" s="141">
        <v>1.1857366734517671E-5</v>
      </c>
      <c r="CZ7" s="141">
        <v>1.637004956599712E-4</v>
      </c>
      <c r="DA7" s="141">
        <v>3.4021753834010898E-5</v>
      </c>
      <c r="DB7" s="141">
        <v>8.6218905400028032E-6</v>
      </c>
      <c r="DC7" s="141">
        <v>5.1449119968740002E-5</v>
      </c>
      <c r="DD7" s="141">
        <v>3.4559852637788926E-6</v>
      </c>
      <c r="DE7" s="141">
        <v>5.1124219791838694E-5</v>
      </c>
      <c r="DF7" s="141">
        <v>2.9888126735712328E-4</v>
      </c>
      <c r="DG7" s="141">
        <v>3.2754596417549389E-4</v>
      </c>
      <c r="DH7" s="141">
        <v>7.0141880974783648E-5</v>
      </c>
      <c r="DI7" s="141">
        <v>5.2876255489006554E-4</v>
      </c>
      <c r="DJ7" s="141">
        <v>2.0119694496836694E-3</v>
      </c>
      <c r="DK7" s="141">
        <v>3.5487824117305184E-4</v>
      </c>
      <c r="DL7" s="141">
        <v>2.431271509594908E-4</v>
      </c>
      <c r="DM7" s="141">
        <v>2.9087145428329409E-4</v>
      </c>
      <c r="DN7" s="141">
        <v>5.8561969394811985E-5</v>
      </c>
      <c r="DO7" s="141">
        <v>2.5050755755280235E-5</v>
      </c>
      <c r="DP7" s="141">
        <v>1.0860109343926406E-4</v>
      </c>
      <c r="DQ7" s="141">
        <v>1.9308936841890473E-4</v>
      </c>
      <c r="DR7" s="141"/>
      <c r="DS7" s="141">
        <v>7.0359911822132774E-6</v>
      </c>
      <c r="DT7" s="141">
        <v>0</v>
      </c>
      <c r="DU7" s="141">
        <v>2.4327945675143417E-5</v>
      </c>
      <c r="DV7" s="141">
        <v>1.1324992245384767E-6</v>
      </c>
      <c r="DW7" s="141">
        <v>1.6603243964514389E-5</v>
      </c>
      <c r="DX7" s="141">
        <v>9.1984103681958501E-7</v>
      </c>
      <c r="DY7" s="141">
        <v>4.0327353636452002E-6</v>
      </c>
      <c r="DZ7" s="141">
        <v>2.0227153399764684E-5</v>
      </c>
      <c r="EA7" s="141">
        <v>1.4398060349481465E-5</v>
      </c>
      <c r="EB7" s="141">
        <v>1.0972527028397041E-4</v>
      </c>
      <c r="EC7" s="141">
        <v>1.4973810371913369E-5</v>
      </c>
      <c r="ED7" s="141">
        <v>8.1643567845808055E-6</v>
      </c>
      <c r="EE7" s="141">
        <v>4.8107484892469586E-5</v>
      </c>
      <c r="EF7" s="141">
        <v>2.8681234944292589E-6</v>
      </c>
      <c r="EG7" s="141">
        <v>4.3690083583883599E-5</v>
      </c>
      <c r="EH7" s="141">
        <v>1.8515897996521782E-4</v>
      </c>
      <c r="EI7" s="141">
        <v>3.1045177963124991E-4</v>
      </c>
      <c r="EJ7" s="141">
        <v>8.0673928301426226E-5</v>
      </c>
      <c r="EK7" s="141">
        <v>6.7166145725673762E-4</v>
      </c>
      <c r="EL7" s="141">
        <v>2.7297105024975013E-3</v>
      </c>
      <c r="EM7" s="141">
        <v>3.1896622967610036E-4</v>
      </c>
      <c r="EN7" s="141">
        <v>2.4197148306372523E-4</v>
      </c>
      <c r="EO7" s="141">
        <v>3.3815292457995544E-4</v>
      </c>
      <c r="EP7" s="141">
        <v>3.2033029982539559E-5</v>
      </c>
      <c r="EQ7" s="141">
        <v>1.7561665474917905E-5</v>
      </c>
      <c r="ER7" s="141">
        <v>1.3989550262536146E-4</v>
      </c>
      <c r="ES7" s="141">
        <v>1.6317499310175435E-4</v>
      </c>
      <c r="ET7" s="141"/>
      <c r="EU7" s="141">
        <v>3.5492415307399239E-6</v>
      </c>
      <c r="EV7" s="141">
        <v>2.9913243746846095E-6</v>
      </c>
      <c r="EW7" s="141">
        <v>2.0263765099781811E-5</v>
      </c>
      <c r="EX7" s="141">
        <v>0</v>
      </c>
      <c r="EY7" s="141">
        <v>1.7534733807874675E-5</v>
      </c>
      <c r="EZ7" s="141">
        <v>6.761866844658163E-7</v>
      </c>
      <c r="FA7" s="141">
        <v>5.7240523068702217E-6</v>
      </c>
      <c r="FB7" s="141">
        <v>3.8891533444634484E-5</v>
      </c>
      <c r="FC7" s="141">
        <v>3.2609342030228479E-5</v>
      </c>
      <c r="FD7" s="141">
        <v>1.1387207248590721E-4</v>
      </c>
      <c r="FE7" s="141">
        <v>7.0055389630510914E-6</v>
      </c>
      <c r="FF7" s="141">
        <v>5.4748314013120592E-6</v>
      </c>
      <c r="FG7" s="141">
        <v>5.805709024175747E-5</v>
      </c>
      <c r="FH7" s="141">
        <v>3.7612740820303209E-6</v>
      </c>
      <c r="FI7" s="141">
        <v>5.0090654411302223E-5</v>
      </c>
      <c r="FJ7" s="141">
        <v>1.491010160716015E-4</v>
      </c>
      <c r="FK7" s="141">
        <v>3.6680908117402589E-4</v>
      </c>
      <c r="FL7" s="141">
        <v>5.5068283868413356E-5</v>
      </c>
      <c r="FM7" s="141">
        <v>7.1715016565277985E-4</v>
      </c>
      <c r="FN7" s="141">
        <v>2.9709035597739186E-3</v>
      </c>
      <c r="FO7" s="141">
        <v>2.6613948673419969E-4</v>
      </c>
      <c r="FP7" s="141">
        <v>1.9863962356099466E-4</v>
      </c>
      <c r="FQ7" s="141">
        <v>3.3715121174638827E-4</v>
      </c>
      <c r="FR7" s="141">
        <v>3.7160518492905975E-5</v>
      </c>
      <c r="FS7" s="141">
        <v>2.578973718502983E-5</v>
      </c>
      <c r="FT7" s="141">
        <v>1.3024187478212441E-4</v>
      </c>
      <c r="FU7" s="141">
        <v>1.5096165069154383E-4</v>
      </c>
      <c r="FV7" s="141"/>
      <c r="FW7" s="141">
        <v>2.9006254609219584E-6</v>
      </c>
      <c r="FX7" s="141">
        <v>9.5451892164524519E-7</v>
      </c>
      <c r="FY7" s="141">
        <v>2.4938391514738402E-5</v>
      </c>
      <c r="FZ7" s="141">
        <v>7.691754417141295E-7</v>
      </c>
      <c r="GA7" s="141">
        <v>1.9094066768158497E-5</v>
      </c>
      <c r="GB7" s="141">
        <v>1.1321150441153605E-6</v>
      </c>
      <c r="GC7" s="141">
        <v>1.5689381179213375E-5</v>
      </c>
      <c r="GD7" s="141">
        <v>4.6556845746726477E-5</v>
      </c>
      <c r="GE7" s="141">
        <v>4.2809710277089414E-6</v>
      </c>
      <c r="GF7" s="141">
        <v>6.1540420420012792E-5</v>
      </c>
      <c r="GG7" s="141">
        <v>1.1656390460479009E-5</v>
      </c>
      <c r="GH7" s="141">
        <v>3.0991283279279234E-6</v>
      </c>
      <c r="GI7" s="141">
        <v>6.6821718010424801E-5</v>
      </c>
      <c r="GJ7" s="141">
        <v>3.1548240436481783E-6</v>
      </c>
      <c r="GK7" s="141">
        <v>3.1215419149561507E-5</v>
      </c>
      <c r="GL7" s="141">
        <v>1.3354657551824966E-4</v>
      </c>
      <c r="GM7" s="141">
        <v>3.3800265656550927E-4</v>
      </c>
      <c r="GN7" s="141">
        <v>5.2638234071312375E-5</v>
      </c>
      <c r="GO7" s="141">
        <v>1.043948095963691E-3</v>
      </c>
      <c r="GP7" s="141">
        <v>3.6789583069566732E-3</v>
      </c>
      <c r="GQ7" s="141">
        <v>2.3752744640029468E-4</v>
      </c>
      <c r="GR7" s="141">
        <v>2.2141261853007293E-4</v>
      </c>
      <c r="GS7" s="141">
        <v>3.9801903461877806E-4</v>
      </c>
      <c r="GT7" s="141">
        <v>3.4107898764542632E-5</v>
      </c>
      <c r="GU7" s="141">
        <v>2.2526433405829293E-5</v>
      </c>
      <c r="GV7" s="141">
        <v>1.2834341873897966E-4</v>
      </c>
      <c r="GW7" s="141">
        <v>1.4085368661148807E-4</v>
      </c>
      <c r="GX7" s="141"/>
      <c r="GY7" s="141">
        <v>0</v>
      </c>
      <c r="GZ7" s="141">
        <v>5.3096861657624938E-7</v>
      </c>
      <c r="HA7" s="141">
        <v>2.8409126508458842E-5</v>
      </c>
      <c r="HB7" s="141">
        <v>4.657619443651311E-7</v>
      </c>
      <c r="HC7" s="141">
        <v>2.3302605702820268E-5</v>
      </c>
      <c r="HD7" s="141">
        <v>0</v>
      </c>
      <c r="HE7" s="141">
        <v>2.7759528324645342E-6</v>
      </c>
      <c r="HF7" s="141">
        <v>2.4396028443417789E-5</v>
      </c>
      <c r="HG7" s="141">
        <v>3.0856728814189935E-6</v>
      </c>
      <c r="HH7" s="141">
        <v>2.2622639840242663E-5</v>
      </c>
      <c r="HI7" s="141">
        <v>4.7147567901755699E-6</v>
      </c>
      <c r="HJ7" s="141">
        <v>1.3972858330953934E-6</v>
      </c>
      <c r="HK7" s="141">
        <v>6.4195316725114578E-5</v>
      </c>
      <c r="HL7" s="141">
        <v>5.0568007180719612E-6</v>
      </c>
      <c r="HM7" s="141">
        <v>4.2554456487412933E-5</v>
      </c>
      <c r="HN7" s="141">
        <v>9.3112589514873453E-5</v>
      </c>
      <c r="HO7" s="141">
        <v>3.4934844917854644E-4</v>
      </c>
      <c r="HP7" s="141">
        <v>5.2789214249324796E-5</v>
      </c>
      <c r="HQ7" s="141">
        <v>9.9040550209284297E-4</v>
      </c>
      <c r="HR7" s="141">
        <v>3.1980454026881797E-3</v>
      </c>
      <c r="HS7" s="141">
        <v>2.2161322429233265E-4</v>
      </c>
      <c r="HT7" s="141">
        <v>1.6905269915769159E-4</v>
      </c>
      <c r="HU7" s="141">
        <v>4.9102077352236909E-4</v>
      </c>
      <c r="HV7" s="141">
        <v>5.875107193363851E-5</v>
      </c>
      <c r="HW7" s="141">
        <v>1.8129329566516857E-5</v>
      </c>
      <c r="HX7" s="141">
        <v>1.165717028750602E-4</v>
      </c>
      <c r="HY7" s="141">
        <v>1.3871477092928136E-4</v>
      </c>
      <c r="HZ7" s="101"/>
    </row>
    <row r="8" spans="1:234" s="102" customFormat="1" ht="48" x14ac:dyDescent="0.25">
      <c r="A8" s="99" t="s">
        <v>28</v>
      </c>
      <c r="B8" s="100">
        <v>7319</v>
      </c>
      <c r="C8" s="100"/>
      <c r="D8" s="100">
        <v>1</v>
      </c>
      <c r="E8" s="100"/>
      <c r="F8" s="100"/>
      <c r="G8" s="100" t="s">
        <v>836</v>
      </c>
      <c r="H8" s="100" t="s">
        <v>795</v>
      </c>
      <c r="I8" s="99" t="s">
        <v>837</v>
      </c>
      <c r="J8" s="99" t="s">
        <v>877</v>
      </c>
      <c r="K8" s="141">
        <v>6.0947545876487287E-5</v>
      </c>
      <c r="L8" s="141">
        <v>3.0428744633010049E-6</v>
      </c>
      <c r="M8" s="141">
        <v>1.205983600107798E-4</v>
      </c>
      <c r="N8" s="141">
        <v>7.6958857924862067E-6</v>
      </c>
      <c r="O8" s="141">
        <v>1.9118635740345637E-4</v>
      </c>
      <c r="P8" s="141">
        <v>9.1377538476562252E-6</v>
      </c>
      <c r="Q8" s="141">
        <v>1.4567575801572139E-5</v>
      </c>
      <c r="R8" s="141">
        <v>5.4023204438118223E-5</v>
      </c>
      <c r="S8" s="141">
        <v>7.4118421008782941E-5</v>
      </c>
      <c r="T8" s="141">
        <v>4.4355353654901704E-4</v>
      </c>
      <c r="U8" s="141">
        <v>2.3978890793478481E-4</v>
      </c>
      <c r="V8" s="141">
        <v>1.8398764364226114E-4</v>
      </c>
      <c r="W8" s="141">
        <v>7.8409338832173699E-4</v>
      </c>
      <c r="X8" s="141">
        <v>7.8988804141524185E-5</v>
      </c>
      <c r="Y8" s="141">
        <v>9.0098530121879002E-5</v>
      </c>
      <c r="Z8" s="141">
        <v>7.2365520470893711E-4</v>
      </c>
      <c r="AA8" s="141">
        <v>1.7303681506700426E-3</v>
      </c>
      <c r="AB8" s="141">
        <v>1.6492276671400928E-4</v>
      </c>
      <c r="AC8" s="141">
        <v>2.3692242684843776E-3</v>
      </c>
      <c r="AD8" s="141">
        <v>2.1467427747181918E-2</v>
      </c>
      <c r="AE8" s="141">
        <v>1.4248763146418218E-3</v>
      </c>
      <c r="AF8" s="141">
        <v>7.8682428605739033E-4</v>
      </c>
      <c r="AG8" s="141">
        <v>1.6844853714210969E-3</v>
      </c>
      <c r="AH8" s="141">
        <v>3.3913493030843277E-4</v>
      </c>
      <c r="AI8" s="141">
        <v>1.5151060918048079E-4</v>
      </c>
      <c r="AJ8" s="141">
        <v>4.5885522145204169E-4</v>
      </c>
      <c r="AK8" s="141">
        <v>4.0712976869062818E-4</v>
      </c>
      <c r="AL8" s="141"/>
      <c r="AM8" s="141">
        <v>2.5279230762513508E-5</v>
      </c>
      <c r="AN8" s="141">
        <v>4.2436992086360711E-6</v>
      </c>
      <c r="AO8" s="141">
        <v>9.5923880094637585E-5</v>
      </c>
      <c r="AP8" s="141">
        <v>4.5925073479637376E-7</v>
      </c>
      <c r="AQ8" s="141">
        <v>1.133634681688866E-4</v>
      </c>
      <c r="AR8" s="141">
        <v>4.4435248884550434E-6</v>
      </c>
      <c r="AS8" s="141">
        <v>1.9534210510939409E-5</v>
      </c>
      <c r="AT8" s="141">
        <v>4.7708329127097204E-5</v>
      </c>
      <c r="AU8" s="141">
        <v>2.8749109180428207E-4</v>
      </c>
      <c r="AV8" s="141">
        <v>3.3756441761118836E-4</v>
      </c>
      <c r="AW8" s="141">
        <v>1.6524566696862213E-4</v>
      </c>
      <c r="AX8" s="141">
        <v>1.6871840511794819E-4</v>
      </c>
      <c r="AY8" s="141">
        <v>7.1475287661215453E-4</v>
      </c>
      <c r="AZ8" s="141">
        <v>5.8514870254519742E-5</v>
      </c>
      <c r="BA8" s="141">
        <v>1.0521327358901135E-4</v>
      </c>
      <c r="BB8" s="141">
        <v>4.584281915165899E-4</v>
      </c>
      <c r="BC8" s="141">
        <v>1.5835914811351509E-3</v>
      </c>
      <c r="BD8" s="141">
        <v>1.3676320147794721E-4</v>
      </c>
      <c r="BE8" s="141">
        <v>2.4799522462301115E-3</v>
      </c>
      <c r="BF8" s="141">
        <v>2.0173433482895155E-2</v>
      </c>
      <c r="BG8" s="141">
        <v>1.2542122707394252E-3</v>
      </c>
      <c r="BH8" s="141">
        <v>6.7794975114378396E-4</v>
      </c>
      <c r="BI8" s="141">
        <v>1.600517471993449E-3</v>
      </c>
      <c r="BJ8" s="141">
        <v>2.515545380550213E-4</v>
      </c>
      <c r="BK8" s="141">
        <v>1.3134628137904716E-4</v>
      </c>
      <c r="BL8" s="141">
        <v>3.5422612598553089E-4</v>
      </c>
      <c r="BM8" s="141">
        <v>3.2837403018339618E-4</v>
      </c>
      <c r="BN8" s="141"/>
      <c r="BO8" s="141">
        <v>1.5132454521002323E-5</v>
      </c>
      <c r="BP8" s="141">
        <v>3.5329642663226514E-6</v>
      </c>
      <c r="BQ8" s="141">
        <v>6.8956783720626396E-5</v>
      </c>
      <c r="BR8" s="141">
        <v>0</v>
      </c>
      <c r="BS8" s="141">
        <v>9.9189678262239127E-5</v>
      </c>
      <c r="BT8" s="141">
        <v>9.790391158925457E-6</v>
      </c>
      <c r="BU8" s="141">
        <v>8.0478637159356218E-6</v>
      </c>
      <c r="BV8" s="141">
        <v>5.3367273182335334E-5</v>
      </c>
      <c r="BW8" s="141">
        <v>1.7760786834607778E-4</v>
      </c>
      <c r="BX8" s="141">
        <v>2.5785811630708839E-4</v>
      </c>
      <c r="BY8" s="141">
        <v>1.5358810479095461E-4</v>
      </c>
      <c r="BZ8" s="141">
        <v>1.178939286775632E-4</v>
      </c>
      <c r="CA8" s="141">
        <v>5.4622252173506906E-4</v>
      </c>
      <c r="CB8" s="141">
        <v>7.2007071556004425E-5</v>
      </c>
      <c r="CC8" s="141">
        <v>7.3909252866709383E-5</v>
      </c>
      <c r="CD8" s="141">
        <v>5.4585695712274613E-4</v>
      </c>
      <c r="CE8" s="141">
        <v>1.3334472587198686E-3</v>
      </c>
      <c r="CF8" s="141">
        <v>1.2054892887168061E-4</v>
      </c>
      <c r="CG8" s="141">
        <v>2.1458989637149002E-3</v>
      </c>
      <c r="CH8" s="141">
        <v>1.9735004715163484E-2</v>
      </c>
      <c r="CI8" s="141">
        <v>1.7946992114407862E-3</v>
      </c>
      <c r="CJ8" s="141">
        <v>6.0407694112222837E-4</v>
      </c>
      <c r="CK8" s="141">
        <v>1.4231469224789421E-3</v>
      </c>
      <c r="CL8" s="141">
        <v>1.8876509579445223E-4</v>
      </c>
      <c r="CM8" s="141">
        <v>1.0330243328291142E-4</v>
      </c>
      <c r="CN8" s="141">
        <v>3.4377546845095185E-4</v>
      </c>
      <c r="CO8" s="141">
        <v>2.2281510587754161E-4</v>
      </c>
      <c r="CP8" s="141"/>
      <c r="CQ8" s="141">
        <v>1.3129911268733681E-5</v>
      </c>
      <c r="CR8" s="141">
        <v>2.4607451533389205E-6</v>
      </c>
      <c r="CS8" s="141">
        <v>6.7319889431296352E-5</v>
      </c>
      <c r="CT8" s="141">
        <v>0</v>
      </c>
      <c r="CU8" s="141">
        <v>9.359230803686489E-5</v>
      </c>
      <c r="CV8" s="141">
        <v>1.683869213292668E-5</v>
      </c>
      <c r="CW8" s="141">
        <v>7.5658406121808187E-6</v>
      </c>
      <c r="CX8" s="141">
        <v>7.437910884904443E-5</v>
      </c>
      <c r="CY8" s="141">
        <v>4.9823895576526391E-5</v>
      </c>
      <c r="CZ8" s="141">
        <v>2.7045730265314987E-4</v>
      </c>
      <c r="DA8" s="141">
        <v>1.3925472800027479E-4</v>
      </c>
      <c r="DB8" s="141">
        <v>9.0137322620523064E-5</v>
      </c>
      <c r="DC8" s="141">
        <v>5.2932689592111604E-4</v>
      </c>
      <c r="DD8" s="141">
        <v>5.5940268899842405E-5</v>
      </c>
      <c r="DE8" s="141">
        <v>6.7827615984718338E-5</v>
      </c>
      <c r="DF8" s="141">
        <v>3.9159422212467417E-4</v>
      </c>
      <c r="DG8" s="141">
        <v>1.156016157826079E-3</v>
      </c>
      <c r="DH8" s="141">
        <v>9.4219488726294528E-5</v>
      </c>
      <c r="DI8" s="141">
        <v>2.226012309553113E-3</v>
      </c>
      <c r="DJ8" s="141">
        <v>1.5973407204547662E-2</v>
      </c>
      <c r="DK8" s="141">
        <v>1.7422814366908166E-3</v>
      </c>
      <c r="DL8" s="141">
        <v>5.0227340553326682E-4</v>
      </c>
      <c r="DM8" s="141">
        <v>1.3955983622207424E-3</v>
      </c>
      <c r="DN8" s="141">
        <v>1.4607095936644877E-4</v>
      </c>
      <c r="DO8" s="141">
        <v>7.5064044545576549E-5</v>
      </c>
      <c r="DP8" s="141">
        <v>3.3084319476690241E-4</v>
      </c>
      <c r="DQ8" s="141">
        <v>3.2611324357772566E-3</v>
      </c>
      <c r="DR8" s="141"/>
      <c r="DS8" s="141">
        <v>1.7154588628659187E-5</v>
      </c>
      <c r="DT8" s="141">
        <v>8.6833937625111901E-6</v>
      </c>
      <c r="DU8" s="141">
        <v>3.3844921783540519E-5</v>
      </c>
      <c r="DV8" s="141">
        <v>8.1162444425257499E-7</v>
      </c>
      <c r="DW8" s="141">
        <v>1.2622400973670526E-4</v>
      </c>
      <c r="DX8" s="141">
        <v>2.6166709166092329E-6</v>
      </c>
      <c r="DY8" s="141">
        <v>9.4613389381597834E-6</v>
      </c>
      <c r="DZ8" s="141">
        <v>1.1456014855668914E-4</v>
      </c>
      <c r="EA8" s="141">
        <v>2.0755061621621878E-5</v>
      </c>
      <c r="EB8" s="141">
        <v>2.4556693531014022E-4</v>
      </c>
      <c r="EC8" s="141">
        <v>1.3013305731004532E-4</v>
      </c>
      <c r="ED8" s="141">
        <v>5.7163294733304055E-5</v>
      </c>
      <c r="EE8" s="141">
        <v>4.3465721645846348E-4</v>
      </c>
      <c r="EF8" s="141">
        <v>5.8850422869743264E-5</v>
      </c>
      <c r="EG8" s="141">
        <v>3.7471794591761692E-5</v>
      </c>
      <c r="EH8" s="141">
        <v>2.7865827323467657E-4</v>
      </c>
      <c r="EI8" s="141">
        <v>1.0106295736535419E-3</v>
      </c>
      <c r="EJ8" s="141">
        <v>4.5221845410034817E-5</v>
      </c>
      <c r="EK8" s="141">
        <v>2.0857996804055888E-3</v>
      </c>
      <c r="EL8" s="141">
        <v>1.544024033228183E-2</v>
      </c>
      <c r="EM8" s="141">
        <v>1.592398993045836E-3</v>
      </c>
      <c r="EN8" s="141">
        <v>5.7180111088460188E-4</v>
      </c>
      <c r="EO8" s="141">
        <v>1.4704063842033589E-3</v>
      </c>
      <c r="EP8" s="141">
        <v>1.5223992663103547E-4</v>
      </c>
      <c r="EQ8" s="141">
        <v>6.1751716008124019E-5</v>
      </c>
      <c r="ER8" s="141">
        <v>2.7047674021184794E-4</v>
      </c>
      <c r="ES8" s="141">
        <v>3.2347642671278301E-4</v>
      </c>
      <c r="ET8" s="141"/>
      <c r="EU8" s="141">
        <v>9.3522014178789775E-6</v>
      </c>
      <c r="EV8" s="141">
        <v>4.6375921259983075E-6</v>
      </c>
      <c r="EW8" s="141">
        <v>2.4705075576549462E-5</v>
      </c>
      <c r="EX8" s="141">
        <v>1.4585067431194404E-5</v>
      </c>
      <c r="EY8" s="141">
        <v>1.3254971868726479E-4</v>
      </c>
      <c r="EZ8" s="141">
        <v>9.5592209269700575E-7</v>
      </c>
      <c r="FA8" s="141">
        <v>6.8416469238758938E-6</v>
      </c>
      <c r="FB8" s="141">
        <v>8.7266877885264701E-5</v>
      </c>
      <c r="FC8" s="141">
        <v>1.3203832715493253E-5</v>
      </c>
      <c r="FD8" s="141">
        <v>1.8198279207149194E-4</v>
      </c>
      <c r="FE8" s="141">
        <v>1.5350252835075626E-4</v>
      </c>
      <c r="FF8" s="141">
        <v>1.1079977408607845E-4</v>
      </c>
      <c r="FG8" s="141">
        <v>4.5783453910949382E-4</v>
      </c>
      <c r="FH8" s="141">
        <v>5.0540289855846729E-5</v>
      </c>
      <c r="FI8" s="141">
        <v>6.6349871292638002E-6</v>
      </c>
      <c r="FJ8" s="141">
        <v>2.9452331636072374E-4</v>
      </c>
      <c r="FK8" s="141">
        <v>1.1501341667734056E-3</v>
      </c>
      <c r="FL8" s="141">
        <v>3.8819827807435415E-5</v>
      </c>
      <c r="FM8" s="141">
        <v>2.4704616749250128E-3</v>
      </c>
      <c r="FN8" s="141">
        <v>1.5623514951661595E-2</v>
      </c>
      <c r="FO8" s="141">
        <v>1.1537181628455697E-3</v>
      </c>
      <c r="FP8" s="141">
        <v>4.3487603804923098E-4</v>
      </c>
      <c r="FQ8" s="141">
        <v>1.3304479831604402E-3</v>
      </c>
      <c r="FR8" s="141">
        <v>7.3807931069563862E-5</v>
      </c>
      <c r="FS8" s="141">
        <v>6.5372603589722105E-5</v>
      </c>
      <c r="FT8" s="141">
        <v>2.456648677220498E-4</v>
      </c>
      <c r="FU8" s="141">
        <v>3.0992922161771584E-4</v>
      </c>
      <c r="FV8" s="141"/>
      <c r="FW8" s="141">
        <v>1.8632876587041083E-5</v>
      </c>
      <c r="FX8" s="141">
        <v>0</v>
      </c>
      <c r="FY8" s="141">
        <v>2.6541909165708588E-5</v>
      </c>
      <c r="FZ8" s="141">
        <v>3.4683436605596871E-5</v>
      </c>
      <c r="GA8" s="141">
        <v>1.291362996117705E-4</v>
      </c>
      <c r="GB8" s="141">
        <v>6.9940288869402678E-6</v>
      </c>
      <c r="GC8" s="141">
        <v>3.5246584235023557E-6</v>
      </c>
      <c r="GD8" s="141">
        <v>2.0341054920980153E-4</v>
      </c>
      <c r="GE8" s="141">
        <v>1.6030913609682069E-5</v>
      </c>
      <c r="GF8" s="141">
        <v>1.6265879099494867E-4</v>
      </c>
      <c r="GG8" s="141">
        <v>1.409332360330745E-4</v>
      </c>
      <c r="GH8" s="141">
        <v>4.0282839210623477E-5</v>
      </c>
      <c r="GI8" s="141">
        <v>4.6893490669629764E-4</v>
      </c>
      <c r="GJ8" s="141">
        <v>4.8907047408126352E-5</v>
      </c>
      <c r="GK8" s="141">
        <v>2.3316061500550297E-5</v>
      </c>
      <c r="GL8" s="141">
        <v>4.3762441560871184E-4</v>
      </c>
      <c r="GM8" s="141">
        <v>9.1064546026661493E-4</v>
      </c>
      <c r="GN8" s="141">
        <v>4.6405308917535914E-5</v>
      </c>
      <c r="GO8" s="141">
        <v>2.3382108371608626E-3</v>
      </c>
      <c r="GP8" s="141">
        <v>1.7151093071185838E-2</v>
      </c>
      <c r="GQ8" s="141">
        <v>9.0576981468353478E-4</v>
      </c>
      <c r="GR8" s="141">
        <v>4.6330121554747809E-4</v>
      </c>
      <c r="GS8" s="141">
        <v>1.3300340050223082E-3</v>
      </c>
      <c r="GT8" s="141">
        <v>9.1233891584124033E-5</v>
      </c>
      <c r="GU8" s="141">
        <v>1.1913578633533879E-4</v>
      </c>
      <c r="GV8" s="141">
        <v>1.5660033892600153E-4</v>
      </c>
      <c r="GW8" s="141">
        <v>3.0451653884031201E-4</v>
      </c>
      <c r="GX8" s="141"/>
      <c r="GY8" s="141">
        <v>2.239358976005471E-5</v>
      </c>
      <c r="GZ8" s="141">
        <v>0</v>
      </c>
      <c r="HA8" s="141">
        <v>3.2317253475281619E-5</v>
      </c>
      <c r="HB8" s="141">
        <v>5.0440039086480959E-6</v>
      </c>
      <c r="HC8" s="141">
        <v>1.0191366214774932E-4</v>
      </c>
      <c r="HD8" s="141">
        <v>4.4014503742504887E-6</v>
      </c>
      <c r="HE8" s="141">
        <v>6.7857672757957767E-6</v>
      </c>
      <c r="HF8" s="141">
        <v>8.8524927515270786E-5</v>
      </c>
      <c r="HG8" s="141">
        <v>1.5634487355572124E-5</v>
      </c>
      <c r="HH8" s="141">
        <v>1.2275348170545547E-4</v>
      </c>
      <c r="HI8" s="141">
        <v>1.1013893657690263E-4</v>
      </c>
      <c r="HJ8" s="141">
        <v>3.5076834775402443E-5</v>
      </c>
      <c r="HK8" s="141">
        <v>4.3182275642694295E-4</v>
      </c>
      <c r="HL8" s="141">
        <v>3.571539440112855E-5</v>
      </c>
      <c r="HM8" s="141">
        <v>3.2827926515136235E-5</v>
      </c>
      <c r="HN8" s="141">
        <v>4.4436482899694253E-4</v>
      </c>
      <c r="HO8" s="141">
        <v>9.7837216965061553E-4</v>
      </c>
      <c r="HP8" s="141">
        <v>4.05227912420357E-5</v>
      </c>
      <c r="HQ8" s="141">
        <v>2.9410670951971318E-3</v>
      </c>
      <c r="HR8" s="141">
        <v>1.6275068981983373E-2</v>
      </c>
      <c r="HS8" s="141">
        <v>4.9745544944451996E-4</v>
      </c>
      <c r="HT8" s="141">
        <v>3.5931538217838028E-4</v>
      </c>
      <c r="HU8" s="141">
        <v>3.3757680508471859E-4</v>
      </c>
      <c r="HV8" s="141">
        <v>8.3883120689628128E-5</v>
      </c>
      <c r="HW8" s="141">
        <v>9.3542732314552931E-5</v>
      </c>
      <c r="HX8" s="141">
        <v>1.0280131126132693E-4</v>
      </c>
      <c r="HY8" s="141">
        <v>7.2645427253264789E-4</v>
      </c>
      <c r="HZ8" s="101"/>
    </row>
    <row r="9" spans="1:234" s="102" customFormat="1" ht="36" x14ac:dyDescent="0.25">
      <c r="A9" s="99" t="s">
        <v>28</v>
      </c>
      <c r="B9" s="100">
        <v>9001</v>
      </c>
      <c r="C9" s="100"/>
      <c r="D9" s="100">
        <v>2</v>
      </c>
      <c r="E9" s="100"/>
      <c r="F9" s="100"/>
      <c r="G9" s="100" t="s">
        <v>807</v>
      </c>
      <c r="H9" s="100" t="s">
        <v>782</v>
      </c>
      <c r="I9" s="99" t="s">
        <v>14</v>
      </c>
      <c r="J9" s="99" t="s">
        <v>878</v>
      </c>
      <c r="K9" s="141">
        <v>2.010812317134847E-4</v>
      </c>
      <c r="L9" s="141">
        <v>2.4233613039156399E-5</v>
      </c>
      <c r="M9" s="141">
        <v>8.1095006383401431E-4</v>
      </c>
      <c r="N9" s="141">
        <v>8.5675047163368611E-6</v>
      </c>
      <c r="O9" s="141">
        <v>7.8396073310905458E-4</v>
      </c>
      <c r="P9" s="141">
        <v>5.8006511853184945E-5</v>
      </c>
      <c r="Q9" s="141">
        <v>7.4889483504145488E-5</v>
      </c>
      <c r="R9" s="141">
        <v>3.1467226179913359E-4</v>
      </c>
      <c r="S9" s="141">
        <v>2.3645900370205817E-4</v>
      </c>
      <c r="T9" s="141">
        <v>1.3725787895945501E-3</v>
      </c>
      <c r="U9" s="141">
        <v>1.2631562424039991E-3</v>
      </c>
      <c r="V9" s="141">
        <v>1.2463393364083105E-3</v>
      </c>
      <c r="W9" s="141">
        <v>2.4770862179804834E-3</v>
      </c>
      <c r="X9" s="141">
        <v>1.778138493747206E-4</v>
      </c>
      <c r="Y9" s="141">
        <v>3.1544500279940131E-4</v>
      </c>
      <c r="Z9" s="141">
        <v>7.1926476335322405E-3</v>
      </c>
      <c r="AA9" s="141">
        <v>6.6162996156057833E-3</v>
      </c>
      <c r="AB9" s="141">
        <v>5.8545205726291856E-4</v>
      </c>
      <c r="AC9" s="141">
        <v>1.6647185833105899E-2</v>
      </c>
      <c r="AD9" s="141">
        <v>2.0338457343137467E-2</v>
      </c>
      <c r="AE9" s="141">
        <v>6.2990975848767391E-3</v>
      </c>
      <c r="AF9" s="141">
        <v>1.9504911654233902E-3</v>
      </c>
      <c r="AG9" s="141">
        <v>3.1158473574130459E-3</v>
      </c>
      <c r="AH9" s="141">
        <v>6.8990204562484347E-4</v>
      </c>
      <c r="AI9" s="141">
        <v>4.4211551038168638E-4</v>
      </c>
      <c r="AJ9" s="141">
        <v>2.3362939599527685E-3</v>
      </c>
      <c r="AK9" s="141">
        <v>9.9145768702426826E-4</v>
      </c>
      <c r="AL9" s="141"/>
      <c r="AM9" s="141">
        <v>1.6664243983238776E-4</v>
      </c>
      <c r="AN9" s="141">
        <v>1.608066270467915E-5</v>
      </c>
      <c r="AO9" s="141">
        <v>7.8989902389054139E-4</v>
      </c>
      <c r="AP9" s="141">
        <v>5.727269426071925E-6</v>
      </c>
      <c r="AQ9" s="141">
        <v>7.4109007078173032E-4</v>
      </c>
      <c r="AR9" s="141">
        <v>6.9768225018236723E-5</v>
      </c>
      <c r="AS9" s="141">
        <v>4.8665571305544731E-5</v>
      </c>
      <c r="AT9" s="141">
        <v>2.2563411519145959E-4</v>
      </c>
      <c r="AU9" s="141">
        <v>1.8933453752032514E-4</v>
      </c>
      <c r="AV9" s="141">
        <v>1.3166385538721658E-3</v>
      </c>
      <c r="AW9" s="141">
        <v>1.1873968639600537E-3</v>
      </c>
      <c r="AX9" s="141">
        <v>1.1584610555973329E-3</v>
      </c>
      <c r="AY9" s="141">
        <v>2.2733695750078975E-3</v>
      </c>
      <c r="AZ9" s="141">
        <v>1.9334063844192925E-4</v>
      </c>
      <c r="BA9" s="141">
        <v>5.7649336250508029E-4</v>
      </c>
      <c r="BB9" s="141">
        <v>7.8446996994231636E-3</v>
      </c>
      <c r="BC9" s="141">
        <v>8.1257777573363367E-3</v>
      </c>
      <c r="BD9" s="141">
        <v>4.5791362351232636E-4</v>
      </c>
      <c r="BE9" s="141">
        <v>1.7315075542298962E-2</v>
      </c>
      <c r="BF9" s="141">
        <v>2.5534077587265076E-2</v>
      </c>
      <c r="BG9" s="141">
        <v>8.0287680567210622E-3</v>
      </c>
      <c r="BH9" s="141">
        <v>2.1451948324420485E-3</v>
      </c>
      <c r="BI9" s="141">
        <v>3.124600798800599E-3</v>
      </c>
      <c r="BJ9" s="141">
        <v>1.6610752300476013E-3</v>
      </c>
      <c r="BK9" s="141">
        <v>3.2182073756625878E-4</v>
      </c>
      <c r="BL9" s="141">
        <v>2.1592358723227065E-3</v>
      </c>
      <c r="BM9" s="141">
        <v>9.7452559655885457E-4</v>
      </c>
      <c r="BN9" s="141"/>
      <c r="BO9" s="141">
        <v>2.2489750921911666E-4</v>
      </c>
      <c r="BP9" s="141">
        <v>2.0810344319430334E-5</v>
      </c>
      <c r="BQ9" s="141">
        <v>8.6045001675563173E-4</v>
      </c>
      <c r="BR9" s="141">
        <v>1.1552230986482617E-5</v>
      </c>
      <c r="BS9" s="141">
        <v>7.6314981825748843E-4</v>
      </c>
      <c r="BT9" s="141">
        <v>8.2209302175334558E-5</v>
      </c>
      <c r="BU9" s="141">
        <v>5.0908051681821157E-5</v>
      </c>
      <c r="BV9" s="141">
        <v>3.1584533019160115E-4</v>
      </c>
      <c r="BW9" s="141">
        <v>1.9940498245506896E-4</v>
      </c>
      <c r="BX9" s="141">
        <v>1.2557640306763383E-3</v>
      </c>
      <c r="BY9" s="141">
        <v>9.6869409501659451E-4</v>
      </c>
      <c r="BZ9" s="141">
        <v>1.0925275359531632E-3</v>
      </c>
      <c r="CA9" s="141">
        <v>2.1686878440299682E-3</v>
      </c>
      <c r="CB9" s="141">
        <v>1.9985932998631284E-4</v>
      </c>
      <c r="CC9" s="141">
        <v>6.3785483831323565E-4</v>
      </c>
      <c r="CD9" s="141">
        <v>8.1766498203971021E-3</v>
      </c>
      <c r="CE9" s="141">
        <v>1.1316743097647901E-2</v>
      </c>
      <c r="CF9" s="141">
        <v>4.4855703514749931E-4</v>
      </c>
      <c r="CG9" s="141">
        <v>1.6936716219469013E-2</v>
      </c>
      <c r="CH9" s="141">
        <v>2.3102901632219414E-2</v>
      </c>
      <c r="CI9" s="141">
        <v>8.5033173295750303E-3</v>
      </c>
      <c r="CJ9" s="141">
        <v>2.2720496938128105E-3</v>
      </c>
      <c r="CK9" s="141">
        <v>2.9814663292101256E-3</v>
      </c>
      <c r="CL9" s="141">
        <v>1.6210051597964706E-3</v>
      </c>
      <c r="CM9" s="141">
        <v>2.4439940226165429E-4</v>
      </c>
      <c r="CN9" s="141">
        <v>1.7778642712397792E-3</v>
      </c>
      <c r="CO9" s="141">
        <v>1.3469328732051023E-3</v>
      </c>
      <c r="CP9" s="141"/>
      <c r="CQ9" s="141">
        <v>1.4486449680242781E-4</v>
      </c>
      <c r="CR9" s="141">
        <v>2.9371872186559477E-5</v>
      </c>
      <c r="CS9" s="141">
        <v>9.0133585759709573E-4</v>
      </c>
      <c r="CT9" s="141">
        <v>2.0648210483289533E-5</v>
      </c>
      <c r="CU9" s="141">
        <v>8.8366092248713245E-4</v>
      </c>
      <c r="CV9" s="141">
        <v>6.2272576661207598E-5</v>
      </c>
      <c r="CW9" s="141">
        <v>8.5197790517235335E-5</v>
      </c>
      <c r="CX9" s="141">
        <v>1.5424557343041533E-4</v>
      </c>
      <c r="CY9" s="141">
        <v>9.8092064423779119E-5</v>
      </c>
      <c r="CZ9" s="141">
        <v>1.1341221819295914E-3</v>
      </c>
      <c r="DA9" s="141">
        <v>1.2016995294221356E-3</v>
      </c>
      <c r="DB9" s="141">
        <v>1.07440800335913E-3</v>
      </c>
      <c r="DC9" s="141">
        <v>2.0541377633106228E-3</v>
      </c>
      <c r="DD9" s="141">
        <v>1.938484144186133E-4</v>
      </c>
      <c r="DE9" s="141">
        <v>5.9690396338187696E-4</v>
      </c>
      <c r="DF9" s="141">
        <v>5.2723019864927539E-3</v>
      </c>
      <c r="DG9" s="141">
        <v>8.1414040566549079E-3</v>
      </c>
      <c r="DH9" s="141">
        <v>4.1512708810499915E-4</v>
      </c>
      <c r="DI9" s="141">
        <v>2.0141906436668931E-2</v>
      </c>
      <c r="DJ9" s="141">
        <v>2.4678451570963118E-2</v>
      </c>
      <c r="DK9" s="141">
        <v>9.0778031426309823E-3</v>
      </c>
      <c r="DL9" s="141">
        <v>2.4549238959578447E-3</v>
      </c>
      <c r="DM9" s="141">
        <v>4.9251251816292158E-3</v>
      </c>
      <c r="DN9" s="141">
        <v>1.4489902500148446E-3</v>
      </c>
      <c r="DO9" s="141">
        <v>1.958136748461327E-4</v>
      </c>
      <c r="DP9" s="141">
        <v>1.5659555081705327E-3</v>
      </c>
      <c r="DQ9" s="141">
        <v>1.4744768400587541E-3</v>
      </c>
      <c r="DR9" s="141"/>
      <c r="DS9" s="141">
        <v>1.2089007617853079E-4</v>
      </c>
      <c r="DT9" s="141">
        <v>3.1333676708990303E-5</v>
      </c>
      <c r="DU9" s="141">
        <v>7.9470076038967469E-4</v>
      </c>
      <c r="DV9" s="141">
        <v>5.3286306073769063E-5</v>
      </c>
      <c r="DW9" s="141">
        <v>5.7767741631503092E-4</v>
      </c>
      <c r="DX9" s="141">
        <v>5.5040925399446642E-5</v>
      </c>
      <c r="DY9" s="141">
        <v>1.093930591139608E-4</v>
      </c>
      <c r="DZ9" s="141">
        <v>1.6112599535646847E-4</v>
      </c>
      <c r="EA9" s="141">
        <v>8.9305596915823451E-5</v>
      </c>
      <c r="EB9" s="141">
        <v>1.1142295379729485E-3</v>
      </c>
      <c r="EC9" s="141">
        <v>1.2658999691680479E-3</v>
      </c>
      <c r="ED9" s="141">
        <v>1.3017050709678787E-3</v>
      </c>
      <c r="EE9" s="141">
        <v>2.0551521813789646E-3</v>
      </c>
      <c r="EF9" s="141">
        <v>1.5893775555718865E-4</v>
      </c>
      <c r="EG9" s="141">
        <v>6.3040341084416357E-4</v>
      </c>
      <c r="EH9" s="141">
        <v>5.9428609148570654E-3</v>
      </c>
      <c r="EI9" s="141">
        <v>7.2909815168298881E-3</v>
      </c>
      <c r="EJ9" s="141">
        <v>6.1683207192857702E-4</v>
      </c>
      <c r="EK9" s="141">
        <v>2.0917912141517721E-2</v>
      </c>
      <c r="EL9" s="141">
        <v>2.3378735498034233E-2</v>
      </c>
      <c r="EM9" s="141">
        <v>8.1668290107686885E-3</v>
      </c>
      <c r="EN9" s="141">
        <v>2.5734575435227233E-3</v>
      </c>
      <c r="EO9" s="141">
        <v>4.9442905472460615E-3</v>
      </c>
      <c r="EP9" s="141">
        <v>1.50244056160569E-3</v>
      </c>
      <c r="EQ9" s="141">
        <v>1.5083755702121723E-4</v>
      </c>
      <c r="ER9" s="141">
        <v>1.2887341104282318E-3</v>
      </c>
      <c r="ES9" s="141">
        <v>1.5966781649443173E-3</v>
      </c>
      <c r="ET9" s="141"/>
      <c r="EU9" s="141">
        <v>7.6387964428905564E-5</v>
      </c>
      <c r="EV9" s="141">
        <v>2.9905122968458793E-5</v>
      </c>
      <c r="EW9" s="141">
        <v>6.9877288099255545E-4</v>
      </c>
      <c r="EX9" s="141">
        <v>6.0268365535436283E-5</v>
      </c>
      <c r="EY9" s="141">
        <v>5.393502458207152E-4</v>
      </c>
      <c r="EZ9" s="141">
        <v>1.9394612368219271E-5</v>
      </c>
      <c r="FA9" s="141">
        <v>1.2518109604348413E-4</v>
      </c>
      <c r="FB9" s="141">
        <v>2.7570494458374292E-4</v>
      </c>
      <c r="FC9" s="141">
        <v>7.5879819999799571E-5</v>
      </c>
      <c r="FD9" s="141">
        <v>8.5747971331938345E-4</v>
      </c>
      <c r="FE9" s="141">
        <v>1.3333214386258721E-3</v>
      </c>
      <c r="FF9" s="141">
        <v>1.3536002723736667E-3</v>
      </c>
      <c r="FG9" s="141">
        <v>1.537909707063087E-3</v>
      </c>
      <c r="FH9" s="141">
        <v>1.5503908300700195E-4</v>
      </c>
      <c r="FI9" s="141">
        <v>5.8608354846370744E-4</v>
      </c>
      <c r="FJ9" s="141">
        <v>5.687750389362191E-3</v>
      </c>
      <c r="FK9" s="141">
        <v>6.2880079608017047E-3</v>
      </c>
      <c r="FL9" s="141">
        <v>6.3125134834823588E-4</v>
      </c>
      <c r="FM9" s="141">
        <v>1.7955400111169102E-2</v>
      </c>
      <c r="FN9" s="141">
        <v>2.6936906579704569E-2</v>
      </c>
      <c r="FO9" s="141">
        <v>8.2633042611192052E-3</v>
      </c>
      <c r="FP9" s="141">
        <v>2.1211723654417174E-3</v>
      </c>
      <c r="FQ9" s="141">
        <v>4.333317268557956E-3</v>
      </c>
      <c r="FR9" s="141">
        <v>1.6686521294826096E-3</v>
      </c>
      <c r="FS9" s="141">
        <v>2.1841635454320415E-4</v>
      </c>
      <c r="FT9" s="141">
        <v>1.2172068736892455E-3</v>
      </c>
      <c r="FU9" s="141">
        <v>1.4843026364111296E-3</v>
      </c>
      <c r="FV9" s="141"/>
      <c r="FW9" s="141">
        <v>3.4781452773175897E-5</v>
      </c>
      <c r="FX9" s="141">
        <v>1.4246034088973036E-4</v>
      </c>
      <c r="FY9" s="141">
        <v>9.4603088341880268E-4</v>
      </c>
      <c r="FZ9" s="141">
        <v>8.4125390278562653E-5</v>
      </c>
      <c r="GA9" s="141">
        <v>6.3928549391793147E-4</v>
      </c>
      <c r="GB9" s="141">
        <v>4.7411415330011732E-6</v>
      </c>
      <c r="GC9" s="141">
        <v>1.155787261282222E-4</v>
      </c>
      <c r="GD9" s="141">
        <v>1.9224709553321585E-4</v>
      </c>
      <c r="GE9" s="141">
        <v>9.5033359268443184E-5</v>
      </c>
      <c r="GF9" s="141">
        <v>6.6963351346525154E-4</v>
      </c>
      <c r="GG9" s="141">
        <v>1.2535681257718533E-3</v>
      </c>
      <c r="GH9" s="141">
        <v>1.2095780058694161E-3</v>
      </c>
      <c r="GI9" s="141">
        <v>1.1432654406011167E-3</v>
      </c>
      <c r="GJ9" s="141">
        <v>8.0104134906193547E-5</v>
      </c>
      <c r="GK9" s="141">
        <v>7.4748607203572776E-4</v>
      </c>
      <c r="GL9" s="141">
        <v>4.7826564481580364E-3</v>
      </c>
      <c r="GM9" s="141">
        <v>1.0800399833148438E-2</v>
      </c>
      <c r="GN9" s="141">
        <v>5.8286355280719421E-4</v>
      </c>
      <c r="GO9" s="141">
        <v>1.7413641721294015E-2</v>
      </c>
      <c r="GP9" s="141">
        <v>3.0365492380390158E-2</v>
      </c>
      <c r="GQ9" s="141">
        <v>8.361779928117808E-3</v>
      </c>
      <c r="GR9" s="141">
        <v>2.1986083572591362E-3</v>
      </c>
      <c r="GS9" s="141">
        <v>4.3622047271639607E-3</v>
      </c>
      <c r="GT9" s="141">
        <v>1.8760209229209724E-3</v>
      </c>
      <c r="GU9" s="141">
        <v>1.8940811094544214E-4</v>
      </c>
      <c r="GV9" s="141">
        <v>1.1885451510005086E-3</v>
      </c>
      <c r="GW9" s="141">
        <v>9.0806086223465296E-4</v>
      </c>
      <c r="GX9" s="141"/>
      <c r="GY9" s="141">
        <v>1.0182848909009612E-4</v>
      </c>
      <c r="GZ9" s="141">
        <v>2.0471005886339038E-4</v>
      </c>
      <c r="HA9" s="141">
        <v>7.8493186290375073E-4</v>
      </c>
      <c r="HB9" s="141">
        <v>6.9473799460925619E-5</v>
      </c>
      <c r="HC9" s="141">
        <v>7.0786826300762442E-4</v>
      </c>
      <c r="HD9" s="141">
        <v>1.1619762738347966E-5</v>
      </c>
      <c r="HE9" s="141">
        <v>1.0752731600556467E-4</v>
      </c>
      <c r="HF9" s="141">
        <v>1.4367804877981003E-4</v>
      </c>
      <c r="HG9" s="141">
        <v>6.2748369682327085E-5</v>
      </c>
      <c r="HH9" s="141">
        <v>6.3443485477971122E-4</v>
      </c>
      <c r="HI9" s="141">
        <v>1.3708189679867957E-3</v>
      </c>
      <c r="HJ9" s="141">
        <v>2.589059656903856E-4</v>
      </c>
      <c r="HK9" s="141">
        <v>1.0586917586279988E-3</v>
      </c>
      <c r="HL9" s="141">
        <v>1.0475927263499302E-4</v>
      </c>
      <c r="HM9" s="141">
        <v>6.95420512804205E-4</v>
      </c>
      <c r="HN9" s="141">
        <v>4.4784509205274478E-3</v>
      </c>
      <c r="HO9" s="141">
        <v>6.3501144264580013E-3</v>
      </c>
      <c r="HP9" s="141">
        <v>5.4376686206793537E-4</v>
      </c>
      <c r="HQ9" s="141">
        <v>1.849298675555601E-2</v>
      </c>
      <c r="HR9" s="141">
        <v>2.2763798929041616E-2</v>
      </c>
      <c r="HS9" s="141">
        <v>8.4593611889824411E-3</v>
      </c>
      <c r="HT9" s="141">
        <v>1.8281898462884532E-3</v>
      </c>
      <c r="HU9" s="141">
        <v>3.7272020194753725E-3</v>
      </c>
      <c r="HV9" s="141">
        <v>2.2670404101843827E-3</v>
      </c>
      <c r="HW9" s="141">
        <v>3.2427322670685937E-4</v>
      </c>
      <c r="HX9" s="141">
        <v>1.4737733676390191E-3</v>
      </c>
      <c r="HY9" s="141">
        <v>5.5357222742783926E-4</v>
      </c>
      <c r="HZ9" s="101"/>
    </row>
    <row r="10" spans="1:234" s="102" customFormat="1" ht="36" x14ac:dyDescent="0.25">
      <c r="A10" s="99" t="s">
        <v>28</v>
      </c>
      <c r="B10" s="100">
        <v>9003</v>
      </c>
      <c r="C10" s="100"/>
      <c r="D10" s="100">
        <v>2</v>
      </c>
      <c r="E10" s="100"/>
      <c r="F10" s="100"/>
      <c r="G10" s="100" t="s">
        <v>808</v>
      </c>
      <c r="H10" s="100" t="s">
        <v>782</v>
      </c>
      <c r="I10" s="99" t="s">
        <v>14</v>
      </c>
      <c r="J10" s="99" t="s">
        <v>879</v>
      </c>
      <c r="K10" s="141">
        <v>0</v>
      </c>
      <c r="L10" s="141">
        <v>0</v>
      </c>
      <c r="M10" s="141">
        <v>4.6111031602007581E-3</v>
      </c>
      <c r="N10" s="141">
        <v>0</v>
      </c>
      <c r="O10" s="141">
        <v>7.156695013056461E-5</v>
      </c>
      <c r="P10" s="141">
        <v>0</v>
      </c>
      <c r="Q10" s="141">
        <v>6.3264246677773407E-6</v>
      </c>
      <c r="R10" s="141">
        <v>2.2561034863008879E-5</v>
      </c>
      <c r="S10" s="141">
        <v>3.8265595223913637E-4</v>
      </c>
      <c r="T10" s="141">
        <v>3.8609883704926824E-5</v>
      </c>
      <c r="U10" s="141">
        <v>1.9169817563956425E-4</v>
      </c>
      <c r="V10" s="141">
        <v>1.0642849197403876E-4</v>
      </c>
      <c r="W10" s="141">
        <v>9.8208411573965534E-5</v>
      </c>
      <c r="X10" s="141">
        <v>1.6630488903839236E-5</v>
      </c>
      <c r="Y10" s="141">
        <v>0</v>
      </c>
      <c r="Z10" s="141">
        <v>1.1301119330463249E-4</v>
      </c>
      <c r="AA10" s="141">
        <v>3.2452459948249576E-3</v>
      </c>
      <c r="AB10" s="141">
        <v>3.6112456735852407E-6</v>
      </c>
      <c r="AC10" s="141">
        <v>1.4450421342737769E-3</v>
      </c>
      <c r="AD10" s="141">
        <v>4.9296381902321782E-3</v>
      </c>
      <c r="AE10" s="141">
        <v>1.4230823179511965E-4</v>
      </c>
      <c r="AF10" s="141">
        <v>2.4227102492485324E-5</v>
      </c>
      <c r="AG10" s="141">
        <v>1.119400678612333E-4</v>
      </c>
      <c r="AH10" s="141">
        <v>4.0666441277568792E-4</v>
      </c>
      <c r="AI10" s="141">
        <v>6.9908704524812671E-5</v>
      </c>
      <c r="AJ10" s="141">
        <v>3.2700672666689279E-5</v>
      </c>
      <c r="AK10" s="141">
        <v>1.4010139066467371E-4</v>
      </c>
      <c r="AL10" s="141"/>
      <c r="AM10" s="141">
        <v>0</v>
      </c>
      <c r="AN10" s="141">
        <v>0</v>
      </c>
      <c r="AO10" s="141">
        <v>4.6990301250289714E-3</v>
      </c>
      <c r="AP10" s="141">
        <v>0</v>
      </c>
      <c r="AQ10" s="141">
        <v>3.9473130484743663E-5</v>
      </c>
      <c r="AR10" s="141">
        <v>0</v>
      </c>
      <c r="AS10" s="141">
        <v>3.6172227954138468E-6</v>
      </c>
      <c r="AT10" s="141">
        <v>4.2609390691660269E-5</v>
      </c>
      <c r="AU10" s="141">
        <v>0</v>
      </c>
      <c r="AV10" s="141">
        <v>3.611620901704135E-5</v>
      </c>
      <c r="AW10" s="141">
        <v>1.6956369402357116E-4</v>
      </c>
      <c r="AX10" s="141">
        <v>1.6266298791939897E-5</v>
      </c>
      <c r="AY10" s="141">
        <v>8.0662947958994052E-5</v>
      </c>
      <c r="AZ10" s="141">
        <v>0</v>
      </c>
      <c r="BA10" s="141">
        <v>0</v>
      </c>
      <c r="BB10" s="141">
        <v>1.0473223120192584E-4</v>
      </c>
      <c r="BC10" s="141">
        <v>2.7382501936996511E-4</v>
      </c>
      <c r="BD10" s="141">
        <v>1.1322707620175486E-5</v>
      </c>
      <c r="BE10" s="141">
        <v>1.5883616626952766E-3</v>
      </c>
      <c r="BF10" s="141">
        <v>2.181203325045779E-3</v>
      </c>
      <c r="BG10" s="141">
        <v>1.9411444669304329E-4</v>
      </c>
      <c r="BH10" s="141">
        <v>2.0506959005880878E-5</v>
      </c>
      <c r="BI10" s="141">
        <v>1.1037419178949056E-4</v>
      </c>
      <c r="BJ10" s="141">
        <v>1.3155407160834891E-5</v>
      </c>
      <c r="BK10" s="141">
        <v>1.7763444899387465E-5</v>
      </c>
      <c r="BL10" s="141">
        <v>5.2542268482439541E-5</v>
      </c>
      <c r="BM10" s="141">
        <v>2.1392351644541885E-4</v>
      </c>
      <c r="BN10" s="141"/>
      <c r="BO10" s="141">
        <v>0</v>
      </c>
      <c r="BP10" s="141">
        <v>0</v>
      </c>
      <c r="BQ10" s="141">
        <v>5.3752279134886578E-3</v>
      </c>
      <c r="BR10" s="141">
        <v>0</v>
      </c>
      <c r="BS10" s="141">
        <v>5.0901304097361759E-5</v>
      </c>
      <c r="BT10" s="141">
        <v>0</v>
      </c>
      <c r="BU10" s="141">
        <v>3.7981878157494093E-6</v>
      </c>
      <c r="BV10" s="141">
        <v>3.0899051714588371E-5</v>
      </c>
      <c r="BW10" s="141">
        <v>0</v>
      </c>
      <c r="BX10" s="141">
        <v>4.2802889862532932E-5</v>
      </c>
      <c r="BY10" s="141">
        <v>9.803812776923333E-5</v>
      </c>
      <c r="BZ10" s="141">
        <v>5.3540495052293686E-5</v>
      </c>
      <c r="CA10" s="141">
        <v>1.8975611986437276E-5</v>
      </c>
      <c r="CB10" s="141">
        <v>0</v>
      </c>
      <c r="CC10" s="141">
        <v>0</v>
      </c>
      <c r="CD10" s="141">
        <v>9.1832120921935657E-5</v>
      </c>
      <c r="CE10" s="141">
        <v>3.694161435759239E-4</v>
      </c>
      <c r="CF10" s="141">
        <v>0</v>
      </c>
      <c r="CG10" s="141">
        <v>1.0572672853028677E-3</v>
      </c>
      <c r="CH10" s="141">
        <v>2.0093545979285822E-3</v>
      </c>
      <c r="CI10" s="141">
        <v>1.3190544494258381E-4</v>
      </c>
      <c r="CJ10" s="141">
        <v>1.3309228703886959E-5</v>
      </c>
      <c r="CK10" s="141">
        <v>2.8242335359289782E-5</v>
      </c>
      <c r="CL10" s="141">
        <v>1.5571348762316709E-5</v>
      </c>
      <c r="CM10" s="141">
        <v>5.7442644520070503E-5</v>
      </c>
      <c r="CN10" s="141">
        <v>3.5120871812833435E-5</v>
      </c>
      <c r="CO10" s="141">
        <v>7.2050737435129877E-5</v>
      </c>
      <c r="CP10" s="141"/>
      <c r="CQ10" s="141">
        <v>1.3025593805219232E-5</v>
      </c>
      <c r="CR10" s="141">
        <v>2.0867951501638827E-6</v>
      </c>
      <c r="CS10" s="141">
        <v>1.4890485271311352E-4</v>
      </c>
      <c r="CT10" s="141">
        <v>0</v>
      </c>
      <c r="CU10" s="141">
        <v>2.2050681474635776E-5</v>
      </c>
      <c r="CV10" s="141">
        <v>0</v>
      </c>
      <c r="CW10" s="141">
        <v>5.7966531949033473E-6</v>
      </c>
      <c r="CX10" s="141">
        <v>8.7747502491656166E-6</v>
      </c>
      <c r="CY10" s="141">
        <v>0</v>
      </c>
      <c r="CZ10" s="141">
        <v>3.8644354632688985E-6</v>
      </c>
      <c r="DA10" s="141">
        <v>3.9438372033016675E-5</v>
      </c>
      <c r="DB10" s="141">
        <v>6.1235348001449915E-5</v>
      </c>
      <c r="DC10" s="141">
        <v>2.0811225843475626E-5</v>
      </c>
      <c r="DD10" s="141">
        <v>0</v>
      </c>
      <c r="DE10" s="141">
        <v>0</v>
      </c>
      <c r="DF10" s="141">
        <v>1.4930221594865284E-4</v>
      </c>
      <c r="DG10" s="141">
        <v>7.8759109232402375E-5</v>
      </c>
      <c r="DH10" s="141">
        <v>0</v>
      </c>
      <c r="DI10" s="141">
        <v>8.4915357010532824E-4</v>
      </c>
      <c r="DJ10" s="141">
        <v>1.345011338599599E-3</v>
      </c>
      <c r="DK10" s="141">
        <v>1.435638838210926E-4</v>
      </c>
      <c r="DL10" s="141">
        <v>5.3253338825285294E-6</v>
      </c>
      <c r="DM10" s="141">
        <v>1.1764851870839581E-4</v>
      </c>
      <c r="DN10" s="141">
        <v>1.5794550448498114E-5</v>
      </c>
      <c r="DO10" s="141">
        <v>1.1621279229997071E-5</v>
      </c>
      <c r="DP10" s="141">
        <v>4.1965890093670308E-5</v>
      </c>
      <c r="DQ10" s="141">
        <v>8.766166948012478E-5</v>
      </c>
      <c r="DR10" s="141"/>
      <c r="DS10" s="141">
        <v>0</v>
      </c>
      <c r="DT10" s="141">
        <v>0</v>
      </c>
      <c r="DU10" s="141">
        <v>4.9274297339637115E-6</v>
      </c>
      <c r="DV10" s="141">
        <v>0</v>
      </c>
      <c r="DW10" s="141">
        <v>0</v>
      </c>
      <c r="DX10" s="141">
        <v>0</v>
      </c>
      <c r="DY10" s="141">
        <v>7.0730647198623707E-6</v>
      </c>
      <c r="DZ10" s="141">
        <v>2.121919415958711E-6</v>
      </c>
      <c r="EA10" s="141">
        <v>0</v>
      </c>
      <c r="EB10" s="141">
        <v>0</v>
      </c>
      <c r="EC10" s="141">
        <v>8.9869528205310118E-6</v>
      </c>
      <c r="ED10" s="141">
        <v>5.8481763354344394E-5</v>
      </c>
      <c r="EE10" s="141">
        <v>1.2368293819260464E-5</v>
      </c>
      <c r="EF10" s="141">
        <v>0</v>
      </c>
      <c r="EG10" s="141">
        <v>0</v>
      </c>
      <c r="EH10" s="141">
        <v>4.7207423009674615E-5</v>
      </c>
      <c r="EI10" s="141">
        <v>3.8542353298726467E-3</v>
      </c>
      <c r="EJ10" s="141">
        <v>0</v>
      </c>
      <c r="EK10" s="141">
        <v>8.4703370055174418E-4</v>
      </c>
      <c r="EL10" s="141">
        <v>9.1974684457881914E-4</v>
      </c>
      <c r="EM10" s="141">
        <v>1.3605393641891885E-4</v>
      </c>
      <c r="EN10" s="141">
        <v>0</v>
      </c>
      <c r="EO10" s="141">
        <v>1.7426616856796741E-5</v>
      </c>
      <c r="EP10" s="141">
        <v>3.2859836044219604E-5</v>
      </c>
      <c r="EQ10" s="141">
        <v>2.3120267531233592E-5</v>
      </c>
      <c r="ER10" s="141">
        <v>5.6967836260448285E-5</v>
      </c>
      <c r="ES10" s="141">
        <v>1.4864199451965291E-4</v>
      </c>
      <c r="ET10" s="141"/>
      <c r="EU10" s="141">
        <v>0</v>
      </c>
      <c r="EV10" s="141">
        <v>0</v>
      </c>
      <c r="EW10" s="141">
        <v>0</v>
      </c>
      <c r="EX10" s="141">
        <v>2.2388398667453552E-6</v>
      </c>
      <c r="EY10" s="141">
        <v>0</v>
      </c>
      <c r="EZ10" s="141">
        <v>0</v>
      </c>
      <c r="FA10" s="141">
        <v>6.6442989593733122E-6</v>
      </c>
      <c r="FB10" s="141">
        <v>0</v>
      </c>
      <c r="FC10" s="141">
        <v>0</v>
      </c>
      <c r="FD10" s="141">
        <v>1.3433039200472133E-5</v>
      </c>
      <c r="FE10" s="141">
        <v>3.1969670355245502E-6</v>
      </c>
      <c r="FF10" s="141">
        <v>2.6817931307035758E-6</v>
      </c>
      <c r="FG10" s="141">
        <v>1.028527849492082E-5</v>
      </c>
      <c r="FH10" s="141">
        <v>0</v>
      </c>
      <c r="FI10" s="141">
        <v>0</v>
      </c>
      <c r="FJ10" s="141">
        <v>2.909384443606914E-6</v>
      </c>
      <c r="FK10" s="141">
        <v>3.4870517356162473E-3</v>
      </c>
      <c r="FL10" s="141">
        <v>0</v>
      </c>
      <c r="FM10" s="141">
        <v>5.8421857078118085E-4</v>
      </c>
      <c r="FN10" s="141">
        <v>9.3377152800175323E-4</v>
      </c>
      <c r="FO10" s="141">
        <v>8.0945924626788933E-4</v>
      </c>
      <c r="FP10" s="141">
        <v>1.3701699984485185E-5</v>
      </c>
      <c r="FQ10" s="141">
        <v>3.1160895471772789E-5</v>
      </c>
      <c r="FR10" s="141">
        <v>1.5724840870516839E-5</v>
      </c>
      <c r="FS10" s="141">
        <v>7.7200061461864602E-5</v>
      </c>
      <c r="FT10" s="141">
        <v>5.56712810090626E-5</v>
      </c>
      <c r="FU10" s="141">
        <v>6.5671673149317946E-5</v>
      </c>
      <c r="FV10" s="141"/>
      <c r="FW10" s="141">
        <v>0</v>
      </c>
      <c r="FX10" s="141">
        <v>0</v>
      </c>
      <c r="FY10" s="141">
        <v>4.3848707819664027E-6</v>
      </c>
      <c r="FZ10" s="141">
        <v>2.3642127038659186E-6</v>
      </c>
      <c r="GA10" s="141">
        <v>0</v>
      </c>
      <c r="GB10" s="141">
        <v>0</v>
      </c>
      <c r="GC10" s="141">
        <v>0</v>
      </c>
      <c r="GD10" s="141">
        <v>0</v>
      </c>
      <c r="GE10" s="141">
        <v>0</v>
      </c>
      <c r="GF10" s="141">
        <v>0</v>
      </c>
      <c r="GG10" s="141">
        <v>3.4311613868887101E-6</v>
      </c>
      <c r="GH10" s="141">
        <v>2.4264778689706584E-5</v>
      </c>
      <c r="GI10" s="141">
        <v>0</v>
      </c>
      <c r="GJ10" s="141">
        <v>0</v>
      </c>
      <c r="GK10" s="141">
        <v>0</v>
      </c>
      <c r="GL10" s="141">
        <v>7.0446237765366866E-5</v>
      </c>
      <c r="GM10" s="141">
        <v>6.3117200307719114E-5</v>
      </c>
      <c r="GN10" s="141">
        <v>0</v>
      </c>
      <c r="GO10" s="141">
        <v>3.279523237397884E-4</v>
      </c>
      <c r="GP10" s="141">
        <v>1.5888465271814928E-3</v>
      </c>
      <c r="GQ10" s="141">
        <v>8.7946174839875855E-4</v>
      </c>
      <c r="GR10" s="141">
        <v>0</v>
      </c>
      <c r="GS10" s="141">
        <v>1.1035914038204183E-4</v>
      </c>
      <c r="GT10" s="141">
        <v>1.1140805628395543E-5</v>
      </c>
      <c r="GU10" s="141">
        <v>4.4942184970916897E-5</v>
      </c>
      <c r="GV10" s="141">
        <v>4.106869974389629E-5</v>
      </c>
      <c r="GW10" s="141">
        <v>3.5636392953884595E-6</v>
      </c>
      <c r="GX10" s="141"/>
      <c r="GY10" s="141">
        <v>0</v>
      </c>
      <c r="GZ10" s="141">
        <v>0</v>
      </c>
      <c r="HA10" s="141">
        <v>0</v>
      </c>
      <c r="HB10" s="141">
        <v>3.1300973986314664E-6</v>
      </c>
      <c r="HC10" s="141">
        <v>0</v>
      </c>
      <c r="HD10" s="141">
        <v>0</v>
      </c>
      <c r="HE10" s="141">
        <v>0</v>
      </c>
      <c r="HF10" s="141">
        <v>4.8256938148330349E-6</v>
      </c>
      <c r="HG10" s="141">
        <v>0</v>
      </c>
      <c r="HH10" s="141">
        <v>0</v>
      </c>
      <c r="HI10" s="141">
        <v>2.7572046082856613E-5</v>
      </c>
      <c r="HJ10" s="141">
        <v>0</v>
      </c>
      <c r="HK10" s="141">
        <v>0</v>
      </c>
      <c r="HL10" s="141">
        <v>0</v>
      </c>
      <c r="HM10" s="141">
        <v>0</v>
      </c>
      <c r="HN10" s="141">
        <v>1.0332381921298186E-4</v>
      </c>
      <c r="HO10" s="141">
        <v>4.342308256135274E-3</v>
      </c>
      <c r="HP10" s="141">
        <v>0</v>
      </c>
      <c r="HQ10" s="141">
        <v>2.7188289131821524E-4</v>
      </c>
      <c r="HR10" s="141">
        <v>2.3257207834768575E-3</v>
      </c>
      <c r="HS10" s="141">
        <v>9.2553689716306175E-4</v>
      </c>
      <c r="HT10" s="141">
        <v>1.2191226479578196E-6</v>
      </c>
      <c r="HU10" s="141">
        <v>8.6101108475761598E-5</v>
      </c>
      <c r="HV10" s="141">
        <v>2.4443409091551931E-5</v>
      </c>
      <c r="HW10" s="141">
        <v>1.3740464682054737E-5</v>
      </c>
      <c r="HX10" s="141">
        <v>4.2524623457631605E-4</v>
      </c>
      <c r="HY10" s="141">
        <v>1.0233899669894813E-5</v>
      </c>
      <c r="HZ10" s="101"/>
    </row>
    <row r="11" spans="1:234" s="102" customFormat="1" ht="36" x14ac:dyDescent="0.25">
      <c r="A11" s="99" t="s">
        <v>28</v>
      </c>
      <c r="B11" s="100">
        <v>9002</v>
      </c>
      <c r="C11" s="100"/>
      <c r="D11" s="100">
        <v>2</v>
      </c>
      <c r="E11" s="100"/>
      <c r="F11" s="100"/>
      <c r="G11" s="100" t="s">
        <v>793</v>
      </c>
      <c r="H11" s="100" t="s">
        <v>791</v>
      </c>
      <c r="I11" s="99" t="s">
        <v>14</v>
      </c>
      <c r="J11" s="99" t="s">
        <v>878</v>
      </c>
      <c r="K11" s="141">
        <v>0</v>
      </c>
      <c r="L11" s="141">
        <v>0</v>
      </c>
      <c r="M11" s="141">
        <v>3.2756504117306042E-5</v>
      </c>
      <c r="N11" s="141">
        <v>0</v>
      </c>
      <c r="O11" s="141">
        <v>1.1363807932402117E-5</v>
      </c>
      <c r="P11" s="141">
        <v>0</v>
      </c>
      <c r="Q11" s="141">
        <v>0</v>
      </c>
      <c r="R11" s="141">
        <v>0</v>
      </c>
      <c r="S11" s="141">
        <v>0</v>
      </c>
      <c r="T11" s="141">
        <v>2.4836096218139739E-5</v>
      </c>
      <c r="U11" s="141">
        <v>0</v>
      </c>
      <c r="V11" s="141">
        <v>1.6955524433694644E-6</v>
      </c>
      <c r="W11" s="141">
        <v>3.6420911448993977E-5</v>
      </c>
      <c r="X11" s="141">
        <v>0</v>
      </c>
      <c r="Y11" s="141">
        <v>0</v>
      </c>
      <c r="Z11" s="141">
        <v>1.7272733255999824E-4</v>
      </c>
      <c r="AA11" s="141">
        <v>3.1675158520781118E-4</v>
      </c>
      <c r="AB11" s="141">
        <v>4.3781318657201816E-6</v>
      </c>
      <c r="AC11" s="141">
        <v>2.7462790325632618E-4</v>
      </c>
      <c r="AD11" s="141">
        <v>5.9779790387776578E-4</v>
      </c>
      <c r="AE11" s="141">
        <v>8.8918845076776289E-5</v>
      </c>
      <c r="AF11" s="141">
        <v>2.0182132630347051E-5</v>
      </c>
      <c r="AG11" s="141">
        <v>5.3007582968556894E-5</v>
      </c>
      <c r="AH11" s="141">
        <v>2.1637216392936565E-5</v>
      </c>
      <c r="AI11" s="141">
        <v>0</v>
      </c>
      <c r="AJ11" s="141">
        <v>4.5358018494906908E-5</v>
      </c>
      <c r="AK11" s="141">
        <v>5.335710798998536E-4</v>
      </c>
      <c r="AL11" s="141"/>
      <c r="AM11" s="141">
        <v>0</v>
      </c>
      <c r="AN11" s="141">
        <v>0</v>
      </c>
      <c r="AO11" s="141">
        <v>3.1783917827426038E-5</v>
      </c>
      <c r="AP11" s="141">
        <v>0</v>
      </c>
      <c r="AQ11" s="141">
        <v>2.3469907291683422E-5</v>
      </c>
      <c r="AR11" s="141">
        <v>0</v>
      </c>
      <c r="AS11" s="141">
        <v>0</v>
      </c>
      <c r="AT11" s="141">
        <v>0</v>
      </c>
      <c r="AU11" s="141">
        <v>0</v>
      </c>
      <c r="AV11" s="141">
        <v>3.0573001812859955E-5</v>
      </c>
      <c r="AW11" s="141">
        <v>0</v>
      </c>
      <c r="AX11" s="141">
        <v>3.6172227954138468E-6</v>
      </c>
      <c r="AY11" s="141">
        <v>4.6302052322358236E-5</v>
      </c>
      <c r="AZ11" s="141">
        <v>0</v>
      </c>
      <c r="BA11" s="141">
        <v>2.1450184528181714E-6</v>
      </c>
      <c r="BB11" s="141">
        <v>8.845969029985512E-5</v>
      </c>
      <c r="BC11" s="141">
        <v>2.5667266104727345E-4</v>
      </c>
      <c r="BD11" s="141">
        <v>5.9700181534927645E-6</v>
      </c>
      <c r="BE11" s="141">
        <v>1.2909649416221084E-4</v>
      </c>
      <c r="BF11" s="141">
        <v>3.2623665435869281E-3</v>
      </c>
      <c r="BG11" s="141">
        <v>5.0487387166986635E-5</v>
      </c>
      <c r="BH11" s="141">
        <v>1.3477702778933184E-5</v>
      </c>
      <c r="BI11" s="141">
        <v>9.7520753375320775E-5</v>
      </c>
      <c r="BJ11" s="141">
        <v>0</v>
      </c>
      <c r="BK11" s="141">
        <v>3.6503006439864651E-6</v>
      </c>
      <c r="BL11" s="141">
        <v>3.5953460666932592E-5</v>
      </c>
      <c r="BM11" s="141">
        <v>3.6454419348412815E-4</v>
      </c>
      <c r="BN11" s="141"/>
      <c r="BO11" s="141">
        <v>0</v>
      </c>
      <c r="BP11" s="141">
        <v>8.2040856820160067E-6</v>
      </c>
      <c r="BQ11" s="141">
        <v>4.041314580836541E-5</v>
      </c>
      <c r="BR11" s="141">
        <v>0</v>
      </c>
      <c r="BS11" s="141">
        <v>0</v>
      </c>
      <c r="BT11" s="141">
        <v>0</v>
      </c>
      <c r="BU11" s="141">
        <v>0</v>
      </c>
      <c r="BV11" s="141">
        <v>0</v>
      </c>
      <c r="BW11" s="141">
        <v>6.4789023673796187E-6</v>
      </c>
      <c r="BX11" s="141">
        <v>6.633089252182952E-6</v>
      </c>
      <c r="BY11" s="141">
        <v>0</v>
      </c>
      <c r="BZ11" s="141">
        <v>3.7981878157494093E-6</v>
      </c>
      <c r="CA11" s="141">
        <v>9.0621433289636414E-5</v>
      </c>
      <c r="CB11" s="141">
        <v>1.5943839850356442E-5</v>
      </c>
      <c r="CC11" s="141">
        <v>0</v>
      </c>
      <c r="CD11" s="141">
        <v>1.2171701985125065E-4</v>
      </c>
      <c r="CE11" s="141">
        <v>2.8731471115582368E-4</v>
      </c>
      <c r="CF11" s="141">
        <v>2.2837978184731174E-6</v>
      </c>
      <c r="CG11" s="141">
        <v>1.3072919746992355E-4</v>
      </c>
      <c r="CH11" s="141">
        <v>2.8238901113581826E-3</v>
      </c>
      <c r="CI11" s="141">
        <v>3.7677534619329965E-5</v>
      </c>
      <c r="CJ11" s="141">
        <v>1.1729805426486277E-5</v>
      </c>
      <c r="CK11" s="141">
        <v>6.0871974562483137E-5</v>
      </c>
      <c r="CL11" s="141">
        <v>1.2306708632099623E-5</v>
      </c>
      <c r="CM11" s="141">
        <v>1.7061539051691329E-4</v>
      </c>
      <c r="CN11" s="141">
        <v>1.7492792135471876E-5</v>
      </c>
      <c r="CO11" s="141">
        <v>4.3829130288928271E-4</v>
      </c>
      <c r="CP11" s="141"/>
      <c r="CQ11" s="141">
        <v>0</v>
      </c>
      <c r="CR11" s="141">
        <v>0</v>
      </c>
      <c r="CS11" s="141">
        <v>4.3027900775357997E-5</v>
      </c>
      <c r="CT11" s="141">
        <v>0</v>
      </c>
      <c r="CU11" s="141">
        <v>9.1824659173086653E-6</v>
      </c>
      <c r="CV11" s="141">
        <v>0</v>
      </c>
      <c r="CW11" s="141">
        <v>0</v>
      </c>
      <c r="CX11" s="141">
        <v>0</v>
      </c>
      <c r="CY11" s="141">
        <v>0</v>
      </c>
      <c r="CZ11" s="141">
        <v>1.5120933257653075E-5</v>
      </c>
      <c r="DA11" s="141">
        <v>0</v>
      </c>
      <c r="DB11" s="141">
        <v>4.6444132631947315E-6</v>
      </c>
      <c r="DC11" s="141">
        <v>4.7291649418648664E-5</v>
      </c>
      <c r="DD11" s="141">
        <v>3.5269177971191743E-5</v>
      </c>
      <c r="DE11" s="141">
        <v>0</v>
      </c>
      <c r="DF11" s="141">
        <v>3.842510996383746E-5</v>
      </c>
      <c r="DG11" s="141">
        <v>2.4870272858531941E-4</v>
      </c>
      <c r="DH11" s="141">
        <v>9.6321585725017382E-6</v>
      </c>
      <c r="DI11" s="141">
        <v>1.7886805443261594E-4</v>
      </c>
      <c r="DJ11" s="141">
        <v>2.9528808328863677E-3</v>
      </c>
      <c r="DK11" s="141">
        <v>3.1754668911799338E-5</v>
      </c>
      <c r="DL11" s="141">
        <v>5.5591145012895716E-6</v>
      </c>
      <c r="DM11" s="141">
        <v>6.082203067456017E-5</v>
      </c>
      <c r="DN11" s="141">
        <v>1.2782985255910297E-5</v>
      </c>
      <c r="DO11" s="141">
        <v>1.5897780510319251E-4</v>
      </c>
      <c r="DP11" s="141">
        <v>1.5883184289398775E-5</v>
      </c>
      <c r="DQ11" s="141">
        <v>6.9412213358779732E-4</v>
      </c>
      <c r="DR11" s="141"/>
      <c r="DS11" s="141">
        <v>0</v>
      </c>
      <c r="DT11" s="141">
        <v>0</v>
      </c>
      <c r="DU11" s="141">
        <v>4.6997394593756098E-5</v>
      </c>
      <c r="DV11" s="141">
        <v>0</v>
      </c>
      <c r="DW11" s="141">
        <v>0</v>
      </c>
      <c r="DX11" s="141">
        <v>0</v>
      </c>
      <c r="DY11" s="141">
        <v>0</v>
      </c>
      <c r="DZ11" s="141">
        <v>0</v>
      </c>
      <c r="EA11" s="141">
        <v>0</v>
      </c>
      <c r="EB11" s="141">
        <v>9.5486373718142008E-6</v>
      </c>
      <c r="EC11" s="141">
        <v>2.1718469316283276E-6</v>
      </c>
      <c r="ED11" s="141">
        <v>0</v>
      </c>
      <c r="EE11" s="141">
        <v>1.0972574279338806E-4</v>
      </c>
      <c r="EF11" s="141">
        <v>2.121919415958711E-6</v>
      </c>
      <c r="EG11" s="141">
        <v>0</v>
      </c>
      <c r="EH11" s="141">
        <v>4.4416350064938052E-5</v>
      </c>
      <c r="EI11" s="141">
        <v>2.1586506731742963E-4</v>
      </c>
      <c r="EJ11" s="141">
        <v>9.1159322360108546E-6</v>
      </c>
      <c r="EK11" s="141">
        <v>2.043137540795781E-4</v>
      </c>
      <c r="EL11" s="141">
        <v>4.2814830553632522E-3</v>
      </c>
      <c r="EM11" s="141">
        <v>2.4640643595903074E-5</v>
      </c>
      <c r="EN11" s="141">
        <v>5.6505049796459825E-5</v>
      </c>
      <c r="EO11" s="141">
        <v>2.9996867476940973E-5</v>
      </c>
      <c r="EP11" s="141">
        <v>2.121919415958711E-6</v>
      </c>
      <c r="EQ11" s="141">
        <v>1.7245483990573052E-4</v>
      </c>
      <c r="ER11" s="141">
        <v>1.1670556787772911E-5</v>
      </c>
      <c r="ES11" s="141">
        <v>3.7468828083244663E-4</v>
      </c>
      <c r="ET11" s="141"/>
      <c r="EU11" s="141">
        <v>1.1218272880681027E-5</v>
      </c>
      <c r="EV11" s="141">
        <v>0</v>
      </c>
      <c r="EW11" s="141">
        <v>4.0169120447863436E-5</v>
      </c>
      <c r="EX11" s="141">
        <v>0</v>
      </c>
      <c r="EY11" s="141">
        <v>0</v>
      </c>
      <c r="EZ11" s="141">
        <v>0</v>
      </c>
      <c r="FA11" s="141">
        <v>0</v>
      </c>
      <c r="FB11" s="141">
        <v>0</v>
      </c>
      <c r="FC11" s="141">
        <v>0</v>
      </c>
      <c r="FD11" s="141">
        <v>7.8359395336087431E-6</v>
      </c>
      <c r="FE11" s="141">
        <v>6.5335606433837568E-6</v>
      </c>
      <c r="FF11" s="141">
        <v>0</v>
      </c>
      <c r="FG11" s="141">
        <v>1.6568994238596403E-4</v>
      </c>
      <c r="FH11" s="141">
        <v>2.2388398667453552E-6</v>
      </c>
      <c r="FI11" s="141">
        <v>0</v>
      </c>
      <c r="FJ11" s="141">
        <v>6.6203746684102247E-5</v>
      </c>
      <c r="FK11" s="141">
        <v>1.6206730689318673E-4</v>
      </c>
      <c r="FL11" s="141">
        <v>2.454677511086369E-4</v>
      </c>
      <c r="FM11" s="141">
        <v>1.0042203076615991E-4</v>
      </c>
      <c r="FN11" s="141">
        <v>2.8579713878795119E-3</v>
      </c>
      <c r="FO11" s="141">
        <v>2.1152607208104361E-5</v>
      </c>
      <c r="FP11" s="141">
        <v>5.109908853022084E-5</v>
      </c>
      <c r="FQ11" s="141">
        <v>3.0220245698077381E-5</v>
      </c>
      <c r="FR11" s="141">
        <v>0</v>
      </c>
      <c r="FS11" s="141">
        <v>2.2808915385649688E-5</v>
      </c>
      <c r="FT11" s="141">
        <v>1.6025808354537831E-5</v>
      </c>
      <c r="FU11" s="141">
        <v>4.399629923967723E-4</v>
      </c>
      <c r="FV11" s="141"/>
      <c r="FW11" s="141">
        <v>0</v>
      </c>
      <c r="FX11" s="141">
        <v>0</v>
      </c>
      <c r="FY11" s="141">
        <v>0</v>
      </c>
      <c r="FZ11" s="141">
        <v>0</v>
      </c>
      <c r="GA11" s="141">
        <v>0</v>
      </c>
      <c r="GB11" s="141">
        <v>0</v>
      </c>
      <c r="GC11" s="141">
        <v>0</v>
      </c>
      <c r="GD11" s="141">
        <v>0</v>
      </c>
      <c r="GE11" s="141">
        <v>4.5493034362901426E-6</v>
      </c>
      <c r="GF11" s="141">
        <v>0</v>
      </c>
      <c r="GG11" s="141">
        <v>2.2746517181450713E-6</v>
      </c>
      <c r="GH11" s="141">
        <v>0</v>
      </c>
      <c r="GI11" s="141">
        <v>5.5304182737551258E-5</v>
      </c>
      <c r="GJ11" s="141">
        <v>8.6393464690589581E-6</v>
      </c>
      <c r="GK11" s="141">
        <v>0</v>
      </c>
      <c r="GL11" s="141">
        <v>8.2180700086766583E-5</v>
      </c>
      <c r="GM11" s="141">
        <v>2.0548847350971929E-4</v>
      </c>
      <c r="GN11" s="141">
        <v>3.9157224948266385E-5</v>
      </c>
      <c r="GO11" s="141">
        <v>2.0149215708991765E-4</v>
      </c>
      <c r="GP11" s="141">
        <v>2.5469812982849239E-3</v>
      </c>
      <c r="GQ11" s="141">
        <v>2.297836722404615E-5</v>
      </c>
      <c r="GR11" s="141">
        <v>7.5258085339739863E-5</v>
      </c>
      <c r="GS11" s="141">
        <v>1.1947347797855514E-5</v>
      </c>
      <c r="GT11" s="141">
        <v>0</v>
      </c>
      <c r="GU11" s="141">
        <v>0</v>
      </c>
      <c r="GV11" s="141">
        <v>1.9167914514516359E-5</v>
      </c>
      <c r="GW11" s="141">
        <v>4.3794445043735669E-4</v>
      </c>
      <c r="GX11" s="141"/>
      <c r="GY11" s="141">
        <v>0</v>
      </c>
      <c r="GZ11" s="141">
        <v>0</v>
      </c>
      <c r="HA11" s="141">
        <v>3.1017781954551807E-5</v>
      </c>
      <c r="HB11" s="141">
        <v>0</v>
      </c>
      <c r="HC11" s="141">
        <v>0</v>
      </c>
      <c r="HD11" s="141">
        <v>0</v>
      </c>
      <c r="HE11" s="141">
        <v>0</v>
      </c>
      <c r="HF11" s="141">
        <v>0</v>
      </c>
      <c r="HG11" s="141">
        <v>2.9284913403247765E-5</v>
      </c>
      <c r="HH11" s="141">
        <v>0</v>
      </c>
      <c r="HI11" s="141">
        <v>2.4128469074165175E-6</v>
      </c>
      <c r="HJ11" s="141">
        <v>0</v>
      </c>
      <c r="HK11" s="141">
        <v>1.8959731925068888E-4</v>
      </c>
      <c r="HL11" s="141">
        <v>1.1727642393493476E-5</v>
      </c>
      <c r="HM11" s="141">
        <v>0</v>
      </c>
      <c r="HN11" s="141">
        <v>9.6513876296660698E-6</v>
      </c>
      <c r="HO11" s="141">
        <v>5.450329082386313E-5</v>
      </c>
      <c r="HP11" s="141">
        <v>2.5508427017294124E-5</v>
      </c>
      <c r="HQ11" s="141">
        <v>2.8174426012478196E-4</v>
      </c>
      <c r="HR11" s="141">
        <v>2.2885621156550303E-3</v>
      </c>
      <c r="HS11" s="141">
        <v>3.2399962256672089E-5</v>
      </c>
      <c r="HT11" s="141">
        <v>6.1003119416610788E-5</v>
      </c>
      <c r="HU11" s="141">
        <v>1.7368814967066109E-5</v>
      </c>
      <c r="HV11" s="141">
        <v>0</v>
      </c>
      <c r="HW11" s="141">
        <v>2.4128469074165175E-6</v>
      </c>
      <c r="HX11" s="141">
        <v>7.2385407222495532E-6</v>
      </c>
      <c r="HY11" s="141">
        <v>5.9178245202952481E-6</v>
      </c>
      <c r="HZ11" s="101"/>
    </row>
    <row r="12" spans="1:234" s="102" customFormat="1" ht="36" x14ac:dyDescent="0.25">
      <c r="A12" s="99" t="s">
        <v>28</v>
      </c>
      <c r="B12" s="100">
        <v>93212</v>
      </c>
      <c r="C12" s="100"/>
      <c r="D12" s="100">
        <v>2</v>
      </c>
      <c r="E12" s="100"/>
      <c r="F12" s="100"/>
      <c r="G12" s="100" t="s">
        <v>825</v>
      </c>
      <c r="H12" s="100" t="s">
        <v>25</v>
      </c>
      <c r="I12" s="99" t="s">
        <v>14</v>
      </c>
      <c r="J12" s="99" t="s">
        <v>878</v>
      </c>
      <c r="K12" s="141">
        <v>1.6573650426215185E-5</v>
      </c>
      <c r="L12" s="141">
        <v>5.49358991651655E-6</v>
      </c>
      <c r="M12" s="141">
        <v>1.764319741333787E-4</v>
      </c>
      <c r="N12" s="141">
        <v>7.3909857002692756E-5</v>
      </c>
      <c r="O12" s="141">
        <v>3.2037180044750115E-4</v>
      </c>
      <c r="P12" s="141">
        <v>6.5214670629984097E-5</v>
      </c>
      <c r="Q12" s="141">
        <v>6.501858139508087E-6</v>
      </c>
      <c r="R12" s="141">
        <v>3.5296504909405148E-4</v>
      </c>
      <c r="S12" s="141">
        <v>9.775438291071438E-5</v>
      </c>
      <c r="T12" s="141">
        <v>7.3945873674763109E-3</v>
      </c>
      <c r="U12" s="141">
        <v>4.7432533935141589E-4</v>
      </c>
      <c r="V12" s="141">
        <v>3.1505287116805129E-4</v>
      </c>
      <c r="W12" s="141">
        <v>1.9887348191681992E-3</v>
      </c>
      <c r="X12" s="141">
        <v>9.9715884159979132E-4</v>
      </c>
      <c r="Y12" s="141">
        <v>4.7863302616531488E-4</v>
      </c>
      <c r="Z12" s="141">
        <v>6.855805414636405E-4</v>
      </c>
      <c r="AA12" s="141">
        <v>1.0182887505752313E-3</v>
      </c>
      <c r="AB12" s="141">
        <v>5.1175917945068053E-4</v>
      </c>
      <c r="AC12" s="141">
        <v>3.2906790719607211E-3</v>
      </c>
      <c r="AD12" s="141">
        <v>1.0729842606849935E-2</v>
      </c>
      <c r="AE12" s="141">
        <v>1.0993153376704532E-3</v>
      </c>
      <c r="AF12" s="141">
        <v>4.509608140356388E-3</v>
      </c>
      <c r="AG12" s="141">
        <v>3.3306049760246834E-3</v>
      </c>
      <c r="AH12" s="141">
        <v>2.4707648752860271E-4</v>
      </c>
      <c r="AI12" s="141">
        <v>6.9773294521681726E-5</v>
      </c>
      <c r="AJ12" s="141">
        <v>1.9427351136987873E-3</v>
      </c>
      <c r="AK12" s="141">
        <v>6.6306772680058774E-4</v>
      </c>
      <c r="AL12" s="141"/>
      <c r="AM12" s="141">
        <v>2.2364893743915703E-5</v>
      </c>
      <c r="AN12" s="141">
        <v>0</v>
      </c>
      <c r="AO12" s="141">
        <v>1.907768650964643E-4</v>
      </c>
      <c r="AP12" s="141">
        <v>4.3075254842825353E-5</v>
      </c>
      <c r="AQ12" s="141">
        <v>3.1172300404630482E-4</v>
      </c>
      <c r="AR12" s="141">
        <v>5.9615059426221435E-5</v>
      </c>
      <c r="AS12" s="141">
        <v>5.6018937097117097E-6</v>
      </c>
      <c r="AT12" s="141">
        <v>4.5530058017791819E-4</v>
      </c>
      <c r="AU12" s="141">
        <v>9.5613948783576411E-5</v>
      </c>
      <c r="AV12" s="141">
        <v>6.8862444687547777E-3</v>
      </c>
      <c r="AW12" s="141">
        <v>5.3758063479673152E-4</v>
      </c>
      <c r="AX12" s="141">
        <v>2.5077744151264002E-4</v>
      </c>
      <c r="AY12" s="141">
        <v>1.8588499007390737E-3</v>
      </c>
      <c r="AZ12" s="141">
        <v>6.6908677020042009E-4</v>
      </c>
      <c r="BA12" s="141">
        <v>4.9483557157457456E-4</v>
      </c>
      <c r="BB12" s="141">
        <v>6.7304570851209442E-4</v>
      </c>
      <c r="BC12" s="141">
        <v>1.1585770948242169E-3</v>
      </c>
      <c r="BD12" s="141">
        <v>3.0146486963644672E-4</v>
      </c>
      <c r="BE12" s="141">
        <v>3.7704670793579785E-3</v>
      </c>
      <c r="BF12" s="141">
        <v>1.0433842447629573E-2</v>
      </c>
      <c r="BG12" s="141">
        <v>1.1693917106849214E-3</v>
      </c>
      <c r="BH12" s="141">
        <v>6.2187848352717899E-3</v>
      </c>
      <c r="BI12" s="141">
        <v>3.2480559192404937E-3</v>
      </c>
      <c r="BJ12" s="141">
        <v>1.8408681687149579E-4</v>
      </c>
      <c r="BK12" s="141">
        <v>1.3475904837809878E-4</v>
      </c>
      <c r="BL12" s="141">
        <v>1.0177228393060561E-3</v>
      </c>
      <c r="BM12" s="141">
        <v>7.6081177766796401E-4</v>
      </c>
      <c r="BN12" s="141"/>
      <c r="BO12" s="141">
        <v>1.8032415700227814E-5</v>
      </c>
      <c r="BP12" s="141">
        <v>0</v>
      </c>
      <c r="BQ12" s="141">
        <v>1.709054145206518E-4</v>
      </c>
      <c r="BR12" s="141">
        <v>3.9465766630428555E-5</v>
      </c>
      <c r="BS12" s="141">
        <v>3.0656361557907007E-4</v>
      </c>
      <c r="BT12" s="141">
        <v>1.7062106947941284E-5</v>
      </c>
      <c r="BU12" s="141">
        <v>5.6972817236241146E-6</v>
      </c>
      <c r="BV12" s="141">
        <v>3.1483068889343215E-4</v>
      </c>
      <c r="BW12" s="141">
        <v>1.397431764799022E-4</v>
      </c>
      <c r="BX12" s="141">
        <v>6.7485145006404741E-3</v>
      </c>
      <c r="BY12" s="141">
        <v>6.4095671205078046E-4</v>
      </c>
      <c r="BZ12" s="141">
        <v>2.6697202634421579E-4</v>
      </c>
      <c r="CA12" s="141">
        <v>1.9042759306146391E-3</v>
      </c>
      <c r="CB12" s="141">
        <v>5.7043288275609441E-4</v>
      </c>
      <c r="CC12" s="141">
        <v>5.1404716643229634E-4</v>
      </c>
      <c r="CD12" s="141">
        <v>7.4701841998466262E-4</v>
      </c>
      <c r="CE12" s="141">
        <v>1.21193407296864E-3</v>
      </c>
      <c r="CF12" s="141">
        <v>3.4981096058655451E-4</v>
      </c>
      <c r="CG12" s="141">
        <v>3.1067190833202387E-3</v>
      </c>
      <c r="CH12" s="141">
        <v>1.2288267941741319E-2</v>
      </c>
      <c r="CI12" s="141">
        <v>1.1539055488183827E-3</v>
      </c>
      <c r="CJ12" s="141">
        <v>6.0387049176774477E-3</v>
      </c>
      <c r="CK12" s="141">
        <v>2.1474699578218018E-3</v>
      </c>
      <c r="CL12" s="141">
        <v>1.3107198086709237E-4</v>
      </c>
      <c r="CM12" s="141">
        <v>8.0455357663559673E-5</v>
      </c>
      <c r="CN12" s="141">
        <v>1.1972122176114946E-3</v>
      </c>
      <c r="CO12" s="141">
        <v>6.7161376668645656E-4</v>
      </c>
      <c r="CP12" s="141"/>
      <c r="CQ12" s="141">
        <v>2.1423437509343622E-5</v>
      </c>
      <c r="CR12" s="141">
        <v>3.2036169990478032E-6</v>
      </c>
      <c r="CS12" s="141">
        <v>1.180557025734938E-4</v>
      </c>
      <c r="CT12" s="141">
        <v>8.5594621949714733E-5</v>
      </c>
      <c r="CU12" s="141">
        <v>1.5372263376910142E-4</v>
      </c>
      <c r="CV12" s="141">
        <v>1.287186727156325E-5</v>
      </c>
      <c r="CW12" s="141">
        <v>0</v>
      </c>
      <c r="CX12" s="141">
        <v>2.1048410001724488E-4</v>
      </c>
      <c r="CY12" s="141">
        <v>1.2988434953765959E-4</v>
      </c>
      <c r="CZ12" s="141">
        <v>5.9149620357265582E-3</v>
      </c>
      <c r="DA12" s="141">
        <v>2.6476388962725066E-4</v>
      </c>
      <c r="DB12" s="141">
        <v>2.6556641587628633E-4</v>
      </c>
      <c r="DC12" s="141">
        <v>1.5637245943950491E-3</v>
      </c>
      <c r="DD12" s="141">
        <v>2.4661249444210461E-4</v>
      </c>
      <c r="DE12" s="141">
        <v>3.8991568841033943E-4</v>
      </c>
      <c r="DF12" s="141">
        <v>5.5014954139965134E-4</v>
      </c>
      <c r="DG12" s="141">
        <v>9.2302395575540172E-4</v>
      </c>
      <c r="DH12" s="141">
        <v>3.3495249643342314E-4</v>
      </c>
      <c r="DI12" s="141">
        <v>3.5497467546238438E-3</v>
      </c>
      <c r="DJ12" s="141">
        <v>1.3390634548001105E-2</v>
      </c>
      <c r="DK12" s="141">
        <v>2.443334843992462E-3</v>
      </c>
      <c r="DL12" s="141">
        <v>6.0852570350781272E-3</v>
      </c>
      <c r="DM12" s="141">
        <v>1.7536409280030705E-3</v>
      </c>
      <c r="DN12" s="141">
        <v>8.2445887024957596E-5</v>
      </c>
      <c r="DO12" s="141">
        <v>2.8059453177572949E-5</v>
      </c>
      <c r="DP12" s="141">
        <v>6.6225982773966219E-4</v>
      </c>
      <c r="DQ12" s="141">
        <v>5.3653779427774656E-4</v>
      </c>
      <c r="DR12" s="141"/>
      <c r="DS12" s="141">
        <v>2.0969556581239026E-5</v>
      </c>
      <c r="DT12" s="141">
        <v>9.1666918769385112E-6</v>
      </c>
      <c r="DU12" s="141">
        <v>2.2275672873035284E-4</v>
      </c>
      <c r="DV12" s="141">
        <v>3.2500274718884181E-5</v>
      </c>
      <c r="DW12" s="141">
        <v>1.7233771827522679E-4</v>
      </c>
      <c r="DX12" s="141">
        <v>1.3149076951803908E-5</v>
      </c>
      <c r="DY12" s="141">
        <v>9.1532114477145388E-6</v>
      </c>
      <c r="DZ12" s="141">
        <v>3.4821820984986553E-4</v>
      </c>
      <c r="EA12" s="141">
        <v>1.5128790321256217E-4</v>
      </c>
      <c r="EB12" s="141">
        <v>5.5227531153512364E-3</v>
      </c>
      <c r="EC12" s="141">
        <v>2.7704720196302458E-4</v>
      </c>
      <c r="ED12" s="141">
        <v>2.7556439635391627E-4</v>
      </c>
      <c r="EE12" s="141">
        <v>1.7526666189384829E-3</v>
      </c>
      <c r="EF12" s="141">
        <v>2.9318119543912761E-4</v>
      </c>
      <c r="EG12" s="141">
        <v>4.3636806799045893E-4</v>
      </c>
      <c r="EH12" s="141">
        <v>6.2150969765917058E-4</v>
      </c>
      <c r="EI12" s="141">
        <v>1.0216894285607462E-3</v>
      </c>
      <c r="EJ12" s="141">
        <v>3.5757470949888574E-4</v>
      </c>
      <c r="EK12" s="141">
        <v>3.8220387392676543E-3</v>
      </c>
      <c r="EL12" s="141">
        <v>1.3135036502270813E-2</v>
      </c>
      <c r="EM12" s="141">
        <v>2.4721146722164974E-3</v>
      </c>
      <c r="EN12" s="141">
        <v>5.5501859968671808E-3</v>
      </c>
      <c r="EO12" s="141">
        <v>1.5037765803187584E-3</v>
      </c>
      <c r="EP12" s="141">
        <v>3.5391161088674586E-5</v>
      </c>
      <c r="EQ12" s="141">
        <v>3.3689797779702734E-5</v>
      </c>
      <c r="ER12" s="141">
        <v>8.4655227448191656E-4</v>
      </c>
      <c r="ES12" s="141">
        <v>5.5157809874253861E-4</v>
      </c>
      <c r="ET12" s="141"/>
      <c r="EU12" s="141">
        <v>4.6572828378981696E-5</v>
      </c>
      <c r="EV12" s="141">
        <v>4.835894112171749E-6</v>
      </c>
      <c r="EW12" s="141">
        <v>1.3792548735976803E-4</v>
      </c>
      <c r="EX12" s="141">
        <v>5.2882360594403464E-5</v>
      </c>
      <c r="EY12" s="141">
        <v>1.6444066974031341E-4</v>
      </c>
      <c r="EZ12" s="141">
        <v>1.0140259448067881E-5</v>
      </c>
      <c r="FA12" s="141">
        <v>0</v>
      </c>
      <c r="FB12" s="141">
        <v>1.9374689100763588E-4</v>
      </c>
      <c r="FC12" s="141">
        <v>1.4346875857564992E-4</v>
      </c>
      <c r="FD12" s="141">
        <v>4.6316499991600098E-3</v>
      </c>
      <c r="FE12" s="141">
        <v>2.2255897865017013E-4</v>
      </c>
      <c r="FF12" s="141">
        <v>2.6261928666579366E-4</v>
      </c>
      <c r="FG12" s="141">
        <v>1.8089146286336193E-3</v>
      </c>
      <c r="FH12" s="141">
        <v>1.9145147830554375E-4</v>
      </c>
      <c r="FI12" s="141">
        <v>3.8101265355717514E-4</v>
      </c>
      <c r="FJ12" s="141">
        <v>4.2236975540010469E-4</v>
      </c>
      <c r="FK12" s="141">
        <v>1.1289118922012645E-3</v>
      </c>
      <c r="FL12" s="141">
        <v>2.4022559181802988E-4</v>
      </c>
      <c r="FM12" s="141">
        <v>4.1254170578247026E-3</v>
      </c>
      <c r="FN12" s="141">
        <v>1.2999733988220616E-2</v>
      </c>
      <c r="FO12" s="141">
        <v>2.48881678578691E-3</v>
      </c>
      <c r="FP12" s="141">
        <v>5.3259160714272799E-3</v>
      </c>
      <c r="FQ12" s="141">
        <v>1.5400826335582234E-3</v>
      </c>
      <c r="FR12" s="141">
        <v>3.0327854452965579E-5</v>
      </c>
      <c r="FS12" s="141">
        <v>7.3543241532452219E-6</v>
      </c>
      <c r="FT12" s="141">
        <v>9.0956085812404102E-4</v>
      </c>
      <c r="FU12" s="141">
        <v>6.0406157703488204E-4</v>
      </c>
      <c r="FV12" s="141"/>
      <c r="FW12" s="141">
        <v>2.1919530551977553E-5</v>
      </c>
      <c r="FX12" s="141">
        <v>7.4537322204971667E-6</v>
      </c>
      <c r="FY12" s="141">
        <v>9.0440152313439823E-5</v>
      </c>
      <c r="FZ12" s="141">
        <v>3.7665382286468411E-5</v>
      </c>
      <c r="GA12" s="141">
        <v>1.1682649592011772E-4</v>
      </c>
      <c r="GB12" s="141">
        <v>2.0354186493696044E-5</v>
      </c>
      <c r="GC12" s="141">
        <v>3.1074263770563172E-5</v>
      </c>
      <c r="GD12" s="141">
        <v>9.000528275364434E-5</v>
      </c>
      <c r="GE12" s="141">
        <v>1.3909681613465509E-4</v>
      </c>
      <c r="GF12" s="141">
        <v>4.5041295108984979E-3</v>
      </c>
      <c r="GG12" s="141">
        <v>5.267771091221489E-4</v>
      </c>
      <c r="GH12" s="141">
        <v>2.2860315540420138E-4</v>
      </c>
      <c r="GI12" s="141">
        <v>1.6155262734544222E-3</v>
      </c>
      <c r="GJ12" s="141">
        <v>2.0448598242720753E-4</v>
      </c>
      <c r="GK12" s="141">
        <v>4.2705824136875296E-4</v>
      </c>
      <c r="GL12" s="141">
        <v>5.467764499478058E-4</v>
      </c>
      <c r="GM12" s="141">
        <v>1.391358195602618E-3</v>
      </c>
      <c r="GN12" s="141">
        <v>2.1660867024543158E-4</v>
      </c>
      <c r="GO12" s="141">
        <v>4.4313589079425838E-3</v>
      </c>
      <c r="GP12" s="141">
        <v>1.3019107615909416E-2</v>
      </c>
      <c r="GQ12" s="141">
        <v>2.7787333390195245E-3</v>
      </c>
      <c r="GR12" s="141">
        <v>5.6448310079317112E-3</v>
      </c>
      <c r="GS12" s="141">
        <v>9.7314105956971349E-4</v>
      </c>
      <c r="GT12" s="141">
        <v>5.3833058590209691E-6</v>
      </c>
      <c r="GU12" s="141">
        <v>2.2746517181450713E-6</v>
      </c>
      <c r="GV12" s="141">
        <v>8.866117735067615E-4</v>
      </c>
      <c r="GW12" s="141">
        <v>6.5307339122653814E-4</v>
      </c>
      <c r="GX12" s="141"/>
      <c r="GY12" s="141">
        <v>0</v>
      </c>
      <c r="GZ12" s="141">
        <v>0</v>
      </c>
      <c r="HA12" s="141">
        <v>1.6609860321935752E-4</v>
      </c>
      <c r="HB12" s="141">
        <v>4.1337655169516405E-5</v>
      </c>
      <c r="HC12" s="141">
        <v>1.4606270347600141E-4</v>
      </c>
      <c r="HD12" s="141">
        <v>0</v>
      </c>
      <c r="HE12" s="141">
        <v>9.5243956871704636E-6</v>
      </c>
      <c r="HF12" s="141">
        <v>9.0828002559335588E-5</v>
      </c>
      <c r="HG12" s="141">
        <v>1.357508942493971E-4</v>
      </c>
      <c r="HH12" s="141">
        <v>2.8325486737835115E-3</v>
      </c>
      <c r="HI12" s="141">
        <v>4.8390901948468647E-4</v>
      </c>
      <c r="HJ12" s="141">
        <v>2.1424385195426677E-4</v>
      </c>
      <c r="HK12" s="141">
        <v>1.4914252476459907E-3</v>
      </c>
      <c r="HL12" s="141">
        <v>1.7587126815409289E-4</v>
      </c>
      <c r="HM12" s="141">
        <v>2.9409130571780861E-4</v>
      </c>
      <c r="HN12" s="141">
        <v>5.2789991730878359E-4</v>
      </c>
      <c r="HO12" s="141">
        <v>1.2609958281488763E-3</v>
      </c>
      <c r="HP12" s="141">
        <v>2.0755258300818427E-4</v>
      </c>
      <c r="HQ12" s="141">
        <v>5.1400687815740991E-3</v>
      </c>
      <c r="HR12" s="141">
        <v>1.4483316685379921E-2</v>
      </c>
      <c r="HS12" s="141">
        <v>2.5034395304104101E-3</v>
      </c>
      <c r="HT12" s="141">
        <v>5.6139245474269494E-3</v>
      </c>
      <c r="HU12" s="141">
        <v>1.0059909914360021E-3</v>
      </c>
      <c r="HV12" s="141">
        <v>4.8256938148330349E-6</v>
      </c>
      <c r="HW12" s="141">
        <v>0</v>
      </c>
      <c r="HX12" s="141">
        <v>7.0935667206972037E-4</v>
      </c>
      <c r="HY12" s="141">
        <v>6.3538621491691515E-4</v>
      </c>
      <c r="HZ12" s="101"/>
    </row>
    <row r="13" spans="1:234" s="102" customFormat="1" ht="36" x14ac:dyDescent="0.25">
      <c r="A13" s="99" t="s">
        <v>28</v>
      </c>
      <c r="B13" s="100">
        <v>93298</v>
      </c>
      <c r="C13" s="100"/>
      <c r="D13" s="100">
        <v>2</v>
      </c>
      <c r="E13" s="100"/>
      <c r="F13" s="100"/>
      <c r="G13" s="100" t="s">
        <v>826</v>
      </c>
      <c r="H13" s="100" t="s">
        <v>25</v>
      </c>
      <c r="I13" s="99" t="s">
        <v>14</v>
      </c>
      <c r="J13" s="99" t="s">
        <v>878</v>
      </c>
      <c r="K13" s="141">
        <v>2.4483245665673131E-4</v>
      </c>
      <c r="L13" s="141">
        <v>2.8082613104465004E-4</v>
      </c>
      <c r="M13" s="141">
        <v>5.959990023607629E-4</v>
      </c>
      <c r="N13" s="141">
        <v>4.4202600207452863E-4</v>
      </c>
      <c r="O13" s="141">
        <v>4.0464335641778454E-3</v>
      </c>
      <c r="P13" s="141">
        <v>1.1668353975619538E-4</v>
      </c>
      <c r="Q13" s="141">
        <v>2.8591976730607679E-4</v>
      </c>
      <c r="R13" s="141">
        <v>1.3761721898128895E-4</v>
      </c>
      <c r="S13" s="141">
        <v>2.2398962063504863E-4</v>
      </c>
      <c r="T13" s="141">
        <v>1.2602332645585213E-3</v>
      </c>
      <c r="U13" s="141">
        <v>8.6422514127787225E-4</v>
      </c>
      <c r="V13" s="141">
        <v>4.7412533910462865E-4</v>
      </c>
      <c r="W13" s="141">
        <v>2.0811324507387361E-3</v>
      </c>
      <c r="X13" s="141">
        <v>3.144961725889009E-4</v>
      </c>
      <c r="Y13" s="141">
        <v>1.8026076105897396E-4</v>
      </c>
      <c r="Z13" s="141">
        <v>2.9115098453350325E-3</v>
      </c>
      <c r="AA13" s="141">
        <v>9.5080710290923152E-3</v>
      </c>
      <c r="AB13" s="141">
        <v>3.4750320863123118E-3</v>
      </c>
      <c r="AC13" s="141">
        <v>1.434552378942092E-2</v>
      </c>
      <c r="AD13" s="141">
        <v>3.2289782112868204E-2</v>
      </c>
      <c r="AE13" s="141">
        <v>7.1348295528250172E-3</v>
      </c>
      <c r="AF13" s="141">
        <v>5.3517058772828141E-3</v>
      </c>
      <c r="AG13" s="141">
        <v>5.2085671292404004E-3</v>
      </c>
      <c r="AH13" s="141">
        <v>1.5383536311404824E-3</v>
      </c>
      <c r="AI13" s="141">
        <v>1.0743707635667099E-3</v>
      </c>
      <c r="AJ13" s="141">
        <v>2.1319293284033846E-3</v>
      </c>
      <c r="AK13" s="141">
        <v>2.3655935511396014E-3</v>
      </c>
      <c r="AL13" s="141"/>
      <c r="AM13" s="141">
        <v>2.7361604205895123E-4</v>
      </c>
      <c r="AN13" s="141">
        <v>2.8842806256815267E-4</v>
      </c>
      <c r="AO13" s="141">
        <v>5.0796120867173942E-4</v>
      </c>
      <c r="AP13" s="141">
        <v>3.7491708668800899E-4</v>
      </c>
      <c r="AQ13" s="141">
        <v>9.5205872167366059E-4</v>
      </c>
      <c r="AR13" s="141">
        <v>1.5231901115739162E-4</v>
      </c>
      <c r="AS13" s="141">
        <v>2.7710351432577176E-4</v>
      </c>
      <c r="AT13" s="141">
        <v>2.0502338777352022E-4</v>
      </c>
      <c r="AU13" s="141">
        <v>2.041404226221286E-4</v>
      </c>
      <c r="AV13" s="141">
        <v>1.2078716520906284E-3</v>
      </c>
      <c r="AW13" s="141">
        <v>9.3102075649546161E-4</v>
      </c>
      <c r="AX13" s="141">
        <v>4.4739841553255856E-4</v>
      </c>
      <c r="AY13" s="141">
        <v>1.9915034373528102E-3</v>
      </c>
      <c r="AZ13" s="141">
        <v>2.5410614010631965E-4</v>
      </c>
      <c r="BA13" s="141">
        <v>1.0795742814038999E-4</v>
      </c>
      <c r="BB13" s="141">
        <v>2.9529430902328047E-3</v>
      </c>
      <c r="BC13" s="141">
        <v>1.0584383764507668E-2</v>
      </c>
      <c r="BD13" s="141">
        <v>3.2634925242224465E-3</v>
      </c>
      <c r="BE13" s="141">
        <v>1.557843559440633E-2</v>
      </c>
      <c r="BF13" s="141">
        <v>3.7435956621922582E-2</v>
      </c>
      <c r="BG13" s="141">
        <v>7.8998376987210357E-3</v>
      </c>
      <c r="BH13" s="141">
        <v>5.7458938820344968E-3</v>
      </c>
      <c r="BI13" s="141">
        <v>5.63532629153348E-3</v>
      </c>
      <c r="BJ13" s="141">
        <v>1.7200535408887607E-3</v>
      </c>
      <c r="BK13" s="141">
        <v>9.6442818314705127E-4</v>
      </c>
      <c r="BL13" s="141">
        <v>2.9259475911214681E-3</v>
      </c>
      <c r="BM13" s="141">
        <v>3.1332844809699731E-3</v>
      </c>
      <c r="BN13" s="141"/>
      <c r="BO13" s="141">
        <v>3.2105800711610603E-4</v>
      </c>
      <c r="BP13" s="141">
        <v>3.1986469222387913E-4</v>
      </c>
      <c r="BQ13" s="141">
        <v>5.3543804727203118E-4</v>
      </c>
      <c r="BR13" s="141">
        <v>3.6113123954059872E-4</v>
      </c>
      <c r="BS13" s="141">
        <v>9.4811164196614351E-4</v>
      </c>
      <c r="BT13" s="141">
        <v>8.377764231625221E-5</v>
      </c>
      <c r="BU13" s="141">
        <v>2.7011081333798919E-4</v>
      </c>
      <c r="BV13" s="141">
        <v>2.3412838795775463E-4</v>
      </c>
      <c r="BW13" s="141">
        <v>1.5649962701127636E-4</v>
      </c>
      <c r="BX13" s="141">
        <v>1.2676932714952114E-3</v>
      </c>
      <c r="BY13" s="141">
        <v>9.0309908611803499E-4</v>
      </c>
      <c r="BZ13" s="141">
        <v>4.0572318577977099E-4</v>
      </c>
      <c r="CA13" s="141">
        <v>1.9710161053524662E-3</v>
      </c>
      <c r="CB13" s="141">
        <v>3.1372561164422219E-4</v>
      </c>
      <c r="CC13" s="141">
        <v>1.6898104007006016E-4</v>
      </c>
      <c r="CD13" s="141">
        <v>3.1217436029526129E-3</v>
      </c>
      <c r="CE13" s="141">
        <v>1.0618266433909888E-2</v>
      </c>
      <c r="CF13" s="141">
        <v>3.3079011535859138E-3</v>
      </c>
      <c r="CG13" s="141">
        <v>1.4455293834345422E-2</v>
      </c>
      <c r="CH13" s="141">
        <v>3.3800283066517632E-2</v>
      </c>
      <c r="CI13" s="141">
        <v>8.2265309874260759E-3</v>
      </c>
      <c r="CJ13" s="141">
        <v>6.114318318645221E-3</v>
      </c>
      <c r="CK13" s="141">
        <v>6.1689268555623587E-3</v>
      </c>
      <c r="CL13" s="141">
        <v>1.6029815678605403E-3</v>
      </c>
      <c r="CM13" s="141">
        <v>1.0196099018407912E-3</v>
      </c>
      <c r="CN13" s="141">
        <v>2.9089890894791466E-3</v>
      </c>
      <c r="CO13" s="141">
        <v>2.6634525818410677E-3</v>
      </c>
      <c r="CP13" s="141"/>
      <c r="CQ13" s="141">
        <v>2.3917221530157727E-4</v>
      </c>
      <c r="CR13" s="141">
        <v>3.3447670997546373E-4</v>
      </c>
      <c r="CS13" s="141">
        <v>7.6329598927637554E-4</v>
      </c>
      <c r="CT13" s="141">
        <v>3.4977367004118985E-4</v>
      </c>
      <c r="CU13" s="141">
        <v>1.2961293499005428E-3</v>
      </c>
      <c r="CV13" s="141">
        <v>1.1458802763561844E-4</v>
      </c>
      <c r="CW13" s="141">
        <v>2.7036930644702706E-4</v>
      </c>
      <c r="CX13" s="141">
        <v>3.7098520176369966E-4</v>
      </c>
      <c r="CY13" s="141">
        <v>1.4791853533157521E-4</v>
      </c>
      <c r="CZ13" s="141">
        <v>1.4227138260879757E-3</v>
      </c>
      <c r="DA13" s="141">
        <v>7.9253413072379671E-4</v>
      </c>
      <c r="DB13" s="141">
        <v>5.0680092793442338E-4</v>
      </c>
      <c r="DC13" s="141">
        <v>2.2788087731700725E-3</v>
      </c>
      <c r="DD13" s="141">
        <v>3.2069553040335141E-4</v>
      </c>
      <c r="DE13" s="141">
        <v>2.7283889342929004E-4</v>
      </c>
      <c r="DF13" s="141">
        <v>5.0425731751364538E-3</v>
      </c>
      <c r="DG13" s="141">
        <v>1.2339924432869126E-2</v>
      </c>
      <c r="DH13" s="141">
        <v>3.0656895184395468E-3</v>
      </c>
      <c r="DI13" s="141">
        <v>1.7947979775728241E-2</v>
      </c>
      <c r="DJ13" s="141">
        <v>4.083481517864699E-2</v>
      </c>
      <c r="DK13" s="141">
        <v>9.1875381129415852E-3</v>
      </c>
      <c r="DL13" s="141">
        <v>7.1709395820818223E-3</v>
      </c>
      <c r="DM13" s="141">
        <v>6.646241035375435E-3</v>
      </c>
      <c r="DN13" s="141">
        <v>1.5387963620953555E-3</v>
      </c>
      <c r="DO13" s="141">
        <v>1.2733515163951205E-3</v>
      </c>
      <c r="DP13" s="141">
        <v>3.3822052896271436E-3</v>
      </c>
      <c r="DQ13" s="141">
        <v>3.3138702291553197E-3</v>
      </c>
      <c r="DR13" s="141"/>
      <c r="DS13" s="141">
        <v>3.0911011164462809E-4</v>
      </c>
      <c r="DT13" s="141">
        <v>2.7112292777246746E-4</v>
      </c>
      <c r="DU13" s="141">
        <v>9.7816615693234682E-4</v>
      </c>
      <c r="DV13" s="141">
        <v>2.8515310055703743E-4</v>
      </c>
      <c r="DW13" s="141">
        <v>1.1128358945855822E-3</v>
      </c>
      <c r="DX13" s="141">
        <v>1.2622021293262243E-4</v>
      </c>
      <c r="DY13" s="141">
        <v>3.2480166411936762E-4</v>
      </c>
      <c r="DZ13" s="141">
        <v>3.5865264456217777E-4</v>
      </c>
      <c r="EA13" s="141">
        <v>2.4335340998205015E-4</v>
      </c>
      <c r="EB13" s="141">
        <v>1.4326517553838901E-3</v>
      </c>
      <c r="EC13" s="141">
        <v>1.2161883483974266E-3</v>
      </c>
      <c r="ED13" s="141">
        <v>5.272451750682408E-4</v>
      </c>
      <c r="EE13" s="141">
        <v>2.624752615452731E-3</v>
      </c>
      <c r="EF13" s="141">
        <v>2.710876456613834E-4</v>
      </c>
      <c r="EG13" s="141">
        <v>5.12777554033846E-4</v>
      </c>
      <c r="EH13" s="141">
        <v>5.5817799623578204E-3</v>
      </c>
      <c r="EI13" s="141">
        <v>1.4034368734605484E-2</v>
      </c>
      <c r="EJ13" s="141">
        <v>2.6447680156033945E-3</v>
      </c>
      <c r="EK13" s="141">
        <v>1.6668803585140082E-2</v>
      </c>
      <c r="EL13" s="141">
        <v>4.5140872626104576E-2</v>
      </c>
      <c r="EM13" s="141">
        <v>9.1401431701219754E-3</v>
      </c>
      <c r="EN13" s="141">
        <v>7.4313488577525521E-3</v>
      </c>
      <c r="EO13" s="141">
        <v>7.11712729187254E-3</v>
      </c>
      <c r="EP13" s="141">
        <v>1.8161152547642168E-3</v>
      </c>
      <c r="EQ13" s="141">
        <v>1.208749939081681E-3</v>
      </c>
      <c r="ER13" s="141">
        <v>3.2163416267026162E-3</v>
      </c>
      <c r="ES13" s="141">
        <v>3.0447184127830188E-3</v>
      </c>
      <c r="ET13" s="141"/>
      <c r="EU13" s="141">
        <v>3.9694582690299606E-4</v>
      </c>
      <c r="EV13" s="141">
        <v>3.0036039731496061E-4</v>
      </c>
      <c r="EW13" s="141">
        <v>8.2755075753941599E-4</v>
      </c>
      <c r="EX13" s="141">
        <v>2.6619204176929766E-4</v>
      </c>
      <c r="EY13" s="141">
        <v>9.380437159383847E-4</v>
      </c>
      <c r="EZ13" s="141">
        <v>1.1026002275866236E-4</v>
      </c>
      <c r="FA13" s="141">
        <v>3.7588479546751943E-4</v>
      </c>
      <c r="FB13" s="141">
        <v>5.8179422016155788E-4</v>
      </c>
      <c r="FC13" s="141">
        <v>2.2634887714717311E-4</v>
      </c>
      <c r="FD13" s="141">
        <v>1.7054236539546315E-3</v>
      </c>
      <c r="FE13" s="141">
        <v>9.028338906043931E-4</v>
      </c>
      <c r="FF13" s="141">
        <v>4.5662439053806043E-4</v>
      </c>
      <c r="FG13" s="141">
        <v>2.4265637007464054E-3</v>
      </c>
      <c r="FH13" s="141">
        <v>3.4125085752375353E-4</v>
      </c>
      <c r="FI13" s="141">
        <v>3.77718044215182E-4</v>
      </c>
      <c r="FJ13" s="141">
        <v>5.4278870423516146E-3</v>
      </c>
      <c r="FK13" s="141">
        <v>1.4650329705663519E-2</v>
      </c>
      <c r="FL13" s="141">
        <v>2.0917790460816214E-3</v>
      </c>
      <c r="FM13" s="141">
        <v>1.97162964875175E-2</v>
      </c>
      <c r="FN13" s="141">
        <v>4.7763490074644803E-2</v>
      </c>
      <c r="FO13" s="141">
        <v>9.7155895615521123E-3</v>
      </c>
      <c r="FP13" s="141">
        <v>8.2599313164555422E-3</v>
      </c>
      <c r="FQ13" s="141">
        <v>7.527538379022548E-3</v>
      </c>
      <c r="FR13" s="141">
        <v>2.0796746259375736E-3</v>
      </c>
      <c r="FS13" s="141">
        <v>1.2587741375970937E-3</v>
      </c>
      <c r="FT13" s="141">
        <v>2.6553745313933788E-3</v>
      </c>
      <c r="FU13" s="141">
        <v>3.051107966324676E-3</v>
      </c>
      <c r="FV13" s="141"/>
      <c r="FW13" s="141">
        <v>4.013789033648092E-4</v>
      </c>
      <c r="FX13" s="141">
        <v>3.0422677453451882E-4</v>
      </c>
      <c r="FY13" s="141">
        <v>1.158739265914543E-3</v>
      </c>
      <c r="FZ13" s="141">
        <v>2.2688329946172651E-4</v>
      </c>
      <c r="GA13" s="141">
        <v>1.4754039456655926E-3</v>
      </c>
      <c r="GB13" s="141">
        <v>2.1478544097429053E-4</v>
      </c>
      <c r="GC13" s="141">
        <v>4.9724138688722489E-4</v>
      </c>
      <c r="GD13" s="141">
        <v>3.4499116424612734E-4</v>
      </c>
      <c r="GE13" s="141">
        <v>1.3259777990517021E-4</v>
      </c>
      <c r="GF13" s="141">
        <v>1.873441906359822E-3</v>
      </c>
      <c r="GG13" s="141">
        <v>1.0336986463694183E-3</v>
      </c>
      <c r="GH13" s="141">
        <v>4.0824802268827677E-4</v>
      </c>
      <c r="GI13" s="141">
        <v>2.6030246058037203E-3</v>
      </c>
      <c r="GJ13" s="141">
        <v>3.8036364278982049E-4</v>
      </c>
      <c r="GK13" s="141">
        <v>3.8086039383855986E-4</v>
      </c>
      <c r="GL13" s="141">
        <v>5.3401652530211596E-3</v>
      </c>
      <c r="GM13" s="141">
        <v>1.3963994596162797E-2</v>
      </c>
      <c r="GN13" s="141">
        <v>1.6523377021559716E-3</v>
      </c>
      <c r="GO13" s="141">
        <v>2.0086067485723075E-2</v>
      </c>
      <c r="GP13" s="141">
        <v>4.9791230555150161E-2</v>
      </c>
      <c r="GQ13" s="141">
        <v>1.0037881985585138E-2</v>
      </c>
      <c r="GR13" s="141">
        <v>7.3277671605675434E-3</v>
      </c>
      <c r="GS13" s="141">
        <v>8.6148583908197476E-3</v>
      </c>
      <c r="GT13" s="141">
        <v>1.9589400352475264E-3</v>
      </c>
      <c r="GU13" s="141">
        <v>1.5460980382520462E-3</v>
      </c>
      <c r="GV13" s="141">
        <v>2.6710414059123817E-3</v>
      </c>
      <c r="GW13" s="141">
        <v>3.6249554100229978E-3</v>
      </c>
      <c r="GX13" s="141"/>
      <c r="GY13" s="141">
        <v>4.0830455700783852E-4</v>
      </c>
      <c r="GZ13" s="141">
        <v>3.3192023701209336E-4</v>
      </c>
      <c r="HA13" s="141">
        <v>1.1312295561814573E-3</v>
      </c>
      <c r="HB13" s="141">
        <v>2.535324286356278E-4</v>
      </c>
      <c r="HC13" s="141">
        <v>1.6916931283608683E-3</v>
      </c>
      <c r="HD13" s="141">
        <v>2.4113452276963484E-4</v>
      </c>
      <c r="HE13" s="141">
        <v>2.6109441783544031E-4</v>
      </c>
      <c r="HF13" s="141">
        <v>4.5507327658205149E-4</v>
      </c>
      <c r="HG13" s="141">
        <v>7.9864629423762425E-4</v>
      </c>
      <c r="HH13" s="141">
        <v>2.0127189171141981E-3</v>
      </c>
      <c r="HI13" s="141">
        <v>1.1200710916742563E-3</v>
      </c>
      <c r="HJ13" s="141">
        <v>8.9282072496963088E-4</v>
      </c>
      <c r="HK13" s="141">
        <v>3.525233272178541E-3</v>
      </c>
      <c r="HL13" s="141">
        <v>4.2309086383232776E-4</v>
      </c>
      <c r="HM13" s="141">
        <v>2.749359617541078E-3</v>
      </c>
      <c r="HN13" s="141">
        <v>5.9642143594087196E-3</v>
      </c>
      <c r="HO13" s="141">
        <v>1.5851372753169762E-2</v>
      </c>
      <c r="HP13" s="141">
        <v>1.6481120335351182E-3</v>
      </c>
      <c r="HQ13" s="141">
        <v>2.004446655630393E-2</v>
      </c>
      <c r="HR13" s="141">
        <v>5.1880006013007227E-2</v>
      </c>
      <c r="HS13" s="141">
        <v>1.0840188094034295E-2</v>
      </c>
      <c r="HT13" s="141">
        <v>7.1269466162773827E-3</v>
      </c>
      <c r="HU13" s="141">
        <v>1.0131941141054326E-2</v>
      </c>
      <c r="HV13" s="141">
        <v>1.8089791401874622E-3</v>
      </c>
      <c r="HW13" s="141">
        <v>1.2938505485515191E-3</v>
      </c>
      <c r="HX13" s="141">
        <v>3.4644472454876548E-3</v>
      </c>
      <c r="HY13" s="141">
        <v>3.7707446357422422E-3</v>
      </c>
      <c r="HZ13" s="101"/>
    </row>
    <row r="14" spans="1:234" s="102" customFormat="1" ht="24" x14ac:dyDescent="0.25">
      <c r="A14" s="99" t="s">
        <v>28</v>
      </c>
      <c r="B14" s="100">
        <v>5911</v>
      </c>
      <c r="C14" s="100"/>
      <c r="D14" s="100">
        <v>3</v>
      </c>
      <c r="E14" s="100"/>
      <c r="F14" s="100"/>
      <c r="G14" s="100" t="s">
        <v>809</v>
      </c>
      <c r="H14" s="100" t="s">
        <v>23</v>
      </c>
      <c r="I14" s="99" t="s">
        <v>10</v>
      </c>
      <c r="J14" s="99" t="s">
        <v>880</v>
      </c>
      <c r="K14" s="141">
        <v>2.3326128426556022E-4</v>
      </c>
      <c r="L14" s="141">
        <v>7.2056544449909421E-5</v>
      </c>
      <c r="M14" s="141">
        <v>3.5797364937739895E-4</v>
      </c>
      <c r="N14" s="141">
        <v>4.8478599000409108E-5</v>
      </c>
      <c r="O14" s="141">
        <v>2.5537462877560531E-4</v>
      </c>
      <c r="P14" s="141">
        <v>1.0938704054799746E-4</v>
      </c>
      <c r="Q14" s="141">
        <v>2.0905232622666254E-4</v>
      </c>
      <c r="R14" s="141">
        <v>4.1819214876030048E-4</v>
      </c>
      <c r="S14" s="141">
        <v>2.6490315194252175E-4</v>
      </c>
      <c r="T14" s="141">
        <v>6.7379740685333971E-4</v>
      </c>
      <c r="U14" s="141">
        <v>5.2450024729308858E-4</v>
      </c>
      <c r="V14" s="141">
        <v>7.2168536301704005E-4</v>
      </c>
      <c r="W14" s="141">
        <v>6.7407204091189958E-4</v>
      </c>
      <c r="X14" s="141">
        <v>1.2692019286825198E-4</v>
      </c>
      <c r="Y14" s="141">
        <v>1.3644418299088861E-4</v>
      </c>
      <c r="Z14" s="141">
        <v>8.3900732647181498E-4</v>
      </c>
      <c r="AA14" s="141">
        <v>2.1630231683795386E-3</v>
      </c>
      <c r="AB14" s="141">
        <v>3.0525776587911427E-4</v>
      </c>
      <c r="AC14" s="141">
        <v>1.0180541434353475E-2</v>
      </c>
      <c r="AD14" s="141">
        <v>3.1130351372734958E-2</v>
      </c>
      <c r="AE14" s="141">
        <v>2.0100837932908702E-3</v>
      </c>
      <c r="AF14" s="141">
        <v>1.8316736915720256E-3</v>
      </c>
      <c r="AG14" s="141">
        <v>2.0406077737670511E-3</v>
      </c>
      <c r="AH14" s="141">
        <v>6.5823225858980942E-4</v>
      </c>
      <c r="AI14" s="141">
        <v>5.3425788163531554E-4</v>
      </c>
      <c r="AJ14" s="141">
        <v>7.8353558727273925E-4</v>
      </c>
      <c r="AK14" s="141">
        <v>1.368868069652567E-3</v>
      </c>
      <c r="AL14" s="141"/>
      <c r="AM14" s="141">
        <v>5.1540180120116452E-4</v>
      </c>
      <c r="AN14" s="141">
        <v>7.458620513898217E-5</v>
      </c>
      <c r="AO14" s="141">
        <v>1.1504884525119431E-4</v>
      </c>
      <c r="AP14" s="141">
        <v>7.3899191721574358E-5</v>
      </c>
      <c r="AQ14" s="141">
        <v>2.6117529755230001E-4</v>
      </c>
      <c r="AR14" s="141">
        <v>1.0616794526597398E-4</v>
      </c>
      <c r="AS14" s="141">
        <v>1.6193847011050942E-4</v>
      </c>
      <c r="AT14" s="141">
        <v>4.0161127625284434E-4</v>
      </c>
      <c r="AU14" s="141">
        <v>2.3570206676895499E-4</v>
      </c>
      <c r="AV14" s="141">
        <v>6.3392796195773185E-4</v>
      </c>
      <c r="AW14" s="141">
        <v>6.1262343792775902E-4</v>
      </c>
      <c r="AX14" s="141">
        <v>5.7918582716583709E-4</v>
      </c>
      <c r="AY14" s="141">
        <v>7.8396428766564896E-4</v>
      </c>
      <c r="AZ14" s="141">
        <v>5.9854993665069233E-5</v>
      </c>
      <c r="BA14" s="141">
        <v>1.0070808448067281E-4</v>
      </c>
      <c r="BB14" s="141">
        <v>8.2060258682360601E-4</v>
      </c>
      <c r="BC14" s="141">
        <v>2.1763039171379651E-3</v>
      </c>
      <c r="BD14" s="141">
        <v>3.6111229543981445E-4</v>
      </c>
      <c r="BE14" s="141">
        <v>1.0966718546453617E-2</v>
      </c>
      <c r="BF14" s="141">
        <v>2.9819196648428699E-2</v>
      </c>
      <c r="BG14" s="141">
        <v>1.8848571453098746E-3</v>
      </c>
      <c r="BH14" s="141">
        <v>1.7123538168065777E-3</v>
      </c>
      <c r="BI14" s="141">
        <v>1.8853400247258664E-3</v>
      </c>
      <c r="BJ14" s="141">
        <v>6.1680770245523865E-4</v>
      </c>
      <c r="BK14" s="141">
        <v>8.3604950298067919E-4</v>
      </c>
      <c r="BL14" s="141">
        <v>1.2093516086556077E-3</v>
      </c>
      <c r="BM14" s="141">
        <v>1.2233599602824829E-3</v>
      </c>
      <c r="BN14" s="141"/>
      <c r="BO14" s="141">
        <v>4.8709872506108842E-4</v>
      </c>
      <c r="BP14" s="141">
        <v>3.7549565112034549E-5</v>
      </c>
      <c r="BQ14" s="141">
        <v>8.5798406414433107E-5</v>
      </c>
      <c r="BR14" s="141">
        <v>6.209462110481491E-5</v>
      </c>
      <c r="BS14" s="141">
        <v>2.6730977947019046E-4</v>
      </c>
      <c r="BT14" s="141">
        <v>8.8453401827838407E-5</v>
      </c>
      <c r="BU14" s="141">
        <v>1.5543062312838379E-4</v>
      </c>
      <c r="BV14" s="141">
        <v>2.2822972468836746E-4</v>
      </c>
      <c r="BW14" s="141">
        <v>1.7195144630015357E-4</v>
      </c>
      <c r="BX14" s="141">
        <v>6.343519100171619E-4</v>
      </c>
      <c r="BY14" s="141">
        <v>4.0073087466025771E-4</v>
      </c>
      <c r="BZ14" s="141">
        <v>2.472557219761767E-4</v>
      </c>
      <c r="CA14" s="141">
        <v>7.4518634225081949E-4</v>
      </c>
      <c r="CB14" s="141">
        <v>9.0005580207021482E-5</v>
      </c>
      <c r="CC14" s="141">
        <v>1.1287368364981376E-4</v>
      </c>
      <c r="CD14" s="141">
        <v>6.9957716557196982E-4</v>
      </c>
      <c r="CE14" s="141">
        <v>1.8138374038484532E-3</v>
      </c>
      <c r="CF14" s="141">
        <v>3.1759843619778757E-4</v>
      </c>
      <c r="CG14" s="141">
        <v>1.0558757888053343E-2</v>
      </c>
      <c r="CH14" s="141">
        <v>2.6344020428279446E-2</v>
      </c>
      <c r="CI14" s="141">
        <v>1.5079748410924156E-3</v>
      </c>
      <c r="CJ14" s="141">
        <v>1.3996789107788416E-3</v>
      </c>
      <c r="CK14" s="141">
        <v>1.7597011803333162E-3</v>
      </c>
      <c r="CL14" s="141">
        <v>6.5826212261744165E-4</v>
      </c>
      <c r="CM14" s="141">
        <v>3.7364923950534339E-4</v>
      </c>
      <c r="CN14" s="141">
        <v>9.8826073230083382E-4</v>
      </c>
      <c r="CO14" s="141">
        <v>1.2819854626622163E-3</v>
      </c>
      <c r="CP14" s="141"/>
      <c r="CQ14" s="141">
        <v>3.2136177396770757E-4</v>
      </c>
      <c r="CR14" s="141">
        <v>3.715910919284729E-5</v>
      </c>
      <c r="CS14" s="141">
        <v>8.1856915938138049E-5</v>
      </c>
      <c r="CT14" s="141">
        <v>5.2827345080541352E-5</v>
      </c>
      <c r="CU14" s="141">
        <v>2.5854333817717194E-4</v>
      </c>
      <c r="CV14" s="141">
        <v>6.6334994280286663E-5</v>
      </c>
      <c r="CW14" s="141">
        <v>1.5520444910207458E-4</v>
      </c>
      <c r="CX14" s="141">
        <v>1.492115463652107E-4</v>
      </c>
      <c r="CY14" s="141">
        <v>7.9173061718827391E-5</v>
      </c>
      <c r="CZ14" s="141">
        <v>4.6120388086056036E-4</v>
      </c>
      <c r="DA14" s="141">
        <v>4.3712254841303283E-4</v>
      </c>
      <c r="DB14" s="141">
        <v>1.9905875232826059E-4</v>
      </c>
      <c r="DC14" s="141">
        <v>5.5108667935352775E-4</v>
      </c>
      <c r="DD14" s="141">
        <v>8.9522370025997731E-5</v>
      </c>
      <c r="DE14" s="141">
        <v>8.688123094507041E-5</v>
      </c>
      <c r="DF14" s="141">
        <v>5.522914900186255E-4</v>
      </c>
      <c r="DG14" s="141">
        <v>1.8157000971405922E-3</v>
      </c>
      <c r="DH14" s="141">
        <v>3.160531354351143E-4</v>
      </c>
      <c r="DI14" s="141">
        <v>9.585122888520559E-3</v>
      </c>
      <c r="DJ14" s="141">
        <v>2.477062385790792E-2</v>
      </c>
      <c r="DK14" s="141">
        <v>1.5108911620824214E-3</v>
      </c>
      <c r="DL14" s="141">
        <v>1.3345487851982331E-3</v>
      </c>
      <c r="DM14" s="141">
        <v>5.126341432987353E-3</v>
      </c>
      <c r="DN14" s="141">
        <v>7.8824622968861008E-4</v>
      </c>
      <c r="DO14" s="141">
        <v>4.3842551602854232E-4</v>
      </c>
      <c r="DP14" s="141">
        <v>7.6802969606938685E-4</v>
      </c>
      <c r="DQ14" s="141">
        <v>1.0832587439574574E-3</v>
      </c>
      <c r="DR14" s="141"/>
      <c r="DS14" s="141">
        <v>3.5057941485587779E-4</v>
      </c>
      <c r="DT14" s="141">
        <v>1.3681706668013325E-5</v>
      </c>
      <c r="DU14" s="141">
        <v>4.753236695131801E-5</v>
      </c>
      <c r="DV14" s="141">
        <v>3.1128733559176148E-5</v>
      </c>
      <c r="DW14" s="141">
        <v>3.5751652574873719E-4</v>
      </c>
      <c r="DX14" s="141">
        <v>7.3882369176055796E-5</v>
      </c>
      <c r="DY14" s="141">
        <v>1.7311417448423791E-4</v>
      </c>
      <c r="DZ14" s="141">
        <v>1.9240207513569578E-4</v>
      </c>
      <c r="EA14" s="141">
        <v>6.5036828053133784E-5</v>
      </c>
      <c r="EB14" s="141">
        <v>1.9506752862313002E-4</v>
      </c>
      <c r="EC14" s="141">
        <v>3.6729837583850372E-4</v>
      </c>
      <c r="ED14" s="141">
        <v>2.1276197427787583E-4</v>
      </c>
      <c r="EE14" s="141">
        <v>3.4563904770051087E-4</v>
      </c>
      <c r="EF14" s="141">
        <v>1.0105317129699789E-4</v>
      </c>
      <c r="EG14" s="141">
        <v>4.3293670952897015E-5</v>
      </c>
      <c r="EH14" s="141">
        <v>4.2243976667917109E-4</v>
      </c>
      <c r="EI14" s="141">
        <v>1.3824791206901101E-3</v>
      </c>
      <c r="EJ14" s="141">
        <v>2.4850821977257968E-4</v>
      </c>
      <c r="EK14" s="141">
        <v>7.7823103344538862E-3</v>
      </c>
      <c r="EL14" s="141">
        <v>2.1360927174986319E-2</v>
      </c>
      <c r="EM14" s="141">
        <v>1.2225177007709337E-3</v>
      </c>
      <c r="EN14" s="141">
        <v>1.1373526643985901E-3</v>
      </c>
      <c r="EO14" s="141">
        <v>4.373498575377846E-3</v>
      </c>
      <c r="EP14" s="141">
        <v>7.5136907874720591E-4</v>
      </c>
      <c r="EQ14" s="141">
        <v>3.5203477789383879E-4</v>
      </c>
      <c r="ER14" s="141">
        <v>4.4794174141206595E-4</v>
      </c>
      <c r="ES14" s="141">
        <v>1.1171105486321214E-3</v>
      </c>
      <c r="ET14" s="141"/>
      <c r="EU14" s="141">
        <v>2.0364844302935391E-4</v>
      </c>
      <c r="EV14" s="141">
        <v>8.0971425754316115E-6</v>
      </c>
      <c r="EW14" s="141">
        <v>7.386760625827957E-5</v>
      </c>
      <c r="EX14" s="141">
        <v>3.4448303537026832E-5</v>
      </c>
      <c r="EY14" s="141">
        <v>3.7715583319181708E-4</v>
      </c>
      <c r="EZ14" s="141">
        <v>2.2804059006512585E-4</v>
      </c>
      <c r="FA14" s="141">
        <v>1.1284809905892873E-4</v>
      </c>
      <c r="FB14" s="141">
        <v>1.5781181471421276E-4</v>
      </c>
      <c r="FC14" s="141">
        <v>5.6384056453655303E-5</v>
      </c>
      <c r="FD14" s="141">
        <v>1.6736060173633673E-4</v>
      </c>
      <c r="FE14" s="141">
        <v>3.4160949873815834E-4</v>
      </c>
      <c r="FF14" s="141">
        <v>1.1239143059501047E-4</v>
      </c>
      <c r="FG14" s="141">
        <v>2.9679770646509141E-4</v>
      </c>
      <c r="FH14" s="141">
        <v>8.5253667277361694E-5</v>
      </c>
      <c r="FI14" s="141">
        <v>3.0133327340086997E-5</v>
      </c>
      <c r="FJ14" s="141">
        <v>4.1986268891477772E-4</v>
      </c>
      <c r="FK14" s="141">
        <v>1.042835046215253E-3</v>
      </c>
      <c r="FL14" s="141">
        <v>2.3507186147488817E-4</v>
      </c>
      <c r="FM14" s="141">
        <v>7.1289242959760978E-3</v>
      </c>
      <c r="FN14" s="141">
        <v>2.0053987467254904E-2</v>
      </c>
      <c r="FO14" s="141">
        <v>1.1270288071521611E-3</v>
      </c>
      <c r="FP14" s="141">
        <v>1.0308275653821667E-3</v>
      </c>
      <c r="FQ14" s="141">
        <v>3.9815307114991908E-3</v>
      </c>
      <c r="FR14" s="141">
        <v>7.5437354246316697E-4</v>
      </c>
      <c r="FS14" s="141">
        <v>1.6199473830239914E-4</v>
      </c>
      <c r="FT14" s="141">
        <v>3.9308019203056758E-4</v>
      </c>
      <c r="FU14" s="141">
        <v>1.0882554303343751E-3</v>
      </c>
      <c r="FV14" s="141"/>
      <c r="FW14" s="141">
        <v>2.8774734920766548E-4</v>
      </c>
      <c r="FX14" s="141">
        <v>3.9675918928142986E-5</v>
      </c>
      <c r="FY14" s="141">
        <v>2.5951525581818308E-5</v>
      </c>
      <c r="FZ14" s="141">
        <v>6.9587431084246617E-6</v>
      </c>
      <c r="GA14" s="141">
        <v>3.0534761841651882E-4</v>
      </c>
      <c r="GB14" s="141">
        <v>8.9339142125423619E-5</v>
      </c>
      <c r="GC14" s="141">
        <v>1.5084494387738743E-3</v>
      </c>
      <c r="GD14" s="141">
        <v>1.4346964719664243E-4</v>
      </c>
      <c r="GE14" s="141">
        <v>5.6717423330485432E-5</v>
      </c>
      <c r="GF14" s="141">
        <v>8.6676992877635667E-5</v>
      </c>
      <c r="GG14" s="141">
        <v>3.0115445688764326E-4</v>
      </c>
      <c r="GH14" s="141">
        <v>9.2539624594338343E-5</v>
      </c>
      <c r="GI14" s="141">
        <v>3.3946441950128325E-4</v>
      </c>
      <c r="GJ14" s="141">
        <v>4.0205413535849782E-5</v>
      </c>
      <c r="GK14" s="141">
        <v>1.6341157342024834E-5</v>
      </c>
      <c r="GL14" s="141">
        <v>3.8919099294628675E-4</v>
      </c>
      <c r="GM14" s="141">
        <v>6.4960865063819879E-4</v>
      </c>
      <c r="GN14" s="141">
        <v>1.5913142349152418E-4</v>
      </c>
      <c r="GO14" s="141">
        <v>5.5384920962202617E-3</v>
      </c>
      <c r="GP14" s="141">
        <v>1.9736074300758414E-2</v>
      </c>
      <c r="GQ14" s="141">
        <v>6.2171669998041339E-4</v>
      </c>
      <c r="GR14" s="141">
        <v>6.7366328645381164E-4</v>
      </c>
      <c r="GS14" s="141">
        <v>3.7555558593754248E-3</v>
      </c>
      <c r="GT14" s="141">
        <v>1.8240353369703956E-4</v>
      </c>
      <c r="GU14" s="141">
        <v>2.4935323477241316E-4</v>
      </c>
      <c r="GV14" s="141">
        <v>2.9931853299898194E-4</v>
      </c>
      <c r="GW14" s="141">
        <v>5.380691315699578E-4</v>
      </c>
      <c r="GX14" s="141"/>
      <c r="GY14" s="141">
        <v>5.1451428753986259E-5</v>
      </c>
      <c r="GZ14" s="141">
        <v>4.2699447711900267E-5</v>
      </c>
      <c r="HA14" s="141">
        <v>2.1686815179951975E-5</v>
      </c>
      <c r="HB14" s="141">
        <v>4.6583516300807598E-6</v>
      </c>
      <c r="HC14" s="141">
        <v>1.9833454233784839E-4</v>
      </c>
      <c r="HD14" s="141">
        <v>0</v>
      </c>
      <c r="HE14" s="141">
        <v>6.8212524587041656E-5</v>
      </c>
      <c r="HF14" s="141">
        <v>1.3928484373992056E-4</v>
      </c>
      <c r="HG14" s="141">
        <v>2.1916959417233198E-5</v>
      </c>
      <c r="HH14" s="141">
        <v>4.422712704555378E-5</v>
      </c>
      <c r="HI14" s="141">
        <v>1.9637868465577964E-4</v>
      </c>
      <c r="HJ14" s="141">
        <v>5.3064648423613914E-5</v>
      </c>
      <c r="HK14" s="141">
        <v>2.7519561089400568E-4</v>
      </c>
      <c r="HL14" s="141">
        <v>1.6466731343541292E-6</v>
      </c>
      <c r="HM14" s="141">
        <v>1.0283040389006182E-5</v>
      </c>
      <c r="HN14" s="141">
        <v>2.7431754411191427E-4</v>
      </c>
      <c r="HO14" s="141">
        <v>7.4168874981983394E-4</v>
      </c>
      <c r="HP14" s="141">
        <v>4.9536954567784505E-5</v>
      </c>
      <c r="HQ14" s="141">
        <v>4.3666454776712191E-3</v>
      </c>
      <c r="HR14" s="141">
        <v>1.4715672089186839E-2</v>
      </c>
      <c r="HS14" s="141">
        <v>3.8035549393366814E-4</v>
      </c>
      <c r="HT14" s="141">
        <v>3.729420848158261E-4</v>
      </c>
      <c r="HU14" s="141">
        <v>3.2655461361834541E-3</v>
      </c>
      <c r="HV14" s="141">
        <v>1.5058344811778919E-4</v>
      </c>
      <c r="HW14" s="141">
        <v>6.318588151041673E-5</v>
      </c>
      <c r="HX14" s="141">
        <v>2.3541844466008917E-4</v>
      </c>
      <c r="HY14" s="141">
        <v>4.2286882424792666E-4</v>
      </c>
      <c r="HZ14" s="101"/>
    </row>
    <row r="15" spans="1:234" s="102" customFormat="1" ht="24" x14ac:dyDescent="0.25">
      <c r="A15" s="99" t="s">
        <v>28</v>
      </c>
      <c r="B15" s="100">
        <v>5912</v>
      </c>
      <c r="C15" s="100"/>
      <c r="D15" s="100">
        <v>3</v>
      </c>
      <c r="E15" s="100"/>
      <c r="F15" s="100"/>
      <c r="G15" s="100" t="s">
        <v>810</v>
      </c>
      <c r="H15" s="100" t="s">
        <v>23</v>
      </c>
      <c r="I15" s="99" t="s">
        <v>10</v>
      </c>
      <c r="J15" s="99" t="s">
        <v>880</v>
      </c>
      <c r="K15" s="141">
        <v>2.3392646574503647E-6</v>
      </c>
      <c r="L15" s="141">
        <v>0</v>
      </c>
      <c r="M15" s="141">
        <v>1.1985986953259419E-4</v>
      </c>
      <c r="N15" s="141">
        <v>0</v>
      </c>
      <c r="O15" s="141">
        <v>7.4333159014610549E-6</v>
      </c>
      <c r="P15" s="141">
        <v>0</v>
      </c>
      <c r="Q15" s="141">
        <v>0</v>
      </c>
      <c r="R15" s="141">
        <v>4.9214256488752797E-5</v>
      </c>
      <c r="S15" s="141">
        <v>1.3919867022548159E-5</v>
      </c>
      <c r="T15" s="141">
        <v>3.4512995271928428E-5</v>
      </c>
      <c r="U15" s="141">
        <v>3.5090810876440838E-4</v>
      </c>
      <c r="V15" s="141">
        <v>2.0313170002182412E-6</v>
      </c>
      <c r="W15" s="141">
        <v>6.9338642303618271E-5</v>
      </c>
      <c r="X15" s="141">
        <v>0</v>
      </c>
      <c r="Y15" s="141">
        <v>2.4806165236975313E-5</v>
      </c>
      <c r="Z15" s="141">
        <v>3.9355997116993985E-5</v>
      </c>
      <c r="AA15" s="141">
        <v>2.9972719530288195E-4</v>
      </c>
      <c r="AB15" s="141">
        <v>6.414685263847078E-6</v>
      </c>
      <c r="AC15" s="141">
        <v>9.5788350401921859E-4</v>
      </c>
      <c r="AD15" s="141">
        <v>5.3519405790854874E-3</v>
      </c>
      <c r="AE15" s="141">
        <v>2.3862393976385642E-4</v>
      </c>
      <c r="AF15" s="141">
        <v>1.0098363179408495E-4</v>
      </c>
      <c r="AG15" s="141">
        <v>5.0828982445656659E-4</v>
      </c>
      <c r="AH15" s="141">
        <v>1.3870238740892271E-5</v>
      </c>
      <c r="AI15" s="141">
        <v>3.3482133967745272E-5</v>
      </c>
      <c r="AJ15" s="141">
        <v>2.0806159946996373E-5</v>
      </c>
      <c r="AK15" s="141">
        <v>1.183888325256112E-4</v>
      </c>
      <c r="AL15" s="141"/>
      <c r="AM15" s="141">
        <v>8.3950784788748306E-7</v>
      </c>
      <c r="AN15" s="141">
        <v>0</v>
      </c>
      <c r="AO15" s="141">
        <v>1.1526745433750735E-4</v>
      </c>
      <c r="AP15" s="141">
        <v>0</v>
      </c>
      <c r="AQ15" s="141">
        <v>4.7468251665764807E-5</v>
      </c>
      <c r="AR15" s="141">
        <v>0</v>
      </c>
      <c r="AS15" s="141">
        <v>0</v>
      </c>
      <c r="AT15" s="141">
        <v>4.8999244908493458E-5</v>
      </c>
      <c r="AU15" s="141">
        <v>1.7475546341235532E-5</v>
      </c>
      <c r="AV15" s="141">
        <v>3.8259014390044448E-5</v>
      </c>
      <c r="AW15" s="141">
        <v>3.0007752351760198E-4</v>
      </c>
      <c r="AX15" s="141">
        <v>0</v>
      </c>
      <c r="AY15" s="141">
        <v>3.5747928450959176E-5</v>
      </c>
      <c r="AZ15" s="141">
        <v>1.6664000120670015E-6</v>
      </c>
      <c r="BA15" s="141">
        <v>0</v>
      </c>
      <c r="BB15" s="141">
        <v>1.7736239088883305E-5</v>
      </c>
      <c r="BC15" s="141">
        <v>3.071852844504207E-4</v>
      </c>
      <c r="BD15" s="141">
        <v>3.0597740334563585E-6</v>
      </c>
      <c r="BE15" s="141">
        <v>9.3262997582696462E-4</v>
      </c>
      <c r="BF15" s="141">
        <v>6.2233853822975266E-3</v>
      </c>
      <c r="BG15" s="141">
        <v>4.2724876982830633E-4</v>
      </c>
      <c r="BH15" s="141">
        <v>1.0576984512749775E-4</v>
      </c>
      <c r="BI15" s="141">
        <v>7.6614235136708835E-4</v>
      </c>
      <c r="BJ15" s="141">
        <v>1.0341636108788188E-5</v>
      </c>
      <c r="BK15" s="141">
        <v>2.8246256916400528E-5</v>
      </c>
      <c r="BL15" s="141">
        <v>2.5426298557007503E-5</v>
      </c>
      <c r="BM15" s="141">
        <v>1.1963817678725075E-4</v>
      </c>
      <c r="BN15" s="141"/>
      <c r="BO15" s="141">
        <v>0</v>
      </c>
      <c r="BP15" s="141">
        <v>0</v>
      </c>
      <c r="BQ15" s="141">
        <v>1.4963591784761379E-4</v>
      </c>
      <c r="BR15" s="141">
        <v>0</v>
      </c>
      <c r="BS15" s="141">
        <v>4.3760688485347558E-5</v>
      </c>
      <c r="BT15" s="141">
        <v>0</v>
      </c>
      <c r="BU15" s="141">
        <v>0</v>
      </c>
      <c r="BV15" s="141">
        <v>7.0862294685909152E-5</v>
      </c>
      <c r="BW15" s="141">
        <v>9.0815702211856602E-6</v>
      </c>
      <c r="BX15" s="141">
        <v>4.4287011420760921E-5</v>
      </c>
      <c r="BY15" s="141">
        <v>2.7458885386741046E-4</v>
      </c>
      <c r="BZ15" s="141">
        <v>0</v>
      </c>
      <c r="CA15" s="141">
        <v>5.9966281904855228E-5</v>
      </c>
      <c r="CB15" s="141">
        <v>0</v>
      </c>
      <c r="CC15" s="141">
        <v>0</v>
      </c>
      <c r="CD15" s="141">
        <v>3.0426567384593772E-5</v>
      </c>
      <c r="CE15" s="141">
        <v>5.1601279979006799E-4</v>
      </c>
      <c r="CF15" s="141">
        <v>1.871484378236461E-6</v>
      </c>
      <c r="CG15" s="141">
        <v>8.6444194145104351E-4</v>
      </c>
      <c r="CH15" s="141">
        <v>7.7440388201719963E-3</v>
      </c>
      <c r="CI15" s="141">
        <v>8.6940557948401271E-4</v>
      </c>
      <c r="CJ15" s="141">
        <v>5.0821850317989354E-5</v>
      </c>
      <c r="CK15" s="141">
        <v>8.9496974844948079E-4</v>
      </c>
      <c r="CL15" s="141">
        <v>3.1780599150636823E-5</v>
      </c>
      <c r="CM15" s="141">
        <v>4.9266723709985615E-5</v>
      </c>
      <c r="CN15" s="141">
        <v>2.5647385928344702E-5</v>
      </c>
      <c r="CO15" s="141">
        <v>1.3310255829418322E-4</v>
      </c>
      <c r="CP15" s="141"/>
      <c r="CQ15" s="141">
        <v>0</v>
      </c>
      <c r="CR15" s="141">
        <v>0</v>
      </c>
      <c r="CS15" s="141">
        <v>9.9443846681654126E-5</v>
      </c>
      <c r="CT15" s="141">
        <v>0</v>
      </c>
      <c r="CU15" s="141">
        <v>5.6536532688054476E-5</v>
      </c>
      <c r="CV15" s="141">
        <v>0</v>
      </c>
      <c r="CW15" s="141">
        <v>0</v>
      </c>
      <c r="CX15" s="141">
        <v>2.5756945002861037E-5</v>
      </c>
      <c r="CY15" s="141">
        <v>4.9744570584073596E-6</v>
      </c>
      <c r="CZ15" s="141">
        <v>5.5771940214270174E-5</v>
      </c>
      <c r="DA15" s="141">
        <v>1.9436507573491869E-4</v>
      </c>
      <c r="DB15" s="141">
        <v>0</v>
      </c>
      <c r="DC15" s="141">
        <v>4.0306339047437088E-5</v>
      </c>
      <c r="DD15" s="141">
        <v>1.5447744141492942E-6</v>
      </c>
      <c r="DE15" s="141">
        <v>0</v>
      </c>
      <c r="DF15" s="141">
        <v>6.4608106552167794E-5</v>
      </c>
      <c r="DG15" s="141">
        <v>3.7243170431015474E-4</v>
      </c>
      <c r="DH15" s="141">
        <v>0</v>
      </c>
      <c r="DI15" s="141">
        <v>6.0515962281258804E-4</v>
      </c>
      <c r="DJ15" s="141">
        <v>5.2991831809821458E-3</v>
      </c>
      <c r="DK15" s="141">
        <v>1.1825497288333207E-3</v>
      </c>
      <c r="DL15" s="141">
        <v>7.1499472763873027E-5</v>
      </c>
      <c r="DM15" s="141">
        <v>9.358138526322235E-5</v>
      </c>
      <c r="DN15" s="141">
        <v>1.3540160323653537E-5</v>
      </c>
      <c r="DO15" s="141">
        <v>2.671342963782429E-5</v>
      </c>
      <c r="DP15" s="141">
        <v>5.1750027907450816E-5</v>
      </c>
      <c r="DQ15" s="141">
        <v>1.2088440852654306E-4</v>
      </c>
      <c r="DR15" s="141"/>
      <c r="DS15" s="141">
        <v>0</v>
      </c>
      <c r="DT15" s="141">
        <v>0</v>
      </c>
      <c r="DU15" s="141">
        <v>7.207407243317071E-5</v>
      </c>
      <c r="DV15" s="141">
        <v>0</v>
      </c>
      <c r="DW15" s="141">
        <v>6.7756160147548631E-5</v>
      </c>
      <c r="DX15" s="141">
        <v>0</v>
      </c>
      <c r="DY15" s="141">
        <v>0</v>
      </c>
      <c r="DZ15" s="141">
        <v>2.8342902066357382E-5</v>
      </c>
      <c r="EA15" s="141">
        <v>5.1316009744722713E-6</v>
      </c>
      <c r="EB15" s="141">
        <v>5.4446158209293898E-5</v>
      </c>
      <c r="EC15" s="141">
        <v>2.7579952802875316E-5</v>
      </c>
      <c r="ED15" s="141">
        <v>0</v>
      </c>
      <c r="EE15" s="141">
        <v>3.8758770745919274E-5</v>
      </c>
      <c r="EF15" s="141">
        <v>1.6336557409368655E-6</v>
      </c>
      <c r="EG15" s="141">
        <v>2.2903212838624681E-6</v>
      </c>
      <c r="EH15" s="141">
        <v>6.3051616003243291E-5</v>
      </c>
      <c r="EI15" s="141">
        <v>3.4121975266155263E-4</v>
      </c>
      <c r="EJ15" s="141">
        <v>0</v>
      </c>
      <c r="EK15" s="141">
        <v>9.326940710502672E-4</v>
      </c>
      <c r="EL15" s="141">
        <v>8.9530289118354579E-3</v>
      </c>
      <c r="EM15" s="141">
        <v>1.1336502239051392E-3</v>
      </c>
      <c r="EN15" s="141">
        <v>8.3236073331813712E-5</v>
      </c>
      <c r="EO15" s="141">
        <v>9.9014593159560827E-5</v>
      </c>
      <c r="EP15" s="141">
        <v>6.824439898682091E-5</v>
      </c>
      <c r="EQ15" s="141">
        <v>1.9699998320232887E-5</v>
      </c>
      <c r="ER15" s="141">
        <v>2.3104665014209974E-5</v>
      </c>
      <c r="ES15" s="141">
        <v>1.2700123014453547E-4</v>
      </c>
      <c r="ET15" s="141"/>
      <c r="EU15" s="141">
        <v>0</v>
      </c>
      <c r="EV15" s="141">
        <v>0</v>
      </c>
      <c r="EW15" s="141">
        <v>2.1942005203409959E-5</v>
      </c>
      <c r="EX15" s="141">
        <v>0</v>
      </c>
      <c r="EY15" s="141">
        <v>1.2125268166713744E-5</v>
      </c>
      <c r="EZ15" s="141">
        <v>0</v>
      </c>
      <c r="FA15" s="141">
        <v>0</v>
      </c>
      <c r="FB15" s="141">
        <v>3.5877597855078692E-5</v>
      </c>
      <c r="FC15" s="141">
        <v>3.4854702177884761E-6</v>
      </c>
      <c r="FD15" s="141">
        <v>4.1574113834858415E-5</v>
      </c>
      <c r="FE15" s="141">
        <v>1.0074769630859062E-5</v>
      </c>
      <c r="FF15" s="141">
        <v>0</v>
      </c>
      <c r="FG15" s="141">
        <v>4.6979215758259531E-5</v>
      </c>
      <c r="FH15" s="141">
        <v>0</v>
      </c>
      <c r="FI15" s="141">
        <v>1.8568213763321597E-6</v>
      </c>
      <c r="FJ15" s="141">
        <v>1.1263566503903318E-4</v>
      </c>
      <c r="FK15" s="141">
        <v>1.9700844260104062E-4</v>
      </c>
      <c r="FL15" s="141">
        <v>0</v>
      </c>
      <c r="FM15" s="141">
        <v>1.3743606484210439E-3</v>
      </c>
      <c r="FN15" s="141">
        <v>9.960879771464079E-3</v>
      </c>
      <c r="FO15" s="141">
        <v>7.6449811479213181E-4</v>
      </c>
      <c r="FP15" s="141">
        <v>9.4427604553987054E-5</v>
      </c>
      <c r="FQ15" s="141">
        <v>8.3126524329391635E-5</v>
      </c>
      <c r="FR15" s="141">
        <v>6.1450420977641286E-5</v>
      </c>
      <c r="FS15" s="141">
        <v>7.3983956284701202E-6</v>
      </c>
      <c r="FT15" s="141">
        <v>2.2749951572968366E-5</v>
      </c>
      <c r="FU15" s="141">
        <v>1.4667573736838757E-4</v>
      </c>
      <c r="FV15" s="141"/>
      <c r="FW15" s="141">
        <v>0</v>
      </c>
      <c r="FX15" s="141">
        <v>0</v>
      </c>
      <c r="FY15" s="141">
        <v>1.9732718299803572E-6</v>
      </c>
      <c r="FZ15" s="141">
        <v>0</v>
      </c>
      <c r="GA15" s="141">
        <v>3.1477508902363701E-5</v>
      </c>
      <c r="GB15" s="141">
        <v>0</v>
      </c>
      <c r="GC15" s="141">
        <v>0</v>
      </c>
      <c r="GD15" s="141">
        <v>3.7468937715774056E-5</v>
      </c>
      <c r="GE15" s="141">
        <v>3.5190014301316374E-6</v>
      </c>
      <c r="GF15" s="141">
        <v>5.2862513481140938E-5</v>
      </c>
      <c r="GG15" s="141">
        <v>3.8439746346307626E-6</v>
      </c>
      <c r="GH15" s="141">
        <v>0</v>
      </c>
      <c r="GI15" s="141">
        <v>8.3641484155672863E-5</v>
      </c>
      <c r="GJ15" s="141">
        <v>0</v>
      </c>
      <c r="GK15" s="141">
        <v>2.3967030768303091E-6</v>
      </c>
      <c r="GL15" s="141">
        <v>8.2233308046012564E-5</v>
      </c>
      <c r="GM15" s="141">
        <v>2.2765452108249856E-4</v>
      </c>
      <c r="GN15" s="141">
        <v>2.5590869045057758E-6</v>
      </c>
      <c r="GO15" s="141">
        <v>2.000675190311193E-3</v>
      </c>
      <c r="GP15" s="141">
        <v>7.3647014443197099E-3</v>
      </c>
      <c r="GQ15" s="141">
        <v>6.9217726273961954E-4</v>
      </c>
      <c r="GR15" s="141">
        <v>4.6860313892290383E-5</v>
      </c>
      <c r="GS15" s="141">
        <v>6.7828711455957924E-5</v>
      </c>
      <c r="GT15" s="141">
        <v>9.0521666379368715E-5</v>
      </c>
      <c r="GU15" s="141">
        <v>1.9655842918093141E-5</v>
      </c>
      <c r="GV15" s="141">
        <v>2.0240835796023888E-5</v>
      </c>
      <c r="GW15" s="141">
        <v>6.0109724265201242E-5</v>
      </c>
      <c r="GX15" s="141"/>
      <c r="GY15" s="141">
        <v>0</v>
      </c>
      <c r="GZ15" s="141">
        <v>0</v>
      </c>
      <c r="HA15" s="141">
        <v>8.3633661823775512E-6</v>
      </c>
      <c r="HB15" s="141">
        <v>0</v>
      </c>
      <c r="HC15" s="141">
        <v>4.813875574270328E-5</v>
      </c>
      <c r="HD15" s="141">
        <v>0</v>
      </c>
      <c r="HE15" s="141">
        <v>0</v>
      </c>
      <c r="HF15" s="141">
        <v>3.4635126037409048E-5</v>
      </c>
      <c r="HG15" s="141">
        <v>3.2933462687082585E-6</v>
      </c>
      <c r="HH15" s="141">
        <v>2.4069854539887886E-5</v>
      </c>
      <c r="HI15" s="141">
        <v>2.0358946631104748E-6</v>
      </c>
      <c r="HJ15" s="141">
        <v>0</v>
      </c>
      <c r="HK15" s="141">
        <v>7.5864657975897499E-5</v>
      </c>
      <c r="HL15" s="141">
        <v>0</v>
      </c>
      <c r="HM15" s="141">
        <v>3.2933462687082585E-6</v>
      </c>
      <c r="HN15" s="141">
        <v>1.1684294226086805E-4</v>
      </c>
      <c r="HO15" s="141">
        <v>1.7824400342766338E-4</v>
      </c>
      <c r="HP15" s="141">
        <v>0</v>
      </c>
      <c r="HQ15" s="141">
        <v>2.2132584764150954E-3</v>
      </c>
      <c r="HR15" s="141">
        <v>7.861765495559038E-3</v>
      </c>
      <c r="HS15" s="141">
        <v>2.4509017931471466E-4</v>
      </c>
      <c r="HT15" s="141">
        <v>5.5246490326629233E-5</v>
      </c>
      <c r="HU15" s="141">
        <v>7.5809364425374757E-5</v>
      </c>
      <c r="HV15" s="141">
        <v>9.1696423492123759E-5</v>
      </c>
      <c r="HW15" s="141">
        <v>1.0364464042149812E-5</v>
      </c>
      <c r="HX15" s="141">
        <v>4.2614904046497178E-5</v>
      </c>
      <c r="HY15" s="141">
        <v>1.3245626358578504E-4</v>
      </c>
      <c r="HZ15" s="101"/>
    </row>
    <row r="16" spans="1:234" s="102" customFormat="1" ht="24" x14ac:dyDescent="0.25">
      <c r="A16" s="99" t="s">
        <v>28</v>
      </c>
      <c r="B16" s="100">
        <v>5913</v>
      </c>
      <c r="C16" s="100"/>
      <c r="D16" s="100">
        <v>3</v>
      </c>
      <c r="E16" s="100"/>
      <c r="F16" s="100"/>
      <c r="G16" s="100" t="s">
        <v>811</v>
      </c>
      <c r="H16" s="100" t="s">
        <v>23</v>
      </c>
      <c r="I16" s="99" t="s">
        <v>10</v>
      </c>
      <c r="J16" s="99" t="s">
        <v>880</v>
      </c>
      <c r="K16" s="141">
        <v>8.7508473518596163E-5</v>
      </c>
      <c r="L16" s="141">
        <v>7.2246034252589772E-6</v>
      </c>
      <c r="M16" s="141">
        <v>0</v>
      </c>
      <c r="N16" s="141">
        <v>0</v>
      </c>
      <c r="O16" s="141">
        <v>6.273568602726958E-5</v>
      </c>
      <c r="P16" s="141">
        <v>0</v>
      </c>
      <c r="Q16" s="141">
        <v>0</v>
      </c>
      <c r="R16" s="141">
        <v>9.9450735838856933E-5</v>
      </c>
      <c r="S16" s="141">
        <v>3.3014246824599628E-6</v>
      </c>
      <c r="T16" s="141">
        <v>1.5897050493824216E-4</v>
      </c>
      <c r="U16" s="141">
        <v>0</v>
      </c>
      <c r="V16" s="141">
        <v>6.7753616339483453E-6</v>
      </c>
      <c r="W16" s="141">
        <v>4.6041638686399431E-5</v>
      </c>
      <c r="X16" s="141">
        <v>6.3668295735502508E-5</v>
      </c>
      <c r="Y16" s="141">
        <v>1.2952660778465618E-5</v>
      </c>
      <c r="Z16" s="141">
        <v>5.0192260786368483E-5</v>
      </c>
      <c r="AA16" s="141">
        <v>3.20774248063834E-5</v>
      </c>
      <c r="AB16" s="141">
        <v>7.0540155618105035E-6</v>
      </c>
      <c r="AC16" s="141">
        <v>1.1197633253120062E-3</v>
      </c>
      <c r="AD16" s="141">
        <v>1.1227857240148935E-2</v>
      </c>
      <c r="AE16" s="141">
        <v>1.2643366037326333E-5</v>
      </c>
      <c r="AF16" s="141">
        <v>2.4026182273455444E-5</v>
      </c>
      <c r="AG16" s="141">
        <v>2.6157375923229862E-5</v>
      </c>
      <c r="AH16" s="141">
        <v>1.2180225761277366E-5</v>
      </c>
      <c r="AI16" s="141">
        <v>4.8559167447322381E-6</v>
      </c>
      <c r="AJ16" s="141">
        <v>1.5815919692838538E-5</v>
      </c>
      <c r="AK16" s="141">
        <v>9.6598103919785038E-6</v>
      </c>
      <c r="AL16" s="141"/>
      <c r="AM16" s="141">
        <v>1.0427225049519336E-4</v>
      </c>
      <c r="AN16" s="141">
        <v>1.1447603201541854E-5</v>
      </c>
      <c r="AO16" s="141">
        <v>3.0025562590305832E-5</v>
      </c>
      <c r="AP16" s="141">
        <v>0</v>
      </c>
      <c r="AQ16" s="141">
        <v>5.4423353411051031E-5</v>
      </c>
      <c r="AR16" s="141">
        <v>0</v>
      </c>
      <c r="AS16" s="141">
        <v>0</v>
      </c>
      <c r="AT16" s="141">
        <v>1.3866738223578559E-4</v>
      </c>
      <c r="AU16" s="141">
        <v>1.1392244828258499E-5</v>
      </c>
      <c r="AV16" s="141">
        <v>1.6804584969144797E-4</v>
      </c>
      <c r="AW16" s="141">
        <v>0</v>
      </c>
      <c r="AX16" s="141">
        <v>6.5620384655971753E-6</v>
      </c>
      <c r="AY16" s="141">
        <v>4.5324432757603165E-5</v>
      </c>
      <c r="AZ16" s="141">
        <v>6.3836489321017912E-5</v>
      </c>
      <c r="BA16" s="141">
        <v>8.336071913470707E-6</v>
      </c>
      <c r="BB16" s="141">
        <v>5.0086617989814319E-5</v>
      </c>
      <c r="BC16" s="141">
        <v>4.663625203262395E-5</v>
      </c>
      <c r="BD16" s="141">
        <v>1.5957898420641624E-6</v>
      </c>
      <c r="BE16" s="141">
        <v>1.0892927835490082E-3</v>
      </c>
      <c r="BF16" s="141">
        <v>1.0490725293210476E-2</v>
      </c>
      <c r="BG16" s="141">
        <v>1.8827801706961618E-5</v>
      </c>
      <c r="BH16" s="141">
        <v>2.7309895451997113E-5</v>
      </c>
      <c r="BI16" s="141">
        <v>2.5829717994951172E-5</v>
      </c>
      <c r="BJ16" s="141">
        <v>1.2593323820004154E-5</v>
      </c>
      <c r="BK16" s="141">
        <v>4.4720009702359559E-6</v>
      </c>
      <c r="BL16" s="141">
        <v>2.6398930112067153E-5</v>
      </c>
      <c r="BM16" s="141">
        <v>3.3746647939276273E-5</v>
      </c>
      <c r="BN16" s="141"/>
      <c r="BO16" s="141">
        <v>1.0296668627075267E-4</v>
      </c>
      <c r="BP16" s="141">
        <v>6.6335661073610481E-6</v>
      </c>
      <c r="BQ16" s="141">
        <v>9.6519627681890888E-6</v>
      </c>
      <c r="BR16" s="141">
        <v>0</v>
      </c>
      <c r="BS16" s="141">
        <v>3.3880712264282711E-5</v>
      </c>
      <c r="BT16" s="141">
        <v>0</v>
      </c>
      <c r="BU16" s="141">
        <v>0</v>
      </c>
      <c r="BV16" s="141">
        <v>1.0036724574292632E-4</v>
      </c>
      <c r="BW16" s="141">
        <v>5.2407330864389443E-5</v>
      </c>
      <c r="BX16" s="141">
        <v>2.495294985854086E-4</v>
      </c>
      <c r="BY16" s="141">
        <v>0</v>
      </c>
      <c r="BZ16" s="141">
        <v>5.8144199586853339E-6</v>
      </c>
      <c r="CA16" s="141">
        <v>3.8724652207382194E-5</v>
      </c>
      <c r="CB16" s="141">
        <v>2.7332798613191746E-5</v>
      </c>
      <c r="CC16" s="141">
        <v>1.1434000447855638E-5</v>
      </c>
      <c r="CD16" s="141">
        <v>5.8816626487640669E-5</v>
      </c>
      <c r="CE16" s="141">
        <v>5.8892254965930812E-5</v>
      </c>
      <c r="CF16" s="141">
        <v>3.5122378057314407E-6</v>
      </c>
      <c r="CG16" s="141">
        <v>1.3962573502369594E-3</v>
      </c>
      <c r="CH16" s="141">
        <v>1.0838695598094366E-2</v>
      </c>
      <c r="CI16" s="141">
        <v>3.5433403378909828E-5</v>
      </c>
      <c r="CJ16" s="141">
        <v>5.9199357861366693E-5</v>
      </c>
      <c r="CK16" s="141">
        <v>5.1240268078772631E-5</v>
      </c>
      <c r="CL16" s="141">
        <v>9.9587580223605487E-6</v>
      </c>
      <c r="CM16" s="141">
        <v>1.6168881561566573E-5</v>
      </c>
      <c r="CN16" s="141">
        <v>2.6950605611676687E-5</v>
      </c>
      <c r="CO16" s="141">
        <v>3.5429327132128253E-5</v>
      </c>
      <c r="CP16" s="141"/>
      <c r="CQ16" s="141">
        <v>1.0556940160673907E-4</v>
      </c>
      <c r="CR16" s="141">
        <v>8.3417818364009169E-6</v>
      </c>
      <c r="CS16" s="141">
        <v>8.2340727946856874E-6</v>
      </c>
      <c r="CT16" s="141">
        <v>0</v>
      </c>
      <c r="CU16" s="141">
        <v>3.2855027541210547E-5</v>
      </c>
      <c r="CV16" s="141">
        <v>0</v>
      </c>
      <c r="CW16" s="141">
        <v>0</v>
      </c>
      <c r="CX16" s="141">
        <v>1.1212995933792716E-4</v>
      </c>
      <c r="CY16" s="141">
        <v>6.1976916385351337E-6</v>
      </c>
      <c r="CZ16" s="141">
        <v>2.0556233764528023E-4</v>
      </c>
      <c r="DA16" s="141">
        <v>1.5447744141492942E-6</v>
      </c>
      <c r="DB16" s="141">
        <v>3.5855773099061599E-6</v>
      </c>
      <c r="DC16" s="141">
        <v>1.7625110764356689E-5</v>
      </c>
      <c r="DD16" s="141">
        <v>3.0224659364460086E-5</v>
      </c>
      <c r="DE16" s="141">
        <v>8.50334539898694E-6</v>
      </c>
      <c r="DF16" s="141">
        <v>6.6852989737505727E-5</v>
      </c>
      <c r="DG16" s="141">
        <v>8.9156215973118199E-5</v>
      </c>
      <c r="DH16" s="141">
        <v>3.472199371253001E-6</v>
      </c>
      <c r="DI16" s="141">
        <v>1.8580446880801923E-3</v>
      </c>
      <c r="DJ16" s="141">
        <v>8.5895727226703456E-3</v>
      </c>
      <c r="DK16" s="141">
        <v>4.9276914931613409E-5</v>
      </c>
      <c r="DL16" s="141">
        <v>4.7807534012223415E-4</v>
      </c>
      <c r="DM16" s="141">
        <v>5.0132975057422031E-5</v>
      </c>
      <c r="DN16" s="141">
        <v>1.4086868743836123E-5</v>
      </c>
      <c r="DO16" s="141">
        <v>2.5176988502167166E-5</v>
      </c>
      <c r="DP16" s="141">
        <v>1.9418182864157989E-5</v>
      </c>
      <c r="DQ16" s="141">
        <v>3.1786950670125057E-5</v>
      </c>
      <c r="DR16" s="141"/>
      <c r="DS16" s="141">
        <v>8.8183743889353727E-5</v>
      </c>
      <c r="DT16" s="141">
        <v>3.528696400422444E-6</v>
      </c>
      <c r="DU16" s="141">
        <v>0</v>
      </c>
      <c r="DV16" s="141">
        <v>0</v>
      </c>
      <c r="DW16" s="141">
        <v>1.4991193858008882E-5</v>
      </c>
      <c r="DX16" s="141">
        <v>0</v>
      </c>
      <c r="DY16" s="141">
        <v>0</v>
      </c>
      <c r="DZ16" s="141">
        <v>1.3810272171583694E-4</v>
      </c>
      <c r="EA16" s="141">
        <v>6.8183024782900091E-6</v>
      </c>
      <c r="EB16" s="141">
        <v>1.95722656607701E-4</v>
      </c>
      <c r="EC16" s="141">
        <v>6.5986878947645941E-6</v>
      </c>
      <c r="ED16" s="141">
        <v>0</v>
      </c>
      <c r="EE16" s="141">
        <v>6.4525686001006864E-5</v>
      </c>
      <c r="EF16" s="141">
        <v>3.4392201145185203E-5</v>
      </c>
      <c r="EG16" s="141">
        <v>8.7448630838385151E-6</v>
      </c>
      <c r="EH16" s="141">
        <v>1.5057584346020816E-4</v>
      </c>
      <c r="EI16" s="141">
        <v>1.4994473982474655E-4</v>
      </c>
      <c r="EJ16" s="141">
        <v>3.9784322161638965E-6</v>
      </c>
      <c r="EK16" s="141">
        <v>1.9785606045278977E-3</v>
      </c>
      <c r="EL16" s="141">
        <v>9.5768039676314455E-3</v>
      </c>
      <c r="EM16" s="141">
        <v>9.6822547479880565E-5</v>
      </c>
      <c r="EN16" s="141">
        <v>5.1597488628882932E-4</v>
      </c>
      <c r="EO16" s="141">
        <v>9.1601351699390442E-5</v>
      </c>
      <c r="EP16" s="141">
        <v>1.5385193183764246E-5</v>
      </c>
      <c r="EQ16" s="141">
        <v>3.9136849936317513E-5</v>
      </c>
      <c r="ER16" s="141">
        <v>3.7964205438981213E-5</v>
      </c>
      <c r="ES16" s="141">
        <v>6.4083253587399034E-5</v>
      </c>
      <c r="ET16" s="141"/>
      <c r="EU16" s="141">
        <v>5.8030779434479048E-5</v>
      </c>
      <c r="EV16" s="141">
        <v>1.3942024601881335E-5</v>
      </c>
      <c r="EW16" s="141">
        <v>0</v>
      </c>
      <c r="EX16" s="141">
        <v>0</v>
      </c>
      <c r="EY16" s="141">
        <v>3.9042512610888873E-5</v>
      </c>
      <c r="EZ16" s="141">
        <v>0</v>
      </c>
      <c r="FA16" s="141">
        <v>0</v>
      </c>
      <c r="FB16" s="141">
        <v>6.4886340026051384E-5</v>
      </c>
      <c r="FC16" s="141">
        <v>7.2172949078760741E-6</v>
      </c>
      <c r="FD16" s="141">
        <v>1.790946348542766E-4</v>
      </c>
      <c r="FE16" s="141">
        <v>9.2706321256641935E-6</v>
      </c>
      <c r="FF16" s="141">
        <v>5.0126092307370346E-6</v>
      </c>
      <c r="FG16" s="141">
        <v>4.932561993581173E-5</v>
      </c>
      <c r="FH16" s="141">
        <v>5.0126092307370346E-6</v>
      </c>
      <c r="FI16" s="141">
        <v>5.4977004466148121E-6</v>
      </c>
      <c r="FJ16" s="141">
        <v>1.716444961627648E-4</v>
      </c>
      <c r="FK16" s="141">
        <v>1.5269647394376657E-4</v>
      </c>
      <c r="FL16" s="141">
        <v>1.404306730551828E-5</v>
      </c>
      <c r="FM16" s="141">
        <v>1.8662959982974185E-3</v>
      </c>
      <c r="FN16" s="141">
        <v>1.1925058876676079E-2</v>
      </c>
      <c r="FO16" s="141">
        <v>9.7875596983766519E-5</v>
      </c>
      <c r="FP16" s="141">
        <v>5.6574467332328056E-4</v>
      </c>
      <c r="FQ16" s="141">
        <v>1.0064014978938382E-4</v>
      </c>
      <c r="FR16" s="141">
        <v>1.2360842834218925E-5</v>
      </c>
      <c r="FS16" s="141">
        <v>2.9062713060306107E-5</v>
      </c>
      <c r="FT16" s="141">
        <v>5.2472352754183287E-5</v>
      </c>
      <c r="FU16" s="141">
        <v>9.3750237553212698E-5</v>
      </c>
      <c r="FV16" s="141"/>
      <c r="FW16" s="141">
        <v>1.3909099811575565E-5</v>
      </c>
      <c r="FX16" s="141">
        <v>1.0658134471679885E-5</v>
      </c>
      <c r="FY16" s="141">
        <v>0</v>
      </c>
      <c r="FZ16" s="141">
        <v>0</v>
      </c>
      <c r="GA16" s="141">
        <v>8.0102503348265134E-6</v>
      </c>
      <c r="GB16" s="141">
        <v>0</v>
      </c>
      <c r="GC16" s="141">
        <v>0</v>
      </c>
      <c r="GD16" s="141">
        <v>7.3243122698441986E-5</v>
      </c>
      <c r="GE16" s="141">
        <v>9.3150763324025449E-6</v>
      </c>
      <c r="GF16" s="141">
        <v>2.6878852345366914E-4</v>
      </c>
      <c r="GG16" s="141">
        <v>7.1239224045266326E-6</v>
      </c>
      <c r="GH16" s="141">
        <v>1.7060579363371839E-6</v>
      </c>
      <c r="GI16" s="141">
        <v>6.9224924605160041E-5</v>
      </c>
      <c r="GJ16" s="141">
        <v>2.3084690491491893E-5</v>
      </c>
      <c r="GK16" s="141">
        <v>1.7684215481302132E-6</v>
      </c>
      <c r="GL16" s="141">
        <v>2.4915833306934937E-4</v>
      </c>
      <c r="GM16" s="141">
        <v>1.8457733927673507E-4</v>
      </c>
      <c r="GN16" s="141">
        <v>1.024750071484543E-4</v>
      </c>
      <c r="GO16" s="141">
        <v>2.4277178123789118E-3</v>
      </c>
      <c r="GP16" s="141">
        <v>1.4683734554261392E-2</v>
      </c>
      <c r="GQ16" s="141">
        <v>1.7629843620425186E-4</v>
      </c>
      <c r="GR16" s="141">
        <v>6.7691980162068097E-4</v>
      </c>
      <c r="GS16" s="141">
        <v>1.1952493906591062E-4</v>
      </c>
      <c r="GT16" s="141">
        <v>2.7144820611167292E-5</v>
      </c>
      <c r="GU16" s="141">
        <v>4.1620043888794276E-5</v>
      </c>
      <c r="GV16" s="141">
        <v>5.801517843733667E-5</v>
      </c>
      <c r="GW16" s="141">
        <v>1.386116575003834E-5</v>
      </c>
      <c r="GX16" s="141"/>
      <c r="GY16" s="141">
        <v>1.4776724705651528E-5</v>
      </c>
      <c r="GZ16" s="141">
        <v>1.8751620317969378E-5</v>
      </c>
      <c r="HA16" s="141">
        <v>1.7983403967288517E-6</v>
      </c>
      <c r="HB16" s="141">
        <v>0</v>
      </c>
      <c r="HC16" s="141">
        <v>1.2553715974273455E-5</v>
      </c>
      <c r="HD16" s="141">
        <v>0</v>
      </c>
      <c r="HE16" s="141">
        <v>6.0970239474638411E-6</v>
      </c>
      <c r="HF16" s="141">
        <v>8.2108972501875938E-5</v>
      </c>
      <c r="HG16" s="141">
        <v>6.8689236459436308E-6</v>
      </c>
      <c r="HH16" s="141">
        <v>2.7381084545506038E-4</v>
      </c>
      <c r="HI16" s="141">
        <v>3.5100137863864335E-6</v>
      </c>
      <c r="HJ16" s="141">
        <v>3.6746810998218463E-6</v>
      </c>
      <c r="HK16" s="141">
        <v>5.744289228683773E-5</v>
      </c>
      <c r="HL16" s="141">
        <v>3.2393483899527632E-5</v>
      </c>
      <c r="HM16" s="141">
        <v>4.9400194030623877E-6</v>
      </c>
      <c r="HN16" s="141">
        <v>2.4502392238777838E-4</v>
      </c>
      <c r="HO16" s="141">
        <v>1.9952638701911803E-4</v>
      </c>
      <c r="HP16" s="141">
        <v>7.6508463837931626E-5</v>
      </c>
      <c r="HQ16" s="141">
        <v>2.238318544844178E-3</v>
      </c>
      <c r="HR16" s="141">
        <v>1.5227326712161558E-2</v>
      </c>
      <c r="HS16" s="141">
        <v>2.2000107743814904E-4</v>
      </c>
      <c r="HT16" s="141">
        <v>6.8225056636265027E-4</v>
      </c>
      <c r="HU16" s="141">
        <v>1.6251584831835787E-4</v>
      </c>
      <c r="HV16" s="141">
        <v>8.1669050773983901E-5</v>
      </c>
      <c r="HW16" s="141">
        <v>4.6268091728573445E-5</v>
      </c>
      <c r="HX16" s="141">
        <v>1.3697867801526587E-4</v>
      </c>
      <c r="HY16" s="141">
        <v>2.7783189124867248E-5</v>
      </c>
      <c r="HZ16" s="101"/>
    </row>
    <row r="17" spans="1:234" s="102" customFormat="1" ht="24" x14ac:dyDescent="0.25">
      <c r="A17" s="99" t="s">
        <v>28</v>
      </c>
      <c r="B17" s="100">
        <v>5914</v>
      </c>
      <c r="C17" s="100"/>
      <c r="D17" s="100">
        <v>3</v>
      </c>
      <c r="E17" s="100"/>
      <c r="F17" s="100"/>
      <c r="G17" s="100" t="s">
        <v>812</v>
      </c>
      <c r="H17" s="100" t="s">
        <v>23</v>
      </c>
      <c r="I17" s="99" t="s">
        <v>10</v>
      </c>
      <c r="J17" s="99" t="s">
        <v>880</v>
      </c>
      <c r="K17" s="141">
        <v>2.159963940830336E-4</v>
      </c>
      <c r="L17" s="141">
        <v>8.1742804727459424E-5</v>
      </c>
      <c r="M17" s="141">
        <v>6.6266397219808622E-4</v>
      </c>
      <c r="N17" s="141">
        <v>4.9794079889749795E-5</v>
      </c>
      <c r="O17" s="141">
        <v>6.0721060038114926E-4</v>
      </c>
      <c r="P17" s="141">
        <v>1.0319385436630782E-4</v>
      </c>
      <c r="Q17" s="141">
        <v>1.2080257167897793E-4</v>
      </c>
      <c r="R17" s="141">
        <v>3.1207698257799878E-4</v>
      </c>
      <c r="S17" s="141">
        <v>1.0006021646807614E-4</v>
      </c>
      <c r="T17" s="141">
        <v>9.0792552892094975E-4</v>
      </c>
      <c r="U17" s="141">
        <v>3.6771571741675102E-4</v>
      </c>
      <c r="V17" s="141">
        <v>2.3774164257036774E-4</v>
      </c>
      <c r="W17" s="141">
        <v>1.0728786473060013E-3</v>
      </c>
      <c r="X17" s="141">
        <v>3.0721353926920652E-4</v>
      </c>
      <c r="Y17" s="141">
        <v>2.070741442026954E-4</v>
      </c>
      <c r="Z17" s="141">
        <v>1.1463722950778338E-3</v>
      </c>
      <c r="AA17" s="141">
        <v>2.6297703578063276E-3</v>
      </c>
      <c r="AB17" s="141">
        <v>6.3618594754077788E-4</v>
      </c>
      <c r="AC17" s="141">
        <v>7.3342778650904239E-3</v>
      </c>
      <c r="AD17" s="141">
        <v>1.5713509670244485E-2</v>
      </c>
      <c r="AE17" s="141">
        <v>1.7038859766686707E-3</v>
      </c>
      <c r="AF17" s="141">
        <v>1.4134999101940073E-3</v>
      </c>
      <c r="AG17" s="141">
        <v>1.7733033057782111E-3</v>
      </c>
      <c r="AH17" s="141">
        <v>2.8228649997958104E-4</v>
      </c>
      <c r="AI17" s="141">
        <v>4.9304397784306442E-4</v>
      </c>
      <c r="AJ17" s="141">
        <v>1.0826200524945598E-3</v>
      </c>
      <c r="AK17" s="141">
        <v>1.0767467880491907E-3</v>
      </c>
      <c r="AL17" s="141"/>
      <c r="AM17" s="141">
        <v>1.978948868567714E-4</v>
      </c>
      <c r="AN17" s="141">
        <v>8.7265061411577293E-5</v>
      </c>
      <c r="AO17" s="141">
        <v>6.3801271321895425E-4</v>
      </c>
      <c r="AP17" s="141">
        <v>4.9483512991089685E-5</v>
      </c>
      <c r="AQ17" s="141">
        <v>6.2709012016811782E-4</v>
      </c>
      <c r="AR17" s="141">
        <v>5.4654060373170346E-5</v>
      </c>
      <c r="AS17" s="141">
        <v>1.8794351315758797E-4</v>
      </c>
      <c r="AT17" s="141">
        <v>3.4970211562836628E-4</v>
      </c>
      <c r="AU17" s="141">
        <v>1.0519352491992822E-4</v>
      </c>
      <c r="AV17" s="141">
        <v>5.2642393105496277E-4</v>
      </c>
      <c r="AW17" s="141">
        <v>4.2440176777378956E-4</v>
      </c>
      <c r="AX17" s="141">
        <v>2.4443885139717881E-4</v>
      </c>
      <c r="AY17" s="141">
        <v>1.0581714452671054E-3</v>
      </c>
      <c r="AZ17" s="141">
        <v>3.713827329604976E-4</v>
      </c>
      <c r="BA17" s="141">
        <v>2.0061074228887031E-4</v>
      </c>
      <c r="BB17" s="141">
        <v>1.259146771400439E-3</v>
      </c>
      <c r="BC17" s="141">
        <v>2.6251927975973941E-3</v>
      </c>
      <c r="BD17" s="141">
        <v>5.5154808869452537E-4</v>
      </c>
      <c r="BE17" s="141">
        <v>7.5172237775421227E-3</v>
      </c>
      <c r="BF17" s="141">
        <v>1.6873982456552035E-2</v>
      </c>
      <c r="BG17" s="141">
        <v>1.8868956844547162E-3</v>
      </c>
      <c r="BH17" s="141">
        <v>1.3539378177816949E-3</v>
      </c>
      <c r="BI17" s="141">
        <v>1.7332095190592276E-3</v>
      </c>
      <c r="BJ17" s="141">
        <v>3.292785240793535E-4</v>
      </c>
      <c r="BK17" s="141">
        <v>5.0636329931649272E-4</v>
      </c>
      <c r="BL17" s="141">
        <v>8.5199530352555531E-4</v>
      </c>
      <c r="BM17" s="141">
        <v>1.0990960877216524E-3</v>
      </c>
      <c r="BN17" s="141"/>
      <c r="BO17" s="141">
        <v>1.6971912435173202E-4</v>
      </c>
      <c r="BP17" s="141">
        <v>7.8279346191662536E-5</v>
      </c>
      <c r="BQ17" s="141">
        <v>4.9609625794266637E-4</v>
      </c>
      <c r="BR17" s="141">
        <v>3.8495664557159224E-5</v>
      </c>
      <c r="BS17" s="141">
        <v>6.5551198914198631E-4</v>
      </c>
      <c r="BT17" s="141">
        <v>4.4560581418030326E-5</v>
      </c>
      <c r="BU17" s="141">
        <v>1.420195148003949E-4</v>
      </c>
      <c r="BV17" s="141">
        <v>2.9049385613164275E-4</v>
      </c>
      <c r="BW17" s="141">
        <v>1.0280894321075575E-4</v>
      </c>
      <c r="BX17" s="141">
        <v>4.8843393943627511E-4</v>
      </c>
      <c r="BY17" s="141">
        <v>2.3770787014032113E-4</v>
      </c>
      <c r="BZ17" s="141">
        <v>2.6384461077842822E-4</v>
      </c>
      <c r="CA17" s="141">
        <v>1.0773313906955048E-3</v>
      </c>
      <c r="CB17" s="141">
        <v>1.8263787846758498E-4</v>
      </c>
      <c r="CC17" s="141">
        <v>1.7621791794706967E-4</v>
      </c>
      <c r="CD17" s="141">
        <v>1.1198474651590079E-3</v>
      </c>
      <c r="CE17" s="141">
        <v>2.5728723203098298E-3</v>
      </c>
      <c r="CF17" s="141">
        <v>4.4589973977473977E-4</v>
      </c>
      <c r="CG17" s="141">
        <v>7.6332511494108506E-3</v>
      </c>
      <c r="CH17" s="141">
        <v>1.6367798123891372E-2</v>
      </c>
      <c r="CI17" s="141">
        <v>1.8344552908758278E-3</v>
      </c>
      <c r="CJ17" s="141">
        <v>1.4753415372581607E-3</v>
      </c>
      <c r="CK17" s="141">
        <v>1.5208136853890758E-3</v>
      </c>
      <c r="CL17" s="141">
        <v>2.9361187728964619E-4</v>
      </c>
      <c r="CM17" s="141">
        <v>4.5011016943742268E-4</v>
      </c>
      <c r="CN17" s="141">
        <v>6.9866767543769399E-4</v>
      </c>
      <c r="CO17" s="141">
        <v>1.3266598969860672E-3</v>
      </c>
      <c r="CP17" s="141"/>
      <c r="CQ17" s="141">
        <v>1.754790605703232E-4</v>
      </c>
      <c r="CR17" s="141">
        <v>1.1051239628715148E-4</v>
      </c>
      <c r="CS17" s="141">
        <v>4.850402886160898E-4</v>
      </c>
      <c r="CT17" s="141">
        <v>3.7794620883488012E-5</v>
      </c>
      <c r="CU17" s="141">
        <v>5.2416602318832611E-4</v>
      </c>
      <c r="CV17" s="141">
        <v>5.6383954327117092E-5</v>
      </c>
      <c r="CW17" s="141">
        <v>1.3165256328358029E-4</v>
      </c>
      <c r="CX17" s="141">
        <v>2.1184608313924209E-4</v>
      </c>
      <c r="CY17" s="141">
        <v>8.2015560018810954E-5</v>
      </c>
      <c r="CZ17" s="141">
        <v>5.4200558832366032E-4</v>
      </c>
      <c r="DA17" s="141">
        <v>2.1701875317890979E-4</v>
      </c>
      <c r="DB17" s="141">
        <v>2.0750470014579893E-4</v>
      </c>
      <c r="DC17" s="141">
        <v>7.5993142170074565E-4</v>
      </c>
      <c r="DD17" s="141">
        <v>1.7813428686010889E-4</v>
      </c>
      <c r="DE17" s="141">
        <v>1.4900040829895982E-4</v>
      </c>
      <c r="DF17" s="141">
        <v>9.4192781466317216E-4</v>
      </c>
      <c r="DG17" s="141">
        <v>2.4454715477756463E-3</v>
      </c>
      <c r="DH17" s="141">
        <v>3.9163645320479179E-4</v>
      </c>
      <c r="DI17" s="141">
        <v>6.8460642706098668E-3</v>
      </c>
      <c r="DJ17" s="141">
        <v>1.4775641138381302E-2</v>
      </c>
      <c r="DK17" s="141">
        <v>1.5052168230086937E-3</v>
      </c>
      <c r="DL17" s="141">
        <v>1.2961258521232257E-3</v>
      </c>
      <c r="DM17" s="141">
        <v>1.4529908061703164E-3</v>
      </c>
      <c r="DN17" s="141">
        <v>3.2934516814004527E-4</v>
      </c>
      <c r="DO17" s="141">
        <v>3.023123245045407E-4</v>
      </c>
      <c r="DP17" s="141">
        <v>6.1539558152559919E-4</v>
      </c>
      <c r="DQ17" s="141">
        <v>1.1447655670646314E-3</v>
      </c>
      <c r="DR17" s="141"/>
      <c r="DS17" s="141">
        <v>1.6752137007136045E-4</v>
      </c>
      <c r="DT17" s="141">
        <v>2.9788142845171903E-5</v>
      </c>
      <c r="DU17" s="141">
        <v>4.8512198429017636E-4</v>
      </c>
      <c r="DV17" s="141">
        <v>2.5921311738863264E-5</v>
      </c>
      <c r="DW17" s="141">
        <v>4.1423596397026987E-4</v>
      </c>
      <c r="DX17" s="141">
        <v>4.701843807469121E-5</v>
      </c>
      <c r="DY17" s="141">
        <v>2.4963188663017549E-5</v>
      </c>
      <c r="DZ17" s="141">
        <v>2.5257688744409148E-4</v>
      </c>
      <c r="EA17" s="141">
        <v>8.755260822141089E-5</v>
      </c>
      <c r="EB17" s="141">
        <v>5.4784712540497272E-4</v>
      </c>
      <c r="EC17" s="141">
        <v>2.3655536933299089E-4</v>
      </c>
      <c r="ED17" s="141">
        <v>1.9110463215273363E-4</v>
      </c>
      <c r="EE17" s="141">
        <v>6.7616261557682672E-4</v>
      </c>
      <c r="EF17" s="141">
        <v>1.437197747050835E-4</v>
      </c>
      <c r="EG17" s="141">
        <v>2.2272352649912652E-4</v>
      </c>
      <c r="EH17" s="141">
        <v>1.0174215119112533E-3</v>
      </c>
      <c r="EI17" s="141">
        <v>2.6892627385588573E-3</v>
      </c>
      <c r="EJ17" s="141">
        <v>3.9004783284269685E-4</v>
      </c>
      <c r="EK17" s="141">
        <v>6.3422200237350946E-3</v>
      </c>
      <c r="EL17" s="141">
        <v>1.3681581068721478E-2</v>
      </c>
      <c r="EM17" s="141">
        <v>1.5150402579053521E-3</v>
      </c>
      <c r="EN17" s="141">
        <v>1.1682647303610726E-3</v>
      </c>
      <c r="EO17" s="141">
        <v>1.3334347893342148E-3</v>
      </c>
      <c r="EP17" s="141">
        <v>2.1627798582194747E-4</v>
      </c>
      <c r="EQ17" s="141">
        <v>3.2071814189196069E-4</v>
      </c>
      <c r="ER17" s="141">
        <v>4.8467929561686086E-4</v>
      </c>
      <c r="ES17" s="141">
        <v>1.2816236858026557E-3</v>
      </c>
      <c r="ET17" s="141"/>
      <c r="EU17" s="141">
        <v>1.3103061140656722E-4</v>
      </c>
      <c r="EV17" s="141">
        <v>2.400353507284829E-5</v>
      </c>
      <c r="EW17" s="141">
        <v>4.876693499257535E-4</v>
      </c>
      <c r="EX17" s="141">
        <v>2.6196650426167479E-5</v>
      </c>
      <c r="EY17" s="141">
        <v>2.3959876863412926E-4</v>
      </c>
      <c r="EZ17" s="141">
        <v>4.1085465283400049E-5</v>
      </c>
      <c r="FA17" s="141">
        <v>3.9254659169309489E-5</v>
      </c>
      <c r="FB17" s="141">
        <v>1.3156370868648849E-4</v>
      </c>
      <c r="FC17" s="141">
        <v>8.0429704630573885E-5</v>
      </c>
      <c r="FD17" s="141">
        <v>5.1649368556934286E-4</v>
      </c>
      <c r="FE17" s="141">
        <v>1.8214880508211822E-4</v>
      </c>
      <c r="FF17" s="141">
        <v>1.5619664062876994E-4</v>
      </c>
      <c r="FG17" s="141">
        <v>6.7057363966078608E-4</v>
      </c>
      <c r="FH17" s="141">
        <v>7.9952877931705209E-5</v>
      </c>
      <c r="FI17" s="141">
        <v>1.739008530375878E-4</v>
      </c>
      <c r="FJ17" s="141">
        <v>8.731988276861174E-4</v>
      </c>
      <c r="FK17" s="141">
        <v>2.5630227379728472E-3</v>
      </c>
      <c r="FL17" s="141">
        <v>4.1873203112227685E-4</v>
      </c>
      <c r="FM17" s="141">
        <v>6.281368863200909E-3</v>
      </c>
      <c r="FN17" s="141">
        <v>1.2201140888531655E-2</v>
      </c>
      <c r="FO17" s="141">
        <v>1.3060858923530409E-3</v>
      </c>
      <c r="FP17" s="141">
        <v>1.0687906602060452E-3</v>
      </c>
      <c r="FQ17" s="141">
        <v>1.1858548127865521E-3</v>
      </c>
      <c r="FR17" s="141">
        <v>2.2933032184374439E-4</v>
      </c>
      <c r="FS17" s="141">
        <v>3.1347273497723751E-4</v>
      </c>
      <c r="FT17" s="141">
        <v>5.1605523497554029E-4</v>
      </c>
      <c r="FU17" s="141">
        <v>1.1671810288015462E-3</v>
      </c>
      <c r="FV17" s="141"/>
      <c r="FW17" s="141">
        <v>1.19065331168853E-4</v>
      </c>
      <c r="FX17" s="141">
        <v>1.7041216633544147E-5</v>
      </c>
      <c r="FY17" s="141">
        <v>3.1830819112534678E-4</v>
      </c>
      <c r="FZ17" s="141">
        <v>2.3598810022861564E-5</v>
      </c>
      <c r="GA17" s="141">
        <v>2.4253093518903087E-4</v>
      </c>
      <c r="GB17" s="141">
        <v>3.7639173520957494E-5</v>
      </c>
      <c r="GC17" s="141">
        <v>3.8713126714427132E-5</v>
      </c>
      <c r="GD17" s="141">
        <v>9.9363650790558274E-5</v>
      </c>
      <c r="GE17" s="141">
        <v>8.013251352400988E-5</v>
      </c>
      <c r="GF17" s="141">
        <v>3.5934727089949727E-4</v>
      </c>
      <c r="GG17" s="141">
        <v>1.8866969950297321E-4</v>
      </c>
      <c r="GH17" s="141">
        <v>1.323960567850918E-4</v>
      </c>
      <c r="GI17" s="141">
        <v>6.3759705724034501E-4</v>
      </c>
      <c r="GJ17" s="141">
        <v>7.0899533521703216E-5</v>
      </c>
      <c r="GK17" s="141">
        <v>1.5837496151353361E-4</v>
      </c>
      <c r="GL17" s="141">
        <v>6.4370963672214854E-4</v>
      </c>
      <c r="GM17" s="141">
        <v>1.7062249655756055E-3</v>
      </c>
      <c r="GN17" s="141">
        <v>7.0130483713836322E-4</v>
      </c>
      <c r="GO17" s="141">
        <v>5.7383416550448804E-3</v>
      </c>
      <c r="GP17" s="141">
        <v>1.093438619696499E-2</v>
      </c>
      <c r="GQ17" s="141">
        <v>1.1113631385768334E-3</v>
      </c>
      <c r="GR17" s="141">
        <v>1.1072260508558681E-3</v>
      </c>
      <c r="GS17" s="141">
        <v>1.1838971989310918E-3</v>
      </c>
      <c r="GT17" s="141">
        <v>1.8310379853770137E-4</v>
      </c>
      <c r="GU17" s="141">
        <v>2.7419282167801678E-4</v>
      </c>
      <c r="GV17" s="141">
        <v>4.7033558936992998E-4</v>
      </c>
      <c r="GW17" s="141">
        <v>1.0092728372156105E-3</v>
      </c>
      <c r="GX17" s="141"/>
      <c r="GY17" s="141">
        <v>3.9376201325754852E-5</v>
      </c>
      <c r="GZ17" s="141">
        <v>1.4855331681061703E-5</v>
      </c>
      <c r="HA17" s="141">
        <v>3.6048638922653255E-4</v>
      </c>
      <c r="HB17" s="141">
        <v>2.1086949490511518E-5</v>
      </c>
      <c r="HC17" s="141">
        <v>1.5601833613121334E-4</v>
      </c>
      <c r="HD17" s="141">
        <v>3.9749216124187904E-5</v>
      </c>
      <c r="HE17" s="141">
        <v>4.1988734920411276E-5</v>
      </c>
      <c r="HF17" s="141">
        <v>9.2859234726006359E-5</v>
      </c>
      <c r="HG17" s="141">
        <v>1.0348647313360085E-4</v>
      </c>
      <c r="HH17" s="141">
        <v>3.6902087941439652E-4</v>
      </c>
      <c r="HI17" s="141">
        <v>1.5354139306913902E-4</v>
      </c>
      <c r="HJ17" s="141">
        <v>1.6394923394833606E-4</v>
      </c>
      <c r="HK17" s="141">
        <v>5.983340234277985E-4</v>
      </c>
      <c r="HL17" s="141">
        <v>7.2446901218530633E-5</v>
      </c>
      <c r="HM17" s="141">
        <v>1.6273676251939772E-4</v>
      </c>
      <c r="HN17" s="141">
        <v>5.5310038909563381E-4</v>
      </c>
      <c r="HO17" s="141">
        <v>1.8380424660012628E-3</v>
      </c>
      <c r="HP17" s="141">
        <v>4.2204007099277556E-4</v>
      </c>
      <c r="HQ17" s="141">
        <v>5.7247709520212089E-3</v>
      </c>
      <c r="HR17" s="141">
        <v>1.0441708568878529E-2</v>
      </c>
      <c r="HS17" s="141">
        <v>1.0450590247096914E-3</v>
      </c>
      <c r="HT17" s="141">
        <v>1.1130071715917224E-3</v>
      </c>
      <c r="HU17" s="141">
        <v>1.1280049404988528E-3</v>
      </c>
      <c r="HV17" s="141">
        <v>1.9253920624202176E-4</v>
      </c>
      <c r="HW17" s="141">
        <v>3.3980283132043762E-4</v>
      </c>
      <c r="HX17" s="141">
        <v>5.2263771611313738E-4</v>
      </c>
      <c r="HY17" s="141">
        <v>9.7155014931999686E-4</v>
      </c>
      <c r="HZ17" s="101"/>
    </row>
    <row r="18" spans="1:234" s="102" customFormat="1" ht="24" x14ac:dyDescent="0.25">
      <c r="A18" s="99" t="s">
        <v>28</v>
      </c>
      <c r="B18" s="100">
        <v>6010</v>
      </c>
      <c r="C18" s="100"/>
      <c r="D18" s="100">
        <v>3</v>
      </c>
      <c r="E18" s="100"/>
      <c r="F18" s="100"/>
      <c r="G18" s="100" t="s">
        <v>784</v>
      </c>
      <c r="H18" s="100" t="s">
        <v>23</v>
      </c>
      <c r="I18" s="99" t="s">
        <v>10</v>
      </c>
      <c r="J18" s="99" t="s">
        <v>880</v>
      </c>
      <c r="K18" s="141">
        <v>2.1190249276839615E-3</v>
      </c>
      <c r="L18" s="141">
        <v>6.4630028114825392E-5</v>
      </c>
      <c r="M18" s="141">
        <v>1.3602942654757039E-3</v>
      </c>
      <c r="N18" s="141">
        <v>7.5852770156651142E-4</v>
      </c>
      <c r="O18" s="141">
        <v>2.5227950464770032E-3</v>
      </c>
      <c r="P18" s="141">
        <v>2.3690764795692435E-4</v>
      </c>
      <c r="Q18" s="141">
        <v>9.052050395183109E-4</v>
      </c>
      <c r="R18" s="141">
        <v>1.9231521710359504E-3</v>
      </c>
      <c r="S18" s="141">
        <v>4.116392270290132E-4</v>
      </c>
      <c r="T18" s="141">
        <v>2.5857441490829227E-3</v>
      </c>
      <c r="U18" s="141">
        <v>1.6046681580517736E-3</v>
      </c>
      <c r="V18" s="141">
        <v>3.0253544401466913E-3</v>
      </c>
      <c r="W18" s="141">
        <v>6.606198750066003E-3</v>
      </c>
      <c r="X18" s="141">
        <v>1.187488781183162E-3</v>
      </c>
      <c r="Y18" s="141">
        <v>1.2631360526209766E-3</v>
      </c>
      <c r="Z18" s="141">
        <v>5.3740188138848705E-3</v>
      </c>
      <c r="AA18" s="141">
        <v>1.4521042665650671E-2</v>
      </c>
      <c r="AB18" s="141">
        <v>3.3213839115114846E-3</v>
      </c>
      <c r="AC18" s="141">
        <v>1.4719985319607793E-2</v>
      </c>
      <c r="AD18" s="141">
        <v>3.4942629273413066E-2</v>
      </c>
      <c r="AE18" s="141">
        <v>1.2291667532426576E-2</v>
      </c>
      <c r="AF18" s="141">
        <v>1.0125439544524502E-2</v>
      </c>
      <c r="AG18" s="141">
        <v>1.7238550159123091E-2</v>
      </c>
      <c r="AH18" s="141">
        <v>1.6866199746074014E-3</v>
      </c>
      <c r="AI18" s="141">
        <v>2.3219981422151659E-3</v>
      </c>
      <c r="AJ18" s="141">
        <v>4.6325156870086048E-3</v>
      </c>
      <c r="AK18" s="141">
        <v>4.0348932791965123E-2</v>
      </c>
      <c r="AL18" s="141"/>
      <c r="AM18" s="141">
        <v>2.0947204089087645E-3</v>
      </c>
      <c r="AN18" s="141">
        <v>6.3762207422176091E-5</v>
      </c>
      <c r="AO18" s="141">
        <v>1.4243833248681319E-3</v>
      </c>
      <c r="AP18" s="141">
        <v>6.2160949999288679E-4</v>
      </c>
      <c r="AQ18" s="141">
        <v>2.5251347503418352E-3</v>
      </c>
      <c r="AR18" s="141">
        <v>1.6861035446390959E-4</v>
      </c>
      <c r="AS18" s="141">
        <v>7.2192011982656721E-4</v>
      </c>
      <c r="AT18" s="141">
        <v>1.9996439562201618E-3</v>
      </c>
      <c r="AU18" s="141">
        <v>4.1639057325253137E-4</v>
      </c>
      <c r="AV18" s="141">
        <v>2.9522193750617211E-3</v>
      </c>
      <c r="AW18" s="141">
        <v>1.5430680054563937E-3</v>
      </c>
      <c r="AX18" s="141">
        <v>2.7416509276950874E-3</v>
      </c>
      <c r="AY18" s="141">
        <v>6.6366501139340046E-3</v>
      </c>
      <c r="AZ18" s="141">
        <v>8.1894268294722635E-4</v>
      </c>
      <c r="BA18" s="141">
        <v>1.3323607620322323E-3</v>
      </c>
      <c r="BB18" s="141">
        <v>5.1929867762934324E-3</v>
      </c>
      <c r="BC18" s="141">
        <v>1.4510368328871214E-2</v>
      </c>
      <c r="BD18" s="141">
        <v>3.3195338089305696E-3</v>
      </c>
      <c r="BE18" s="141">
        <v>1.5283593892368772E-2</v>
      </c>
      <c r="BF18" s="141">
        <v>3.5934184451658441E-2</v>
      </c>
      <c r="BG18" s="141">
        <v>1.2517800076566938E-2</v>
      </c>
      <c r="BH18" s="141">
        <v>1.0516564214063873E-2</v>
      </c>
      <c r="BI18" s="141">
        <v>1.7298881296386109E-2</v>
      </c>
      <c r="BJ18" s="141">
        <v>2.7050073798477706E-3</v>
      </c>
      <c r="BK18" s="141">
        <v>2.0122108718368058E-3</v>
      </c>
      <c r="BL18" s="141">
        <v>4.7428233822653923E-3</v>
      </c>
      <c r="BM18" s="141">
        <v>3.8781880651217251E-2</v>
      </c>
      <c r="BN18" s="141"/>
      <c r="BO18" s="141">
        <v>2.0689416698450353E-3</v>
      </c>
      <c r="BP18" s="141">
        <v>7.8434730668601769E-5</v>
      </c>
      <c r="BQ18" s="141">
        <v>1.5460729049479112E-3</v>
      </c>
      <c r="BR18" s="141">
        <v>6.1007537357747014E-4</v>
      </c>
      <c r="BS18" s="141">
        <v>2.7047029101460907E-3</v>
      </c>
      <c r="BT18" s="141">
        <v>2.7459805746867292E-4</v>
      </c>
      <c r="BU18" s="141">
        <v>9.6206392470524085E-4</v>
      </c>
      <c r="BV18" s="141">
        <v>2.0099985515228762E-3</v>
      </c>
      <c r="BW18" s="141">
        <v>9.1483642677470881E-4</v>
      </c>
      <c r="BX18" s="141">
        <v>2.7187500924318042E-3</v>
      </c>
      <c r="BY18" s="141">
        <v>1.8906715282750448E-3</v>
      </c>
      <c r="BZ18" s="141">
        <v>2.7321752240741909E-3</v>
      </c>
      <c r="CA18" s="141">
        <v>6.4015774934820047E-3</v>
      </c>
      <c r="CB18" s="141">
        <v>1.2233734176175426E-3</v>
      </c>
      <c r="CC18" s="141">
        <v>1.2090619202094455E-3</v>
      </c>
      <c r="CD18" s="141">
        <v>5.5770502119347606E-3</v>
      </c>
      <c r="CE18" s="141">
        <v>1.5412646283187774E-2</v>
      </c>
      <c r="CF18" s="141">
        <v>3.3613663492794684E-3</v>
      </c>
      <c r="CG18" s="141">
        <v>1.5382800568153257E-2</v>
      </c>
      <c r="CH18" s="141">
        <v>4.0861068374995833E-2</v>
      </c>
      <c r="CI18" s="141">
        <v>1.1977728957089954E-2</v>
      </c>
      <c r="CJ18" s="141">
        <v>1.015559733957141E-2</v>
      </c>
      <c r="CK18" s="141">
        <v>1.7173125590834254E-2</v>
      </c>
      <c r="CL18" s="141">
        <v>2.6618114107890304E-3</v>
      </c>
      <c r="CM18" s="141">
        <v>1.9582191933961166E-3</v>
      </c>
      <c r="CN18" s="141">
        <v>4.5736591437186072E-3</v>
      </c>
      <c r="CO18" s="141">
        <v>3.4115496234908768E-2</v>
      </c>
      <c r="CP18" s="141"/>
      <c r="CQ18" s="141">
        <v>2.1125366356864405E-3</v>
      </c>
      <c r="CR18" s="141">
        <v>6.7555451100916332E-5</v>
      </c>
      <c r="CS18" s="141">
        <v>1.4871872364481912E-3</v>
      </c>
      <c r="CT18" s="141">
        <v>5.5049325922262274E-4</v>
      </c>
      <c r="CU18" s="141">
        <v>2.7623969847263186E-3</v>
      </c>
      <c r="CV18" s="141">
        <v>2.5857443207684926E-4</v>
      </c>
      <c r="CW18" s="141">
        <v>2.9951319326607952E-4</v>
      </c>
      <c r="CX18" s="141">
        <v>1.9108572373398038E-3</v>
      </c>
      <c r="CY18" s="141">
        <v>3.3803388646871029E-4</v>
      </c>
      <c r="CZ18" s="141">
        <v>2.7040936552756791E-3</v>
      </c>
      <c r="DA18" s="141">
        <v>1.6833944769303966E-3</v>
      </c>
      <c r="DB18" s="141">
        <v>2.2518647436944859E-3</v>
      </c>
      <c r="DC18" s="141">
        <v>6.6602053180331187E-3</v>
      </c>
      <c r="DD18" s="141">
        <v>1.256554598941066E-3</v>
      </c>
      <c r="DE18" s="141">
        <v>1.3005088164756882E-3</v>
      </c>
      <c r="DF18" s="141">
        <v>5.8361694429278884E-3</v>
      </c>
      <c r="DG18" s="141">
        <v>1.6210227077014343E-2</v>
      </c>
      <c r="DH18" s="141">
        <v>3.6026569877520564E-3</v>
      </c>
      <c r="DI18" s="141">
        <v>1.5632665515205802E-2</v>
      </c>
      <c r="DJ18" s="141">
        <v>3.6274404102502544E-2</v>
      </c>
      <c r="DK18" s="141">
        <v>1.3259651682186967E-2</v>
      </c>
      <c r="DL18" s="141">
        <v>9.7181120076337488E-3</v>
      </c>
      <c r="DM18" s="141">
        <v>1.8540950173614151E-2</v>
      </c>
      <c r="DN18" s="141">
        <v>2.6606862878836885E-3</v>
      </c>
      <c r="DO18" s="141">
        <v>1.9854562645350072E-3</v>
      </c>
      <c r="DP18" s="141">
        <v>5.0040727081742597E-3</v>
      </c>
      <c r="DQ18" s="141">
        <v>3.3605994169304834E-2</v>
      </c>
      <c r="DR18" s="141"/>
      <c r="DS18" s="141">
        <v>1.6935355022054189E-3</v>
      </c>
      <c r="DT18" s="141">
        <v>8.8545678717132776E-5</v>
      </c>
      <c r="DU18" s="141">
        <v>1.3464612398878255E-3</v>
      </c>
      <c r="DV18" s="141">
        <v>3.703262446407105E-4</v>
      </c>
      <c r="DW18" s="141">
        <v>2.6772528703306519E-3</v>
      </c>
      <c r="DX18" s="141">
        <v>2.3103937877239474E-4</v>
      </c>
      <c r="DY18" s="141">
        <v>2.4768495337653795E-4</v>
      </c>
      <c r="DZ18" s="141">
        <v>1.6652565049076252E-3</v>
      </c>
      <c r="EA18" s="141">
        <v>3.4273293429970851E-4</v>
      </c>
      <c r="EB18" s="141">
        <v>2.9944865206245497E-3</v>
      </c>
      <c r="EC18" s="141">
        <v>1.6847300336968699E-3</v>
      </c>
      <c r="ED18" s="141">
        <v>2.291095028066853E-3</v>
      </c>
      <c r="EE18" s="141">
        <v>5.7846546967493598E-3</v>
      </c>
      <c r="EF18" s="141">
        <v>1.0954219107881691E-3</v>
      </c>
      <c r="EG18" s="141">
        <v>1.1602544678087612E-3</v>
      </c>
      <c r="EH18" s="141">
        <v>5.9076582111334628E-3</v>
      </c>
      <c r="EI18" s="141">
        <v>1.6286186133128985E-2</v>
      </c>
      <c r="EJ18" s="141">
        <v>3.370269239505029E-3</v>
      </c>
      <c r="EK18" s="141">
        <v>1.5478807647790849E-2</v>
      </c>
      <c r="EL18" s="141">
        <v>3.9064465469290363E-2</v>
      </c>
      <c r="EM18" s="141">
        <v>1.3108864513679796E-2</v>
      </c>
      <c r="EN18" s="141">
        <v>9.9009223237044568E-3</v>
      </c>
      <c r="EO18" s="141">
        <v>1.8796518081954417E-2</v>
      </c>
      <c r="EP18" s="141">
        <v>2.669106758092074E-3</v>
      </c>
      <c r="EQ18" s="141">
        <v>1.4081932784744599E-3</v>
      </c>
      <c r="ER18" s="141">
        <v>4.8366841827360407E-3</v>
      </c>
      <c r="ES18" s="141">
        <v>3.2452432849394586E-2</v>
      </c>
      <c r="ET18" s="141"/>
      <c r="EU18" s="141">
        <v>1.1640824098452102E-3</v>
      </c>
      <c r="EV18" s="141">
        <v>4.5796096249078911E-5</v>
      </c>
      <c r="EW18" s="141">
        <v>1.3120485617132021E-3</v>
      </c>
      <c r="EX18" s="141">
        <v>3.4594574708326635E-4</v>
      </c>
      <c r="EY18" s="141">
        <v>2.7451874971660714E-3</v>
      </c>
      <c r="EZ18" s="141">
        <v>3.2848796101205875E-4</v>
      </c>
      <c r="FA18" s="141">
        <v>3.2753132520167521E-4</v>
      </c>
      <c r="FB18" s="141">
        <v>1.8327348008297596E-3</v>
      </c>
      <c r="FC18" s="141">
        <v>4.2202680659319056E-4</v>
      </c>
      <c r="FD18" s="141">
        <v>2.8103630234220865E-3</v>
      </c>
      <c r="FE18" s="141">
        <v>1.7221536228543002E-3</v>
      </c>
      <c r="FF18" s="141">
        <v>2.2148905590153398E-3</v>
      </c>
      <c r="FG18" s="141">
        <v>5.4865398272469388E-3</v>
      </c>
      <c r="FH18" s="141">
        <v>1.2151603589161952E-3</v>
      </c>
      <c r="FI18" s="141">
        <v>1.2335599405998406E-3</v>
      </c>
      <c r="FJ18" s="141">
        <v>5.9130358331107189E-3</v>
      </c>
      <c r="FK18" s="141">
        <v>1.6313794953691042E-2</v>
      </c>
      <c r="FL18" s="141">
        <v>3.6226921741476935E-3</v>
      </c>
      <c r="FM18" s="141">
        <v>1.5960539708436139E-2</v>
      </c>
      <c r="FN18" s="141">
        <v>3.6861449187135228E-2</v>
      </c>
      <c r="FO18" s="141">
        <v>1.2946715810588523E-2</v>
      </c>
      <c r="FP18" s="141">
        <v>9.5584780306971397E-3</v>
      </c>
      <c r="FQ18" s="141">
        <v>1.9379929794682848E-2</v>
      </c>
      <c r="FR18" s="141">
        <v>2.9097464276355242E-3</v>
      </c>
      <c r="FS18" s="141">
        <v>1.3706584681941079E-3</v>
      </c>
      <c r="FT18" s="141">
        <v>5.1233649696848958E-3</v>
      </c>
      <c r="FU18" s="141">
        <v>3.3896431789757389E-2</v>
      </c>
      <c r="FV18" s="141"/>
      <c r="FW18" s="141">
        <v>8.5175998994259958E-4</v>
      </c>
      <c r="FX18" s="141">
        <v>5.2597601737960734E-5</v>
      </c>
      <c r="FY18" s="141">
        <v>1.8064457563172903E-3</v>
      </c>
      <c r="FZ18" s="141">
        <v>2.3317766782478296E-4</v>
      </c>
      <c r="GA18" s="141">
        <v>2.6587177280801306E-3</v>
      </c>
      <c r="GB18" s="141">
        <v>3.4043202156511503E-4</v>
      </c>
      <c r="GC18" s="141">
        <v>3.4809567492497228E-4</v>
      </c>
      <c r="GD18" s="141">
        <v>1.8134955988085377E-3</v>
      </c>
      <c r="GE18" s="141">
        <v>3.7497467937669165E-4</v>
      </c>
      <c r="GF18" s="141">
        <v>2.6366565490208885E-3</v>
      </c>
      <c r="GG18" s="141">
        <v>1.6733350051412799E-3</v>
      </c>
      <c r="GH18" s="141">
        <v>2.0682721245466966E-3</v>
      </c>
      <c r="GI18" s="141">
        <v>5.6677959538280667E-3</v>
      </c>
      <c r="GJ18" s="141">
        <v>1.1413552671092344E-3</v>
      </c>
      <c r="GK18" s="141">
        <v>1.1236031792988656E-3</v>
      </c>
      <c r="GL18" s="141">
        <v>6.3420767921449524E-3</v>
      </c>
      <c r="GM18" s="141">
        <v>1.6595860733375926E-2</v>
      </c>
      <c r="GN18" s="141">
        <v>4.4337581232463145E-3</v>
      </c>
      <c r="GO18" s="141">
        <v>1.7632731298197323E-2</v>
      </c>
      <c r="GP18" s="141">
        <v>4.082519178402589E-2</v>
      </c>
      <c r="GQ18" s="141">
        <v>1.360337673708175E-2</v>
      </c>
      <c r="GR18" s="141">
        <v>9.2390457988034119E-3</v>
      </c>
      <c r="GS18" s="141">
        <v>2.1479767381853528E-2</v>
      </c>
      <c r="GT18" s="141">
        <v>2.5563555674144654E-3</v>
      </c>
      <c r="GU18" s="141">
        <v>1.3179253981785209E-3</v>
      </c>
      <c r="GV18" s="141">
        <v>4.2038685429376891E-3</v>
      </c>
      <c r="GW18" s="141">
        <v>3.5231739956357944E-3</v>
      </c>
      <c r="GX18" s="141"/>
      <c r="GY18" s="141">
        <v>1.0385751625761302E-3</v>
      </c>
      <c r="GZ18" s="141">
        <v>5.7861797265520618E-5</v>
      </c>
      <c r="HA18" s="141">
        <v>9.9955624598704949E-4</v>
      </c>
      <c r="HB18" s="141">
        <v>1.4074804282030741E-4</v>
      </c>
      <c r="HC18" s="141">
        <v>2.6896156207505476E-3</v>
      </c>
      <c r="HD18" s="141">
        <v>3.1424191425738078E-4</v>
      </c>
      <c r="HE18" s="141">
        <v>3.1476988966446412E-4</v>
      </c>
      <c r="HF18" s="141">
        <v>1.6192510433141742E-3</v>
      </c>
      <c r="HG18" s="141">
        <v>3.3733589829766436E-4</v>
      </c>
      <c r="HH18" s="141">
        <v>2.6862265074390993E-3</v>
      </c>
      <c r="HI18" s="141">
        <v>1.6377713927237601E-3</v>
      </c>
      <c r="HJ18" s="141">
        <v>2.0380234648059549E-3</v>
      </c>
      <c r="HK18" s="141">
        <v>4.7749355679908611E-3</v>
      </c>
      <c r="HL18" s="141">
        <v>1.1072002654503733E-3</v>
      </c>
      <c r="HM18" s="141">
        <v>1.02917989567405E-3</v>
      </c>
      <c r="HN18" s="141">
        <v>5.4619340130020134E-3</v>
      </c>
      <c r="HO18" s="141">
        <v>1.5929035061615523E-2</v>
      </c>
      <c r="HP18" s="141">
        <v>3.643093402420488E-3</v>
      </c>
      <c r="HQ18" s="141">
        <v>1.694708483357335E-2</v>
      </c>
      <c r="HR18" s="141">
        <v>3.9562184996247272E-2</v>
      </c>
      <c r="HS18" s="141">
        <v>1.2426653171871827E-2</v>
      </c>
      <c r="HT18" s="141">
        <v>8.7204608149488074E-3</v>
      </c>
      <c r="HU18" s="141">
        <v>1.9805876142133635E-2</v>
      </c>
      <c r="HV18" s="141">
        <v>2.3289735342458414E-3</v>
      </c>
      <c r="HW18" s="141">
        <v>1.1560477839769078E-3</v>
      </c>
      <c r="HX18" s="141">
        <v>4.7013957091461937E-3</v>
      </c>
      <c r="HY18" s="141">
        <v>2.1651274167025177E-2</v>
      </c>
      <c r="HZ18" s="101"/>
    </row>
    <row r="19" spans="1:234" s="102" customFormat="1" ht="24" x14ac:dyDescent="0.25">
      <c r="A19" s="99" t="s">
        <v>28</v>
      </c>
      <c r="B19" s="100">
        <v>6021</v>
      </c>
      <c r="C19" s="100"/>
      <c r="D19" s="100">
        <v>3</v>
      </c>
      <c r="E19" s="100"/>
      <c r="F19" s="100"/>
      <c r="G19" s="100" t="s">
        <v>813</v>
      </c>
      <c r="H19" s="100" t="s">
        <v>23</v>
      </c>
      <c r="I19" s="99" t="s">
        <v>10</v>
      </c>
      <c r="J19" s="99" t="s">
        <v>880</v>
      </c>
      <c r="K19" s="141">
        <v>2.5375694137235272E-3</v>
      </c>
      <c r="L19" s="141">
        <v>1.3256406175381223E-3</v>
      </c>
      <c r="M19" s="141">
        <v>6.9260097048438702E-3</v>
      </c>
      <c r="N19" s="141">
        <v>7.6313485681668602E-4</v>
      </c>
      <c r="O19" s="141">
        <v>5.3857722492532166E-3</v>
      </c>
      <c r="P19" s="141">
        <v>1.0153941936938806E-3</v>
      </c>
      <c r="Q19" s="141">
        <v>1.2277747579875107E-3</v>
      </c>
      <c r="R19" s="141">
        <v>4.3497384636063188E-3</v>
      </c>
      <c r="S19" s="141">
        <v>2.9341995387898233E-3</v>
      </c>
      <c r="T19" s="141">
        <v>6.943861217993382E-3</v>
      </c>
      <c r="U19" s="141">
        <v>2.2793509839121096E-3</v>
      </c>
      <c r="V19" s="141">
        <v>4.0083004188437394E-3</v>
      </c>
      <c r="W19" s="141">
        <v>8.5991224691316457E-3</v>
      </c>
      <c r="X19" s="141">
        <v>2.7010869683108821E-3</v>
      </c>
      <c r="Y19" s="141">
        <v>2.8944935136801559E-3</v>
      </c>
      <c r="Z19" s="141">
        <v>1.4347107298695913E-2</v>
      </c>
      <c r="AA19" s="141">
        <v>2.2801510277346736E-2</v>
      </c>
      <c r="AB19" s="141">
        <v>6.8485648675368754E-3</v>
      </c>
      <c r="AC19" s="141">
        <v>0.24889113044601122</v>
      </c>
      <c r="AD19" s="141">
        <v>0.20216132834438638</v>
      </c>
      <c r="AE19" s="141">
        <v>2.21843425031477E-2</v>
      </c>
      <c r="AF19" s="141">
        <v>9.9223435101528298E-3</v>
      </c>
      <c r="AG19" s="141">
        <v>2.0961202440792234E-2</v>
      </c>
      <c r="AH19" s="141">
        <v>4.1063721042624473E-3</v>
      </c>
      <c r="AI19" s="141">
        <v>4.8777568664145838E-3</v>
      </c>
      <c r="AJ19" s="141">
        <v>8.9562596649328686E-3</v>
      </c>
      <c r="AK19" s="141">
        <v>1.5560595034458391E-2</v>
      </c>
      <c r="AL19" s="141"/>
      <c r="AM19" s="141">
        <v>2.2912002444219247E-3</v>
      </c>
      <c r="AN19" s="141">
        <v>1.3149107294991847E-3</v>
      </c>
      <c r="AO19" s="141">
        <v>6.9317492438788798E-3</v>
      </c>
      <c r="AP19" s="141">
        <v>8.5957191598717635E-4</v>
      </c>
      <c r="AQ19" s="141">
        <v>5.315623319803074E-3</v>
      </c>
      <c r="AR19" s="141">
        <v>1.0237895647017708E-3</v>
      </c>
      <c r="AS19" s="141">
        <v>1.3057416458734804E-3</v>
      </c>
      <c r="AT19" s="141">
        <v>4.5940554505777761E-3</v>
      </c>
      <c r="AU19" s="141">
        <v>3.0504243054791198E-3</v>
      </c>
      <c r="AV19" s="141">
        <v>7.1633198625275177E-3</v>
      </c>
      <c r="AW19" s="141">
        <v>2.4270258732925513E-3</v>
      </c>
      <c r="AX19" s="141">
        <v>3.9267856487855248E-3</v>
      </c>
      <c r="AY19" s="141">
        <v>7.0419384383265411E-3</v>
      </c>
      <c r="AZ19" s="141">
        <v>2.7950731230422482E-3</v>
      </c>
      <c r="BA19" s="141">
        <v>2.605921516949581E-3</v>
      </c>
      <c r="BB19" s="141">
        <v>1.3725877242264114E-2</v>
      </c>
      <c r="BC19" s="141">
        <v>2.4193434044176638E-2</v>
      </c>
      <c r="BD19" s="141">
        <v>7.1204950768614748E-3</v>
      </c>
      <c r="BE19" s="141">
        <v>0.2506238681074992</v>
      </c>
      <c r="BF19" s="141">
        <v>0.19604729003912863</v>
      </c>
      <c r="BG19" s="141">
        <v>2.3418899674104324E-2</v>
      </c>
      <c r="BH19" s="141">
        <v>1.0154505789419503E-2</v>
      </c>
      <c r="BI19" s="141">
        <v>1.794990885260293E-2</v>
      </c>
      <c r="BJ19" s="141">
        <v>4.1641881496686959E-3</v>
      </c>
      <c r="BK19" s="141">
        <v>4.9461780828341439E-3</v>
      </c>
      <c r="BL19" s="141">
        <v>9.2617830105706078E-3</v>
      </c>
      <c r="BM19" s="141">
        <v>1.6962580120165025E-2</v>
      </c>
      <c r="BN19" s="141"/>
      <c r="BO19" s="141">
        <v>2.1757408484811259E-3</v>
      </c>
      <c r="BP19" s="141">
        <v>1.2110290553851862E-3</v>
      </c>
      <c r="BQ19" s="141">
        <v>7.2193034418833613E-3</v>
      </c>
      <c r="BR19" s="141">
        <v>7.1932611983879314E-4</v>
      </c>
      <c r="BS19" s="141">
        <v>5.7344765552400723E-3</v>
      </c>
      <c r="BT19" s="141">
        <v>8.9397027324439782E-4</v>
      </c>
      <c r="BU19" s="141">
        <v>1.2601207312138453E-3</v>
      </c>
      <c r="BV19" s="141">
        <v>4.6104370932576553E-3</v>
      </c>
      <c r="BW19" s="141">
        <v>2.2335374390724319E-3</v>
      </c>
      <c r="BX19" s="141">
        <v>6.9198148729151471E-3</v>
      </c>
      <c r="BY19" s="141">
        <v>2.1647600805308771E-3</v>
      </c>
      <c r="BZ19" s="141">
        <v>3.7028739469695949E-3</v>
      </c>
      <c r="CA19" s="141">
        <v>7.4789700278794198E-3</v>
      </c>
      <c r="CB19" s="141">
        <v>2.6865375393044537E-3</v>
      </c>
      <c r="CC19" s="141">
        <v>2.4294305542924568E-3</v>
      </c>
      <c r="CD19" s="141">
        <v>1.3045469631266371E-2</v>
      </c>
      <c r="CE19" s="141">
        <v>2.4508150551581329E-2</v>
      </c>
      <c r="CF19" s="141">
        <v>6.6223071291589735E-3</v>
      </c>
      <c r="CG19" s="141">
        <v>0.25914060369631076</v>
      </c>
      <c r="CH19" s="141">
        <v>0.19701626313756421</v>
      </c>
      <c r="CI19" s="141">
        <v>2.2381673734949595E-2</v>
      </c>
      <c r="CJ19" s="141">
        <v>9.5187865298122024E-3</v>
      </c>
      <c r="CK19" s="141">
        <v>1.7714686844248151E-2</v>
      </c>
      <c r="CL19" s="141">
        <v>4.0107531238720183E-3</v>
      </c>
      <c r="CM19" s="141">
        <v>4.6982343218983577E-3</v>
      </c>
      <c r="CN19" s="141">
        <v>8.6311622806369108E-3</v>
      </c>
      <c r="CO19" s="141">
        <v>1.6334211209037386E-2</v>
      </c>
      <c r="CP19" s="141"/>
      <c r="CQ19" s="141">
        <v>2.3683823158803944E-3</v>
      </c>
      <c r="CR19" s="141">
        <v>9.7526118372758843E-4</v>
      </c>
      <c r="CS19" s="141">
        <v>7.1342260079688092E-3</v>
      </c>
      <c r="CT19" s="141">
        <v>7.4232813618957611E-4</v>
      </c>
      <c r="CU19" s="141">
        <v>5.8880992032128484E-3</v>
      </c>
      <c r="CV19" s="141">
        <v>9.4815433264261104E-4</v>
      </c>
      <c r="CW19" s="141">
        <v>1.350974867572387E-3</v>
      </c>
      <c r="CX19" s="141">
        <v>4.1498165387555477E-3</v>
      </c>
      <c r="CY19" s="141">
        <v>2.4360267119740548E-3</v>
      </c>
      <c r="CZ19" s="141">
        <v>6.3801637086402015E-3</v>
      </c>
      <c r="DA19" s="141">
        <v>2.3690892556722967E-3</v>
      </c>
      <c r="DB19" s="141">
        <v>3.8398528473720947E-3</v>
      </c>
      <c r="DC19" s="141">
        <v>7.8741268642140601E-3</v>
      </c>
      <c r="DD19" s="141">
        <v>2.7317830705538698E-3</v>
      </c>
      <c r="DE19" s="141">
        <v>2.5607929827089282E-3</v>
      </c>
      <c r="DF19" s="141">
        <v>1.3502704787839569E-2</v>
      </c>
      <c r="DG19" s="141">
        <v>2.4584061707012324E-2</v>
      </c>
      <c r="DH19" s="141">
        <v>7.2087944231206879E-3</v>
      </c>
      <c r="DI19" s="141">
        <v>0.25443631458241578</v>
      </c>
      <c r="DJ19" s="141">
        <v>0.20980396548457095</v>
      </c>
      <c r="DK19" s="141">
        <v>2.0745478267385504E-2</v>
      </c>
      <c r="DL19" s="141">
        <v>9.3055285834398004E-3</v>
      </c>
      <c r="DM19" s="141">
        <v>2.0583920600457734E-2</v>
      </c>
      <c r="DN19" s="141">
        <v>4.2327185725322203E-3</v>
      </c>
      <c r="DO19" s="141">
        <v>4.6647413812645972E-3</v>
      </c>
      <c r="DP19" s="141">
        <v>9.9391963519703634E-3</v>
      </c>
      <c r="DQ19" s="141">
        <v>1.5841899625738984E-2</v>
      </c>
      <c r="DR19" s="141"/>
      <c r="DS19" s="141">
        <v>2.47404871107863E-3</v>
      </c>
      <c r="DT19" s="141">
        <v>1.1621620331622236E-3</v>
      </c>
      <c r="DU19" s="141">
        <v>5.5441161864276528E-3</v>
      </c>
      <c r="DV19" s="141">
        <v>7.530189749482101E-4</v>
      </c>
      <c r="DW19" s="141">
        <v>6.2509474532617265E-3</v>
      </c>
      <c r="DX19" s="141">
        <v>9.7092722106967625E-4</v>
      </c>
      <c r="DY19" s="141">
        <v>7.9935060492984167E-4</v>
      </c>
      <c r="DZ19" s="141">
        <v>3.9249619910811922E-3</v>
      </c>
      <c r="EA19" s="141">
        <v>2.399947207806139E-3</v>
      </c>
      <c r="EB19" s="141">
        <v>6.6273923793014203E-3</v>
      </c>
      <c r="EC19" s="141">
        <v>2.0202118108118088E-3</v>
      </c>
      <c r="ED19" s="141">
        <v>3.8671179570607455E-3</v>
      </c>
      <c r="EE19" s="141">
        <v>7.4726065237942863E-3</v>
      </c>
      <c r="EF19" s="141">
        <v>2.9010246912959782E-3</v>
      </c>
      <c r="EG19" s="141">
        <v>2.5186945364655319E-3</v>
      </c>
      <c r="EH19" s="141">
        <v>1.2900057748080687E-2</v>
      </c>
      <c r="EI19" s="141">
        <v>2.4417643807003276E-2</v>
      </c>
      <c r="EJ19" s="141">
        <v>7.0160508359851425E-3</v>
      </c>
      <c r="EK19" s="141">
        <v>0.24225401253546061</v>
      </c>
      <c r="EL19" s="141">
        <v>0.22323246282770554</v>
      </c>
      <c r="EM19" s="141">
        <v>1.8413662690787157E-2</v>
      </c>
      <c r="EN19" s="141">
        <v>8.7261134247049576E-3</v>
      </c>
      <c r="EO19" s="141">
        <v>2.055604754228222E-2</v>
      </c>
      <c r="EP19" s="141">
        <v>3.8056554716713914E-3</v>
      </c>
      <c r="EQ19" s="141">
        <v>4.5834259006852498E-3</v>
      </c>
      <c r="ER19" s="141">
        <v>9.5341394143008823E-3</v>
      </c>
      <c r="ES19" s="141">
        <v>1.5731481913930648E-2</v>
      </c>
      <c r="ET19" s="141"/>
      <c r="EU19" s="141">
        <v>2.8455286870356935E-3</v>
      </c>
      <c r="EV19" s="141">
        <v>9.3567789357022627E-4</v>
      </c>
      <c r="EW19" s="141">
        <v>5.8027351815889321E-3</v>
      </c>
      <c r="EX19" s="141">
        <v>6.8979536112356572E-4</v>
      </c>
      <c r="EY19" s="141">
        <v>5.1703685118691762E-3</v>
      </c>
      <c r="EZ19" s="141">
        <v>9.9357026031102733E-4</v>
      </c>
      <c r="FA19" s="141">
        <v>5.2949427388557994E-4</v>
      </c>
      <c r="FB19" s="141">
        <v>3.9846796002783813E-3</v>
      </c>
      <c r="FC19" s="141">
        <v>2.3806789621546556E-3</v>
      </c>
      <c r="FD19" s="141">
        <v>6.8139620075714988E-3</v>
      </c>
      <c r="FE19" s="141">
        <v>2.1889818731079466E-3</v>
      </c>
      <c r="FF19" s="141">
        <v>3.532567041216992E-3</v>
      </c>
      <c r="FG19" s="141">
        <v>8.0297616089120196E-3</v>
      </c>
      <c r="FH19" s="141">
        <v>2.6188381237907126E-3</v>
      </c>
      <c r="FI19" s="141">
        <v>2.700612609069915E-3</v>
      </c>
      <c r="FJ19" s="141">
        <v>1.3626320698843033E-2</v>
      </c>
      <c r="FK19" s="141">
        <v>2.5344805421601994E-2</v>
      </c>
      <c r="FL19" s="141">
        <v>6.6633750336284412E-3</v>
      </c>
      <c r="FM19" s="141">
        <v>0.24430555325766995</v>
      </c>
      <c r="FN19" s="141">
        <v>0.23013031045361043</v>
      </c>
      <c r="FO19" s="141">
        <v>1.8032888010300223E-2</v>
      </c>
      <c r="FP19" s="141">
        <v>8.9698480833177736E-3</v>
      </c>
      <c r="FQ19" s="141">
        <v>1.950998864261996E-2</v>
      </c>
      <c r="FR19" s="141">
        <v>4.0458242700597271E-3</v>
      </c>
      <c r="FS19" s="141">
        <v>4.5356264762299774E-3</v>
      </c>
      <c r="FT19" s="141">
        <v>8.6842260520152269E-3</v>
      </c>
      <c r="FU19" s="141">
        <v>1.5194112655373767E-2</v>
      </c>
      <c r="FV19" s="141"/>
      <c r="FW19" s="141">
        <v>2.4274864873663352E-3</v>
      </c>
      <c r="FX19" s="141">
        <v>1.0406405417626775E-3</v>
      </c>
      <c r="FY19" s="141">
        <v>5.6899292395287829E-3</v>
      </c>
      <c r="FZ19" s="141">
        <v>6.3849904801579495E-4</v>
      </c>
      <c r="GA19" s="141">
        <v>5.2957589006686736E-3</v>
      </c>
      <c r="GB19" s="141">
        <v>1.1044237581982596E-3</v>
      </c>
      <c r="GC19" s="141">
        <v>1.2825196394904476E-3</v>
      </c>
      <c r="GD19" s="141">
        <v>4.4433095399901441E-3</v>
      </c>
      <c r="GE19" s="141">
        <v>2.6057910832645087E-3</v>
      </c>
      <c r="GF19" s="141">
        <v>6.4115418392663333E-3</v>
      </c>
      <c r="GG19" s="141">
        <v>2.2354790396729089E-3</v>
      </c>
      <c r="GH19" s="141">
        <v>2.5879096228198528E-3</v>
      </c>
      <c r="GI19" s="141">
        <v>9.4335254683313753E-3</v>
      </c>
      <c r="GJ19" s="141">
        <v>2.8920213564233854E-3</v>
      </c>
      <c r="GK19" s="141">
        <v>3.0595628644541615E-3</v>
      </c>
      <c r="GL19" s="141">
        <v>1.3567914287938368E-2</v>
      </c>
      <c r="GM19" s="141">
        <v>2.5548299775199537E-2</v>
      </c>
      <c r="GN19" s="141">
        <v>8.2926631903006264E-3</v>
      </c>
      <c r="GO19" s="141">
        <v>0.25412156849308276</v>
      </c>
      <c r="GP19" s="141">
        <v>0.23415119369171827</v>
      </c>
      <c r="GQ19" s="141">
        <v>1.6728105875975643E-2</v>
      </c>
      <c r="GR19" s="141">
        <v>9.306544233886745E-3</v>
      </c>
      <c r="GS19" s="141">
        <v>2.2269067727440028E-2</v>
      </c>
      <c r="GT19" s="141">
        <v>4.1891317789229691E-3</v>
      </c>
      <c r="GU19" s="141">
        <v>4.9109999173622965E-3</v>
      </c>
      <c r="GV19" s="141">
        <v>1.0899747465481051E-2</v>
      </c>
      <c r="GW19" s="141">
        <v>1.4681616986929543E-2</v>
      </c>
      <c r="GX19" s="141"/>
      <c r="GY19" s="141">
        <v>2.1399311250717029E-3</v>
      </c>
      <c r="GZ19" s="141">
        <v>1.2418313075780415E-3</v>
      </c>
      <c r="HA19" s="141">
        <v>5.9767080848953163E-3</v>
      </c>
      <c r="HB19" s="141">
        <v>6.2842528495149963E-4</v>
      </c>
      <c r="HC19" s="141">
        <v>4.6311328598393599E-3</v>
      </c>
      <c r="HD19" s="141">
        <v>1.0499899440769723E-3</v>
      </c>
      <c r="HE19" s="141">
        <v>9.6394121943415754E-4</v>
      </c>
      <c r="HF19" s="141">
        <v>2.9539216955402157E-3</v>
      </c>
      <c r="HG19" s="141">
        <v>2.5597699407518097E-3</v>
      </c>
      <c r="HH19" s="141">
        <v>6.210866694607328E-3</v>
      </c>
      <c r="HI19" s="141">
        <v>2.3065341894435171E-3</v>
      </c>
      <c r="HJ19" s="141">
        <v>3.6015364425294122E-3</v>
      </c>
      <c r="HK19" s="141">
        <v>7.6675775361741945E-3</v>
      </c>
      <c r="HL19" s="141">
        <v>2.397558250294854E-3</v>
      </c>
      <c r="HM19" s="141">
        <v>3.1866801997527182E-3</v>
      </c>
      <c r="HN19" s="141">
        <v>1.4168377869562918E-2</v>
      </c>
      <c r="HO19" s="141">
        <v>2.476253127720357E-2</v>
      </c>
      <c r="HP19" s="141">
        <v>3.2422627413992932E-3</v>
      </c>
      <c r="HQ19" s="141">
        <v>0.28296286138172261</v>
      </c>
      <c r="HR19" s="141">
        <v>0.22638789700720036</v>
      </c>
      <c r="HS19" s="141">
        <v>1.4602833249319505E-2</v>
      </c>
      <c r="HT19" s="141">
        <v>9.23228006190298E-3</v>
      </c>
      <c r="HU19" s="141">
        <v>1.8989926160636102E-2</v>
      </c>
      <c r="HV19" s="141">
        <v>4.3496769876901521E-3</v>
      </c>
      <c r="HW19" s="141">
        <v>4.296973437351477E-3</v>
      </c>
      <c r="HX19" s="141">
        <v>8.8565385894259965E-3</v>
      </c>
      <c r="HY19" s="141">
        <v>1.3200350257412091E-2</v>
      </c>
      <c r="HZ19" s="101"/>
    </row>
    <row r="20" spans="1:234" s="102" customFormat="1" ht="24" x14ac:dyDescent="0.25">
      <c r="A20" s="99" t="s">
        <v>28</v>
      </c>
      <c r="B20" s="100">
        <v>6022</v>
      </c>
      <c r="C20" s="100"/>
      <c r="D20" s="100">
        <v>3</v>
      </c>
      <c r="E20" s="100"/>
      <c r="F20" s="100"/>
      <c r="G20" s="100" t="s">
        <v>814</v>
      </c>
      <c r="H20" s="100" t="s">
        <v>23</v>
      </c>
      <c r="I20" s="99" t="s">
        <v>10</v>
      </c>
      <c r="J20" s="99" t="s">
        <v>880</v>
      </c>
      <c r="K20" s="141">
        <v>0</v>
      </c>
      <c r="L20" s="141">
        <v>0</v>
      </c>
      <c r="M20" s="141">
        <v>2.7672952228236293E-5</v>
      </c>
      <c r="N20" s="141">
        <v>0</v>
      </c>
      <c r="O20" s="141">
        <v>0</v>
      </c>
      <c r="P20" s="141">
        <v>0</v>
      </c>
      <c r="Q20" s="141">
        <v>0</v>
      </c>
      <c r="R20" s="141">
        <v>4.3435488910306854E-4</v>
      </c>
      <c r="S20" s="141">
        <v>1.3864615200142544E-5</v>
      </c>
      <c r="T20" s="141">
        <v>5.6620288595556874E-6</v>
      </c>
      <c r="U20" s="141">
        <v>2.2543263131129184E-4</v>
      </c>
      <c r="V20" s="141">
        <v>3.6777528846056581E-6</v>
      </c>
      <c r="W20" s="141">
        <v>1.7122886156604124E-4</v>
      </c>
      <c r="X20" s="141">
        <v>0</v>
      </c>
      <c r="Y20" s="141">
        <v>2.3128060051435154E-4</v>
      </c>
      <c r="Z20" s="141">
        <v>5.3616826043606885E-5</v>
      </c>
      <c r="AA20" s="141">
        <v>2.0836409464469518E-4</v>
      </c>
      <c r="AB20" s="141">
        <v>1.4558855203963859E-5</v>
      </c>
      <c r="AC20" s="141">
        <v>2.7217753696042225E-2</v>
      </c>
      <c r="AD20" s="141">
        <v>9.0875444310369626E-3</v>
      </c>
      <c r="AE20" s="141">
        <v>8.8525648022657678E-4</v>
      </c>
      <c r="AF20" s="141">
        <v>3.3593110161037396E-4</v>
      </c>
      <c r="AG20" s="141">
        <v>3.5089746038686608E-4</v>
      </c>
      <c r="AH20" s="141">
        <v>1.0954080055376739E-4</v>
      </c>
      <c r="AI20" s="141">
        <v>6.8480847069623564E-4</v>
      </c>
      <c r="AJ20" s="141">
        <v>5.5212094121864673E-5</v>
      </c>
      <c r="AK20" s="141">
        <v>2.1823105660612863E-4</v>
      </c>
      <c r="AL20" s="141"/>
      <c r="AM20" s="141">
        <v>0</v>
      </c>
      <c r="AN20" s="141">
        <v>0</v>
      </c>
      <c r="AO20" s="141">
        <v>2.2552629394955902E-5</v>
      </c>
      <c r="AP20" s="141">
        <v>0</v>
      </c>
      <c r="AQ20" s="141">
        <v>0</v>
      </c>
      <c r="AR20" s="141">
        <v>0</v>
      </c>
      <c r="AS20" s="141">
        <v>0</v>
      </c>
      <c r="AT20" s="141">
        <v>5.0010071858185392E-4</v>
      </c>
      <c r="AU20" s="141">
        <v>1.3406517611205708E-5</v>
      </c>
      <c r="AV20" s="141">
        <v>2.200356330080447E-3</v>
      </c>
      <c r="AW20" s="141">
        <v>4.6752688202961452E-5</v>
      </c>
      <c r="AX20" s="141">
        <v>5.5782034302242843E-6</v>
      </c>
      <c r="AY20" s="141">
        <v>1.8361977000762756E-4</v>
      </c>
      <c r="AZ20" s="141">
        <v>0</v>
      </c>
      <c r="BA20" s="141">
        <v>2.3355387003021858E-4</v>
      </c>
      <c r="BB20" s="141">
        <v>5.7379918912676461E-5</v>
      </c>
      <c r="BC20" s="141">
        <v>1.3738590179713188E-4</v>
      </c>
      <c r="BD20" s="141">
        <v>1.7537942194796377E-5</v>
      </c>
      <c r="BE20" s="141">
        <v>2.6740147286008136E-2</v>
      </c>
      <c r="BF20" s="141">
        <v>9.37259783466164E-3</v>
      </c>
      <c r="BG20" s="141">
        <v>9.4813053217650484E-4</v>
      </c>
      <c r="BH20" s="141">
        <v>4.0824816149863982E-4</v>
      </c>
      <c r="BI20" s="141">
        <v>3.5835958149895363E-4</v>
      </c>
      <c r="BJ20" s="141">
        <v>1.0755769463196091E-4</v>
      </c>
      <c r="BK20" s="141">
        <v>3.4752558067474034E-4</v>
      </c>
      <c r="BL20" s="141">
        <v>6.6074690489764613E-5</v>
      </c>
      <c r="BM20" s="141">
        <v>1.7969603347071719E-4</v>
      </c>
      <c r="BN20" s="141"/>
      <c r="BO20" s="141">
        <v>0</v>
      </c>
      <c r="BP20" s="141">
        <v>0</v>
      </c>
      <c r="BQ20" s="141">
        <v>2.0433071535761068E-5</v>
      </c>
      <c r="BR20" s="141">
        <v>0</v>
      </c>
      <c r="BS20" s="141">
        <v>2.7891782796545282E-6</v>
      </c>
      <c r="BT20" s="141">
        <v>0</v>
      </c>
      <c r="BU20" s="141">
        <v>0</v>
      </c>
      <c r="BV20" s="141">
        <v>4.7721933848582533E-4</v>
      </c>
      <c r="BW20" s="141">
        <v>1.1772405842276477E-5</v>
      </c>
      <c r="BX20" s="141">
        <v>2.3535569628137633E-3</v>
      </c>
      <c r="BY20" s="141">
        <v>0</v>
      </c>
      <c r="BZ20" s="141">
        <v>0</v>
      </c>
      <c r="CA20" s="141">
        <v>4.0974825040359682E-4</v>
      </c>
      <c r="CB20" s="141">
        <v>0</v>
      </c>
      <c r="CC20" s="141">
        <v>4.2987903875710959E-4</v>
      </c>
      <c r="CD20" s="141">
        <v>1.8518209738788748E-4</v>
      </c>
      <c r="CE20" s="141">
        <v>2.0684847712889735E-4</v>
      </c>
      <c r="CF20" s="141">
        <v>3.2286105026938334E-5</v>
      </c>
      <c r="CG20" s="141">
        <v>2.3408151921554453E-2</v>
      </c>
      <c r="CH20" s="141">
        <v>8.4751413195528723E-3</v>
      </c>
      <c r="CI20" s="141">
        <v>1.0484605139277994E-3</v>
      </c>
      <c r="CJ20" s="141">
        <v>4.0519095521164284E-4</v>
      </c>
      <c r="CK20" s="141">
        <v>3.3075433045748229E-4</v>
      </c>
      <c r="CL20" s="141">
        <v>3.6147848949498769E-6</v>
      </c>
      <c r="CM20" s="141">
        <v>4.3932798392542962E-4</v>
      </c>
      <c r="CN20" s="141">
        <v>3.1320880549669806E-5</v>
      </c>
      <c r="CO20" s="141">
        <v>2.7895858530583195E-3</v>
      </c>
      <c r="CP20" s="141"/>
      <c r="CQ20" s="141">
        <v>0</v>
      </c>
      <c r="CR20" s="141">
        <v>0</v>
      </c>
      <c r="CS20" s="141">
        <v>1.6238555263598728E-5</v>
      </c>
      <c r="CT20" s="141">
        <v>0</v>
      </c>
      <c r="CU20" s="141">
        <v>0</v>
      </c>
      <c r="CV20" s="141">
        <v>0</v>
      </c>
      <c r="CW20" s="141">
        <v>0</v>
      </c>
      <c r="CX20" s="141">
        <v>6.0372910501616179E-4</v>
      </c>
      <c r="CY20" s="141">
        <v>0</v>
      </c>
      <c r="CZ20" s="141">
        <v>2.4868639057529771E-3</v>
      </c>
      <c r="DA20" s="141">
        <v>0</v>
      </c>
      <c r="DB20" s="141">
        <v>0</v>
      </c>
      <c r="DC20" s="141">
        <v>4.8154354292112409E-4</v>
      </c>
      <c r="DD20" s="141">
        <v>0</v>
      </c>
      <c r="DE20" s="141">
        <v>5.2793229658796366E-4</v>
      </c>
      <c r="DF20" s="141">
        <v>1.7329741393026253E-4</v>
      </c>
      <c r="DG20" s="141">
        <v>2.4478781645905325E-4</v>
      </c>
      <c r="DH20" s="141">
        <v>2.8748053435925437E-5</v>
      </c>
      <c r="DI20" s="141">
        <v>2.4494232054427866E-2</v>
      </c>
      <c r="DJ20" s="141">
        <v>6.6757768708836478E-3</v>
      </c>
      <c r="DK20" s="141">
        <v>1.2217038929236204E-3</v>
      </c>
      <c r="DL20" s="141">
        <v>6.4568072802031638E-4</v>
      </c>
      <c r="DM20" s="141">
        <v>4.5971174215445352E-4</v>
      </c>
      <c r="DN20" s="141">
        <v>3.4580271289213562E-6</v>
      </c>
      <c r="DO20" s="141">
        <v>4.0017134601520895E-4</v>
      </c>
      <c r="DP20" s="141">
        <v>4.8660195634301339E-5</v>
      </c>
      <c r="DQ20" s="141">
        <v>3.3104196819767197E-3</v>
      </c>
      <c r="DR20" s="141"/>
      <c r="DS20" s="141">
        <v>0</v>
      </c>
      <c r="DT20" s="141">
        <v>0</v>
      </c>
      <c r="DU20" s="141">
        <v>1.0528719055546969E-5</v>
      </c>
      <c r="DV20" s="141">
        <v>0</v>
      </c>
      <c r="DW20" s="141">
        <v>0</v>
      </c>
      <c r="DX20" s="141">
        <v>0</v>
      </c>
      <c r="DY20" s="141">
        <v>0</v>
      </c>
      <c r="DZ20" s="141">
        <v>3.35995289569619E-4</v>
      </c>
      <c r="EA20" s="141">
        <v>0</v>
      </c>
      <c r="EB20" s="141">
        <v>3.2292589308948495E-3</v>
      </c>
      <c r="EC20" s="141">
        <v>1.6565973927341068E-4</v>
      </c>
      <c r="ED20" s="141">
        <v>0</v>
      </c>
      <c r="EE20" s="141">
        <v>7.3399012084519335E-4</v>
      </c>
      <c r="EF20" s="141">
        <v>0</v>
      </c>
      <c r="EG20" s="141">
        <v>2.4539837989112558E-4</v>
      </c>
      <c r="EH20" s="141">
        <v>1.947431678773941E-4</v>
      </c>
      <c r="EI20" s="141">
        <v>2.8169529550039043E-4</v>
      </c>
      <c r="EJ20" s="141">
        <v>2.4969771334675044E-4</v>
      </c>
      <c r="EK20" s="141">
        <v>2.3440829307065328E-2</v>
      </c>
      <c r="EL20" s="141">
        <v>1.6180741855362581E-2</v>
      </c>
      <c r="EM20" s="141">
        <v>5.0464801429022006E-4</v>
      </c>
      <c r="EN20" s="141">
        <v>8.06235342741553E-4</v>
      </c>
      <c r="EO20" s="141">
        <v>3.9857247272615117E-4</v>
      </c>
      <c r="EP20" s="141">
        <v>1.005819416968972E-5</v>
      </c>
      <c r="EQ20" s="141">
        <v>3.7745936219000078E-4</v>
      </c>
      <c r="ER20" s="141">
        <v>4.0802986597276227E-5</v>
      </c>
      <c r="ES20" s="141">
        <v>2.8575267172781206E-3</v>
      </c>
      <c r="ET20" s="141"/>
      <c r="EU20" s="141">
        <v>0</v>
      </c>
      <c r="EV20" s="141">
        <v>0</v>
      </c>
      <c r="EW20" s="141">
        <v>1.0829391899354146E-5</v>
      </c>
      <c r="EX20" s="141">
        <v>0</v>
      </c>
      <c r="EY20" s="141">
        <v>1.2391637143257576E-5</v>
      </c>
      <c r="EZ20" s="141">
        <v>0</v>
      </c>
      <c r="FA20" s="141">
        <v>0</v>
      </c>
      <c r="FB20" s="141">
        <v>2.5152877860329206E-6</v>
      </c>
      <c r="FC20" s="141">
        <v>0</v>
      </c>
      <c r="FD20" s="141">
        <v>2.4345206735123226E-3</v>
      </c>
      <c r="FE20" s="141">
        <v>1.3129802243091845E-5</v>
      </c>
      <c r="FF20" s="141">
        <v>0</v>
      </c>
      <c r="FG20" s="141">
        <v>3.8092466854504711E-4</v>
      </c>
      <c r="FH20" s="141">
        <v>0</v>
      </c>
      <c r="FI20" s="141">
        <v>4.6594869004756449E-4</v>
      </c>
      <c r="FJ20" s="141">
        <v>2.6344207987498094E-4</v>
      </c>
      <c r="FK20" s="141">
        <v>2.8273067206026082E-4</v>
      </c>
      <c r="FL20" s="141">
        <v>3.8690275302604685E-4</v>
      </c>
      <c r="FM20" s="141">
        <v>2.3958700499248697E-2</v>
      </c>
      <c r="FN20" s="141">
        <v>1.4819286230200771E-2</v>
      </c>
      <c r="FO20" s="141">
        <v>3.6234700448620454E-4</v>
      </c>
      <c r="FP20" s="141">
        <v>9.492679934781621E-4</v>
      </c>
      <c r="FQ20" s="141">
        <v>3.3102455687892488E-4</v>
      </c>
      <c r="FR20" s="141">
        <v>1.027045902061228E-5</v>
      </c>
      <c r="FS20" s="141">
        <v>2.0600839382827664E-4</v>
      </c>
      <c r="FT20" s="141">
        <v>5.3658634339442458E-5</v>
      </c>
      <c r="FU20" s="141">
        <v>4.1028655712118359E-5</v>
      </c>
      <c r="FV20" s="141"/>
      <c r="FW20" s="141">
        <v>0</v>
      </c>
      <c r="FX20" s="141">
        <v>0</v>
      </c>
      <c r="FY20" s="141">
        <v>4.0138610062438989E-5</v>
      </c>
      <c r="FZ20" s="141">
        <v>1.7060579363371839E-6</v>
      </c>
      <c r="GA20" s="141">
        <v>0</v>
      </c>
      <c r="GB20" s="141">
        <v>0</v>
      </c>
      <c r="GC20" s="141">
        <v>0</v>
      </c>
      <c r="GD20" s="141">
        <v>2.8674106279402065E-6</v>
      </c>
      <c r="GE20" s="141">
        <v>0</v>
      </c>
      <c r="GF20" s="141">
        <v>2.4722846088669564E-3</v>
      </c>
      <c r="GG20" s="141">
        <v>3.700732365903433E-4</v>
      </c>
      <c r="GH20" s="141">
        <v>6.1093412605393329E-4</v>
      </c>
      <c r="GI20" s="141">
        <v>8.1759410372101837E-4</v>
      </c>
      <c r="GJ20" s="141">
        <v>5.338353535292537E-4</v>
      </c>
      <c r="GK20" s="141">
        <v>5.6300244888745504E-4</v>
      </c>
      <c r="GL20" s="141">
        <v>5.3155745786050374E-4</v>
      </c>
      <c r="GM20" s="141">
        <v>9.0023855117479909E-4</v>
      </c>
      <c r="GN20" s="141">
        <v>2.6890124660696011E-4</v>
      </c>
      <c r="GO20" s="141">
        <v>2.399237012740961E-2</v>
      </c>
      <c r="GP20" s="141">
        <v>1.4406221168301595E-2</v>
      </c>
      <c r="GQ20" s="141">
        <v>4.452886855927113E-4</v>
      </c>
      <c r="GR20" s="141">
        <v>8.9831358339482353E-4</v>
      </c>
      <c r="GS20" s="141">
        <v>1.903029108208993E-4</v>
      </c>
      <c r="GT20" s="141">
        <v>1.5041285078939515E-4</v>
      </c>
      <c r="GU20" s="141">
        <v>3.2420169632421892E-4</v>
      </c>
      <c r="GV20" s="141">
        <v>3.2652345618131681E-5</v>
      </c>
      <c r="GW20" s="141">
        <v>7.132719908102661E-5</v>
      </c>
      <c r="GX20" s="141"/>
      <c r="GY20" s="141">
        <v>2.8166777298162739E-6</v>
      </c>
      <c r="GZ20" s="141">
        <v>0</v>
      </c>
      <c r="HA20" s="141">
        <v>1.0617826370622222E-4</v>
      </c>
      <c r="HB20" s="141">
        <v>0</v>
      </c>
      <c r="HC20" s="141">
        <v>0</v>
      </c>
      <c r="HD20" s="141">
        <v>0</v>
      </c>
      <c r="HE20" s="141">
        <v>0</v>
      </c>
      <c r="HF20" s="141">
        <v>5.4643144956862365E-4</v>
      </c>
      <c r="HG20" s="141">
        <v>0</v>
      </c>
      <c r="HH20" s="141">
        <v>1.948411296166877E-3</v>
      </c>
      <c r="HI20" s="141">
        <v>3.2948222078388036E-4</v>
      </c>
      <c r="HJ20" s="141">
        <v>4.2349486337353722E-4</v>
      </c>
      <c r="HK20" s="141">
        <v>1.1493154908675857E-3</v>
      </c>
      <c r="HL20" s="141">
        <v>5.1258620663353514E-4</v>
      </c>
      <c r="HM20" s="141">
        <v>1.4760623275742141E-3</v>
      </c>
      <c r="HN20" s="141">
        <v>5.3961417945878128E-4</v>
      </c>
      <c r="HO20" s="141">
        <v>9.9866244914316666E-4</v>
      </c>
      <c r="HP20" s="141">
        <v>2.6391208657541387E-4</v>
      </c>
      <c r="HQ20" s="141">
        <v>2.0816274170704759E-2</v>
      </c>
      <c r="HR20" s="141">
        <v>1.3160030772380938E-2</v>
      </c>
      <c r="HS20" s="141">
        <v>6.801065979417343E-4</v>
      </c>
      <c r="HT20" s="141">
        <v>8.6478059995804841E-4</v>
      </c>
      <c r="HU20" s="141">
        <v>1.9933476626646525E-4</v>
      </c>
      <c r="HV20" s="141">
        <v>7.7047874956581589E-4</v>
      </c>
      <c r="HW20" s="141">
        <v>2.68117213092018E-4</v>
      </c>
      <c r="HX20" s="141">
        <v>3.1270669489420388E-5</v>
      </c>
      <c r="HY20" s="141">
        <v>8.2549674232831172E-5</v>
      </c>
      <c r="HZ20" s="101"/>
    </row>
    <row r="21" spans="1:234" s="102" customFormat="1" ht="24" x14ac:dyDescent="0.25">
      <c r="A21" s="99" t="s">
        <v>28</v>
      </c>
      <c r="B21" s="100">
        <v>5920</v>
      </c>
      <c r="C21" s="100"/>
      <c r="D21" s="100">
        <v>3</v>
      </c>
      <c r="E21" s="100"/>
      <c r="F21" s="100"/>
      <c r="G21" s="100" t="s">
        <v>830</v>
      </c>
      <c r="H21" s="100" t="s">
        <v>24</v>
      </c>
      <c r="I21" s="99" t="s">
        <v>10</v>
      </c>
      <c r="J21" s="99" t="s">
        <v>880</v>
      </c>
      <c r="K21" s="141">
        <v>8.9994014382342694E-5</v>
      </c>
      <c r="L21" s="141">
        <v>3.3001481600935047E-5</v>
      </c>
      <c r="M21" s="141">
        <v>4.5081060950413991E-5</v>
      </c>
      <c r="N21" s="141">
        <v>4.7713968516955324E-5</v>
      </c>
      <c r="O21" s="141">
        <v>2.2278054383580048E-4</v>
      </c>
      <c r="P21" s="141">
        <v>0</v>
      </c>
      <c r="Q21" s="141">
        <v>1.5480773770084282E-6</v>
      </c>
      <c r="R21" s="141">
        <v>4.9551284052513614E-5</v>
      </c>
      <c r="S21" s="141">
        <v>1.526006583244206E-5</v>
      </c>
      <c r="T21" s="141">
        <v>4.8396681331358787E-4</v>
      </c>
      <c r="U21" s="141">
        <v>2.1073310205948293E-5</v>
      </c>
      <c r="V21" s="141">
        <v>2.2584460378126093E-5</v>
      </c>
      <c r="W21" s="141">
        <v>2.4736792554070524E-4</v>
      </c>
      <c r="X21" s="141">
        <v>3.4866594105958034E-5</v>
      </c>
      <c r="Y21" s="141">
        <v>0</v>
      </c>
      <c r="Z21" s="141">
        <v>3.5414153778306942E-4</v>
      </c>
      <c r="AA21" s="141">
        <v>3.4888692696689421E-4</v>
      </c>
      <c r="AB21" s="141">
        <v>8.2377003277214967E-5</v>
      </c>
      <c r="AC21" s="141">
        <v>6.3534738567143948E-3</v>
      </c>
      <c r="AD21" s="141">
        <v>4.1001760100901072E-3</v>
      </c>
      <c r="AE21" s="141">
        <v>9.1300097757773574E-4</v>
      </c>
      <c r="AF21" s="141">
        <v>1.4782445473519249E-4</v>
      </c>
      <c r="AG21" s="141">
        <v>7.6947778313476609E-4</v>
      </c>
      <c r="AH21" s="141">
        <v>8.1896885467494239E-5</v>
      </c>
      <c r="AI21" s="141">
        <v>4.534874149001407E-4</v>
      </c>
      <c r="AJ21" s="141">
        <v>2.6093947515344363E-4</v>
      </c>
      <c r="AK21" s="141">
        <v>1.0895020048152692E-4</v>
      </c>
      <c r="AL21" s="141"/>
      <c r="AM21" s="141">
        <v>1.1420783105301078E-4</v>
      </c>
      <c r="AN21" s="141">
        <v>3.3573511802441077E-5</v>
      </c>
      <c r="AO21" s="141">
        <v>3.7133031667763454E-4</v>
      </c>
      <c r="AP21" s="141">
        <v>4.4797727962814762E-5</v>
      </c>
      <c r="AQ21" s="141">
        <v>1.5633286993431815E-4</v>
      </c>
      <c r="AR21" s="141">
        <v>0</v>
      </c>
      <c r="AS21" s="141">
        <v>0</v>
      </c>
      <c r="AT21" s="141">
        <v>6.7933997486283596E-5</v>
      </c>
      <c r="AU21" s="141">
        <v>1.31820008073186E-5</v>
      </c>
      <c r="AV21" s="141">
        <v>5.5296871824158517E-4</v>
      </c>
      <c r="AW21" s="141">
        <v>1.1269383132453111E-5</v>
      </c>
      <c r="AX21" s="141">
        <v>3.9983361814960682E-5</v>
      </c>
      <c r="AY21" s="141">
        <v>2.840338572771373E-4</v>
      </c>
      <c r="AZ21" s="141">
        <v>5.0415637845304221E-5</v>
      </c>
      <c r="BA21" s="141">
        <v>0</v>
      </c>
      <c r="BB21" s="141">
        <v>3.5588241197820705E-4</v>
      </c>
      <c r="BC21" s="141">
        <v>3.6819169462100126E-4</v>
      </c>
      <c r="BD21" s="141">
        <v>2.3168425394889705E-4</v>
      </c>
      <c r="BE21" s="141">
        <v>5.7988698615397943E-3</v>
      </c>
      <c r="BF21" s="141">
        <v>4.6604487106180403E-3</v>
      </c>
      <c r="BG21" s="141">
        <v>9.8090405428952199E-4</v>
      </c>
      <c r="BH21" s="141">
        <v>1.5504477567639973E-4</v>
      </c>
      <c r="BI21" s="141">
        <v>7.0588231423019407E-4</v>
      </c>
      <c r="BJ21" s="141">
        <v>8.0589152278488142E-5</v>
      </c>
      <c r="BK21" s="141">
        <v>5.4277785838242464E-4</v>
      </c>
      <c r="BL21" s="141">
        <v>1.9078973850023031E-4</v>
      </c>
      <c r="BM21" s="141">
        <v>1.6845505916335114E-4</v>
      </c>
      <c r="BN21" s="141"/>
      <c r="BO21" s="141">
        <v>5.3914798712676868E-5</v>
      </c>
      <c r="BP21" s="141">
        <v>3.418245707431309E-5</v>
      </c>
      <c r="BQ21" s="141">
        <v>4.5126641350513287E-5</v>
      </c>
      <c r="BR21" s="141">
        <v>3.9338909271794992E-5</v>
      </c>
      <c r="BS21" s="141">
        <v>6.5498235906293769E-5</v>
      </c>
      <c r="BT21" s="141">
        <v>0</v>
      </c>
      <c r="BU21" s="141">
        <v>3.6455490217154078E-6</v>
      </c>
      <c r="BV21" s="141">
        <v>1.532957978250231E-4</v>
      </c>
      <c r="BW21" s="141">
        <v>8.2693460010302679E-6</v>
      </c>
      <c r="BX21" s="141">
        <v>5.5471763477248179E-4</v>
      </c>
      <c r="BY21" s="141">
        <v>1.7626690981897402E-5</v>
      </c>
      <c r="BZ21" s="141">
        <v>5.9732987276889185E-5</v>
      </c>
      <c r="CA21" s="141">
        <v>2.58635423740305E-4</v>
      </c>
      <c r="CB21" s="141">
        <v>3.6164025752826827E-5</v>
      </c>
      <c r="CC21" s="141">
        <v>0</v>
      </c>
      <c r="CD21" s="141">
        <v>3.3005219053758317E-4</v>
      </c>
      <c r="CE21" s="141">
        <v>3.8373246405724659E-4</v>
      </c>
      <c r="CF21" s="141">
        <v>1.9118581927325774E-4</v>
      </c>
      <c r="CG21" s="141">
        <v>6.2915252135346206E-3</v>
      </c>
      <c r="CH21" s="141">
        <v>4.9351153292217674E-3</v>
      </c>
      <c r="CI21" s="141">
        <v>1.0622984745147529E-3</v>
      </c>
      <c r="CJ21" s="141">
        <v>2.8357015867212977E-4</v>
      </c>
      <c r="CK21" s="141">
        <v>7.160623536302174E-4</v>
      </c>
      <c r="CL21" s="141">
        <v>8.2720199163816902E-5</v>
      </c>
      <c r="CM21" s="141">
        <v>5.1277131193659426E-4</v>
      </c>
      <c r="CN21" s="141">
        <v>1.9745795816468161E-4</v>
      </c>
      <c r="CO21" s="141">
        <v>2.0918365380781474E-4</v>
      </c>
      <c r="CP21" s="141"/>
      <c r="CQ21" s="141">
        <v>6.8644021034401477E-5</v>
      </c>
      <c r="CR21" s="141">
        <v>2.9776107894658141E-5</v>
      </c>
      <c r="CS21" s="141">
        <v>4.8705971977038788E-5</v>
      </c>
      <c r="CT21" s="141">
        <v>4.7149888113508278E-5</v>
      </c>
      <c r="CU21" s="141">
        <v>5.6948037916403216E-5</v>
      </c>
      <c r="CV21" s="141">
        <v>0</v>
      </c>
      <c r="CW21" s="141">
        <v>1.5447744141492942E-6</v>
      </c>
      <c r="CX21" s="141">
        <v>7.9353871186489414E-5</v>
      </c>
      <c r="CY21" s="141">
        <v>4.6343232424478823E-6</v>
      </c>
      <c r="CZ21" s="141">
        <v>4.2938269005295333E-4</v>
      </c>
      <c r="DA21" s="141">
        <v>9.920569632151432E-6</v>
      </c>
      <c r="DB21" s="141">
        <v>7.677834958756101E-5</v>
      </c>
      <c r="DC21" s="141">
        <v>2.0319659357732729E-4</v>
      </c>
      <c r="DD21" s="141">
        <v>3.4070070565274338E-5</v>
      </c>
      <c r="DE21" s="141">
        <v>0</v>
      </c>
      <c r="DF21" s="141">
        <v>2.784038367245052E-4</v>
      </c>
      <c r="DG21" s="141">
        <v>3.4492034908456732E-4</v>
      </c>
      <c r="DH21" s="141">
        <v>2.0741065314567908E-4</v>
      </c>
      <c r="DI21" s="141">
        <v>6.6249287077893501E-3</v>
      </c>
      <c r="DJ21" s="141">
        <v>4.5439467964099572E-3</v>
      </c>
      <c r="DK21" s="141">
        <v>1.0257295307275307E-3</v>
      </c>
      <c r="DL21" s="141">
        <v>6.0422473667495573E-4</v>
      </c>
      <c r="DM21" s="141">
        <v>7.1372651036143793E-4</v>
      </c>
      <c r="DN21" s="141">
        <v>5.7116829322571113E-5</v>
      </c>
      <c r="DO21" s="141">
        <v>5.0071750970543088E-4</v>
      </c>
      <c r="DP21" s="141">
        <v>1.4710322690700091E-4</v>
      </c>
      <c r="DQ21" s="141">
        <v>2.3800407425563123E-4</v>
      </c>
      <c r="DR21" s="141"/>
      <c r="DS21" s="141">
        <v>1.1502867973864899E-4</v>
      </c>
      <c r="DT21" s="141">
        <v>3.6642353717299922E-5</v>
      </c>
      <c r="DU21" s="141">
        <v>4.8838218456467527E-4</v>
      </c>
      <c r="DV21" s="141">
        <v>2.9582590514008174E-5</v>
      </c>
      <c r="DW21" s="141">
        <v>3.8436267883182877E-5</v>
      </c>
      <c r="DX21" s="141">
        <v>6.5986878947645941E-6</v>
      </c>
      <c r="DY21" s="141">
        <v>1.6336557409368655E-6</v>
      </c>
      <c r="DZ21" s="141">
        <v>1.132864019071809E-4</v>
      </c>
      <c r="EA21" s="141">
        <v>2.3319634890236038E-5</v>
      </c>
      <c r="EB21" s="141">
        <v>6.4053412142535101E-4</v>
      </c>
      <c r="EC21" s="141">
        <v>1.8835089719036801E-5</v>
      </c>
      <c r="ED21" s="141">
        <v>4.9466038764204266E-5</v>
      </c>
      <c r="EE21" s="141">
        <v>3.768217559640624E-4</v>
      </c>
      <c r="EF21" s="141">
        <v>3.4131456875944516E-5</v>
      </c>
      <c r="EG21" s="141">
        <v>0</v>
      </c>
      <c r="EH21" s="141">
        <v>3.1148279769626047E-4</v>
      </c>
      <c r="EI21" s="141">
        <v>5.1114865080808538E-4</v>
      </c>
      <c r="EJ21" s="141">
        <v>2.4773527637985256E-4</v>
      </c>
      <c r="EK21" s="141">
        <v>7.3706153137778523E-3</v>
      </c>
      <c r="EL21" s="141">
        <v>5.3590179939151435E-3</v>
      </c>
      <c r="EM21" s="141">
        <v>1.2843239585801161E-3</v>
      </c>
      <c r="EN21" s="141">
        <v>5.5365307384333778E-4</v>
      </c>
      <c r="EO21" s="141">
        <v>7.1925502654899913E-4</v>
      </c>
      <c r="EP21" s="141">
        <v>4.8001194116496575E-5</v>
      </c>
      <c r="EQ21" s="141">
        <v>3.92027311081245E-4</v>
      </c>
      <c r="ER21" s="141">
        <v>5.8265446730315889E-4</v>
      </c>
      <c r="ES21" s="141">
        <v>1.864129330271206E-4</v>
      </c>
      <c r="ET21" s="141"/>
      <c r="EU21" s="141">
        <v>1.8743055010597047E-4</v>
      </c>
      <c r="EV21" s="141">
        <v>4.171989272841149E-5</v>
      </c>
      <c r="EW21" s="141">
        <v>5.7076569080175942E-4</v>
      </c>
      <c r="EX21" s="141">
        <v>2.8452612041457315E-5</v>
      </c>
      <c r="EY21" s="141">
        <v>1.236705918832031E-5</v>
      </c>
      <c r="EZ21" s="141">
        <v>0</v>
      </c>
      <c r="FA21" s="141">
        <v>6.5178293072644486E-5</v>
      </c>
      <c r="FB21" s="141">
        <v>1.0169039023810844E-4</v>
      </c>
      <c r="FC21" s="141">
        <v>2.3715570554024679E-5</v>
      </c>
      <c r="FD21" s="141">
        <v>3.9005588186199623E-4</v>
      </c>
      <c r="FE21" s="141">
        <v>1.2720169660795055E-5</v>
      </c>
      <c r="FF21" s="141">
        <v>5.2481371857526407E-5</v>
      </c>
      <c r="FG21" s="141">
        <v>3.4944228456727496E-4</v>
      </c>
      <c r="FH21" s="141">
        <v>5.8921335041471801E-5</v>
      </c>
      <c r="FI21" s="141">
        <v>1.2289193064994829E-5</v>
      </c>
      <c r="FJ21" s="141">
        <v>3.5430185650256712E-4</v>
      </c>
      <c r="FK21" s="141">
        <v>7.2855785033844214E-4</v>
      </c>
      <c r="FL21" s="141">
        <v>2.3040197817132904E-4</v>
      </c>
      <c r="FM21" s="141">
        <v>7.9827103840584279E-3</v>
      </c>
      <c r="FN21" s="141">
        <v>5.3707244791191371E-3</v>
      </c>
      <c r="FO21" s="141">
        <v>1.321026342475239E-3</v>
      </c>
      <c r="FP21" s="141">
        <v>7.0208067345883124E-4</v>
      </c>
      <c r="FQ21" s="141">
        <v>6.7915274730868665E-4</v>
      </c>
      <c r="FR21" s="141">
        <v>9.5764515944949809E-5</v>
      </c>
      <c r="FS21" s="141">
        <v>3.1288218133776284E-4</v>
      </c>
      <c r="FT21" s="141">
        <v>5.0022563062092926E-4</v>
      </c>
      <c r="FU21" s="141">
        <v>1.8147801376229211E-4</v>
      </c>
      <c r="FV21" s="141"/>
      <c r="FW21" s="141">
        <v>1.4519913773595731E-4</v>
      </c>
      <c r="FX21" s="141">
        <v>3.8969158734366267E-5</v>
      </c>
      <c r="FY21" s="141">
        <v>7.6030661038077878E-4</v>
      </c>
      <c r="FZ21" s="141">
        <v>1.7269006200418119E-5</v>
      </c>
      <c r="GA21" s="141">
        <v>2.1756144122130046E-5</v>
      </c>
      <c r="GB21" s="141">
        <v>0</v>
      </c>
      <c r="GC21" s="141">
        <v>7.1105904867261921E-5</v>
      </c>
      <c r="GD21" s="141">
        <v>1.4217645528089923E-4</v>
      </c>
      <c r="GE21" s="141">
        <v>2.7296926981394942E-5</v>
      </c>
      <c r="GF21" s="141">
        <v>3.9738623751518336E-4</v>
      </c>
      <c r="GG21" s="141">
        <v>1.1469642511760826E-5</v>
      </c>
      <c r="GH21" s="141">
        <v>1.2215592706272418E-4</v>
      </c>
      <c r="GI21" s="141">
        <v>8.5144632194130462E-4</v>
      </c>
      <c r="GJ21" s="141">
        <v>4.1319531033025531E-5</v>
      </c>
      <c r="GK21" s="141">
        <v>1.3854259298626997E-5</v>
      </c>
      <c r="GL21" s="141">
        <v>2.8712461750597434E-4</v>
      </c>
      <c r="GM21" s="141">
        <v>5.6638628119727401E-4</v>
      </c>
      <c r="GN21" s="141">
        <v>3.4513449277529055E-4</v>
      </c>
      <c r="GO21" s="141">
        <v>9.6866489678128966E-3</v>
      </c>
      <c r="GP21" s="141">
        <v>6.5574735952788742E-3</v>
      </c>
      <c r="GQ21" s="141">
        <v>1.1589713224927087E-3</v>
      </c>
      <c r="GR21" s="141">
        <v>1.0461694438810636E-3</v>
      </c>
      <c r="GS21" s="141">
        <v>6.8883729461826173E-4</v>
      </c>
      <c r="GT21" s="141">
        <v>1.0182555405740997E-4</v>
      </c>
      <c r="GU21" s="141">
        <v>4.5863240191516618E-4</v>
      </c>
      <c r="GV21" s="141">
        <v>4.3704188929727822E-4</v>
      </c>
      <c r="GW21" s="141">
        <v>1.6078646412907643E-4</v>
      </c>
      <c r="GX21" s="141"/>
      <c r="GY21" s="141">
        <v>1.2784037878915013E-4</v>
      </c>
      <c r="GZ21" s="141">
        <v>3.3675158933603195E-5</v>
      </c>
      <c r="HA21" s="141">
        <v>6.0719667823792671E-4</v>
      </c>
      <c r="HB21" s="141">
        <v>2.1341750491300227E-5</v>
      </c>
      <c r="HC21" s="141">
        <v>2.6710771579365402E-5</v>
      </c>
      <c r="HD21" s="141">
        <v>9.8800388061247754E-6</v>
      </c>
      <c r="HE21" s="141">
        <v>7.7941979468384008E-5</v>
      </c>
      <c r="HF21" s="141">
        <v>7.9239774565769696E-5</v>
      </c>
      <c r="HG21" s="141">
        <v>4.3889429052493647E-5</v>
      </c>
      <c r="HH21" s="141">
        <v>3.5191549889572015E-4</v>
      </c>
      <c r="HI21" s="141">
        <v>1.3996808309015219E-5</v>
      </c>
      <c r="HJ21" s="141">
        <v>5.1874927084041763E-5</v>
      </c>
      <c r="HK21" s="141">
        <v>7.7311082657056615E-4</v>
      </c>
      <c r="HL21" s="141">
        <v>4.0351291822309766E-5</v>
      </c>
      <c r="HM21" s="141">
        <v>1.4367049763225462E-5</v>
      </c>
      <c r="HN21" s="141">
        <v>3.9383485687700232E-4</v>
      </c>
      <c r="HO21" s="141">
        <v>5.2437924628675266E-4</v>
      </c>
      <c r="HP21" s="141">
        <v>2.9562168112212477E-4</v>
      </c>
      <c r="HQ21" s="141">
        <v>9.2989988372902121E-3</v>
      </c>
      <c r="HR21" s="141">
        <v>7.7882138933344806E-3</v>
      </c>
      <c r="HS21" s="141">
        <v>1.8069968707291877E-3</v>
      </c>
      <c r="HT21" s="141">
        <v>1.0132537931206755E-3</v>
      </c>
      <c r="HU21" s="141">
        <v>6.7928287137300795E-4</v>
      </c>
      <c r="HV21" s="141">
        <v>8.4680772603211465E-5</v>
      </c>
      <c r="HW21" s="141">
        <v>3.9532873607789451E-4</v>
      </c>
      <c r="HX21" s="141">
        <v>4.4729449018532364E-4</v>
      </c>
      <c r="HY21" s="141">
        <v>2.0466821054812597E-4</v>
      </c>
      <c r="HZ21" s="101"/>
    </row>
    <row r="22" spans="1:234" s="102" customFormat="1" ht="36" x14ac:dyDescent="0.25">
      <c r="A22" s="99" t="s">
        <v>28</v>
      </c>
      <c r="B22" s="100">
        <v>6141</v>
      </c>
      <c r="C22" s="100"/>
      <c r="D22" s="100">
        <v>4</v>
      </c>
      <c r="E22" s="100"/>
      <c r="F22" s="100"/>
      <c r="G22" s="100" t="s">
        <v>785</v>
      </c>
      <c r="H22" s="100" t="s">
        <v>23</v>
      </c>
      <c r="I22" s="99" t="s">
        <v>11</v>
      </c>
      <c r="J22" s="99" t="s">
        <v>881</v>
      </c>
      <c r="K22" s="141">
        <v>5.0750801933802777E-5</v>
      </c>
      <c r="L22" s="141">
        <v>5.8093313849241911E-5</v>
      </c>
      <c r="M22" s="141">
        <v>1.1575686483740505E-3</v>
      </c>
      <c r="N22" s="141">
        <v>0</v>
      </c>
      <c r="O22" s="141">
        <v>5.017577944305021E-4</v>
      </c>
      <c r="P22" s="141">
        <v>0</v>
      </c>
      <c r="Q22" s="141">
        <v>5.5387559530003307E-5</v>
      </c>
      <c r="R22" s="141">
        <v>1.6469434404491301E-4</v>
      </c>
      <c r="S22" s="141">
        <v>8.440820157038668E-5</v>
      </c>
      <c r="T22" s="141">
        <v>1.5655180221370178E-3</v>
      </c>
      <c r="U22" s="141">
        <v>1.5104052903925651E-3</v>
      </c>
      <c r="V22" s="141">
        <v>4.9651768687228792E-4</v>
      </c>
      <c r="W22" s="141">
        <v>8.2112141094184692E-4</v>
      </c>
      <c r="X22" s="141">
        <v>4.5644690977399469E-4</v>
      </c>
      <c r="Y22" s="141">
        <v>1.8008042154368429E-4</v>
      </c>
      <c r="Z22" s="141">
        <v>7.2813331895357108E-4</v>
      </c>
      <c r="AA22" s="141">
        <v>4.2355210530883895E-3</v>
      </c>
      <c r="AB22" s="141">
        <v>1.0910409953894128E-3</v>
      </c>
      <c r="AC22" s="141">
        <v>1.6089008338023769E-3</v>
      </c>
      <c r="AD22" s="141">
        <v>3.2100274475587151E-2</v>
      </c>
      <c r="AE22" s="141">
        <v>2.5118843444182411E-3</v>
      </c>
      <c r="AF22" s="141">
        <v>2.9011962066257525E-3</v>
      </c>
      <c r="AG22" s="141">
        <v>5.1224568331872241E-3</v>
      </c>
      <c r="AH22" s="141">
        <v>4.4693734837119822E-4</v>
      </c>
      <c r="AI22" s="141">
        <v>2.205101930387788E-4</v>
      </c>
      <c r="AJ22" s="141">
        <v>7.556003867752345E-4</v>
      </c>
      <c r="AK22" s="141">
        <v>0</v>
      </c>
      <c r="AL22" s="141"/>
      <c r="AM22" s="141">
        <v>9.9317555433326592E-6</v>
      </c>
      <c r="AN22" s="141">
        <v>6.264021015113629E-5</v>
      </c>
      <c r="AO22" s="141">
        <v>9.4585439456491675E-4</v>
      </c>
      <c r="AP22" s="141">
        <v>0</v>
      </c>
      <c r="AQ22" s="141">
        <v>5.0562596289578513E-4</v>
      </c>
      <c r="AR22" s="141">
        <v>0</v>
      </c>
      <c r="AS22" s="141">
        <v>2.7130301173796571E-5</v>
      </c>
      <c r="AT22" s="141">
        <v>1.1894885030530457E-4</v>
      </c>
      <c r="AU22" s="141">
        <v>7.1422108657597644E-5</v>
      </c>
      <c r="AV22" s="141">
        <v>2.1700779688863284E-4</v>
      </c>
      <c r="AW22" s="141">
        <v>1.339944133878988E-3</v>
      </c>
      <c r="AX22" s="141">
        <v>3.1824059764260507E-4</v>
      </c>
      <c r="AY22" s="141">
        <v>8.1991827818427747E-4</v>
      </c>
      <c r="AZ22" s="141">
        <v>4.080225908535388E-4</v>
      </c>
      <c r="BA22" s="141">
        <v>4.3371284814400697E-5</v>
      </c>
      <c r="BB22" s="141">
        <v>6.5988549553051877E-4</v>
      </c>
      <c r="BC22" s="141">
        <v>4.1156528203132097E-3</v>
      </c>
      <c r="BD22" s="141">
        <v>1.0746891487077173E-3</v>
      </c>
      <c r="BE22" s="141">
        <v>1.4672914908385368E-3</v>
      </c>
      <c r="BF22" s="141">
        <v>3.0991091996546257E-2</v>
      </c>
      <c r="BG22" s="141">
        <v>2.6044661096698541E-3</v>
      </c>
      <c r="BH22" s="141">
        <v>2.6805379877954316E-3</v>
      </c>
      <c r="BI22" s="141">
        <v>4.5885857888739792E-3</v>
      </c>
      <c r="BJ22" s="141">
        <v>4.6542912378909828E-4</v>
      </c>
      <c r="BK22" s="141">
        <v>2.2019519574120852E-4</v>
      </c>
      <c r="BL22" s="141">
        <v>8.5658819133413043E-4</v>
      </c>
      <c r="BM22" s="141">
        <v>0</v>
      </c>
      <c r="BN22" s="141"/>
      <c r="BO22" s="141">
        <v>8.186398010166892E-6</v>
      </c>
      <c r="BP22" s="141">
        <v>0</v>
      </c>
      <c r="BQ22" s="141">
        <v>9.4402862915724016E-4</v>
      </c>
      <c r="BR22" s="141">
        <v>0</v>
      </c>
      <c r="BS22" s="141">
        <v>4.237752163769927E-4</v>
      </c>
      <c r="BT22" s="141">
        <v>0</v>
      </c>
      <c r="BU22" s="141">
        <v>0</v>
      </c>
      <c r="BV22" s="141">
        <v>1.0034356672789963E-4</v>
      </c>
      <c r="BW22" s="141">
        <v>5.4539547970899458E-5</v>
      </c>
      <c r="BX22" s="141">
        <v>7.7795479676986645E-5</v>
      </c>
      <c r="BY22" s="141">
        <v>1.3168914362265275E-3</v>
      </c>
      <c r="BZ22" s="141">
        <v>3.9911365837465019E-4</v>
      </c>
      <c r="CA22" s="141">
        <v>6.7923072938589951E-4</v>
      </c>
      <c r="CB22" s="141">
        <v>3.1952624824618429E-4</v>
      </c>
      <c r="CC22" s="141">
        <v>3.9133668225504125E-5</v>
      </c>
      <c r="CD22" s="141">
        <v>6.1291461611969595E-4</v>
      </c>
      <c r="CE22" s="141">
        <v>2.9809287289128809E-3</v>
      </c>
      <c r="CF22" s="141">
        <v>1.040130771401132E-3</v>
      </c>
      <c r="CG22" s="141">
        <v>7.6105277969532904E-3</v>
      </c>
      <c r="CH22" s="141">
        <v>3.3581654556861039E-2</v>
      </c>
      <c r="CI22" s="141">
        <v>2.3761553802246031E-3</v>
      </c>
      <c r="CJ22" s="141">
        <v>2.3131758360876013E-3</v>
      </c>
      <c r="CK22" s="141">
        <v>3.8670144885095815E-3</v>
      </c>
      <c r="CL22" s="141">
        <v>4.4148505041286825E-4</v>
      </c>
      <c r="CM22" s="141">
        <v>2.0060489551233023E-4</v>
      </c>
      <c r="CN22" s="141">
        <v>6.2483262455839748E-4</v>
      </c>
      <c r="CO22" s="141">
        <v>0</v>
      </c>
      <c r="CP22" s="141"/>
      <c r="CQ22" s="141">
        <v>4.2881241698065037E-6</v>
      </c>
      <c r="CR22" s="141">
        <v>0</v>
      </c>
      <c r="CS22" s="141">
        <v>8.4555129516448015E-4</v>
      </c>
      <c r="CT22" s="141">
        <v>0</v>
      </c>
      <c r="CU22" s="141">
        <v>2.9281061743907059E-4</v>
      </c>
      <c r="CV22" s="141">
        <v>0</v>
      </c>
      <c r="CW22" s="141">
        <v>0</v>
      </c>
      <c r="CX22" s="141">
        <v>0</v>
      </c>
      <c r="CY22" s="141">
        <v>0</v>
      </c>
      <c r="CZ22" s="141">
        <v>0</v>
      </c>
      <c r="DA22" s="141">
        <v>1.1998114587576908E-3</v>
      </c>
      <c r="DB22" s="141">
        <v>3.2963729243940134E-4</v>
      </c>
      <c r="DC22" s="141">
        <v>7.1358031370663652E-4</v>
      </c>
      <c r="DD22" s="141">
        <v>3.9422402725429505E-4</v>
      </c>
      <c r="DE22" s="141">
        <v>1.7594261057520603E-5</v>
      </c>
      <c r="DF22" s="141">
        <v>1.0837804467690633E-3</v>
      </c>
      <c r="DG22" s="141">
        <v>3.6776241553821377E-3</v>
      </c>
      <c r="DH22" s="141">
        <v>1.0992679362088384E-3</v>
      </c>
      <c r="DI22" s="141">
        <v>7.2265571386290889E-3</v>
      </c>
      <c r="DJ22" s="141">
        <v>3.7830748760339816E-2</v>
      </c>
      <c r="DK22" s="141">
        <v>2.9187694875170435E-3</v>
      </c>
      <c r="DL22" s="141">
        <v>2.3498568231734665E-3</v>
      </c>
      <c r="DM22" s="141">
        <v>4.4106121351813795E-3</v>
      </c>
      <c r="DN22" s="141">
        <v>5.1351911985265584E-4</v>
      </c>
      <c r="DO22" s="141">
        <v>7.0495810919921377E-5</v>
      </c>
      <c r="DP22" s="141">
        <v>9.4646831873289154E-4</v>
      </c>
      <c r="DQ22" s="141">
        <v>3.1600362933574501E-6</v>
      </c>
      <c r="DR22" s="141"/>
      <c r="DS22" s="141">
        <v>8.5480110194199924E-6</v>
      </c>
      <c r="DT22" s="141">
        <v>0</v>
      </c>
      <c r="DU22" s="141">
        <v>8.0257871519834551E-4</v>
      </c>
      <c r="DV22" s="141">
        <v>0</v>
      </c>
      <c r="DW22" s="141">
        <v>2.8623726519419143E-4</v>
      </c>
      <c r="DX22" s="141">
        <v>0</v>
      </c>
      <c r="DY22" s="141">
        <v>0</v>
      </c>
      <c r="DZ22" s="141">
        <v>0</v>
      </c>
      <c r="EA22" s="141">
        <v>0</v>
      </c>
      <c r="EB22" s="141">
        <v>0</v>
      </c>
      <c r="EC22" s="141">
        <v>1.0568536818131221E-4</v>
      </c>
      <c r="ED22" s="141">
        <v>4.1751690478208068E-4</v>
      </c>
      <c r="EE22" s="141">
        <v>3.1524276652928674E-4</v>
      </c>
      <c r="EF22" s="141">
        <v>4.1107553042133522E-4</v>
      </c>
      <c r="EG22" s="141">
        <v>5.5857622948027693E-6</v>
      </c>
      <c r="EH22" s="141">
        <v>1.4684465171547047E-4</v>
      </c>
      <c r="EI22" s="141">
        <v>3.7419384316523946E-3</v>
      </c>
      <c r="EJ22" s="141">
        <v>9.6915416591165254E-4</v>
      </c>
      <c r="EK22" s="141">
        <v>7.3260146575245683E-3</v>
      </c>
      <c r="EL22" s="141">
        <v>4.0164335892551313E-2</v>
      </c>
      <c r="EM22" s="141">
        <v>2.8248584938679959E-3</v>
      </c>
      <c r="EN22" s="141">
        <v>2.6184571421119874E-3</v>
      </c>
      <c r="EO22" s="141">
        <v>5.0602828800004026E-3</v>
      </c>
      <c r="EP22" s="141">
        <v>4.9300866432533549E-4</v>
      </c>
      <c r="EQ22" s="141">
        <v>8.5965787518730574E-5</v>
      </c>
      <c r="ER22" s="141">
        <v>9.9255599616375847E-4</v>
      </c>
      <c r="ES22" s="141">
        <v>2.00929169473622E-5</v>
      </c>
      <c r="ET22" s="141"/>
      <c r="EU22" s="141">
        <v>6.663828079432038E-6</v>
      </c>
      <c r="EV22" s="141">
        <v>0</v>
      </c>
      <c r="EW22" s="141">
        <v>6.6196196066602771E-4</v>
      </c>
      <c r="EX22" s="141">
        <v>0</v>
      </c>
      <c r="EY22" s="141">
        <v>2.5354341889855713E-4</v>
      </c>
      <c r="EZ22" s="141">
        <v>0</v>
      </c>
      <c r="FA22" s="141">
        <v>0</v>
      </c>
      <c r="FB22" s="141">
        <v>0</v>
      </c>
      <c r="FC22" s="141">
        <v>0</v>
      </c>
      <c r="FD22" s="141">
        <v>1.8225827087895064E-6</v>
      </c>
      <c r="FE22" s="141">
        <v>2.1519046096800504E-4</v>
      </c>
      <c r="FF22" s="141">
        <v>3.3183535849872045E-4</v>
      </c>
      <c r="FG22" s="141">
        <v>2.2371442629671938E-4</v>
      </c>
      <c r="FH22" s="141">
        <v>4.3317247611192929E-4</v>
      </c>
      <c r="FI22" s="141">
        <v>0</v>
      </c>
      <c r="FJ22" s="141">
        <v>1.5184527795912517E-5</v>
      </c>
      <c r="FK22" s="141">
        <v>3.5919443004059685E-3</v>
      </c>
      <c r="FL22" s="141">
        <v>1.3320976992296572E-3</v>
      </c>
      <c r="FM22" s="141">
        <v>6.3153741935391087E-3</v>
      </c>
      <c r="FN22" s="141">
        <v>4.6880573817901658E-2</v>
      </c>
      <c r="FO22" s="141">
        <v>2.6247919277139708E-3</v>
      </c>
      <c r="FP22" s="141">
        <v>2.0665887835141384E-3</v>
      </c>
      <c r="FQ22" s="141">
        <v>4.2754329541440164E-3</v>
      </c>
      <c r="FR22" s="141">
        <v>4.4633935034808206E-4</v>
      </c>
      <c r="FS22" s="141">
        <v>8.5049604551838269E-5</v>
      </c>
      <c r="FT22" s="141">
        <v>8.0473183014276339E-4</v>
      </c>
      <c r="FU22" s="141">
        <v>1.6193336763342617E-3</v>
      </c>
      <c r="FV22" s="141"/>
      <c r="FW22" s="141">
        <v>3.2294038115793632E-6</v>
      </c>
      <c r="FX22" s="141">
        <v>0</v>
      </c>
      <c r="FY22" s="141">
        <v>5.6081439103706869E-4</v>
      </c>
      <c r="FZ22" s="141">
        <v>0</v>
      </c>
      <c r="GA22" s="141">
        <v>2.2622439794426564E-4</v>
      </c>
      <c r="GB22" s="141">
        <v>0</v>
      </c>
      <c r="GC22" s="141">
        <v>0</v>
      </c>
      <c r="GD22" s="141">
        <v>2.3531772185520966E-4</v>
      </c>
      <c r="GE22" s="141">
        <v>0</v>
      </c>
      <c r="GF22" s="141">
        <v>1.4562298354593382E-6</v>
      </c>
      <c r="GG22" s="141">
        <v>0</v>
      </c>
      <c r="GH22" s="141">
        <v>5.9775967259705134E-6</v>
      </c>
      <c r="GI22" s="141">
        <v>2.2410533159076295E-4</v>
      </c>
      <c r="GJ22" s="141">
        <v>0</v>
      </c>
      <c r="GK22" s="141">
        <v>1.5575060855436135E-4</v>
      </c>
      <c r="GL22" s="141">
        <v>8.6038996759337264E-6</v>
      </c>
      <c r="GM22" s="141">
        <v>2.7743379590426664E-3</v>
      </c>
      <c r="GN22" s="141">
        <v>1.1529657647788365E-3</v>
      </c>
      <c r="GO22" s="141">
        <v>6.2940952048718994E-3</v>
      </c>
      <c r="GP22" s="141">
        <v>2.3631653075167312E-2</v>
      </c>
      <c r="GQ22" s="141">
        <v>2.7560941705761463E-3</v>
      </c>
      <c r="GR22" s="141">
        <v>1.9000386786460529E-3</v>
      </c>
      <c r="GS22" s="141">
        <v>4.1852156325967753E-3</v>
      </c>
      <c r="GT22" s="141">
        <v>4.3746038654419328E-4</v>
      </c>
      <c r="GU22" s="141">
        <v>6.1063697698283135E-5</v>
      </c>
      <c r="GV22" s="141">
        <v>6.7241432807766711E-4</v>
      </c>
      <c r="GW22" s="141">
        <v>1.438743261312853E-3</v>
      </c>
      <c r="GX22" s="141"/>
      <c r="GY22" s="141">
        <v>6.2500727330864208E-6</v>
      </c>
      <c r="GZ22" s="141">
        <v>0</v>
      </c>
      <c r="HA22" s="141">
        <v>4.130315839571879E-4</v>
      </c>
      <c r="HB22" s="141">
        <v>0</v>
      </c>
      <c r="HC22" s="141">
        <v>2.0240413285219146E-4</v>
      </c>
      <c r="HD22" s="141">
        <v>0</v>
      </c>
      <c r="HE22" s="141">
        <v>0</v>
      </c>
      <c r="HF22" s="141">
        <v>0</v>
      </c>
      <c r="HG22" s="141">
        <v>0</v>
      </c>
      <c r="HH22" s="141">
        <v>0</v>
      </c>
      <c r="HI22" s="141">
        <v>0</v>
      </c>
      <c r="HJ22" s="141">
        <v>2.7916316066223699E-6</v>
      </c>
      <c r="HK22" s="141">
        <v>2.3854790686734967E-4</v>
      </c>
      <c r="HL22" s="141">
        <v>0</v>
      </c>
      <c r="HM22" s="141">
        <v>1.6030417558235541E-4</v>
      </c>
      <c r="HN22" s="141">
        <v>4.7001473318373318E-6</v>
      </c>
      <c r="HO22" s="141">
        <v>2.9748911790296773E-3</v>
      </c>
      <c r="HP22" s="141">
        <v>9.3543451942635942E-4</v>
      </c>
      <c r="HQ22" s="141">
        <v>4.9965209753199454E-3</v>
      </c>
      <c r="HR22" s="141">
        <v>3.2839419617000189E-2</v>
      </c>
      <c r="HS22" s="141">
        <v>1.9618765245076656E-3</v>
      </c>
      <c r="HT22" s="141">
        <v>1.374000994098941E-3</v>
      </c>
      <c r="HU22" s="141">
        <v>3.4540168044820741E-3</v>
      </c>
      <c r="HV22" s="141">
        <v>3.9129852650705198E-4</v>
      </c>
      <c r="HW22" s="141">
        <v>4.995559523649126E-5</v>
      </c>
      <c r="HX22" s="141">
        <v>5.1821228920307457E-4</v>
      </c>
      <c r="HY22" s="141">
        <v>9.9281392152734548E-4</v>
      </c>
      <c r="HZ22" s="101"/>
    </row>
    <row r="23" spans="1:234" s="102" customFormat="1" ht="48" x14ac:dyDescent="0.25">
      <c r="A23" s="99" t="s">
        <v>28</v>
      </c>
      <c r="B23" s="100">
        <v>6142</v>
      </c>
      <c r="C23" s="100"/>
      <c r="D23" s="100">
        <v>4</v>
      </c>
      <c r="E23" s="100"/>
      <c r="F23" s="100"/>
      <c r="G23" s="100" t="s">
        <v>815</v>
      </c>
      <c r="H23" s="100" t="s">
        <v>23</v>
      </c>
      <c r="I23" s="99" t="s">
        <v>11</v>
      </c>
      <c r="J23" s="99" t="s">
        <v>881</v>
      </c>
      <c r="K23" s="141">
        <v>0</v>
      </c>
      <c r="L23" s="141">
        <v>0</v>
      </c>
      <c r="M23" s="141">
        <v>0</v>
      </c>
      <c r="N23" s="141">
        <v>0</v>
      </c>
      <c r="O23" s="141">
        <v>0</v>
      </c>
      <c r="P23" s="141">
        <v>0</v>
      </c>
      <c r="Q23" s="141">
        <v>0</v>
      </c>
      <c r="R23" s="141">
        <v>0</v>
      </c>
      <c r="S23" s="141">
        <v>0</v>
      </c>
      <c r="T23" s="141">
        <v>1.0516520393789532E-5</v>
      </c>
      <c r="U23" s="141">
        <v>0</v>
      </c>
      <c r="V23" s="141">
        <v>0</v>
      </c>
      <c r="W23" s="141">
        <v>0</v>
      </c>
      <c r="X23" s="141">
        <v>0</v>
      </c>
      <c r="Y23" s="141">
        <v>8.4356873419594089E-6</v>
      </c>
      <c r="Z23" s="141">
        <v>0</v>
      </c>
      <c r="AA23" s="141">
        <v>5.6829645318324616E-5</v>
      </c>
      <c r="AB23" s="141">
        <v>7.8660920705773092E-5</v>
      </c>
      <c r="AC23" s="141">
        <v>2.8728507684563622E-5</v>
      </c>
      <c r="AD23" s="141">
        <v>0</v>
      </c>
      <c r="AE23" s="141">
        <v>1.3069349565894321E-6</v>
      </c>
      <c r="AF23" s="141">
        <v>4.8719935068956556E-5</v>
      </c>
      <c r="AG23" s="141">
        <v>3.7454126853011209E-4</v>
      </c>
      <c r="AH23" s="141">
        <v>0</v>
      </c>
      <c r="AI23" s="141">
        <v>0</v>
      </c>
      <c r="AJ23" s="141">
        <v>0</v>
      </c>
      <c r="AK23" s="141">
        <v>9.0466863127736914E-6</v>
      </c>
      <c r="AL23" s="141"/>
      <c r="AM23" s="141">
        <v>0</v>
      </c>
      <c r="AN23" s="141">
        <v>0</v>
      </c>
      <c r="AO23" s="141">
        <v>1.0162303320147955E-5</v>
      </c>
      <c r="AP23" s="141">
        <v>0</v>
      </c>
      <c r="AQ23" s="141">
        <v>0</v>
      </c>
      <c r="AR23" s="141">
        <v>0</v>
      </c>
      <c r="AS23" s="141">
        <v>0</v>
      </c>
      <c r="AT23" s="141">
        <v>1.1012144894817584E-5</v>
      </c>
      <c r="AU23" s="141">
        <v>8.9247774576237055E-6</v>
      </c>
      <c r="AV23" s="141">
        <v>4.1695536164534598E-5</v>
      </c>
      <c r="AW23" s="141">
        <v>3.8376436894466832E-5</v>
      </c>
      <c r="AX23" s="141">
        <v>3.7919042239358044E-6</v>
      </c>
      <c r="AY23" s="141">
        <v>6.6130281832374124E-4</v>
      </c>
      <c r="AZ23" s="141">
        <v>1.3036642559976912E-5</v>
      </c>
      <c r="BA23" s="141">
        <v>1.5796329783691094E-5</v>
      </c>
      <c r="BB23" s="141">
        <v>0</v>
      </c>
      <c r="BC23" s="141">
        <v>7.0309973483961675E-5</v>
      </c>
      <c r="BD23" s="141">
        <v>7.9302747368117731E-5</v>
      </c>
      <c r="BE23" s="141">
        <v>1.1294814670333854E-4</v>
      </c>
      <c r="BF23" s="141">
        <v>2.5370721105332831E-6</v>
      </c>
      <c r="BG23" s="141">
        <v>0</v>
      </c>
      <c r="BH23" s="141">
        <v>5.3944069350603606E-5</v>
      </c>
      <c r="BI23" s="141">
        <v>4.6275351066591889E-4</v>
      </c>
      <c r="BJ23" s="141">
        <v>6.5158565422428899E-6</v>
      </c>
      <c r="BK23" s="141">
        <v>2.2300795445628796E-6</v>
      </c>
      <c r="BL23" s="141">
        <v>0</v>
      </c>
      <c r="BM23" s="141">
        <v>1.0630022572076904E-4</v>
      </c>
      <c r="BN23" s="141"/>
      <c r="BO23" s="141">
        <v>0</v>
      </c>
      <c r="BP23" s="141">
        <v>0</v>
      </c>
      <c r="BQ23" s="141">
        <v>2.4518262040462376E-5</v>
      </c>
      <c r="BR23" s="141">
        <v>0</v>
      </c>
      <c r="BS23" s="141">
        <v>0</v>
      </c>
      <c r="BT23" s="141">
        <v>0</v>
      </c>
      <c r="BU23" s="141">
        <v>0</v>
      </c>
      <c r="BV23" s="141">
        <v>2.1670259048320102E-5</v>
      </c>
      <c r="BW23" s="141">
        <v>2.4273808988580687E-5</v>
      </c>
      <c r="BX23" s="141">
        <v>1.2207949034329777E-4</v>
      </c>
      <c r="BY23" s="141">
        <v>4.5160949655992903E-4</v>
      </c>
      <c r="BZ23" s="141">
        <v>3.6882782736062608E-5</v>
      </c>
      <c r="CA23" s="141">
        <v>5.6571897769428978E-4</v>
      </c>
      <c r="CB23" s="141">
        <v>2.4496113210289485E-5</v>
      </c>
      <c r="CC23" s="141">
        <v>3.535106279275506E-5</v>
      </c>
      <c r="CD23" s="141">
        <v>0</v>
      </c>
      <c r="CE23" s="141">
        <v>9.8452332004855464E-5</v>
      </c>
      <c r="CF23" s="141">
        <v>7.2450268326733716E-5</v>
      </c>
      <c r="CG23" s="141">
        <v>4.7084326530183137E-4</v>
      </c>
      <c r="CH23" s="141">
        <v>3.0521718604981351E-4</v>
      </c>
      <c r="CI23" s="141">
        <v>0</v>
      </c>
      <c r="CJ23" s="141">
        <v>6.7547336648034274E-5</v>
      </c>
      <c r="CK23" s="141">
        <v>4.491542230936152E-4</v>
      </c>
      <c r="CL23" s="141">
        <v>1.0534445980967284E-5</v>
      </c>
      <c r="CM23" s="141">
        <v>1.2928508443907499E-5</v>
      </c>
      <c r="CN23" s="141">
        <v>0</v>
      </c>
      <c r="CO23" s="141">
        <v>1.8592271986844788E-4</v>
      </c>
      <c r="CP23" s="141"/>
      <c r="CQ23" s="141">
        <v>0</v>
      </c>
      <c r="CR23" s="141">
        <v>0</v>
      </c>
      <c r="CS23" s="141">
        <v>3.4984533383347576E-5</v>
      </c>
      <c r="CT23" s="141">
        <v>0</v>
      </c>
      <c r="CU23" s="141">
        <v>0</v>
      </c>
      <c r="CV23" s="141">
        <v>0</v>
      </c>
      <c r="CW23" s="141">
        <v>0</v>
      </c>
      <c r="CX23" s="141">
        <v>3.6822034657328115E-5</v>
      </c>
      <c r="CY23" s="141">
        <v>3.2177088612342257E-5</v>
      </c>
      <c r="CZ23" s="141">
        <v>1.5809262748441811E-4</v>
      </c>
      <c r="DA23" s="141">
        <v>6.6549532803559402E-4</v>
      </c>
      <c r="DB23" s="141">
        <v>6.0531895036059136E-5</v>
      </c>
      <c r="DC23" s="141">
        <v>4.1412351379447649E-4</v>
      </c>
      <c r="DD23" s="141">
        <v>3.7226303573527589E-5</v>
      </c>
      <c r="DE23" s="141">
        <v>5.4291938250339766E-5</v>
      </c>
      <c r="DF23" s="141">
        <v>0</v>
      </c>
      <c r="DG23" s="141">
        <v>9.7757900434935767E-5</v>
      </c>
      <c r="DH23" s="141">
        <v>7.193172684956098E-5</v>
      </c>
      <c r="DI23" s="141">
        <v>5.6211458052273444E-4</v>
      </c>
      <c r="DJ23" s="141">
        <v>4.583484050042192E-4</v>
      </c>
      <c r="DK23" s="141">
        <v>0</v>
      </c>
      <c r="DL23" s="141">
        <v>7.5530061240911705E-5</v>
      </c>
      <c r="DM23" s="141">
        <v>1.6203369499875437E-5</v>
      </c>
      <c r="DN23" s="141">
        <v>3.2087673489496092E-5</v>
      </c>
      <c r="DO23" s="141">
        <v>2.2764684013489202E-5</v>
      </c>
      <c r="DP23" s="141">
        <v>0</v>
      </c>
      <c r="DQ23" s="141">
        <v>1.5583770033782309E-4</v>
      </c>
      <c r="DR23" s="141"/>
      <c r="DS23" s="141">
        <v>0</v>
      </c>
      <c r="DT23" s="141">
        <v>0</v>
      </c>
      <c r="DU23" s="141">
        <v>4.3853891614386708E-5</v>
      </c>
      <c r="DV23" s="141">
        <v>0</v>
      </c>
      <c r="DW23" s="141">
        <v>0</v>
      </c>
      <c r="DX23" s="141">
        <v>0</v>
      </c>
      <c r="DY23" s="141">
        <v>0</v>
      </c>
      <c r="DZ23" s="141">
        <v>4.6246528241181595E-5</v>
      </c>
      <c r="EA23" s="141">
        <v>3.3450192238498849E-5</v>
      </c>
      <c r="EB23" s="141">
        <v>2.293785747774079E-4</v>
      </c>
      <c r="EC23" s="141">
        <v>6.1914899982323064E-4</v>
      </c>
      <c r="ED23" s="141">
        <v>5.1398582487291397E-5</v>
      </c>
      <c r="EE23" s="141">
        <v>0</v>
      </c>
      <c r="EF23" s="141">
        <v>5.3232780297956966E-5</v>
      </c>
      <c r="EG23" s="141">
        <v>6.407741881814312E-5</v>
      </c>
      <c r="EH23" s="141">
        <v>0</v>
      </c>
      <c r="EI23" s="141">
        <v>1.0512170315277803E-4</v>
      </c>
      <c r="EJ23" s="141">
        <v>7.8924097062340362E-5</v>
      </c>
      <c r="EK23" s="141">
        <v>7.3762293226892932E-4</v>
      </c>
      <c r="EL23" s="141">
        <v>5.7562267008155711E-4</v>
      </c>
      <c r="EM23" s="141">
        <v>0</v>
      </c>
      <c r="EN23" s="141">
        <v>9.9750733682178662E-5</v>
      </c>
      <c r="EO23" s="141">
        <v>5.8317794853997689E-5</v>
      </c>
      <c r="EP23" s="141">
        <v>3.6915666647412974E-5</v>
      </c>
      <c r="EQ23" s="141">
        <v>4.5191509140139155E-5</v>
      </c>
      <c r="ER23" s="141">
        <v>0</v>
      </c>
      <c r="ES23" s="141">
        <v>5.1631441787105482E-5</v>
      </c>
      <c r="ET23" s="141"/>
      <c r="EU23" s="141">
        <v>0</v>
      </c>
      <c r="EV23" s="141">
        <v>0</v>
      </c>
      <c r="EW23" s="141">
        <v>5.9282019227641329E-5</v>
      </c>
      <c r="EX23" s="141">
        <v>0</v>
      </c>
      <c r="EY23" s="141">
        <v>0</v>
      </c>
      <c r="EZ23" s="141">
        <v>0</v>
      </c>
      <c r="FA23" s="141">
        <v>0</v>
      </c>
      <c r="FB23" s="141">
        <v>5.9794547169149281E-5</v>
      </c>
      <c r="FC23" s="141">
        <v>5.0567856726852776E-5</v>
      </c>
      <c r="FD23" s="141">
        <v>3.5021726700684377E-4</v>
      </c>
      <c r="FE23" s="141">
        <v>3.1289757846881454E-4</v>
      </c>
      <c r="FF23" s="141">
        <v>9.4731278890067979E-5</v>
      </c>
      <c r="FG23" s="141">
        <v>3.1947499152195052E-4</v>
      </c>
      <c r="FH23" s="141">
        <v>8.8866140392287733E-5</v>
      </c>
      <c r="FI23" s="141">
        <v>1.1646066257489476E-4</v>
      </c>
      <c r="FJ23" s="141">
        <v>0</v>
      </c>
      <c r="FK23" s="141">
        <v>8.5450285274951655E-5</v>
      </c>
      <c r="FL23" s="141">
        <v>5.1747930232155714E-5</v>
      </c>
      <c r="FM23" s="141">
        <v>1.0412485201237115E-3</v>
      </c>
      <c r="FN23" s="141">
        <v>6.9420265736833326E-4</v>
      </c>
      <c r="FO23" s="141">
        <v>0</v>
      </c>
      <c r="FP23" s="141">
        <v>8.1339745377112112E-5</v>
      </c>
      <c r="FQ23" s="141">
        <v>3.6921209629262965E-5</v>
      </c>
      <c r="FR23" s="141">
        <v>5.0798948270108172E-5</v>
      </c>
      <c r="FS23" s="141">
        <v>1.5239006619094885E-4</v>
      </c>
      <c r="FT23" s="141">
        <v>0</v>
      </c>
      <c r="FU23" s="141">
        <v>1.0477677211654095E-4</v>
      </c>
      <c r="FV23" s="141"/>
      <c r="FW23" s="141">
        <v>0</v>
      </c>
      <c r="FX23" s="141">
        <v>0</v>
      </c>
      <c r="FY23" s="141">
        <v>7.3424897098309003E-5</v>
      </c>
      <c r="FZ23" s="141">
        <v>0</v>
      </c>
      <c r="GA23" s="141">
        <v>0</v>
      </c>
      <c r="GB23" s="141">
        <v>0</v>
      </c>
      <c r="GC23" s="141">
        <v>0</v>
      </c>
      <c r="GD23" s="141">
        <v>6.626999649721619E-5</v>
      </c>
      <c r="GE23" s="141">
        <v>4.3936948370303757E-5</v>
      </c>
      <c r="GF23" s="141">
        <v>3.0872546164344025E-4</v>
      </c>
      <c r="GG23" s="141">
        <v>1.6568275108368237E-4</v>
      </c>
      <c r="GH23" s="141">
        <v>9.7602141898657312E-5</v>
      </c>
      <c r="GI23" s="141">
        <v>0</v>
      </c>
      <c r="GJ23" s="141">
        <v>1.0736407181953824E-4</v>
      </c>
      <c r="GK23" s="141">
        <v>0</v>
      </c>
      <c r="GL23" s="141">
        <v>2.5310433477531158E-6</v>
      </c>
      <c r="GM23" s="141">
        <v>2.051107281530859E-5</v>
      </c>
      <c r="GN23" s="141">
        <v>5.4655555787916291E-5</v>
      </c>
      <c r="GO23" s="141">
        <v>9.4582825694858883E-4</v>
      </c>
      <c r="GP23" s="141">
        <v>6.1228241591976945E-4</v>
      </c>
      <c r="GQ23" s="141">
        <v>0</v>
      </c>
      <c r="GR23" s="141">
        <v>8.2969022401029529E-5</v>
      </c>
      <c r="GS23" s="141">
        <v>6.1699022053986045E-5</v>
      </c>
      <c r="GT23" s="141">
        <v>0</v>
      </c>
      <c r="GU23" s="141">
        <v>0</v>
      </c>
      <c r="GV23" s="141">
        <v>0</v>
      </c>
      <c r="GW23" s="141">
        <v>3.3566271547921626E-4</v>
      </c>
      <c r="GX23" s="141"/>
      <c r="GY23" s="141">
        <v>0</v>
      </c>
      <c r="GZ23" s="141">
        <v>0</v>
      </c>
      <c r="HA23" s="141">
        <v>9.5880226472779546E-5</v>
      </c>
      <c r="HB23" s="141">
        <v>0</v>
      </c>
      <c r="HC23" s="141">
        <v>0</v>
      </c>
      <c r="HD23" s="141">
        <v>0</v>
      </c>
      <c r="HE23" s="141">
        <v>0</v>
      </c>
      <c r="HF23" s="141">
        <v>7.2076886709006329E-5</v>
      </c>
      <c r="HG23" s="141">
        <v>0</v>
      </c>
      <c r="HH23" s="141">
        <v>3.745486500205581E-4</v>
      </c>
      <c r="HI23" s="141">
        <v>2.0090648920806456E-4</v>
      </c>
      <c r="HJ23" s="141">
        <v>1.0324888563665203E-4</v>
      </c>
      <c r="HK23" s="141">
        <v>0</v>
      </c>
      <c r="HL23" s="141">
        <v>1.259440316334253E-4</v>
      </c>
      <c r="HM23" s="141">
        <v>0</v>
      </c>
      <c r="HN23" s="141">
        <v>1.3895483612234748E-6</v>
      </c>
      <c r="HO23" s="141">
        <v>1.7400329864176873E-5</v>
      </c>
      <c r="HP23" s="141">
        <v>1.1625511619558252E-5</v>
      </c>
      <c r="HQ23" s="141">
        <v>1.1790042540712638E-3</v>
      </c>
      <c r="HR23" s="141">
        <v>7.2993018838458316E-4</v>
      </c>
      <c r="HS23" s="141">
        <v>0</v>
      </c>
      <c r="HT23" s="141">
        <v>9.2491291713300345E-5</v>
      </c>
      <c r="HU23" s="141">
        <v>0</v>
      </c>
      <c r="HV23" s="141">
        <v>0</v>
      </c>
      <c r="HW23" s="141">
        <v>0</v>
      </c>
      <c r="HX23" s="141">
        <v>0</v>
      </c>
      <c r="HY23" s="141">
        <v>4.7104042251692449E-4</v>
      </c>
      <c r="HZ23" s="101"/>
    </row>
    <row r="24" spans="1:234" s="102" customFormat="1" ht="36" x14ac:dyDescent="0.25">
      <c r="A24" s="99" t="s">
        <v>28</v>
      </c>
      <c r="B24" s="100">
        <v>6143</v>
      </c>
      <c r="C24" s="100"/>
      <c r="D24" s="100">
        <v>4</v>
      </c>
      <c r="E24" s="100"/>
      <c r="F24" s="100"/>
      <c r="G24" s="100" t="s">
        <v>786</v>
      </c>
      <c r="H24" s="100" t="s">
        <v>23</v>
      </c>
      <c r="I24" s="99" t="s">
        <v>11</v>
      </c>
      <c r="J24" s="99" t="s">
        <v>881</v>
      </c>
      <c r="K24" s="141">
        <v>2.8902123675632786E-5</v>
      </c>
      <c r="L24" s="141">
        <v>0</v>
      </c>
      <c r="M24" s="141">
        <v>0</v>
      </c>
      <c r="N24" s="141">
        <v>0</v>
      </c>
      <c r="O24" s="141">
        <v>0</v>
      </c>
      <c r="P24" s="141">
        <v>0</v>
      </c>
      <c r="Q24" s="141">
        <v>1.1009344930104909E-6</v>
      </c>
      <c r="R24" s="141">
        <v>2.7550120098859008E-5</v>
      </c>
      <c r="S24" s="141">
        <v>3.9840880360873637E-6</v>
      </c>
      <c r="T24" s="141">
        <v>1.5521473208845679E-4</v>
      </c>
      <c r="U24" s="141">
        <v>7.5103361210653138E-6</v>
      </c>
      <c r="V24" s="141">
        <v>8.9476894291133343E-6</v>
      </c>
      <c r="W24" s="141">
        <v>1.2139001726303516E-4</v>
      </c>
      <c r="X24" s="141">
        <v>0</v>
      </c>
      <c r="Y24" s="141">
        <v>0</v>
      </c>
      <c r="Z24" s="141">
        <v>2.7041323441649582E-4</v>
      </c>
      <c r="AA24" s="141">
        <v>0</v>
      </c>
      <c r="AB24" s="141">
        <v>0</v>
      </c>
      <c r="AC24" s="141">
        <v>6.597249040231905E-4</v>
      </c>
      <c r="AD24" s="141">
        <v>1.5409928415154048E-2</v>
      </c>
      <c r="AE24" s="141">
        <v>2.0922208576103807E-4</v>
      </c>
      <c r="AF24" s="141">
        <v>0</v>
      </c>
      <c r="AG24" s="141">
        <v>0</v>
      </c>
      <c r="AH24" s="141">
        <v>0</v>
      </c>
      <c r="AI24" s="141">
        <v>0</v>
      </c>
      <c r="AJ24" s="141">
        <v>7.3690220592347212E-5</v>
      </c>
      <c r="AK24" s="141">
        <v>6.9473910850280346E-6</v>
      </c>
      <c r="AL24" s="141"/>
      <c r="AM24" s="141">
        <v>1.1239204119745724E-6</v>
      </c>
      <c r="AN24" s="141">
        <v>0</v>
      </c>
      <c r="AO24" s="141">
        <v>0</v>
      </c>
      <c r="AP24" s="141">
        <v>4.1937702335873829E-6</v>
      </c>
      <c r="AQ24" s="141">
        <v>0</v>
      </c>
      <c r="AR24" s="141">
        <v>0</v>
      </c>
      <c r="AS24" s="141">
        <v>0</v>
      </c>
      <c r="AT24" s="141">
        <v>0</v>
      </c>
      <c r="AU24" s="141">
        <v>3.1559563827320989E-6</v>
      </c>
      <c r="AV24" s="141">
        <v>7.4008869881086569E-5</v>
      </c>
      <c r="AW24" s="141">
        <v>7.9478312533694454E-6</v>
      </c>
      <c r="AX24" s="141">
        <v>8.3421892926587698E-6</v>
      </c>
      <c r="AY24" s="141">
        <v>1.9365300374491449E-4</v>
      </c>
      <c r="AZ24" s="141">
        <v>0</v>
      </c>
      <c r="BA24" s="141">
        <v>0</v>
      </c>
      <c r="BB24" s="141">
        <v>1.6011932907575985E-4</v>
      </c>
      <c r="BC24" s="141">
        <v>1.2059468841468653E-6</v>
      </c>
      <c r="BD24" s="141">
        <v>0</v>
      </c>
      <c r="BE24" s="141">
        <v>8.0747159525109216E-4</v>
      </c>
      <c r="BF24" s="141">
        <v>1.6628320650703181E-2</v>
      </c>
      <c r="BG24" s="141">
        <v>1.0804036090436076E-4</v>
      </c>
      <c r="BH24" s="141">
        <v>0</v>
      </c>
      <c r="BI24" s="141">
        <v>1.3650855206168895E-6</v>
      </c>
      <c r="BJ24" s="141">
        <v>0</v>
      </c>
      <c r="BK24" s="141">
        <v>0</v>
      </c>
      <c r="BL24" s="141">
        <v>8.8593716600470488E-5</v>
      </c>
      <c r="BM24" s="141">
        <v>0</v>
      </c>
      <c r="BN24" s="141"/>
      <c r="BO24" s="141">
        <v>1.0226198178817078E-5</v>
      </c>
      <c r="BP24" s="141">
        <v>0</v>
      </c>
      <c r="BQ24" s="141">
        <v>0</v>
      </c>
      <c r="BR24" s="141">
        <v>0</v>
      </c>
      <c r="BS24" s="141">
        <v>0</v>
      </c>
      <c r="BT24" s="141">
        <v>2.4137635328989776E-6</v>
      </c>
      <c r="BU24" s="141">
        <v>0</v>
      </c>
      <c r="BV24" s="141">
        <v>0</v>
      </c>
      <c r="BW24" s="141">
        <v>0</v>
      </c>
      <c r="BX24" s="141">
        <v>2.1145928414974144E-6</v>
      </c>
      <c r="BY24" s="141">
        <v>1.379697036404238E-5</v>
      </c>
      <c r="BZ24" s="141">
        <v>7.3228826054428145E-6</v>
      </c>
      <c r="CA24" s="141">
        <v>0</v>
      </c>
      <c r="CB24" s="141">
        <v>0</v>
      </c>
      <c r="CC24" s="141">
        <v>0</v>
      </c>
      <c r="CD24" s="141">
        <v>3.0130219758611233E-4</v>
      </c>
      <c r="CE24" s="141">
        <v>3.6064702180266494E-4</v>
      </c>
      <c r="CF24" s="141">
        <v>0</v>
      </c>
      <c r="CG24" s="141">
        <v>9.6691238232428942E-4</v>
      </c>
      <c r="CH24" s="141">
        <v>1.7714896819902768E-2</v>
      </c>
      <c r="CI24" s="141">
        <v>1.0149608781985858E-4</v>
      </c>
      <c r="CJ24" s="141">
        <v>0</v>
      </c>
      <c r="CK24" s="141">
        <v>0</v>
      </c>
      <c r="CL24" s="141">
        <v>1.0701454619778422E-5</v>
      </c>
      <c r="CM24" s="141">
        <v>0</v>
      </c>
      <c r="CN24" s="141">
        <v>0</v>
      </c>
      <c r="CO24" s="141">
        <v>1.0880593270251888E-4</v>
      </c>
      <c r="CP24" s="141"/>
      <c r="CQ24" s="141">
        <v>0</v>
      </c>
      <c r="CR24" s="141">
        <v>0</v>
      </c>
      <c r="CS24" s="141">
        <v>3.2805547592683771E-5</v>
      </c>
      <c r="CT24" s="141">
        <v>0</v>
      </c>
      <c r="CU24" s="141">
        <v>0</v>
      </c>
      <c r="CV24" s="141">
        <v>6.0287186828874569E-6</v>
      </c>
      <c r="CW24" s="141">
        <v>0</v>
      </c>
      <c r="CX24" s="141">
        <v>0</v>
      </c>
      <c r="CY24" s="141">
        <v>0</v>
      </c>
      <c r="CZ24" s="141">
        <v>1.0529292290050737E-6</v>
      </c>
      <c r="DA24" s="141">
        <v>7.6314074208420826E-6</v>
      </c>
      <c r="DB24" s="141">
        <v>3.8105974695585346E-5</v>
      </c>
      <c r="DC24" s="141">
        <v>0</v>
      </c>
      <c r="DD24" s="141">
        <v>0</v>
      </c>
      <c r="DE24" s="141">
        <v>0</v>
      </c>
      <c r="DF24" s="141">
        <v>3.659019827701545E-4</v>
      </c>
      <c r="DG24" s="141">
        <v>4.3416800639361727E-4</v>
      </c>
      <c r="DH24" s="141">
        <v>0</v>
      </c>
      <c r="DI24" s="141">
        <v>9.8646093761178767E-4</v>
      </c>
      <c r="DJ24" s="141">
        <v>1.5596183659403554E-2</v>
      </c>
      <c r="DK24" s="141">
        <v>1.7761537035561662E-4</v>
      </c>
      <c r="DL24" s="141">
        <v>0</v>
      </c>
      <c r="DM24" s="141">
        <v>0</v>
      </c>
      <c r="DN24" s="141">
        <v>4.8453380449790993E-6</v>
      </c>
      <c r="DO24" s="141">
        <v>0</v>
      </c>
      <c r="DP24" s="141">
        <v>2.0313147957796993E-6</v>
      </c>
      <c r="DQ24" s="141">
        <v>1.3255395016831855E-4</v>
      </c>
      <c r="DR24" s="141"/>
      <c r="DS24" s="141">
        <v>0</v>
      </c>
      <c r="DT24" s="141">
        <v>0</v>
      </c>
      <c r="DU24" s="141">
        <v>8.5601529525312025E-6</v>
      </c>
      <c r="DV24" s="141">
        <v>0</v>
      </c>
      <c r="DW24" s="141">
        <v>0</v>
      </c>
      <c r="DX24" s="141">
        <v>0</v>
      </c>
      <c r="DY24" s="141">
        <v>0</v>
      </c>
      <c r="DZ24" s="141">
        <v>0</v>
      </c>
      <c r="EA24" s="141">
        <v>0</v>
      </c>
      <c r="EB24" s="141">
        <v>0</v>
      </c>
      <c r="EC24" s="141">
        <v>0</v>
      </c>
      <c r="ED24" s="141">
        <v>2.7234874090746622E-5</v>
      </c>
      <c r="EE24" s="141">
        <v>0</v>
      </c>
      <c r="EF24" s="141">
        <v>0</v>
      </c>
      <c r="EG24" s="141">
        <v>0</v>
      </c>
      <c r="EH24" s="141">
        <v>4.1494891971860292E-4</v>
      </c>
      <c r="EI24" s="141">
        <v>4.2725489282707216E-4</v>
      </c>
      <c r="EJ24" s="141">
        <v>0</v>
      </c>
      <c r="EK24" s="141">
        <v>7.4508875689362631E-4</v>
      </c>
      <c r="EL24" s="141">
        <v>7.3216009409405071E-3</v>
      </c>
      <c r="EM24" s="141">
        <v>0</v>
      </c>
      <c r="EN24" s="141">
        <v>0</v>
      </c>
      <c r="EO24" s="141">
        <v>2.3042133931149814E-4</v>
      </c>
      <c r="EP24" s="141">
        <v>1.2344079405336627E-4</v>
      </c>
      <c r="EQ24" s="141">
        <v>0</v>
      </c>
      <c r="ER24" s="141">
        <v>8.5101885598616197E-6</v>
      </c>
      <c r="ES24" s="141">
        <v>2.9048527480257346E-5</v>
      </c>
      <c r="ET24" s="141"/>
      <c r="EU24" s="141">
        <v>0</v>
      </c>
      <c r="EV24" s="141">
        <v>0</v>
      </c>
      <c r="EW24" s="141">
        <v>0</v>
      </c>
      <c r="EX24" s="141">
        <v>0</v>
      </c>
      <c r="EY24" s="141">
        <v>6.9014013681351293E-6</v>
      </c>
      <c r="EZ24" s="141">
        <v>0</v>
      </c>
      <c r="FA24" s="141">
        <v>0</v>
      </c>
      <c r="FB24" s="141">
        <v>0</v>
      </c>
      <c r="FC24" s="141">
        <v>0</v>
      </c>
      <c r="FD24" s="141">
        <v>0</v>
      </c>
      <c r="FE24" s="141">
        <v>0</v>
      </c>
      <c r="FF24" s="141">
        <v>0</v>
      </c>
      <c r="FG24" s="141">
        <v>0</v>
      </c>
      <c r="FH24" s="141">
        <v>0</v>
      </c>
      <c r="FI24" s="141">
        <v>0</v>
      </c>
      <c r="FJ24" s="141">
        <v>4.1885623007313763E-4</v>
      </c>
      <c r="FK24" s="141">
        <v>3.2972483290672204E-4</v>
      </c>
      <c r="FL24" s="141">
        <v>0</v>
      </c>
      <c r="FM24" s="141">
        <v>1.4250970903682731E-3</v>
      </c>
      <c r="FN24" s="141">
        <v>5.5619225688970913E-3</v>
      </c>
      <c r="FO24" s="141">
        <v>0</v>
      </c>
      <c r="FP24" s="141">
        <v>0</v>
      </c>
      <c r="FQ24" s="141">
        <v>1.4040576414826663E-4</v>
      </c>
      <c r="FR24" s="141">
        <v>1.1261283128404408E-4</v>
      </c>
      <c r="FS24" s="141">
        <v>2.0167827297941174E-5</v>
      </c>
      <c r="FT24" s="141">
        <v>2.2733608920219359E-5</v>
      </c>
      <c r="FU24" s="141">
        <v>1.4797604701247512E-4</v>
      </c>
      <c r="FV24" s="141"/>
      <c r="FW24" s="141">
        <v>0</v>
      </c>
      <c r="FX24" s="141">
        <v>0</v>
      </c>
      <c r="FY24" s="141">
        <v>0</v>
      </c>
      <c r="FZ24" s="141">
        <v>0</v>
      </c>
      <c r="GA24" s="141">
        <v>8.9122223313049332E-5</v>
      </c>
      <c r="GB24" s="141">
        <v>0</v>
      </c>
      <c r="GC24" s="141">
        <v>0</v>
      </c>
      <c r="GD24" s="141">
        <v>0</v>
      </c>
      <c r="GE24" s="141">
        <v>0</v>
      </c>
      <c r="GF24" s="141">
        <v>0</v>
      </c>
      <c r="GG24" s="141">
        <v>0</v>
      </c>
      <c r="GH24" s="141">
        <v>0</v>
      </c>
      <c r="GI24" s="141">
        <v>0</v>
      </c>
      <c r="GJ24" s="141">
        <v>0</v>
      </c>
      <c r="GK24" s="141">
        <v>0</v>
      </c>
      <c r="GL24" s="141">
        <v>1.9486836835796005E-4</v>
      </c>
      <c r="GM24" s="141">
        <v>2.9867289041843965E-4</v>
      </c>
      <c r="GN24" s="141">
        <v>0</v>
      </c>
      <c r="GO24" s="141">
        <v>3.2265732333420659E-4</v>
      </c>
      <c r="GP24" s="141">
        <v>5.0110889975866378E-3</v>
      </c>
      <c r="GQ24" s="141">
        <v>0</v>
      </c>
      <c r="GR24" s="141">
        <v>0</v>
      </c>
      <c r="GS24" s="141">
        <v>1.4243147194322898E-4</v>
      </c>
      <c r="GT24" s="141">
        <v>5.7065061891269921E-6</v>
      </c>
      <c r="GU24" s="141">
        <v>0</v>
      </c>
      <c r="GV24" s="141">
        <v>0</v>
      </c>
      <c r="GW24" s="141">
        <v>0</v>
      </c>
      <c r="GX24" s="141"/>
      <c r="GY24" s="141">
        <v>0</v>
      </c>
      <c r="GZ24" s="141">
        <v>0</v>
      </c>
      <c r="HA24" s="141">
        <v>0</v>
      </c>
      <c r="HB24" s="141">
        <v>0</v>
      </c>
      <c r="HC24" s="141">
        <v>9.4721748424472316E-5</v>
      </c>
      <c r="HD24" s="141">
        <v>0</v>
      </c>
      <c r="HE24" s="141">
        <v>0</v>
      </c>
      <c r="HF24" s="141">
        <v>0</v>
      </c>
      <c r="HG24" s="141">
        <v>0</v>
      </c>
      <c r="HH24" s="141">
        <v>0</v>
      </c>
      <c r="HI24" s="141">
        <v>0</v>
      </c>
      <c r="HJ24" s="141">
        <v>0</v>
      </c>
      <c r="HK24" s="141">
        <v>0</v>
      </c>
      <c r="HL24" s="141">
        <v>0</v>
      </c>
      <c r="HM24" s="141">
        <v>0</v>
      </c>
      <c r="HN24" s="141">
        <v>2.0386092956437669E-4</v>
      </c>
      <c r="HO24" s="141">
        <v>2.7063144951998197E-4</v>
      </c>
      <c r="HP24" s="141">
        <v>0</v>
      </c>
      <c r="HQ24" s="141">
        <v>3.3807830319155748E-4</v>
      </c>
      <c r="HR24" s="141">
        <v>4.1113363748423474E-3</v>
      </c>
      <c r="HS24" s="141">
        <v>0</v>
      </c>
      <c r="HT24" s="141">
        <v>0</v>
      </c>
      <c r="HU24" s="141">
        <v>2.0538943276169011E-4</v>
      </c>
      <c r="HV24" s="141">
        <v>4.8199958779939286E-6</v>
      </c>
      <c r="HW24" s="141">
        <v>0</v>
      </c>
      <c r="HX24" s="141">
        <v>0</v>
      </c>
      <c r="HY24" s="141">
        <v>0</v>
      </c>
      <c r="HZ24" s="101"/>
    </row>
    <row r="25" spans="1:234" s="102" customFormat="1" ht="48" x14ac:dyDescent="0.25">
      <c r="A25" s="99" t="s">
        <v>28</v>
      </c>
      <c r="B25" s="100">
        <v>7722</v>
      </c>
      <c r="C25" s="100"/>
      <c r="D25" s="100">
        <v>5</v>
      </c>
      <c r="E25" s="100"/>
      <c r="F25" s="100"/>
      <c r="G25" s="100" t="s">
        <v>816</v>
      </c>
      <c r="H25" s="100" t="s">
        <v>23</v>
      </c>
      <c r="I25" s="99" t="s">
        <v>846</v>
      </c>
      <c r="J25" s="99" t="s">
        <v>882</v>
      </c>
      <c r="K25" s="141">
        <v>3.4755248234384161E-5</v>
      </c>
      <c r="L25" s="141">
        <v>1.8305370620299446E-5</v>
      </c>
      <c r="M25" s="141">
        <v>1.0997994987667863E-5</v>
      </c>
      <c r="N25" s="141">
        <v>3.1160397428292776E-5</v>
      </c>
      <c r="O25" s="141">
        <v>1.2420615057827291E-4</v>
      </c>
      <c r="P25" s="141">
        <v>2.0824092509428919E-5</v>
      </c>
      <c r="Q25" s="141">
        <v>1.6800387787672516E-5</v>
      </c>
      <c r="R25" s="141">
        <v>7.4492022457697151E-5</v>
      </c>
      <c r="S25" s="141">
        <v>2.83022538790329E-5</v>
      </c>
      <c r="T25" s="141">
        <v>3.2777132109981436E-4</v>
      </c>
      <c r="U25" s="141">
        <v>4.8787648876158682E-5</v>
      </c>
      <c r="V25" s="141">
        <v>4.8238541163448412E-5</v>
      </c>
      <c r="W25" s="141">
        <v>1.4983371923185882E-4</v>
      </c>
      <c r="X25" s="141">
        <v>2.7286794971460716E-5</v>
      </c>
      <c r="Y25" s="141">
        <v>1.3172203552331364E-5</v>
      </c>
      <c r="Z25" s="141">
        <v>1.2824843421749418E-4</v>
      </c>
      <c r="AA25" s="141">
        <v>1.0285265622864399E-3</v>
      </c>
      <c r="AB25" s="141">
        <v>1.3325838300828845E-4</v>
      </c>
      <c r="AC25" s="141">
        <v>3.3508806765781148E-3</v>
      </c>
      <c r="AD25" s="141">
        <v>4.538408307399852E-3</v>
      </c>
      <c r="AE25" s="141">
        <v>7.0663613613602819E-4</v>
      </c>
      <c r="AF25" s="141">
        <v>8.8941276528008031E-4</v>
      </c>
      <c r="AG25" s="141">
        <v>8.4297221526016765E-4</v>
      </c>
      <c r="AH25" s="141">
        <v>6.1745663081655094E-5</v>
      </c>
      <c r="AI25" s="141">
        <v>9.6495502837020439E-5</v>
      </c>
      <c r="AJ25" s="141">
        <v>2.6889477693277982E-4</v>
      </c>
      <c r="AK25" s="141">
        <v>2.2251433118176934E-4</v>
      </c>
      <c r="AL25" s="141"/>
      <c r="AM25" s="141">
        <v>6.5060266641932862E-5</v>
      </c>
      <c r="AN25" s="141">
        <v>1.6500979133847275E-5</v>
      </c>
      <c r="AO25" s="141">
        <v>2.1347439716243743E-5</v>
      </c>
      <c r="AP25" s="141">
        <v>4.4240274534201385E-5</v>
      </c>
      <c r="AQ25" s="141">
        <v>1.3907769205438129E-4</v>
      </c>
      <c r="AR25" s="141">
        <v>2.3341083598058023E-5</v>
      </c>
      <c r="AS25" s="141">
        <v>4.6464125356522283E-5</v>
      </c>
      <c r="AT25" s="141">
        <v>1.2027120008820906E-4</v>
      </c>
      <c r="AU25" s="141">
        <v>4.3466031211229117E-5</v>
      </c>
      <c r="AV25" s="141">
        <v>3.9549298519408088E-4</v>
      </c>
      <c r="AW25" s="141">
        <v>5.8477036829101017E-5</v>
      </c>
      <c r="AX25" s="141">
        <v>6.0135260728268307E-5</v>
      </c>
      <c r="AY25" s="141">
        <v>1.8744698783156681E-4</v>
      </c>
      <c r="AZ25" s="141">
        <v>4.261505224141595E-5</v>
      </c>
      <c r="BA25" s="141">
        <v>2.1325271081946543E-5</v>
      </c>
      <c r="BB25" s="141">
        <v>1.7526032151897827E-4</v>
      </c>
      <c r="BC25" s="141">
        <v>1.2944399532608306E-3</v>
      </c>
      <c r="BD25" s="141">
        <v>1.6298136130034907E-4</v>
      </c>
      <c r="BE25" s="141">
        <v>3.722228764140665E-3</v>
      </c>
      <c r="BF25" s="141">
        <v>5.1920330706408556E-3</v>
      </c>
      <c r="BG25" s="141">
        <v>8.2767455745862888E-4</v>
      </c>
      <c r="BH25" s="141">
        <v>1.1406829305298308E-3</v>
      </c>
      <c r="BI25" s="141">
        <v>9.2445917029351581E-4</v>
      </c>
      <c r="BJ25" s="141">
        <v>6.5984185948169118E-5</v>
      </c>
      <c r="BK25" s="141">
        <v>1.3928980215055224E-4</v>
      </c>
      <c r="BL25" s="141">
        <v>3.3331195161854989E-4</v>
      </c>
      <c r="BM25" s="141">
        <v>2.5012126095295132E-4</v>
      </c>
      <c r="BN25" s="141"/>
      <c r="BO25" s="141">
        <v>5.5547867773252075E-5</v>
      </c>
      <c r="BP25" s="141">
        <v>1.9748713063672627E-5</v>
      </c>
      <c r="BQ25" s="141">
        <v>1.7935679345338996E-5</v>
      </c>
      <c r="BR25" s="141">
        <v>4.9603224998728869E-5</v>
      </c>
      <c r="BS25" s="141">
        <v>3.0188194429355702E-4</v>
      </c>
      <c r="BT25" s="141">
        <v>4.786592156857446E-5</v>
      </c>
      <c r="BU25" s="141">
        <v>2.8669729634772691E-5</v>
      </c>
      <c r="BV25" s="141">
        <v>1.75044063028325E-4</v>
      </c>
      <c r="BW25" s="141">
        <v>4.4423136785785164E-5</v>
      </c>
      <c r="BX25" s="141">
        <v>5.2216218539144542E-4</v>
      </c>
      <c r="BY25" s="141">
        <v>7.2795547546048971E-5</v>
      </c>
      <c r="BZ25" s="141">
        <v>4.4405277746739303E-5</v>
      </c>
      <c r="CA25" s="141">
        <v>2.9012640247164578E-4</v>
      </c>
      <c r="CB25" s="141">
        <v>1.5446891440156892E-4</v>
      </c>
      <c r="CC25" s="141">
        <v>3.0929353081005949E-5</v>
      </c>
      <c r="CD25" s="141">
        <v>2.9046942114827724E-4</v>
      </c>
      <c r="CE25" s="141">
        <v>1.6977377813681099E-3</v>
      </c>
      <c r="CF25" s="141">
        <v>2.3744948897630691E-4</v>
      </c>
      <c r="CG25" s="141">
        <v>3.872666668723625E-3</v>
      </c>
      <c r="CH25" s="141">
        <v>6.3833231378401922E-3</v>
      </c>
      <c r="CI25" s="141">
        <v>1.0884580375712281E-3</v>
      </c>
      <c r="CJ25" s="141">
        <v>1.3297955644740484E-3</v>
      </c>
      <c r="CK25" s="141">
        <v>1.1204425811676313E-3</v>
      </c>
      <c r="CL25" s="141">
        <v>1.0032858347133168E-4</v>
      </c>
      <c r="CM25" s="141">
        <v>1.4725505702275888E-4</v>
      </c>
      <c r="CN25" s="141">
        <v>3.8629064479451749E-4</v>
      </c>
      <c r="CO25" s="141">
        <v>3.4704281864440605E-4</v>
      </c>
      <c r="CP25" s="141"/>
      <c r="CQ25" s="141">
        <v>8.0662554745132407E-5</v>
      </c>
      <c r="CR25" s="141">
        <v>2.1307749167423614E-5</v>
      </c>
      <c r="CS25" s="141">
        <v>2.2936914789044193E-5</v>
      </c>
      <c r="CT25" s="141">
        <v>6.8155722849730146E-5</v>
      </c>
      <c r="CU25" s="141">
        <v>3.1107799178249461E-4</v>
      </c>
      <c r="CV25" s="141">
        <v>5.306776929600951E-5</v>
      </c>
      <c r="CW25" s="141">
        <v>3.5949539918513358E-5</v>
      </c>
      <c r="CX25" s="141">
        <v>1.6561004473515146E-4</v>
      </c>
      <c r="CY25" s="141">
        <v>8.620717017033931E-5</v>
      </c>
      <c r="CZ25" s="141">
        <v>6.6904772456337477E-4</v>
      </c>
      <c r="DA25" s="141">
        <v>8.3067288031407721E-5</v>
      </c>
      <c r="DB25" s="141">
        <v>4.4664985778045365E-5</v>
      </c>
      <c r="DC25" s="141">
        <v>3.8322408298690564E-4</v>
      </c>
      <c r="DD25" s="141">
        <v>5.0609899646834144E-5</v>
      </c>
      <c r="DE25" s="141">
        <v>5.9801441906186935E-5</v>
      </c>
      <c r="DF25" s="141">
        <v>4.41345015542102E-4</v>
      </c>
      <c r="DG25" s="141">
        <v>1.9780338158703554E-3</v>
      </c>
      <c r="DH25" s="141">
        <v>3.3373599985704724E-4</v>
      </c>
      <c r="DI25" s="141">
        <v>4.1938188294823927E-3</v>
      </c>
      <c r="DJ25" s="141">
        <v>7.752351582041175E-3</v>
      </c>
      <c r="DK25" s="141">
        <v>1.3129685788390722E-3</v>
      </c>
      <c r="DL25" s="141">
        <v>1.670297698817065E-3</v>
      </c>
      <c r="DM25" s="141">
        <v>1.6250049192569355E-3</v>
      </c>
      <c r="DN25" s="141">
        <v>1.4051665948837922E-4</v>
      </c>
      <c r="DO25" s="141">
        <v>1.6328794170639049E-4</v>
      </c>
      <c r="DP25" s="141">
        <v>4.4601069937839677E-4</v>
      </c>
      <c r="DQ25" s="141">
        <v>4.6174941271703932E-4</v>
      </c>
      <c r="DR25" s="141"/>
      <c r="DS25" s="141">
        <v>8.3177448803889784E-5</v>
      </c>
      <c r="DT25" s="141">
        <v>2.5630410647467206E-5</v>
      </c>
      <c r="DU25" s="141">
        <v>2.1820607213522235E-5</v>
      </c>
      <c r="DV25" s="141">
        <v>1.1821530776361996E-4</v>
      </c>
      <c r="DW25" s="141">
        <v>3.8097223438453748E-4</v>
      </c>
      <c r="DX25" s="141">
        <v>4.8197393638722691E-5</v>
      </c>
      <c r="DY25" s="141">
        <v>7.671422137273885E-5</v>
      </c>
      <c r="DZ25" s="141">
        <v>1.5537902810652517E-4</v>
      </c>
      <c r="EA25" s="141">
        <v>1.3377953233216887E-4</v>
      </c>
      <c r="EB25" s="141">
        <v>9.5786884760864827E-4</v>
      </c>
      <c r="EC25" s="141">
        <v>1.3058822516348273E-4</v>
      </c>
      <c r="ED25" s="141">
        <v>8.7420108559778408E-5</v>
      </c>
      <c r="EE25" s="141">
        <v>5.1258908956333172E-4</v>
      </c>
      <c r="EF25" s="141">
        <v>4.3758036199365896E-5</v>
      </c>
      <c r="EG25" s="141">
        <v>6.3063072576118796E-5</v>
      </c>
      <c r="EH25" s="141">
        <v>5.6159304777713228E-4</v>
      </c>
      <c r="EI25" s="141">
        <v>2.8988725684130673E-3</v>
      </c>
      <c r="EJ25" s="141">
        <v>4.6756639480122366E-4</v>
      </c>
      <c r="EK25" s="141">
        <v>5.0388293614000781E-3</v>
      </c>
      <c r="EL25" s="141">
        <v>8.7024146929857524E-3</v>
      </c>
      <c r="EM25" s="141">
        <v>1.6169449377480055E-3</v>
      </c>
      <c r="EN25" s="141">
        <v>2.2634529305329749E-3</v>
      </c>
      <c r="EO25" s="141">
        <v>2.0150959568528944E-3</v>
      </c>
      <c r="EP25" s="141">
        <v>1.6952773184585087E-4</v>
      </c>
      <c r="EQ25" s="141">
        <v>1.6300761125756028E-4</v>
      </c>
      <c r="ER25" s="141">
        <v>5.8788102537173895E-4</v>
      </c>
      <c r="ES25" s="141">
        <v>5.3076636653667721E-4</v>
      </c>
      <c r="ET25" s="141"/>
      <c r="EU25" s="141">
        <v>1.3803520326927124E-4</v>
      </c>
      <c r="EV25" s="141">
        <v>2.8639992445150324E-5</v>
      </c>
      <c r="EW25" s="141">
        <v>2.025956720658841E-5</v>
      </c>
      <c r="EX25" s="141">
        <v>1.1282474991200328E-4</v>
      </c>
      <c r="EY25" s="141">
        <v>4.7359546407816039E-4</v>
      </c>
      <c r="EZ25" s="141">
        <v>4.2416105409639434E-5</v>
      </c>
      <c r="FA25" s="141">
        <v>7.8019475491770699E-5</v>
      </c>
      <c r="FB25" s="141">
        <v>1.2850417375410899E-4</v>
      </c>
      <c r="FC25" s="141">
        <v>1.4239103827125987E-4</v>
      </c>
      <c r="FD25" s="141">
        <v>1.3556004071964601E-3</v>
      </c>
      <c r="FE25" s="141">
        <v>2.126323772366185E-4</v>
      </c>
      <c r="FF25" s="141">
        <v>1.0209963463429274E-4</v>
      </c>
      <c r="FG25" s="141">
        <v>6.4248277337838216E-4</v>
      </c>
      <c r="FH25" s="141">
        <v>2.4097159000913106E-5</v>
      </c>
      <c r="FI25" s="141">
        <v>1.1282665748686565E-4</v>
      </c>
      <c r="FJ25" s="141">
        <v>7.8178359646776351E-4</v>
      </c>
      <c r="FK25" s="141">
        <v>3.7104321242220984E-3</v>
      </c>
      <c r="FL25" s="141">
        <v>6.7684700526796321E-4</v>
      </c>
      <c r="FM25" s="141">
        <v>6.0990193884387055E-3</v>
      </c>
      <c r="FN25" s="141">
        <v>1.1431898809170522E-2</v>
      </c>
      <c r="FO25" s="141">
        <v>2.1893688412452702E-3</v>
      </c>
      <c r="FP25" s="141">
        <v>3.0302281799215128E-3</v>
      </c>
      <c r="FQ25" s="141">
        <v>2.7174623727936622E-3</v>
      </c>
      <c r="FR25" s="141">
        <v>2.1917345146079445E-4</v>
      </c>
      <c r="FS25" s="141">
        <v>2.4091986106711486E-4</v>
      </c>
      <c r="FT25" s="141">
        <v>7.5088638190171357E-4</v>
      </c>
      <c r="FU25" s="141">
        <v>8.3696446353071874E-4</v>
      </c>
      <c r="FV25" s="141"/>
      <c r="FW25" s="141">
        <v>1.2958938954548029E-4</v>
      </c>
      <c r="FX25" s="141">
        <v>4.2188934124426211E-5</v>
      </c>
      <c r="FY25" s="141">
        <v>2.6539983033791658E-5</v>
      </c>
      <c r="FZ25" s="141">
        <v>1.0338921072231222E-4</v>
      </c>
      <c r="GA25" s="141">
        <v>6.3383956032792238E-4</v>
      </c>
      <c r="GB25" s="141">
        <v>5.5099777612199399E-5</v>
      </c>
      <c r="GC25" s="141">
        <v>9.653436883575913E-5</v>
      </c>
      <c r="GD25" s="141">
        <v>2.863715664835344E-4</v>
      </c>
      <c r="GE25" s="141">
        <v>1.8477420073516082E-4</v>
      </c>
      <c r="GF25" s="141">
        <v>1.2874608488557514E-3</v>
      </c>
      <c r="GG25" s="141">
        <v>3.0995425598497723E-4</v>
      </c>
      <c r="GH25" s="141">
        <v>1.2659030544280022E-4</v>
      </c>
      <c r="GI25" s="141">
        <v>6.1490592322763638E-4</v>
      </c>
      <c r="GJ25" s="141">
        <v>6.0216118570337523E-5</v>
      </c>
      <c r="GK25" s="141">
        <v>1.3556286632383091E-4</v>
      </c>
      <c r="GL25" s="141">
        <v>1.1783854137584872E-3</v>
      </c>
      <c r="GM25" s="141">
        <v>4.2280512910650202E-3</v>
      </c>
      <c r="GN25" s="141">
        <v>1.0245144484917991E-3</v>
      </c>
      <c r="GO25" s="141">
        <v>3.0677948643738832E-3</v>
      </c>
      <c r="GP25" s="141">
        <v>9.8646999679748142E-3</v>
      </c>
      <c r="GQ25" s="141">
        <v>2.8543452022684627E-3</v>
      </c>
      <c r="GR25" s="141">
        <v>3.4748445259503795E-3</v>
      </c>
      <c r="GS25" s="141">
        <v>3.4004311669535432E-3</v>
      </c>
      <c r="GT25" s="141">
        <v>3.0940728145901298E-4</v>
      </c>
      <c r="GU25" s="141">
        <v>3.232849857715066E-4</v>
      </c>
      <c r="GV25" s="141">
        <v>9.3709227253724347E-4</v>
      </c>
      <c r="GW25" s="141">
        <v>6.6260678930106867E-4</v>
      </c>
      <c r="GX25" s="141"/>
      <c r="GY25" s="141">
        <v>1.9329478375709774E-4</v>
      </c>
      <c r="GZ25" s="141">
        <v>1.1703597510280378E-4</v>
      </c>
      <c r="HA25" s="141">
        <v>2.2896168546041005E-4</v>
      </c>
      <c r="HB25" s="141">
        <v>1.6533870829613695E-4</v>
      </c>
      <c r="HC25" s="141">
        <v>9.0555574603154855E-4</v>
      </c>
      <c r="HD25" s="141">
        <v>1.1248983458186545E-4</v>
      </c>
      <c r="HE25" s="141">
        <v>1.5066258160062365E-4</v>
      </c>
      <c r="HF25" s="141">
        <v>4.4841703135902079E-4</v>
      </c>
      <c r="HG25" s="141">
        <v>2.7795042205436217E-4</v>
      </c>
      <c r="HH25" s="141">
        <v>1.5583673056014042E-3</v>
      </c>
      <c r="HI25" s="141">
        <v>4.0067212372449406E-4</v>
      </c>
      <c r="HJ25" s="141">
        <v>2.2991813780881814E-4</v>
      </c>
      <c r="HK25" s="141">
        <v>8.816060154625768E-4</v>
      </c>
      <c r="HL25" s="141">
        <v>8.9166033891846543E-5</v>
      </c>
      <c r="HM25" s="141">
        <v>2.1375773060031421E-4</v>
      </c>
      <c r="HN25" s="141">
        <v>1.5704823949254346E-3</v>
      </c>
      <c r="HO25" s="141">
        <v>5.1688320985346587E-3</v>
      </c>
      <c r="HP25" s="141">
        <v>1.7320577293491988E-3</v>
      </c>
      <c r="HQ25" s="141">
        <v>5.0853798990046243E-3</v>
      </c>
      <c r="HR25" s="141">
        <v>1.8476083689126416E-2</v>
      </c>
      <c r="HS25" s="141">
        <v>3.5213614307625309E-3</v>
      </c>
      <c r="HT25" s="141">
        <v>4.0458287062162708E-3</v>
      </c>
      <c r="HU25" s="141">
        <v>3.6719439405787113E-3</v>
      </c>
      <c r="HV25" s="141">
        <v>4.1565121622807332E-4</v>
      </c>
      <c r="HW25" s="141">
        <v>5.5491463056622596E-4</v>
      </c>
      <c r="HX25" s="141">
        <v>1.2684081629357395E-3</v>
      </c>
      <c r="HY25" s="141">
        <v>1.3837001950424105E-3</v>
      </c>
      <c r="HZ25" s="101"/>
    </row>
    <row r="26" spans="1:234" s="102" customFormat="1" ht="48" x14ac:dyDescent="0.25">
      <c r="A26" s="99" t="s">
        <v>28</v>
      </c>
      <c r="B26" s="100">
        <v>6319</v>
      </c>
      <c r="C26" s="100"/>
      <c r="D26" s="100">
        <v>6</v>
      </c>
      <c r="E26" s="100"/>
      <c r="F26" s="100"/>
      <c r="G26" s="100" t="s">
        <v>817</v>
      </c>
      <c r="H26" s="100" t="s">
        <v>787</v>
      </c>
      <c r="I26" s="99" t="s">
        <v>838</v>
      </c>
      <c r="J26" s="99" t="s">
        <v>883</v>
      </c>
      <c r="K26" s="141">
        <v>1.0801602366273842E-5</v>
      </c>
      <c r="L26" s="141">
        <v>4.3951363093855108E-7</v>
      </c>
      <c r="M26" s="141">
        <v>2.2384407248020396E-5</v>
      </c>
      <c r="N26" s="141">
        <v>0</v>
      </c>
      <c r="O26" s="141">
        <v>4.367774937683019E-5</v>
      </c>
      <c r="P26" s="141">
        <v>4.0204509390103955E-6</v>
      </c>
      <c r="Q26" s="141">
        <v>1.2494207816460964E-5</v>
      </c>
      <c r="R26" s="141">
        <v>1.5553255651315379E-5</v>
      </c>
      <c r="S26" s="141">
        <v>7.1478629215892587E-5</v>
      </c>
      <c r="T26" s="141">
        <v>1.1167093111489667E-4</v>
      </c>
      <c r="U26" s="141">
        <v>9.3932210415499147E-5</v>
      </c>
      <c r="V26" s="141">
        <v>1.4623016810554344E-4</v>
      </c>
      <c r="W26" s="141">
        <v>1.1657719430746564E-4</v>
      </c>
      <c r="X26" s="141">
        <v>5.0705775610595338E-5</v>
      </c>
      <c r="Y26" s="141">
        <v>1.0587370786538162E-4</v>
      </c>
      <c r="Z26" s="141">
        <v>1.8167794782815682E-4</v>
      </c>
      <c r="AA26" s="141">
        <v>5.3925339317388511E-4</v>
      </c>
      <c r="AB26" s="141">
        <v>6.8324119020400284E-5</v>
      </c>
      <c r="AC26" s="141">
        <v>2.0739966668226664E-3</v>
      </c>
      <c r="AD26" s="141">
        <v>2.8476470014433153E-2</v>
      </c>
      <c r="AE26" s="141">
        <v>7.9818582211716393E-4</v>
      </c>
      <c r="AF26" s="141">
        <v>4.6483006658208219E-4</v>
      </c>
      <c r="AG26" s="141">
        <v>1.2034112915909061E-3</v>
      </c>
      <c r="AH26" s="141">
        <v>4.2978801837394937E-5</v>
      </c>
      <c r="AI26" s="141">
        <v>7.2373424029281258E-5</v>
      </c>
      <c r="AJ26" s="141">
        <v>1.9418322040028169E-4</v>
      </c>
      <c r="AK26" s="141">
        <v>1.6395206092679421E-4</v>
      </c>
      <c r="AL26" s="141"/>
      <c r="AM26" s="141">
        <v>9.5158494830290139E-6</v>
      </c>
      <c r="AN26" s="141">
        <v>0</v>
      </c>
      <c r="AO26" s="141">
        <v>2.8326755854902783E-5</v>
      </c>
      <c r="AP26" s="141">
        <v>1.033603232781772E-6</v>
      </c>
      <c r="AQ26" s="141">
        <v>4.6432377457017328E-5</v>
      </c>
      <c r="AR26" s="141">
        <v>0</v>
      </c>
      <c r="AS26" s="141">
        <v>4.0958084730352386E-6</v>
      </c>
      <c r="AT26" s="141">
        <v>1.05138681225853E-5</v>
      </c>
      <c r="AU26" s="141">
        <v>6.9859025860651778E-5</v>
      </c>
      <c r="AV26" s="141">
        <v>6.7076341803077832E-5</v>
      </c>
      <c r="AW26" s="141">
        <v>7.8800851957948773E-5</v>
      </c>
      <c r="AX26" s="141">
        <v>7.3324379947356175E-5</v>
      </c>
      <c r="AY26" s="141">
        <v>2.9690762814091695E-4</v>
      </c>
      <c r="AZ26" s="141">
        <v>7.78790210844051E-5</v>
      </c>
      <c r="BA26" s="141">
        <v>1.0934133687644942E-4</v>
      </c>
      <c r="BB26" s="141">
        <v>1.5797962288104087E-4</v>
      </c>
      <c r="BC26" s="141">
        <v>4.7246097790987841E-4</v>
      </c>
      <c r="BD26" s="141">
        <v>9.4404443912812243E-5</v>
      </c>
      <c r="BE26" s="141">
        <v>2.215650606726668E-3</v>
      </c>
      <c r="BF26" s="141">
        <v>2.2076420614606698E-2</v>
      </c>
      <c r="BG26" s="141">
        <v>1.1883292594817778E-3</v>
      </c>
      <c r="BH26" s="141">
        <v>4.3945336301959027E-4</v>
      </c>
      <c r="BI26" s="141">
        <v>3.5231331923472105E-4</v>
      </c>
      <c r="BJ26" s="141">
        <v>5.3341342603407005E-5</v>
      </c>
      <c r="BK26" s="141">
        <v>7.7778226089621186E-5</v>
      </c>
      <c r="BL26" s="141">
        <v>1.502814394011622E-4</v>
      </c>
      <c r="BM26" s="141">
        <v>7.5883463247740615E-5</v>
      </c>
      <c r="BN26" s="141"/>
      <c r="BO26" s="141">
        <v>1.0374799674704621E-5</v>
      </c>
      <c r="BP26" s="141">
        <v>4.4155984279695809E-6</v>
      </c>
      <c r="BQ26" s="141">
        <v>3.0366840509228735E-5</v>
      </c>
      <c r="BR26" s="141">
        <v>2.214707358382639E-6</v>
      </c>
      <c r="BS26" s="141">
        <v>5.02188973154658E-5</v>
      </c>
      <c r="BT26" s="141">
        <v>0</v>
      </c>
      <c r="BU26" s="141">
        <v>0</v>
      </c>
      <c r="BV26" s="141">
        <v>4.4312071776918355E-6</v>
      </c>
      <c r="BW26" s="141">
        <v>5.4007112910657271E-5</v>
      </c>
      <c r="BX26" s="141">
        <v>3.8467932181785867E-5</v>
      </c>
      <c r="BY26" s="141">
        <v>6.2742563673906938E-5</v>
      </c>
      <c r="BZ26" s="141">
        <v>8.0073058151336357E-5</v>
      </c>
      <c r="CA26" s="141">
        <v>1.1273258523897044E-4</v>
      </c>
      <c r="CB26" s="141">
        <v>3.6128498222499888E-5</v>
      </c>
      <c r="CC26" s="141">
        <v>1.495724825226357E-4</v>
      </c>
      <c r="CD26" s="141">
        <v>1.41924883463743E-4</v>
      </c>
      <c r="CE26" s="141">
        <v>4.3762204275274983E-4</v>
      </c>
      <c r="CF26" s="141">
        <v>4.7840423557261173E-5</v>
      </c>
      <c r="CG26" s="141">
        <v>2.3048677986858448E-3</v>
      </c>
      <c r="CH26" s="141">
        <v>1.6813279619826076E-2</v>
      </c>
      <c r="CI26" s="141">
        <v>9.7136509649423314E-4</v>
      </c>
      <c r="CJ26" s="141">
        <v>3.502755725150744E-4</v>
      </c>
      <c r="CK26" s="141">
        <v>2.3291859582990121E-4</v>
      </c>
      <c r="CL26" s="141">
        <v>7.4486710286233846E-5</v>
      </c>
      <c r="CM26" s="141">
        <v>3.0340538654618403E-4</v>
      </c>
      <c r="CN26" s="141">
        <v>1.2424964856180853E-4</v>
      </c>
      <c r="CO26" s="141">
        <v>5.5441339763871097E-5</v>
      </c>
      <c r="CP26" s="141"/>
      <c r="CQ26" s="141">
        <v>6.0190978051793949E-6</v>
      </c>
      <c r="CR26" s="141">
        <v>3.5120521161424199E-6</v>
      </c>
      <c r="CS26" s="141">
        <v>5.8469597725660512E-6</v>
      </c>
      <c r="CT26" s="141">
        <v>4.4019952264478778E-6</v>
      </c>
      <c r="CU26" s="141">
        <v>5.8385709963598041E-5</v>
      </c>
      <c r="CV26" s="141">
        <v>0</v>
      </c>
      <c r="CW26" s="141">
        <v>0</v>
      </c>
      <c r="CX26" s="141">
        <v>4.9866662011841752E-6</v>
      </c>
      <c r="CY26" s="141">
        <v>4.9952170626858737E-5</v>
      </c>
      <c r="CZ26" s="141">
        <v>3.6248229605961728E-5</v>
      </c>
      <c r="DA26" s="141">
        <v>3.1309766537121878E-5</v>
      </c>
      <c r="DB26" s="141">
        <v>7.6858088302501435E-5</v>
      </c>
      <c r="DC26" s="141">
        <v>8.2954331811176766E-5</v>
      </c>
      <c r="DD26" s="141">
        <v>4.1810583118166012E-5</v>
      </c>
      <c r="DE26" s="141">
        <v>1.0877690758118107E-4</v>
      </c>
      <c r="DF26" s="141">
        <v>1.1996591418722441E-4</v>
      </c>
      <c r="DG26" s="141">
        <v>5.4836140274446205E-4</v>
      </c>
      <c r="DH26" s="141">
        <v>3.2418912766686921E-5</v>
      </c>
      <c r="DI26" s="141">
        <v>1.7160346668577287E-3</v>
      </c>
      <c r="DJ26" s="141">
        <v>1.7156942618721974E-2</v>
      </c>
      <c r="DK26" s="141">
        <v>7.2384624668700957E-4</v>
      </c>
      <c r="DL26" s="141">
        <v>2.9694576220017457E-4</v>
      </c>
      <c r="DM26" s="141">
        <v>2.9162428640474572E-4</v>
      </c>
      <c r="DN26" s="141">
        <v>3.5403765215582488E-5</v>
      </c>
      <c r="DO26" s="141">
        <v>1.3127013929811247E-4</v>
      </c>
      <c r="DP26" s="141">
        <v>6.7428845200056257E-5</v>
      </c>
      <c r="DQ26" s="141">
        <v>3.1362064909648236E-5</v>
      </c>
      <c r="DR26" s="141"/>
      <c r="DS26" s="141">
        <v>4.1903865942922569E-6</v>
      </c>
      <c r="DT26" s="141">
        <v>0</v>
      </c>
      <c r="DU26" s="141">
        <v>0</v>
      </c>
      <c r="DV26" s="141">
        <v>4.4688957801059181E-6</v>
      </c>
      <c r="DW26" s="141">
        <v>5.9837027692111831E-5</v>
      </c>
      <c r="DX26" s="141">
        <v>0</v>
      </c>
      <c r="DY26" s="141">
        <v>7.7276580710202591E-6</v>
      </c>
      <c r="DZ26" s="141">
        <v>1.0925309686614849E-6</v>
      </c>
      <c r="EA26" s="141">
        <v>2.4628197795048629E-5</v>
      </c>
      <c r="EB26" s="141">
        <v>2.9597223007580682E-5</v>
      </c>
      <c r="EC26" s="141">
        <v>1.9801008286364852E-5</v>
      </c>
      <c r="ED26" s="141">
        <v>7.185241263453505E-5</v>
      </c>
      <c r="EE26" s="141">
        <v>7.2006840397860204E-5</v>
      </c>
      <c r="EF26" s="141">
        <v>3.5123841333041357E-5</v>
      </c>
      <c r="EG26" s="141">
        <v>1.0426253452949296E-4</v>
      </c>
      <c r="EH26" s="141">
        <v>9.4393379911961972E-5</v>
      </c>
      <c r="EI26" s="141">
        <v>4.0169974883828792E-4</v>
      </c>
      <c r="EJ26" s="141">
        <v>9.3083116037868014E-6</v>
      </c>
      <c r="EK26" s="141">
        <v>1.0352269826413405E-3</v>
      </c>
      <c r="EL26" s="141">
        <v>1.445118689610235E-2</v>
      </c>
      <c r="EM26" s="141">
        <v>7.7463688264034437E-4</v>
      </c>
      <c r="EN26" s="141">
        <v>1.9324938569889388E-4</v>
      </c>
      <c r="EO26" s="141">
        <v>2.3295382117191537E-4</v>
      </c>
      <c r="EP26" s="141">
        <v>2.6852781034365963E-5</v>
      </c>
      <c r="EQ26" s="141">
        <v>9.7483063761242408E-5</v>
      </c>
      <c r="ER26" s="141">
        <v>3.3166220204253941E-5</v>
      </c>
      <c r="ES26" s="141">
        <v>2.3454523804181486E-5</v>
      </c>
      <c r="ET26" s="141"/>
      <c r="EU26" s="141">
        <v>1.7886526000916175E-6</v>
      </c>
      <c r="EV26" s="141">
        <v>0</v>
      </c>
      <c r="EW26" s="141">
        <v>2.4974053171176102E-6</v>
      </c>
      <c r="EX26" s="141">
        <v>2.6416680411648615E-6</v>
      </c>
      <c r="EY26" s="141">
        <v>4.9066791336480238E-5</v>
      </c>
      <c r="EZ26" s="141">
        <v>0</v>
      </c>
      <c r="FA26" s="141">
        <v>1.9016506855658812E-6</v>
      </c>
      <c r="FB26" s="141">
        <v>4.4795133418872611E-6</v>
      </c>
      <c r="FC26" s="141">
        <v>8.949568473785137E-6</v>
      </c>
      <c r="FD26" s="141">
        <v>1.2887173924586891E-5</v>
      </c>
      <c r="FE26" s="141">
        <v>1.7358142349247629E-5</v>
      </c>
      <c r="FF26" s="141">
        <v>3.2426522121033851E-5</v>
      </c>
      <c r="FG26" s="141">
        <v>4.1912393620733048E-5</v>
      </c>
      <c r="FH26" s="141">
        <v>1.6702986155489737E-5</v>
      </c>
      <c r="FI26" s="141">
        <v>1.0561310010164683E-4</v>
      </c>
      <c r="FJ26" s="141">
        <v>4.6620517903260118E-5</v>
      </c>
      <c r="FK26" s="141">
        <v>2.8392213979619928E-4</v>
      </c>
      <c r="FL26" s="141">
        <v>1.3060949766840123E-5</v>
      </c>
      <c r="FM26" s="141">
        <v>5.4104175175445494E-4</v>
      </c>
      <c r="FN26" s="141">
        <v>1.129267907130567E-2</v>
      </c>
      <c r="FO26" s="141">
        <v>5.9622194969752393E-4</v>
      </c>
      <c r="FP26" s="141">
        <v>1.0702610162619605E-4</v>
      </c>
      <c r="FQ26" s="141">
        <v>1.5607639113863973E-4</v>
      </c>
      <c r="FR26" s="141">
        <v>4.9273520783379768E-6</v>
      </c>
      <c r="FS26" s="141">
        <v>1.1730362279975895E-4</v>
      </c>
      <c r="FT26" s="141">
        <v>3.358679176728854E-5</v>
      </c>
      <c r="FU26" s="141">
        <v>1.295065402707655E-5</v>
      </c>
      <c r="FV26" s="141"/>
      <c r="FW26" s="141">
        <v>3.339241026430652E-6</v>
      </c>
      <c r="FX26" s="141">
        <v>0</v>
      </c>
      <c r="FY26" s="141">
        <v>1.0911090705059096E-5</v>
      </c>
      <c r="FZ26" s="141">
        <v>3.2986936876384739E-6</v>
      </c>
      <c r="GA26" s="141">
        <v>4.6087721066423043E-5</v>
      </c>
      <c r="GB26" s="141">
        <v>0</v>
      </c>
      <c r="GC26" s="141">
        <v>7.4380587039767889E-6</v>
      </c>
      <c r="GD26" s="141">
        <v>0</v>
      </c>
      <c r="GE26" s="141">
        <v>5.9647269432500787E-6</v>
      </c>
      <c r="GF26" s="141">
        <v>1.0626715145550664E-4</v>
      </c>
      <c r="GG26" s="141">
        <v>7.4113218497525884E-6</v>
      </c>
      <c r="GH26" s="141">
        <v>1.0299770977657807E-5</v>
      </c>
      <c r="GI26" s="141">
        <v>3.2911451755449804E-5</v>
      </c>
      <c r="GJ26" s="141">
        <v>1.9940571483153256E-5</v>
      </c>
      <c r="GK26" s="141">
        <v>1.201418715422287E-4</v>
      </c>
      <c r="GL26" s="141">
        <v>3.8509652096736276E-5</v>
      </c>
      <c r="GM26" s="141">
        <v>2.2081080741309848E-4</v>
      </c>
      <c r="GN26" s="141">
        <v>1.500878037393316E-5</v>
      </c>
      <c r="GO26" s="141">
        <v>3.8313148412862975E-4</v>
      </c>
      <c r="GP26" s="141">
        <v>2.8823954864409468E-3</v>
      </c>
      <c r="GQ26" s="141">
        <v>4.3020293546158084E-4</v>
      </c>
      <c r="GR26" s="141">
        <v>1.3958825327965328E-4</v>
      </c>
      <c r="GS26" s="141">
        <v>1.2722626904044065E-4</v>
      </c>
      <c r="GT26" s="141">
        <v>4.8001342050330939E-6</v>
      </c>
      <c r="GU26" s="141">
        <v>1.1158077350060193E-4</v>
      </c>
      <c r="GV26" s="141">
        <v>7.9269590036224553E-5</v>
      </c>
      <c r="GW26" s="141">
        <v>1.6207975540367867E-5</v>
      </c>
      <c r="GX26" s="141"/>
      <c r="GY26" s="141">
        <v>0</v>
      </c>
      <c r="GZ26" s="141">
        <v>0</v>
      </c>
      <c r="HA26" s="141">
        <v>3.9121289329138068E-6</v>
      </c>
      <c r="HB26" s="141">
        <v>6.4916295874500698E-6</v>
      </c>
      <c r="HC26" s="141">
        <v>6.0843960162535092E-5</v>
      </c>
      <c r="HD26" s="141">
        <v>0</v>
      </c>
      <c r="HE26" s="141">
        <v>0</v>
      </c>
      <c r="HF26" s="141">
        <v>2.5487022982545448E-6</v>
      </c>
      <c r="HG26" s="141">
        <v>8.7600115171556338E-7</v>
      </c>
      <c r="HH26" s="141">
        <v>1.2608570429647921E-5</v>
      </c>
      <c r="HI26" s="141">
        <v>1.2688185102743318E-5</v>
      </c>
      <c r="HJ26" s="141">
        <v>6.1675644877043202E-6</v>
      </c>
      <c r="HK26" s="141">
        <v>4.0067444341513339E-5</v>
      </c>
      <c r="HL26" s="141">
        <v>3.5040046068622535E-6</v>
      </c>
      <c r="HM26" s="141">
        <v>1.2525641705882931E-4</v>
      </c>
      <c r="HN26" s="141">
        <v>2.0101294133278646E-5</v>
      </c>
      <c r="HO26" s="141">
        <v>2.2479932334258556E-4</v>
      </c>
      <c r="HP26" s="141">
        <v>0</v>
      </c>
      <c r="HQ26" s="141">
        <v>2.8007582591167479E-4</v>
      </c>
      <c r="HR26" s="141">
        <v>1.620212448477243E-4</v>
      </c>
      <c r="HS26" s="141">
        <v>1.6981813459335287E-4</v>
      </c>
      <c r="HT26" s="141">
        <v>5.6681719069208265E-5</v>
      </c>
      <c r="HU26" s="141">
        <v>3.4730328945637698E-5</v>
      </c>
      <c r="HV26" s="141">
        <v>6.4189971045885212E-5</v>
      </c>
      <c r="HW26" s="141">
        <v>7.1271029534602102E-5</v>
      </c>
      <c r="HX26" s="141">
        <v>4.0145177917400474E-5</v>
      </c>
      <c r="HY26" s="141">
        <v>4.0518188428860921E-5</v>
      </c>
      <c r="HZ26" s="101"/>
    </row>
    <row r="27" spans="1:234" s="102" customFormat="1" ht="24" x14ac:dyDescent="0.25">
      <c r="A27" s="99" t="s">
        <v>28</v>
      </c>
      <c r="B27" s="100">
        <v>5811</v>
      </c>
      <c r="C27" s="100"/>
      <c r="D27" s="100">
        <v>7</v>
      </c>
      <c r="E27" s="100"/>
      <c r="F27" s="100"/>
      <c r="G27" s="100" t="s">
        <v>75</v>
      </c>
      <c r="H27" s="100" t="s">
        <v>788</v>
      </c>
      <c r="I27" s="99" t="s">
        <v>9</v>
      </c>
      <c r="J27" s="99" t="s">
        <v>884</v>
      </c>
      <c r="K27" s="141">
        <v>3.464453287894342E-5</v>
      </c>
      <c r="L27" s="141">
        <v>0</v>
      </c>
      <c r="M27" s="141">
        <v>4.3036515592027148E-5</v>
      </c>
      <c r="N27" s="141">
        <v>0</v>
      </c>
      <c r="O27" s="141">
        <v>1.1437728871609199E-4</v>
      </c>
      <c r="P27" s="141">
        <v>0</v>
      </c>
      <c r="Q27" s="141">
        <v>1.3017530844858198E-5</v>
      </c>
      <c r="R27" s="141">
        <v>1.3345451557070589E-4</v>
      </c>
      <c r="S27" s="141">
        <v>8.1937962617695582E-5</v>
      </c>
      <c r="T27" s="141">
        <v>6.2347788789423285E-4</v>
      </c>
      <c r="U27" s="141">
        <v>4.2957040310097791E-5</v>
      </c>
      <c r="V27" s="141">
        <v>4.6257184801921244E-5</v>
      </c>
      <c r="W27" s="141">
        <v>1.7460865012799854E-3</v>
      </c>
      <c r="X27" s="141">
        <v>1.4663697466046162E-4</v>
      </c>
      <c r="Y27" s="141">
        <v>9.5673837271617696E-5</v>
      </c>
      <c r="Z27" s="141">
        <v>3.2885939396526051E-4</v>
      </c>
      <c r="AA27" s="141">
        <v>4.3843563850806434E-3</v>
      </c>
      <c r="AB27" s="141">
        <v>2.0288156355039458E-4</v>
      </c>
      <c r="AC27" s="141">
        <v>1.5318512773527011E-2</v>
      </c>
      <c r="AD27" s="141">
        <v>0.10570066639573844</v>
      </c>
      <c r="AE27" s="141">
        <v>2.222796243131582E-2</v>
      </c>
      <c r="AF27" s="141">
        <v>1.21092946942821E-3</v>
      </c>
      <c r="AG27" s="141">
        <v>3.2043796575313547E-3</v>
      </c>
      <c r="AH27" s="141">
        <v>1.2955904980290576E-4</v>
      </c>
      <c r="AI27" s="141">
        <v>1.5977071410150937E-4</v>
      </c>
      <c r="AJ27" s="141">
        <v>6.3363994557337868E-4</v>
      </c>
      <c r="AK27" s="141">
        <v>1.3732409147564643E-3</v>
      </c>
      <c r="AL27" s="141"/>
      <c r="AM27" s="141">
        <v>1.1429100218914575E-4</v>
      </c>
      <c r="AN27" s="141">
        <v>0</v>
      </c>
      <c r="AO27" s="141">
        <v>7.5612674193188182E-5</v>
      </c>
      <c r="AP27" s="141">
        <v>0</v>
      </c>
      <c r="AQ27" s="141">
        <v>2.5982832129625044E-4</v>
      </c>
      <c r="AR27" s="141">
        <v>0</v>
      </c>
      <c r="AS27" s="141">
        <v>8.9840959297115845E-5</v>
      </c>
      <c r="AT27" s="141">
        <v>1.5274094148363731E-4</v>
      </c>
      <c r="AU27" s="141">
        <v>7.6691570439987687E-5</v>
      </c>
      <c r="AV27" s="141">
        <v>5.4586504205870101E-4</v>
      </c>
      <c r="AW27" s="141">
        <v>5.656206174510403E-5</v>
      </c>
      <c r="AX27" s="141">
        <v>7.8956259563918706E-5</v>
      </c>
      <c r="AY27" s="141">
        <v>1.3752400282936619E-3</v>
      </c>
      <c r="AZ27" s="141">
        <v>1.2575312025842815E-4</v>
      </c>
      <c r="BA27" s="141">
        <v>7.0185219241909505E-5</v>
      </c>
      <c r="BB27" s="141">
        <v>2.9289090369717251E-4</v>
      </c>
      <c r="BC27" s="141">
        <v>4.6374695607160005E-3</v>
      </c>
      <c r="BD27" s="141">
        <v>2.1582539995465916E-4</v>
      </c>
      <c r="BE27" s="141">
        <v>1.3439492882759052E-2</v>
      </c>
      <c r="BF27" s="141">
        <v>9.2955004817954642E-2</v>
      </c>
      <c r="BG27" s="141">
        <v>2.2215433458525852E-2</v>
      </c>
      <c r="BH27" s="141">
        <v>1.1671702294819917E-3</v>
      </c>
      <c r="BI27" s="141">
        <v>2.5507997676002254E-3</v>
      </c>
      <c r="BJ27" s="141">
        <v>1.5222575079375827E-4</v>
      </c>
      <c r="BK27" s="141">
        <v>1.6643713923182994E-4</v>
      </c>
      <c r="BL27" s="141">
        <v>4.9296750776432481E-4</v>
      </c>
      <c r="BM27" s="141">
        <v>8.7452558838462706E-4</v>
      </c>
      <c r="BN27" s="141"/>
      <c r="BO27" s="141">
        <v>3.8071886147493385E-5</v>
      </c>
      <c r="BP27" s="141">
        <v>0</v>
      </c>
      <c r="BQ27" s="141">
        <v>5.8681308928132305E-5</v>
      </c>
      <c r="BR27" s="141">
        <v>0</v>
      </c>
      <c r="BS27" s="141">
        <v>1.9312451244343518E-4</v>
      </c>
      <c r="BT27" s="141">
        <v>0</v>
      </c>
      <c r="BU27" s="141">
        <v>8.0365046193179009E-5</v>
      </c>
      <c r="BV27" s="141">
        <v>1.089402976701851E-4</v>
      </c>
      <c r="BW27" s="141">
        <v>4.0702421619670272E-5</v>
      </c>
      <c r="BX27" s="141">
        <v>4.4260755164638306E-4</v>
      </c>
      <c r="BY27" s="141">
        <v>4.7907039664301026E-5</v>
      </c>
      <c r="BZ27" s="141">
        <v>3.692475226591786E-5</v>
      </c>
      <c r="CA27" s="141">
        <v>8.3384708687696491E-4</v>
      </c>
      <c r="CB27" s="141">
        <v>4.2321674451212595E-5</v>
      </c>
      <c r="CC27" s="141">
        <v>3.8785300913515116E-5</v>
      </c>
      <c r="CD27" s="141">
        <v>2.6171689367745056E-4</v>
      </c>
      <c r="CE27" s="141">
        <v>3.31313073336289E-3</v>
      </c>
      <c r="CF27" s="141">
        <v>1.5145087190164834E-4</v>
      </c>
      <c r="CG27" s="141">
        <v>1.4302729531997934E-2</v>
      </c>
      <c r="CH27" s="141">
        <v>9.5903350167490631E-2</v>
      </c>
      <c r="CI27" s="141">
        <v>1.8995317973796069E-2</v>
      </c>
      <c r="CJ27" s="141">
        <v>1.2769249304633429E-3</v>
      </c>
      <c r="CK27" s="141">
        <v>2.7085081466968601E-3</v>
      </c>
      <c r="CL27" s="141">
        <v>5.5380978552834149E-5</v>
      </c>
      <c r="CM27" s="141">
        <v>1.9358847509895629E-4</v>
      </c>
      <c r="CN27" s="141">
        <v>3.6710881174446678E-4</v>
      </c>
      <c r="CO27" s="141">
        <v>1.9793209993946058E-3</v>
      </c>
      <c r="CP27" s="141"/>
      <c r="CQ27" s="141">
        <v>3.4463714556077731E-5</v>
      </c>
      <c r="CR27" s="141">
        <v>0</v>
      </c>
      <c r="CS27" s="141">
        <v>1.5912483977997301E-4</v>
      </c>
      <c r="CT27" s="141">
        <v>0</v>
      </c>
      <c r="CU27" s="141">
        <v>3.3783111062046588E-4</v>
      </c>
      <c r="CV27" s="141">
        <v>0</v>
      </c>
      <c r="CW27" s="141">
        <v>8.7913291302050796E-5</v>
      </c>
      <c r="CX27" s="141">
        <v>1.2806383659388082E-4</v>
      </c>
      <c r="CY27" s="141">
        <v>4.2159514628262586E-5</v>
      </c>
      <c r="CZ27" s="141">
        <v>4.7366604792499023E-4</v>
      </c>
      <c r="DA27" s="141">
        <v>3.8432575170571883E-6</v>
      </c>
      <c r="DB27" s="141">
        <v>1.0091475939324654E-5</v>
      </c>
      <c r="DC27" s="141">
        <v>1.5557720359045501E-3</v>
      </c>
      <c r="DD27" s="141">
        <v>3.9344073413555354E-5</v>
      </c>
      <c r="DE27" s="141">
        <v>2.9946798617423492E-5</v>
      </c>
      <c r="DF27" s="141">
        <v>1.7560081673333072E-4</v>
      </c>
      <c r="DG27" s="141">
        <v>2.8343670132449325E-3</v>
      </c>
      <c r="DH27" s="141">
        <v>1.2753118831093272E-4</v>
      </c>
      <c r="DI27" s="141">
        <v>1.5559442002368803E-2</v>
      </c>
      <c r="DJ27" s="141">
        <v>9.5034834795013318E-2</v>
      </c>
      <c r="DK27" s="141">
        <v>1.6692471832671488E-2</v>
      </c>
      <c r="DL27" s="141">
        <v>1.2068543177368343E-3</v>
      </c>
      <c r="DM27" s="141">
        <v>2.7347506626922797E-3</v>
      </c>
      <c r="DN27" s="141">
        <v>5.0075876868571356E-5</v>
      </c>
      <c r="DO27" s="141">
        <v>1.3573681519886771E-4</v>
      </c>
      <c r="DP27" s="141">
        <v>3.2281948280333769E-4</v>
      </c>
      <c r="DQ27" s="141">
        <v>1.7685956179576989E-3</v>
      </c>
      <c r="DR27" s="141"/>
      <c r="DS27" s="141">
        <v>4.325388402402392E-5</v>
      </c>
      <c r="DT27" s="141">
        <v>0</v>
      </c>
      <c r="DU27" s="141">
        <v>1.4177010760180167E-4</v>
      </c>
      <c r="DV27" s="141">
        <v>0</v>
      </c>
      <c r="DW27" s="141">
        <v>3.8435821816833952E-4</v>
      </c>
      <c r="DX27" s="141">
        <v>0</v>
      </c>
      <c r="DY27" s="141">
        <v>1.225803007491199E-4</v>
      </c>
      <c r="DZ27" s="141">
        <v>6.334854896783704E-5</v>
      </c>
      <c r="EA27" s="141">
        <v>5.022382878954199E-5</v>
      </c>
      <c r="EB27" s="141">
        <v>5.0378910234254062E-4</v>
      </c>
      <c r="EC27" s="141">
        <v>2.8131477910468306E-5</v>
      </c>
      <c r="ED27" s="141">
        <v>1.565655319023044E-5</v>
      </c>
      <c r="EE27" s="141">
        <v>1.3496295173554362E-3</v>
      </c>
      <c r="EF27" s="141">
        <v>6.8897623752757657E-5</v>
      </c>
      <c r="EG27" s="141">
        <v>2.8774984553598336E-5</v>
      </c>
      <c r="EH27" s="141">
        <v>3.2897244234037512E-4</v>
      </c>
      <c r="EI27" s="141">
        <v>2.8367863494504807E-3</v>
      </c>
      <c r="EJ27" s="141">
        <v>1.2856663098547772E-4</v>
      </c>
      <c r="EK27" s="141">
        <v>1.4994707887472066E-2</v>
      </c>
      <c r="EL27" s="141">
        <v>0.10380916681387213</v>
      </c>
      <c r="EM27" s="141">
        <v>1.6574414137484412E-2</v>
      </c>
      <c r="EN27" s="141">
        <v>1.1206719743766722E-3</v>
      </c>
      <c r="EO27" s="141">
        <v>3.1406135137702967E-3</v>
      </c>
      <c r="EP27" s="141">
        <v>1.6053318911176515E-4</v>
      </c>
      <c r="EQ27" s="141">
        <v>1.4990194748693114E-4</v>
      </c>
      <c r="ER27" s="141">
        <v>5.2341890686245849E-4</v>
      </c>
      <c r="ES27" s="141">
        <v>1.5289355137024601E-3</v>
      </c>
      <c r="ET27" s="141"/>
      <c r="EU27" s="141">
        <v>4.23792157975848E-6</v>
      </c>
      <c r="EV27" s="141">
        <v>6.1400122042885768E-6</v>
      </c>
      <c r="EW27" s="141">
        <v>1.0884641972032506E-4</v>
      </c>
      <c r="EX27" s="141">
        <v>0</v>
      </c>
      <c r="EY27" s="141">
        <v>2.5395162103784938E-4</v>
      </c>
      <c r="EZ27" s="141">
        <v>0</v>
      </c>
      <c r="FA27" s="141">
        <v>1.5366138591992143E-4</v>
      </c>
      <c r="FB27" s="141">
        <v>0</v>
      </c>
      <c r="FC27" s="141">
        <v>2.2812314040582013E-5</v>
      </c>
      <c r="FD27" s="141">
        <v>4.6880564991029857E-4</v>
      </c>
      <c r="FE27" s="141">
        <v>1.1315485394830238E-4</v>
      </c>
      <c r="FF27" s="141">
        <v>1.5009803003614072E-5</v>
      </c>
      <c r="FG27" s="141">
        <v>1.0106626819633467E-3</v>
      </c>
      <c r="FH27" s="141">
        <v>6.2703730596432418E-5</v>
      </c>
      <c r="FI27" s="141">
        <v>5.8800465547055561E-6</v>
      </c>
      <c r="FJ27" s="141">
        <v>3.6904533405699396E-4</v>
      </c>
      <c r="FK27" s="141">
        <v>2.52507305529278E-3</v>
      </c>
      <c r="FL27" s="141">
        <v>1.239159913456241E-4</v>
      </c>
      <c r="FM27" s="141">
        <v>1.3260668558935923E-2</v>
      </c>
      <c r="FN27" s="141">
        <v>9.7861615804786459E-2</v>
      </c>
      <c r="FO27" s="141">
        <v>1.405901658259651E-2</v>
      </c>
      <c r="FP27" s="141">
        <v>1.0125213189694133E-3</v>
      </c>
      <c r="FQ27" s="141">
        <v>2.5305926994461446E-3</v>
      </c>
      <c r="FR27" s="141">
        <v>1.263920517435603E-4</v>
      </c>
      <c r="FS27" s="141">
        <v>1.6667574464620193E-4</v>
      </c>
      <c r="FT27" s="141">
        <v>5.4650497751976669E-4</v>
      </c>
      <c r="FU27" s="141">
        <v>1.7585143777745854E-3</v>
      </c>
      <c r="FV27" s="141"/>
      <c r="FW27" s="141">
        <v>2.275643802689576E-6</v>
      </c>
      <c r="FX27" s="141">
        <v>0</v>
      </c>
      <c r="FY27" s="141">
        <v>1.0886985438524639E-4</v>
      </c>
      <c r="FZ27" s="141">
        <v>0</v>
      </c>
      <c r="GA27" s="141">
        <v>1.7449721234778009E-4</v>
      </c>
      <c r="GB27" s="141">
        <v>0</v>
      </c>
      <c r="GC27" s="141">
        <v>2.1017052916779785E-4</v>
      </c>
      <c r="GD27" s="141">
        <v>8.3486471354512021E-6</v>
      </c>
      <c r="GE27" s="141">
        <v>1.5217321779198729E-5</v>
      </c>
      <c r="GF27" s="141">
        <v>3.0038411830182233E-4</v>
      </c>
      <c r="GG27" s="141">
        <v>1.3867423677441088E-4</v>
      </c>
      <c r="GH27" s="141">
        <v>1.7067431336020928E-6</v>
      </c>
      <c r="GI27" s="141">
        <v>5.5629935270517334E-4</v>
      </c>
      <c r="GJ27" s="141">
        <v>5.0319887244833379E-5</v>
      </c>
      <c r="GK27" s="141">
        <v>1.7700776980775469E-6</v>
      </c>
      <c r="GL27" s="141">
        <v>2.5548513513370589E-4</v>
      </c>
      <c r="GM27" s="141">
        <v>2.0480619437256444E-3</v>
      </c>
      <c r="GN27" s="141">
        <v>8.5026817314177162E-5</v>
      </c>
      <c r="GO27" s="141">
        <v>1.3012744539768206E-2</v>
      </c>
      <c r="GP27" s="141">
        <v>9.9673778398066015E-2</v>
      </c>
      <c r="GQ27" s="141">
        <v>1.1927193065748761E-2</v>
      </c>
      <c r="GR27" s="141">
        <v>1.4510528191553089E-3</v>
      </c>
      <c r="GS27" s="141">
        <v>1.5280375450766465E-3</v>
      </c>
      <c r="GT27" s="141">
        <v>1.0098507124504354E-4</v>
      </c>
      <c r="GU27" s="141">
        <v>1.3878815673778704E-4</v>
      </c>
      <c r="GV27" s="141">
        <v>4.1946062563673261E-4</v>
      </c>
      <c r="GW27" s="141">
        <v>8.6896671627110101E-4</v>
      </c>
      <c r="GX27" s="141"/>
      <c r="GY27" s="141">
        <v>7.5349244618952716E-6</v>
      </c>
      <c r="GZ27" s="141">
        <v>0</v>
      </c>
      <c r="HA27" s="141">
        <v>1.0789874313509898E-4</v>
      </c>
      <c r="HB27" s="141">
        <v>0</v>
      </c>
      <c r="HC27" s="141">
        <v>2.7103725514361301E-4</v>
      </c>
      <c r="HD27" s="141">
        <v>0</v>
      </c>
      <c r="HE27" s="141">
        <v>2.0119851085108841E-4</v>
      </c>
      <c r="HF27" s="141">
        <v>3.6038656960606708E-6</v>
      </c>
      <c r="HG27" s="141">
        <v>0</v>
      </c>
      <c r="HH27" s="141">
        <v>3.5918562878213463E-4</v>
      </c>
      <c r="HI27" s="141">
        <v>4.5652774832704795E-5</v>
      </c>
      <c r="HJ27" s="141">
        <v>0</v>
      </c>
      <c r="HK27" s="141">
        <v>5.2341668112801539E-4</v>
      </c>
      <c r="HL27" s="141">
        <v>4.8264154883783266E-5</v>
      </c>
      <c r="HM27" s="141">
        <v>6.3067175488206519E-6</v>
      </c>
      <c r="HN27" s="141">
        <v>2.6595888676571804E-4</v>
      </c>
      <c r="HO27" s="141">
        <v>2.0001334642344376E-3</v>
      </c>
      <c r="HP27" s="141">
        <v>1.4807530178474065E-4</v>
      </c>
      <c r="HQ27" s="141">
        <v>7.3164726337013337E-3</v>
      </c>
      <c r="HR27" s="141">
        <v>9.726364138612599E-2</v>
      </c>
      <c r="HS27" s="141">
        <v>6.0602083458620318E-3</v>
      </c>
      <c r="HT27" s="141">
        <v>1.1929714913906408E-3</v>
      </c>
      <c r="HU27" s="141">
        <v>1.0714306940173873E-3</v>
      </c>
      <c r="HV27" s="141">
        <v>8.5575972240092938E-5</v>
      </c>
      <c r="HW27" s="141">
        <v>1.0817277918582946E-4</v>
      </c>
      <c r="HX27" s="141">
        <v>3.5972047090300372E-4</v>
      </c>
      <c r="HY27" s="141">
        <v>1.3120609962205716E-3</v>
      </c>
      <c r="HZ27" s="101"/>
    </row>
    <row r="28" spans="1:234" s="102" customFormat="1" ht="24" x14ac:dyDescent="0.25">
      <c r="A28" s="99" t="s">
        <v>28</v>
      </c>
      <c r="B28" s="100">
        <v>5812</v>
      </c>
      <c r="C28" s="100"/>
      <c r="D28" s="100">
        <v>7</v>
      </c>
      <c r="E28" s="100"/>
      <c r="F28" s="100"/>
      <c r="G28" s="100" t="s">
        <v>789</v>
      </c>
      <c r="H28" s="100" t="s">
        <v>788</v>
      </c>
      <c r="I28" s="99" t="s">
        <v>9</v>
      </c>
      <c r="J28" s="99" t="s">
        <v>884</v>
      </c>
      <c r="K28" s="141">
        <v>8.8977069136241991E-5</v>
      </c>
      <c r="L28" s="141">
        <v>1.173337630097901E-4</v>
      </c>
      <c r="M28" s="141">
        <v>7.2983768167345843E-5</v>
      </c>
      <c r="N28" s="141">
        <v>0</v>
      </c>
      <c r="O28" s="141">
        <v>3.2538388971065191E-3</v>
      </c>
      <c r="P28" s="141">
        <v>0</v>
      </c>
      <c r="Q28" s="141">
        <v>3.6538156909558454E-5</v>
      </c>
      <c r="R28" s="141">
        <v>2.2424046814078754E-6</v>
      </c>
      <c r="S28" s="141">
        <v>5.7718009822305586E-5</v>
      </c>
      <c r="T28" s="141">
        <v>4.0224292032299417E-3</v>
      </c>
      <c r="U28" s="141">
        <v>4.8968304714895681E-4</v>
      </c>
      <c r="V28" s="141">
        <v>3.0043267140409383E-6</v>
      </c>
      <c r="W28" s="141">
        <v>1.0039190008270644E-4</v>
      </c>
      <c r="X28" s="141">
        <v>5.9189913105098848E-5</v>
      </c>
      <c r="Y28" s="141">
        <v>3.5186875795710368E-4</v>
      </c>
      <c r="Z28" s="141">
        <v>4.1337308666743004E-4</v>
      </c>
      <c r="AA28" s="141">
        <v>1.1976890299300823E-3</v>
      </c>
      <c r="AB28" s="141">
        <v>5.0545446155515848E-4</v>
      </c>
      <c r="AC28" s="141">
        <v>4.2299408028185728E-2</v>
      </c>
      <c r="AD28" s="141">
        <v>4.0655927213134775E-2</v>
      </c>
      <c r="AE28" s="141">
        <v>1.3818132190173949E-3</v>
      </c>
      <c r="AF28" s="141">
        <v>2.0511202835602795E-3</v>
      </c>
      <c r="AG28" s="141">
        <v>6.6896642964398576E-3</v>
      </c>
      <c r="AH28" s="141">
        <v>3.6383647793627799E-4</v>
      </c>
      <c r="AI28" s="141">
        <v>3.363008324839644E-4</v>
      </c>
      <c r="AJ28" s="141">
        <v>1.6696991716424559E-4</v>
      </c>
      <c r="AK28" s="141">
        <v>5.2107845333980241E-3</v>
      </c>
      <c r="AL28" s="141"/>
      <c r="AM28" s="141">
        <v>1.4184237135311852E-4</v>
      </c>
      <c r="AN28" s="141">
        <v>2.1373021339081539E-6</v>
      </c>
      <c r="AO28" s="141">
        <v>5.3199373054416829E-5</v>
      </c>
      <c r="AP28" s="141">
        <v>0</v>
      </c>
      <c r="AQ28" s="141">
        <v>3.1823890665524561E-3</v>
      </c>
      <c r="AR28" s="141">
        <v>0</v>
      </c>
      <c r="AS28" s="141">
        <v>5.8988876899634237E-5</v>
      </c>
      <c r="AT28" s="141">
        <v>0</v>
      </c>
      <c r="AU28" s="141">
        <v>6.0206035788911391E-5</v>
      </c>
      <c r="AV28" s="141">
        <v>5.1094927054660807E-3</v>
      </c>
      <c r="AW28" s="141">
        <v>4.5326920118656444E-4</v>
      </c>
      <c r="AX28" s="141">
        <v>3.6986675423516773E-5</v>
      </c>
      <c r="AY28" s="141">
        <v>7.8358098679099896E-5</v>
      </c>
      <c r="AZ28" s="141">
        <v>1.023997529406736E-4</v>
      </c>
      <c r="BA28" s="141">
        <v>3.3685665867864924E-4</v>
      </c>
      <c r="BB28" s="141">
        <v>2.7183917119806989E-4</v>
      </c>
      <c r="BC28" s="141">
        <v>1.7727498539332389E-3</v>
      </c>
      <c r="BD28" s="141">
        <v>2.1989166454986078E-4</v>
      </c>
      <c r="BE28" s="141">
        <v>4.3176648438203569E-2</v>
      </c>
      <c r="BF28" s="141">
        <v>4.2071449157999735E-2</v>
      </c>
      <c r="BG28" s="141">
        <v>1.4737908405463946E-3</v>
      </c>
      <c r="BH28" s="141">
        <v>1.9132251400114913E-3</v>
      </c>
      <c r="BI28" s="141">
        <v>6.7195383223723273E-3</v>
      </c>
      <c r="BJ28" s="141">
        <v>6.808640430822462E-4</v>
      </c>
      <c r="BK28" s="141">
        <v>3.9874072883171516E-4</v>
      </c>
      <c r="BL28" s="141">
        <v>2.1516914101919247E-4</v>
      </c>
      <c r="BM28" s="141">
        <v>4.7488073976954936E-3</v>
      </c>
      <c r="BN28" s="141"/>
      <c r="BO28" s="141">
        <v>1.3400436224683587E-4</v>
      </c>
      <c r="BP28" s="141">
        <v>2.0292860679085997E-6</v>
      </c>
      <c r="BQ28" s="141">
        <v>6.6413443474889721E-5</v>
      </c>
      <c r="BR28" s="141">
        <v>0</v>
      </c>
      <c r="BS28" s="141">
        <v>3.6054551987265695E-3</v>
      </c>
      <c r="BT28" s="141">
        <v>0</v>
      </c>
      <c r="BU28" s="141">
        <v>8.4434678264326226E-5</v>
      </c>
      <c r="BV28" s="141">
        <v>2.4792949347968208E-5</v>
      </c>
      <c r="BW28" s="141">
        <v>3.8691503526920726E-5</v>
      </c>
      <c r="BX28" s="141">
        <v>4.0958906413556175E-3</v>
      </c>
      <c r="BY28" s="141">
        <v>4.5336720483047239E-4</v>
      </c>
      <c r="BZ28" s="141">
        <v>2.0707200438932284E-5</v>
      </c>
      <c r="CA28" s="141">
        <v>7.7684528948398994E-5</v>
      </c>
      <c r="CB28" s="141">
        <v>9.4253649692881505E-5</v>
      </c>
      <c r="CC28" s="141">
        <v>6.0283727167869002E-5</v>
      </c>
      <c r="CD28" s="141">
        <v>2.5985089662514663E-4</v>
      </c>
      <c r="CE28" s="141">
        <v>9.4233500382982424E-4</v>
      </c>
      <c r="CF28" s="141">
        <v>2.2260286147101358E-4</v>
      </c>
      <c r="CG28" s="141">
        <v>4.5456974605175664E-2</v>
      </c>
      <c r="CH28" s="141">
        <v>6.3652573842483282E-2</v>
      </c>
      <c r="CI28" s="141">
        <v>1.3881860527915138E-3</v>
      </c>
      <c r="CJ28" s="141">
        <v>1.5962428155517775E-3</v>
      </c>
      <c r="CK28" s="141">
        <v>7.1723519067769257E-3</v>
      </c>
      <c r="CL28" s="141">
        <v>6.0775626763231322E-4</v>
      </c>
      <c r="CM28" s="141">
        <v>3.1407368136109054E-4</v>
      </c>
      <c r="CN28" s="141">
        <v>2.322599467666257E-4</v>
      </c>
      <c r="CO28" s="141">
        <v>5.1712900760558858E-3</v>
      </c>
      <c r="CP28" s="141"/>
      <c r="CQ28" s="141">
        <v>1.7216409423489293E-4</v>
      </c>
      <c r="CR28" s="141">
        <v>1.8536065015895289E-6</v>
      </c>
      <c r="CS28" s="141">
        <v>3.6000779485000303E-5</v>
      </c>
      <c r="CT28" s="141">
        <v>0</v>
      </c>
      <c r="CU28" s="141">
        <v>3.2336468459384406E-3</v>
      </c>
      <c r="CV28" s="141">
        <v>0</v>
      </c>
      <c r="CW28" s="141">
        <v>4.3874355725697102E-5</v>
      </c>
      <c r="CX28" s="141">
        <v>1.9148265328346876E-5</v>
      </c>
      <c r="CY28" s="141">
        <v>3.7098250578454162E-5</v>
      </c>
      <c r="CZ28" s="141">
        <v>3.7723625441629704E-3</v>
      </c>
      <c r="DA28" s="141">
        <v>4.6148727502032564E-4</v>
      </c>
      <c r="DB28" s="141">
        <v>9.2340213794781117E-6</v>
      </c>
      <c r="DC28" s="141">
        <v>7.2312522717609101E-5</v>
      </c>
      <c r="DD28" s="141">
        <v>1.1054589470873084E-4</v>
      </c>
      <c r="DE28" s="141">
        <v>2.8320209596141679E-4</v>
      </c>
      <c r="DF28" s="141">
        <v>1.7579022470778227E-4</v>
      </c>
      <c r="DG28" s="141">
        <v>7.1824177330582291E-4</v>
      </c>
      <c r="DH28" s="141">
        <v>1.9480911170343071E-4</v>
      </c>
      <c r="DI28" s="141">
        <v>4.5717920611661987E-2</v>
      </c>
      <c r="DJ28" s="141">
        <v>6.6670392705963449E-2</v>
      </c>
      <c r="DK28" s="141">
        <v>9.1591982572903133E-4</v>
      </c>
      <c r="DL28" s="141">
        <v>1.5775917733407393E-3</v>
      </c>
      <c r="DM28" s="141">
        <v>6.8166196116086139E-3</v>
      </c>
      <c r="DN28" s="141">
        <v>5.3120267395692926E-4</v>
      </c>
      <c r="DO28" s="141">
        <v>2.7440324697069996E-4</v>
      </c>
      <c r="DP28" s="141">
        <v>2.8799776710899071E-4</v>
      </c>
      <c r="DQ28" s="141">
        <v>4.9617843559692275E-3</v>
      </c>
      <c r="DR28" s="141"/>
      <c r="DS28" s="141">
        <v>2.4744362412913663E-4</v>
      </c>
      <c r="DT28" s="141">
        <v>4.6211199240858717E-5</v>
      </c>
      <c r="DU28" s="141">
        <v>1.510778096257539E-5</v>
      </c>
      <c r="DV28" s="141">
        <v>0</v>
      </c>
      <c r="DW28" s="141">
        <v>3.3085955847794984E-3</v>
      </c>
      <c r="DX28" s="141">
        <v>0</v>
      </c>
      <c r="DY28" s="141">
        <v>5.7357355868781221E-5</v>
      </c>
      <c r="DZ28" s="141">
        <v>5.5941202499371602E-6</v>
      </c>
      <c r="EA28" s="141">
        <v>3.7111320612328222E-5</v>
      </c>
      <c r="EB28" s="141">
        <v>3.6050679069225314E-3</v>
      </c>
      <c r="EC28" s="141">
        <v>5.4821266937910397E-4</v>
      </c>
      <c r="ED28" s="141">
        <v>1.7345429062550254E-5</v>
      </c>
      <c r="EE28" s="141">
        <v>1.6172528516813281E-5</v>
      </c>
      <c r="EF28" s="141">
        <v>8.6108135797517148E-5</v>
      </c>
      <c r="EG28" s="141">
        <v>3.1961790327039334E-4</v>
      </c>
      <c r="EH28" s="141">
        <v>1.3517953925269976E-4</v>
      </c>
      <c r="EI28" s="141">
        <v>7.0040012577260891E-4</v>
      </c>
      <c r="EJ28" s="141">
        <v>1.5300460014163559E-4</v>
      </c>
      <c r="EK28" s="141">
        <v>4.8344369540086765E-2</v>
      </c>
      <c r="EL28" s="141">
        <v>6.8666285271759636E-2</v>
      </c>
      <c r="EM28" s="141">
        <v>8.5843471752797219E-4</v>
      </c>
      <c r="EN28" s="141">
        <v>1.0741097715122373E-3</v>
      </c>
      <c r="EO28" s="141">
        <v>7.0734042170080523E-3</v>
      </c>
      <c r="EP28" s="141">
        <v>7.9480671848782772E-4</v>
      </c>
      <c r="EQ28" s="141">
        <v>2.2751469870883255E-4</v>
      </c>
      <c r="ER28" s="141">
        <v>3.3012516017772337E-4</v>
      </c>
      <c r="ES28" s="141">
        <v>4.6002613875063244E-3</v>
      </c>
      <c r="ET28" s="141"/>
      <c r="EU28" s="141">
        <v>2.4683406158913372E-4</v>
      </c>
      <c r="EV28" s="141">
        <v>1.8503601263734209E-6</v>
      </c>
      <c r="EW28" s="141">
        <v>2.9496968805082751E-5</v>
      </c>
      <c r="EX28" s="141">
        <v>0</v>
      </c>
      <c r="EY28" s="141">
        <v>3.0354078695378484E-3</v>
      </c>
      <c r="EZ28" s="141">
        <v>0</v>
      </c>
      <c r="FA28" s="141">
        <v>3.3629081619758586E-5</v>
      </c>
      <c r="FB28" s="141">
        <v>1.4564124865648862E-5</v>
      </c>
      <c r="FC28" s="141">
        <v>2.1888399384967667E-4</v>
      </c>
      <c r="FD28" s="141">
        <v>3.8462820751924099E-3</v>
      </c>
      <c r="FE28" s="141">
        <v>4.6490242465365751E-4</v>
      </c>
      <c r="FF28" s="141">
        <v>3.7007202527468418E-6</v>
      </c>
      <c r="FG28" s="141">
        <v>1.2867643074945829E-5</v>
      </c>
      <c r="FH28" s="141">
        <v>2.3746805593443729E-5</v>
      </c>
      <c r="FI28" s="141">
        <v>3.4212633473126918E-4</v>
      </c>
      <c r="FJ28" s="141">
        <v>6.5249822151051962E-4</v>
      </c>
      <c r="FK28" s="141">
        <v>4.1088317029508735E-4</v>
      </c>
      <c r="FL28" s="141">
        <v>1.203097389410563E-4</v>
      </c>
      <c r="FM28" s="141">
        <v>4.7348634834296521E-2</v>
      </c>
      <c r="FN28" s="141">
        <v>5.3431449064492466E-2</v>
      </c>
      <c r="FO28" s="141">
        <v>9.9470808109989369E-4</v>
      </c>
      <c r="FP28" s="141">
        <v>9.9189342469520867E-4</v>
      </c>
      <c r="FQ28" s="141">
        <v>6.690868114630078E-3</v>
      </c>
      <c r="FR28" s="141">
        <v>8.7977111149012595E-4</v>
      </c>
      <c r="FS28" s="141">
        <v>1.447050858106227E-4</v>
      </c>
      <c r="FT28" s="141">
        <v>2.9507883940193131E-4</v>
      </c>
      <c r="FU28" s="141">
        <v>4.8483642194262896E-3</v>
      </c>
      <c r="FV28" s="141"/>
      <c r="FW28" s="141">
        <v>1.5344200652485452E-4</v>
      </c>
      <c r="FX28" s="141">
        <v>4.1067858912433647E-5</v>
      </c>
      <c r="FY28" s="141">
        <v>4.805201632049844E-5</v>
      </c>
      <c r="FZ28" s="141">
        <v>0</v>
      </c>
      <c r="GA28" s="141">
        <v>3.1720750182025912E-3</v>
      </c>
      <c r="GB28" s="141">
        <v>1.5401814542987561E-5</v>
      </c>
      <c r="GC28" s="141">
        <v>5.8584472140148945E-5</v>
      </c>
      <c r="GD28" s="141">
        <v>1.2420154851754989E-5</v>
      </c>
      <c r="GE28" s="141">
        <v>2.3240959783034173E-4</v>
      </c>
      <c r="GF28" s="141">
        <v>3.518826700168311E-3</v>
      </c>
      <c r="GG28" s="141">
        <v>4.6803955263264275E-5</v>
      </c>
      <c r="GH28" s="141">
        <v>1.0866237199706895E-5</v>
      </c>
      <c r="GI28" s="141">
        <v>2.3095154567817311E-5</v>
      </c>
      <c r="GJ28" s="141">
        <v>9.5174207207063757E-5</v>
      </c>
      <c r="GK28" s="141">
        <v>3.3616950439993598E-4</v>
      </c>
      <c r="GL28" s="141">
        <v>5.3225191772159064E-4</v>
      </c>
      <c r="GM28" s="141">
        <v>5.5157290801536197E-4</v>
      </c>
      <c r="GN28" s="141">
        <v>7.2460417195353616E-5</v>
      </c>
      <c r="GO28" s="141">
        <v>1.0116894258983995E-2</v>
      </c>
      <c r="GP28" s="141">
        <v>4.8972690732376388E-2</v>
      </c>
      <c r="GQ28" s="141">
        <v>9.8489664728896968E-4</v>
      </c>
      <c r="GR28" s="141">
        <v>7.7408935899022291E-4</v>
      </c>
      <c r="GS28" s="141">
        <v>7.4800781520197937E-3</v>
      </c>
      <c r="GT28" s="141">
        <v>4.1977018360220568E-4</v>
      </c>
      <c r="GU28" s="141">
        <v>8.8685375444829559E-5</v>
      </c>
      <c r="GV28" s="141">
        <v>2.9768882131997882E-4</v>
      </c>
      <c r="GW28" s="141">
        <v>3.7037316732709182E-3</v>
      </c>
      <c r="GX28" s="141"/>
      <c r="GY28" s="141">
        <v>1.7801104928549691E-4</v>
      </c>
      <c r="GZ28" s="141">
        <v>4.8128298630899351E-5</v>
      </c>
      <c r="HA28" s="141">
        <v>3.5672580076742804E-5</v>
      </c>
      <c r="HB28" s="141">
        <v>0</v>
      </c>
      <c r="HC28" s="141">
        <v>3.2708159177570594E-3</v>
      </c>
      <c r="HD28" s="141">
        <v>1.9062552760741972E-5</v>
      </c>
      <c r="HE28" s="141">
        <v>9.9145806906469173E-5</v>
      </c>
      <c r="HF28" s="141">
        <v>1.4415462784242683E-5</v>
      </c>
      <c r="HG28" s="141">
        <v>2.3203693187014312E-4</v>
      </c>
      <c r="HH28" s="141">
        <v>3.801867246104262E-3</v>
      </c>
      <c r="HI28" s="141">
        <v>1.5541907910688114E-5</v>
      </c>
      <c r="HJ28" s="141">
        <v>1.1274646410842089E-5</v>
      </c>
      <c r="HK28" s="141">
        <v>1.9568374278897944E-5</v>
      </c>
      <c r="HL28" s="141">
        <v>1.4027941002717314E-3</v>
      </c>
      <c r="HM28" s="141">
        <v>1.8967714189793006E-6</v>
      </c>
      <c r="HN28" s="141">
        <v>4.1888091371881692E-4</v>
      </c>
      <c r="HO28" s="141">
        <v>3.4978186286041644E-4</v>
      </c>
      <c r="HP28" s="141">
        <v>1.0122030580740778E-3</v>
      </c>
      <c r="HQ28" s="141">
        <v>1.1379579030249587E-2</v>
      </c>
      <c r="HR28" s="141">
        <v>2.0316826766330863E-2</v>
      </c>
      <c r="HS28" s="141">
        <v>4.852793888501929E-4</v>
      </c>
      <c r="HT28" s="141">
        <v>4.9594123583484174E-4</v>
      </c>
      <c r="HU28" s="141">
        <v>7.1859369194855601E-3</v>
      </c>
      <c r="HV28" s="141">
        <v>8.0557636677616289E-5</v>
      </c>
      <c r="HW28" s="141">
        <v>5.0991427668563127E-5</v>
      </c>
      <c r="HX28" s="141">
        <v>8.2968433151145142E-5</v>
      </c>
      <c r="HY28" s="141">
        <v>1.9977123777761282E-4</v>
      </c>
      <c r="HZ28" s="101"/>
    </row>
    <row r="29" spans="1:234" s="102" customFormat="1" ht="24" x14ac:dyDescent="0.25">
      <c r="A29" s="99" t="s">
        <v>28</v>
      </c>
      <c r="B29" s="100">
        <v>5813</v>
      </c>
      <c r="C29" s="100"/>
      <c r="D29" s="100">
        <v>7</v>
      </c>
      <c r="E29" s="100"/>
      <c r="F29" s="100"/>
      <c r="G29" s="100" t="s">
        <v>790</v>
      </c>
      <c r="H29" s="100" t="s">
        <v>788</v>
      </c>
      <c r="I29" s="99" t="s">
        <v>9</v>
      </c>
      <c r="J29" s="99" t="s">
        <v>884</v>
      </c>
      <c r="K29" s="141">
        <v>1.3579990361627196E-5</v>
      </c>
      <c r="L29" s="141">
        <v>0</v>
      </c>
      <c r="M29" s="141">
        <v>1.1710369972287108E-5</v>
      </c>
      <c r="N29" s="141">
        <v>0</v>
      </c>
      <c r="O29" s="141">
        <v>5.879786395513359E-5</v>
      </c>
      <c r="P29" s="141">
        <v>0</v>
      </c>
      <c r="Q29" s="141">
        <v>0</v>
      </c>
      <c r="R29" s="141">
        <v>2.782040606886456E-5</v>
      </c>
      <c r="S29" s="141">
        <v>1.6813903387016005E-4</v>
      </c>
      <c r="T29" s="141">
        <v>2.058933236500993E-5</v>
      </c>
      <c r="U29" s="141">
        <v>2.976854159449889E-5</v>
      </c>
      <c r="V29" s="141">
        <v>5.1444046470174176E-5</v>
      </c>
      <c r="W29" s="141">
        <v>3.1447858018593221E-4</v>
      </c>
      <c r="X29" s="141">
        <v>1.7187102709784183E-5</v>
      </c>
      <c r="Y29" s="141">
        <v>8.9518684200670925E-5</v>
      </c>
      <c r="Z29" s="141">
        <v>6.4422521067746094E-5</v>
      </c>
      <c r="AA29" s="141">
        <v>2.0391645808879462E-3</v>
      </c>
      <c r="AB29" s="141">
        <v>1.8616189691037058E-4</v>
      </c>
      <c r="AC29" s="141">
        <v>1.5931143307527278E-3</v>
      </c>
      <c r="AD29" s="141">
        <v>3.3132909671412684E-2</v>
      </c>
      <c r="AE29" s="141">
        <v>3.7027447133247361E-3</v>
      </c>
      <c r="AF29" s="141">
        <v>1.2477281355334879E-3</v>
      </c>
      <c r="AG29" s="141">
        <v>6.43289626171839E-4</v>
      </c>
      <c r="AH29" s="141">
        <v>2.115498514038286E-4</v>
      </c>
      <c r="AI29" s="141">
        <v>3.5524181157352568E-5</v>
      </c>
      <c r="AJ29" s="141">
        <v>1.4685712676647641E-4</v>
      </c>
      <c r="AK29" s="141">
        <v>1.9474631139536862E-4</v>
      </c>
      <c r="AL29" s="141"/>
      <c r="AM29" s="141">
        <v>6.8960147921446927E-6</v>
      </c>
      <c r="AN29" s="141">
        <v>0</v>
      </c>
      <c r="AO29" s="141">
        <v>9.5118771575391597E-6</v>
      </c>
      <c r="AP29" s="141">
        <v>0</v>
      </c>
      <c r="AQ29" s="141">
        <v>5.9248284853317697E-5</v>
      </c>
      <c r="AR29" s="141">
        <v>0</v>
      </c>
      <c r="AS29" s="141">
        <v>0</v>
      </c>
      <c r="AT29" s="141">
        <v>3.0211490706290749E-5</v>
      </c>
      <c r="AU29" s="141">
        <v>1.3770391764453884E-4</v>
      </c>
      <c r="AV29" s="141">
        <v>2.221911557616375E-5</v>
      </c>
      <c r="AW29" s="141">
        <v>1.822696303577721E-5</v>
      </c>
      <c r="AX29" s="141">
        <v>3.7326500158084316E-5</v>
      </c>
      <c r="AY29" s="141">
        <v>3.0952872900625163E-4</v>
      </c>
      <c r="AZ29" s="141">
        <v>2.1812240079962916E-5</v>
      </c>
      <c r="BA29" s="141">
        <v>1.1465689696596486E-4</v>
      </c>
      <c r="BB29" s="141">
        <v>5.7549539464052003E-5</v>
      </c>
      <c r="BC29" s="141">
        <v>1.8254264075792126E-3</v>
      </c>
      <c r="BD29" s="141">
        <v>2.4835394053478188E-4</v>
      </c>
      <c r="BE29" s="141">
        <v>1.6036714442899818E-3</v>
      </c>
      <c r="BF29" s="141">
        <v>3.1424959470918258E-2</v>
      </c>
      <c r="BG29" s="141">
        <v>1.8534716574590525E-3</v>
      </c>
      <c r="BH29" s="141">
        <v>1.2152060634178907E-3</v>
      </c>
      <c r="BI29" s="141">
        <v>5.8498167461027686E-4</v>
      </c>
      <c r="BJ29" s="141">
        <v>1.258655335240852E-4</v>
      </c>
      <c r="BK29" s="141">
        <v>6.2632409612577778E-6</v>
      </c>
      <c r="BL29" s="141">
        <v>1.4234479497273809E-4</v>
      </c>
      <c r="BM29" s="141">
        <v>2.1936812009793938E-4</v>
      </c>
      <c r="BN29" s="141"/>
      <c r="BO29" s="141">
        <v>1.0146397714365775E-5</v>
      </c>
      <c r="BP29" s="141">
        <v>0</v>
      </c>
      <c r="BQ29" s="141">
        <v>0</v>
      </c>
      <c r="BR29" s="141">
        <v>0</v>
      </c>
      <c r="BS29" s="141">
        <v>1.4461077497017099E-5</v>
      </c>
      <c r="BT29" s="141">
        <v>0</v>
      </c>
      <c r="BU29" s="141">
        <v>0</v>
      </c>
      <c r="BV29" s="141">
        <v>5.2254214124165906E-5</v>
      </c>
      <c r="BW29" s="141">
        <v>1.0448751550928653E-4</v>
      </c>
      <c r="BX29" s="141">
        <v>2.1718580955092519E-5</v>
      </c>
      <c r="BY29" s="141">
        <v>1.5415396576958414E-5</v>
      </c>
      <c r="BZ29" s="141">
        <v>4.1998554688891302E-5</v>
      </c>
      <c r="CA29" s="141">
        <v>2.5191818248441306E-4</v>
      </c>
      <c r="CB29" s="141">
        <v>1.6591077489228881E-5</v>
      </c>
      <c r="CC29" s="141">
        <v>1.1752068684339982E-4</v>
      </c>
      <c r="CD29" s="141">
        <v>7.1974763931832302E-5</v>
      </c>
      <c r="CE29" s="141">
        <v>1.6977791879653275E-3</v>
      </c>
      <c r="CF29" s="141">
        <v>1.1922815815609661E-4</v>
      </c>
      <c r="CG29" s="141">
        <v>1.1028093474463728E-3</v>
      </c>
      <c r="CH29" s="141">
        <v>2.3912918189705246E-2</v>
      </c>
      <c r="CI29" s="141">
        <v>1.7700380519467408E-3</v>
      </c>
      <c r="CJ29" s="141">
        <v>1.0869857772680977E-3</v>
      </c>
      <c r="CK29" s="141">
        <v>5.166804081463965E-4</v>
      </c>
      <c r="CL29" s="141">
        <v>5.1301722054203228E-5</v>
      </c>
      <c r="CM29" s="141">
        <v>1.6357611715883845E-5</v>
      </c>
      <c r="CN29" s="141">
        <v>1.0303742422537139E-4</v>
      </c>
      <c r="CO29" s="141">
        <v>1.44434044381273E-4</v>
      </c>
      <c r="CP29" s="141"/>
      <c r="CQ29" s="141">
        <v>5.0812625933481764E-6</v>
      </c>
      <c r="CR29" s="141">
        <v>1.5305007811289687E-5</v>
      </c>
      <c r="CS29" s="141">
        <v>0</v>
      </c>
      <c r="CT29" s="141">
        <v>0</v>
      </c>
      <c r="CU29" s="141">
        <v>9.0912732721773785E-5</v>
      </c>
      <c r="CV29" s="141">
        <v>0</v>
      </c>
      <c r="CW29" s="141">
        <v>0</v>
      </c>
      <c r="CX29" s="141">
        <v>4.942558409223627E-5</v>
      </c>
      <c r="CY29" s="141">
        <v>1.0964259314768065E-4</v>
      </c>
      <c r="CZ29" s="141">
        <v>8.9551301260279439E-6</v>
      </c>
      <c r="DA29" s="141">
        <v>4.4230792352060186E-5</v>
      </c>
      <c r="DB29" s="141">
        <v>5.4227513287467571E-5</v>
      </c>
      <c r="DC29" s="141">
        <v>1.3629197884887419E-4</v>
      </c>
      <c r="DD29" s="141">
        <v>1.5997440375800394E-5</v>
      </c>
      <c r="DE29" s="141">
        <v>1.1119890837533636E-4</v>
      </c>
      <c r="DF29" s="141">
        <v>1.3536429130873991E-5</v>
      </c>
      <c r="DG29" s="141">
        <v>1.3579502524524265E-3</v>
      </c>
      <c r="DH29" s="141">
        <v>9.4287691010945188E-5</v>
      </c>
      <c r="DI29" s="141">
        <v>9.9534965323473147E-4</v>
      </c>
      <c r="DJ29" s="141">
        <v>2.0764766206779063E-2</v>
      </c>
      <c r="DK29" s="141">
        <v>1.564654144137819E-3</v>
      </c>
      <c r="DL29" s="141">
        <v>7.9716639950913474E-4</v>
      </c>
      <c r="DM29" s="141">
        <v>4.3198976341002213E-4</v>
      </c>
      <c r="DN29" s="141">
        <v>7.3944002539162398E-5</v>
      </c>
      <c r="DO29" s="141">
        <v>7.3464037494190497E-6</v>
      </c>
      <c r="DP29" s="141">
        <v>8.2570891264325448E-5</v>
      </c>
      <c r="DQ29" s="141">
        <v>1.0499793141051184E-4</v>
      </c>
      <c r="DR29" s="141"/>
      <c r="DS29" s="141">
        <v>2.1133343166429269E-6</v>
      </c>
      <c r="DT29" s="141">
        <v>0</v>
      </c>
      <c r="DU29" s="141">
        <v>3.6562877450569676E-6</v>
      </c>
      <c r="DV29" s="141">
        <v>0</v>
      </c>
      <c r="DW29" s="141">
        <v>1.7717873157409886E-4</v>
      </c>
      <c r="DX29" s="141">
        <v>0</v>
      </c>
      <c r="DY29" s="141">
        <v>0</v>
      </c>
      <c r="DZ29" s="141">
        <v>8.1658799240555855E-5</v>
      </c>
      <c r="EA29" s="141">
        <v>5.3084033003883062E-5</v>
      </c>
      <c r="EB29" s="141">
        <v>2.7620621386733297E-5</v>
      </c>
      <c r="EC29" s="141">
        <v>3.9034454840471452E-5</v>
      </c>
      <c r="ED29" s="141">
        <v>8.5677242286760343E-5</v>
      </c>
      <c r="EE29" s="141">
        <v>9.8174250984947844E-5</v>
      </c>
      <c r="EF29" s="141">
        <v>0</v>
      </c>
      <c r="EG29" s="141">
        <v>2.5904798673728613E-6</v>
      </c>
      <c r="EH29" s="141">
        <v>1.6245727397471115E-5</v>
      </c>
      <c r="EI29" s="141">
        <v>1.2130439892132988E-3</v>
      </c>
      <c r="EJ29" s="141">
        <v>4.3355967577869207E-5</v>
      </c>
      <c r="EK29" s="141">
        <v>8.3894465632570331E-4</v>
      </c>
      <c r="EL29" s="141">
        <v>1.8921707725616251E-2</v>
      </c>
      <c r="EM29" s="141">
        <v>7.7202318297341457E-4</v>
      </c>
      <c r="EN29" s="141">
        <v>5.0687197448051103E-4</v>
      </c>
      <c r="EO29" s="141">
        <v>4.2365226943876671E-4</v>
      </c>
      <c r="EP29" s="141">
        <v>2.6452400889304148E-5</v>
      </c>
      <c r="EQ29" s="141">
        <v>1.5027342632184135E-5</v>
      </c>
      <c r="ER29" s="141">
        <v>8.6021116149175274E-5</v>
      </c>
      <c r="ES29" s="141">
        <v>6.1080188050802609E-5</v>
      </c>
      <c r="ET29" s="141"/>
      <c r="EU29" s="141">
        <v>3.7007202527468418E-6</v>
      </c>
      <c r="EV29" s="141">
        <v>0</v>
      </c>
      <c r="EW29" s="141">
        <v>0</v>
      </c>
      <c r="EX29" s="141">
        <v>0</v>
      </c>
      <c r="EY29" s="141">
        <v>3.1732124252364522E-5</v>
      </c>
      <c r="EZ29" s="141">
        <v>0</v>
      </c>
      <c r="FA29" s="141">
        <v>0</v>
      </c>
      <c r="FB29" s="141">
        <v>3.2303029988555007E-5</v>
      </c>
      <c r="FC29" s="141">
        <v>4.5790762565636227E-5</v>
      </c>
      <c r="FD29" s="141">
        <v>0</v>
      </c>
      <c r="FE29" s="141">
        <v>2.8346482526077833E-5</v>
      </c>
      <c r="FF29" s="141">
        <v>9.5337955151262959E-5</v>
      </c>
      <c r="FG29" s="141">
        <v>5.2516204838302377E-5</v>
      </c>
      <c r="FH29" s="141">
        <v>0</v>
      </c>
      <c r="FI29" s="141">
        <v>2.5865249078338141E-6</v>
      </c>
      <c r="FJ29" s="141">
        <v>4.1290686738296464E-5</v>
      </c>
      <c r="FK29" s="141">
        <v>9.7036657374122506E-4</v>
      </c>
      <c r="FL29" s="141">
        <v>1.8682588787358101E-5</v>
      </c>
      <c r="FM29" s="141">
        <v>4.5923232433604615E-4</v>
      </c>
      <c r="FN29" s="141">
        <v>1.441082105684946E-2</v>
      </c>
      <c r="FO29" s="141">
        <v>5.4580148253747498E-4</v>
      </c>
      <c r="FP29" s="141">
        <v>3.1916420120945224E-4</v>
      </c>
      <c r="FQ29" s="141">
        <v>4.1357996074934479E-4</v>
      </c>
      <c r="FR29" s="141">
        <v>8.2211182073247947E-5</v>
      </c>
      <c r="FS29" s="141">
        <v>0</v>
      </c>
      <c r="FT29" s="141">
        <v>7.0091800757789548E-5</v>
      </c>
      <c r="FU29" s="141">
        <v>1.3009806442421419E-4</v>
      </c>
      <c r="FV29" s="141"/>
      <c r="FW29" s="141">
        <v>0</v>
      </c>
      <c r="FX29" s="141">
        <v>0</v>
      </c>
      <c r="FY29" s="141">
        <v>0</v>
      </c>
      <c r="FZ29" s="141">
        <v>0</v>
      </c>
      <c r="GA29" s="141">
        <v>2.562582280837263E-5</v>
      </c>
      <c r="GB29" s="141">
        <v>0</v>
      </c>
      <c r="GC29" s="141">
        <v>0</v>
      </c>
      <c r="GD29" s="141">
        <v>1.7067431336020928E-6</v>
      </c>
      <c r="GE29" s="141">
        <v>2.8327823383737868E-5</v>
      </c>
      <c r="GF29" s="141">
        <v>9.3870872348115104E-6</v>
      </c>
      <c r="GG29" s="141">
        <v>0</v>
      </c>
      <c r="GH29" s="141">
        <v>0</v>
      </c>
      <c r="GI29" s="141">
        <v>0</v>
      </c>
      <c r="GJ29" s="141">
        <v>0</v>
      </c>
      <c r="GK29" s="141">
        <v>7.7934415377734131E-6</v>
      </c>
      <c r="GL29" s="141">
        <v>1.0000815615120448E-5</v>
      </c>
      <c r="GM29" s="141">
        <v>2.4316697360658151E-4</v>
      </c>
      <c r="GN29" s="141">
        <v>3.9346639306953214E-5</v>
      </c>
      <c r="GO29" s="141">
        <v>5.1638208542287756E-4</v>
      </c>
      <c r="GP29" s="141">
        <v>7.7865584730232668E-2</v>
      </c>
      <c r="GQ29" s="141">
        <v>3.2909988645615649E-4</v>
      </c>
      <c r="GR29" s="141">
        <v>1.9870553357577661E-4</v>
      </c>
      <c r="GS29" s="141">
        <v>2.296908588343716E-4</v>
      </c>
      <c r="GT29" s="141">
        <v>7.0682607745260271E-5</v>
      </c>
      <c r="GU29" s="141">
        <v>0</v>
      </c>
      <c r="GV29" s="141">
        <v>3.4134862672041856E-6</v>
      </c>
      <c r="GW29" s="141">
        <v>1.2149897217341627E-4</v>
      </c>
      <c r="GX29" s="141"/>
      <c r="GY29" s="141">
        <v>0</v>
      </c>
      <c r="GZ29" s="141">
        <v>0</v>
      </c>
      <c r="HA29" s="141">
        <v>0</v>
      </c>
      <c r="HB29" s="141">
        <v>0</v>
      </c>
      <c r="HC29" s="141">
        <v>2.8480639306689251E-5</v>
      </c>
      <c r="HD29" s="141">
        <v>0</v>
      </c>
      <c r="HE29" s="141">
        <v>5.6903142569379014E-6</v>
      </c>
      <c r="HF29" s="141">
        <v>5.119528317681034E-6</v>
      </c>
      <c r="HG29" s="141">
        <v>0</v>
      </c>
      <c r="HH29" s="141">
        <v>0</v>
      </c>
      <c r="HI29" s="141">
        <v>0</v>
      </c>
      <c r="HJ29" s="141">
        <v>6.7131956639121829E-6</v>
      </c>
      <c r="HK29" s="141">
        <v>0</v>
      </c>
      <c r="HL29" s="141">
        <v>0</v>
      </c>
      <c r="HM29" s="141">
        <v>8.7251485273047812E-6</v>
      </c>
      <c r="HN29" s="141">
        <v>2.9625672793038121E-5</v>
      </c>
      <c r="HO29" s="141">
        <v>4.2095422713767745E-4</v>
      </c>
      <c r="HP29" s="141">
        <v>2.0154950840213738E-5</v>
      </c>
      <c r="HQ29" s="141">
        <v>3.703725827083774E-3</v>
      </c>
      <c r="HR29" s="141">
        <v>7.6634524530477713E-2</v>
      </c>
      <c r="HS29" s="141">
        <v>3.9349604246435876E-4</v>
      </c>
      <c r="HT29" s="141">
        <v>1.0335388913804096E-4</v>
      </c>
      <c r="HU29" s="141">
        <v>3.6594799824511996E-4</v>
      </c>
      <c r="HV29" s="141">
        <v>6.5839970787040468E-5</v>
      </c>
      <c r="HW29" s="141">
        <v>0</v>
      </c>
      <c r="HX29" s="141">
        <v>6.5922290666625585E-5</v>
      </c>
      <c r="HY29" s="141">
        <v>8.1709470089510875E-4</v>
      </c>
      <c r="HZ29" s="101"/>
    </row>
    <row r="30" spans="1:234" s="102" customFormat="1" ht="24" x14ac:dyDescent="0.25">
      <c r="A30" s="99" t="s">
        <v>28</v>
      </c>
      <c r="B30" s="100">
        <v>5821</v>
      </c>
      <c r="C30" s="100"/>
      <c r="D30" s="100">
        <v>7</v>
      </c>
      <c r="E30" s="100"/>
      <c r="F30" s="100"/>
      <c r="G30" s="100" t="s">
        <v>820</v>
      </c>
      <c r="H30" s="100" t="s">
        <v>788</v>
      </c>
      <c r="I30" s="99" t="s">
        <v>9</v>
      </c>
      <c r="J30" s="99" t="s">
        <v>884</v>
      </c>
      <c r="K30" s="141">
        <v>4.8095290733212804E-4</v>
      </c>
      <c r="L30" s="141">
        <v>0</v>
      </c>
      <c r="M30" s="141">
        <v>1.2737989084467993E-4</v>
      </c>
      <c r="N30" s="141">
        <v>0</v>
      </c>
      <c r="O30" s="141">
        <v>1.3602501131277603E-4</v>
      </c>
      <c r="P30" s="141">
        <v>0</v>
      </c>
      <c r="Q30" s="141">
        <v>0</v>
      </c>
      <c r="R30" s="141">
        <v>0</v>
      </c>
      <c r="S30" s="141">
        <v>9.2917321052812524E-6</v>
      </c>
      <c r="T30" s="141">
        <v>9.0988846832313383E-4</v>
      </c>
      <c r="U30" s="141">
        <v>4.3689848248791067E-5</v>
      </c>
      <c r="V30" s="141">
        <v>6.5344942286284227E-5</v>
      </c>
      <c r="W30" s="141">
        <v>3.2404927176970678E-3</v>
      </c>
      <c r="X30" s="141">
        <v>0</v>
      </c>
      <c r="Y30" s="141">
        <v>0</v>
      </c>
      <c r="Z30" s="141">
        <v>4.8664929661648644E-4</v>
      </c>
      <c r="AA30" s="141">
        <v>1.9787959186479674E-3</v>
      </c>
      <c r="AB30" s="141">
        <v>3.6031138061021662E-5</v>
      </c>
      <c r="AC30" s="141">
        <v>2.2628503852752342E-2</v>
      </c>
      <c r="AD30" s="141">
        <v>9.0532360294512088E-2</v>
      </c>
      <c r="AE30" s="141">
        <v>1.481402666531967E-2</v>
      </c>
      <c r="AF30" s="141">
        <v>9.1815275166468122E-4</v>
      </c>
      <c r="AG30" s="141">
        <v>2.94110964035167E-3</v>
      </c>
      <c r="AH30" s="141">
        <v>1.2085003319037744E-4</v>
      </c>
      <c r="AI30" s="141">
        <v>4.9244476673771958E-5</v>
      </c>
      <c r="AJ30" s="141">
        <v>4.8274240201824392E-4</v>
      </c>
      <c r="AK30" s="141">
        <v>2.5208483139226071E-3</v>
      </c>
      <c r="AL30" s="141"/>
      <c r="AM30" s="141">
        <v>0</v>
      </c>
      <c r="AN30" s="141">
        <v>0</v>
      </c>
      <c r="AO30" s="141">
        <v>1.0628652198499526E-4</v>
      </c>
      <c r="AP30" s="141">
        <v>0</v>
      </c>
      <c r="AQ30" s="141">
        <v>1.6318812475200962E-4</v>
      </c>
      <c r="AR30" s="141">
        <v>0</v>
      </c>
      <c r="AS30" s="141">
        <v>0</v>
      </c>
      <c r="AT30" s="141">
        <v>4.0699434028608441E-5</v>
      </c>
      <c r="AU30" s="141">
        <v>1.7587096388075675E-5</v>
      </c>
      <c r="AV30" s="141">
        <v>9.6940723921300372E-4</v>
      </c>
      <c r="AW30" s="141">
        <v>3.4801047564368169E-5</v>
      </c>
      <c r="AX30" s="141">
        <v>3.4336546871995623E-5</v>
      </c>
      <c r="AY30" s="141">
        <v>2.809791893079336E-3</v>
      </c>
      <c r="AZ30" s="141">
        <v>4.2746042678163077E-6</v>
      </c>
      <c r="BA30" s="141">
        <v>1.5680326562507429E-5</v>
      </c>
      <c r="BB30" s="141">
        <v>5.401014821613076E-4</v>
      </c>
      <c r="BC30" s="141">
        <v>2.1108730375063401E-3</v>
      </c>
      <c r="BD30" s="141">
        <v>1.0610844499745706E-4</v>
      </c>
      <c r="BE30" s="141">
        <v>2.2913784794182806E-2</v>
      </c>
      <c r="BF30" s="141">
        <v>9.2857601528891234E-2</v>
      </c>
      <c r="BG30" s="141">
        <v>1.6552858691082414E-2</v>
      </c>
      <c r="BH30" s="141">
        <v>6.6705130247289687E-4</v>
      </c>
      <c r="BI30" s="141">
        <v>2.8952636772177254E-3</v>
      </c>
      <c r="BJ30" s="141">
        <v>1.9224090137956711E-4</v>
      </c>
      <c r="BK30" s="141">
        <v>4.2374063840698242E-5</v>
      </c>
      <c r="BL30" s="141">
        <v>4.1541808477312003E-4</v>
      </c>
      <c r="BM30" s="141">
        <v>2.8935177094302818E-3</v>
      </c>
      <c r="BN30" s="141"/>
      <c r="BO30" s="141">
        <v>0</v>
      </c>
      <c r="BP30" s="141">
        <v>0</v>
      </c>
      <c r="BQ30" s="141">
        <v>1.4868161417292978E-4</v>
      </c>
      <c r="BR30" s="141">
        <v>0</v>
      </c>
      <c r="BS30" s="141">
        <v>2.5618894877756402E-4</v>
      </c>
      <c r="BT30" s="141">
        <v>0</v>
      </c>
      <c r="BU30" s="141">
        <v>0</v>
      </c>
      <c r="BV30" s="141">
        <v>1.5279427885373862E-4</v>
      </c>
      <c r="BW30" s="141">
        <v>6.8662623242143763E-6</v>
      </c>
      <c r="BX30" s="141">
        <v>9.1880892276639196E-4</v>
      </c>
      <c r="BY30" s="141">
        <v>3.5187722542004879E-5</v>
      </c>
      <c r="BZ30" s="141">
        <v>4.5775734664970374E-5</v>
      </c>
      <c r="CA30" s="141">
        <v>2.3192147359556059E-3</v>
      </c>
      <c r="CB30" s="141">
        <v>4.0585721358171994E-6</v>
      </c>
      <c r="CC30" s="141">
        <v>1.0816877746223411E-5</v>
      </c>
      <c r="CD30" s="141">
        <v>5.4327116792482282E-4</v>
      </c>
      <c r="CE30" s="141">
        <v>2.1708623098280365E-3</v>
      </c>
      <c r="CF30" s="141">
        <v>8.4883763838659092E-5</v>
      </c>
      <c r="CG30" s="141">
        <v>2.2560528547400489E-2</v>
      </c>
      <c r="CH30" s="141">
        <v>9.7136210358120589E-2</v>
      </c>
      <c r="CI30" s="141">
        <v>1.4840647136598275E-2</v>
      </c>
      <c r="CJ30" s="141">
        <v>9.341070318287059E-4</v>
      </c>
      <c r="CK30" s="141">
        <v>3.2328260763739266E-3</v>
      </c>
      <c r="CL30" s="141">
        <v>2.2186941484573887E-4</v>
      </c>
      <c r="CM30" s="141">
        <v>5.1653290971696927E-5</v>
      </c>
      <c r="CN30" s="141">
        <v>3.2335231459262442E-4</v>
      </c>
      <c r="CO30" s="141">
        <v>1.1105273226658381E-3</v>
      </c>
      <c r="CP30" s="141"/>
      <c r="CQ30" s="141">
        <v>9.6285504697246903E-6</v>
      </c>
      <c r="CR30" s="141">
        <v>0</v>
      </c>
      <c r="CS30" s="141">
        <v>1.5247539207512574E-4</v>
      </c>
      <c r="CT30" s="141">
        <v>0</v>
      </c>
      <c r="CU30" s="141">
        <v>5.3116679221635644E-4</v>
      </c>
      <c r="CV30" s="141">
        <v>0</v>
      </c>
      <c r="CW30" s="141">
        <v>0</v>
      </c>
      <c r="CX30" s="141">
        <v>1.3412492578730877E-4</v>
      </c>
      <c r="CY30" s="141">
        <v>4.2581932843854863E-6</v>
      </c>
      <c r="CZ30" s="141">
        <v>8.7719699958813439E-4</v>
      </c>
      <c r="DA30" s="141">
        <v>3.3115377379030183E-5</v>
      </c>
      <c r="DB30" s="141">
        <v>4.4993423885731157E-5</v>
      </c>
      <c r="DC30" s="141">
        <v>1.9395230675613537E-3</v>
      </c>
      <c r="DD30" s="141">
        <v>0</v>
      </c>
      <c r="DE30" s="141">
        <v>9.699769772741285E-6</v>
      </c>
      <c r="DF30" s="141">
        <v>6.2653559496797084E-4</v>
      </c>
      <c r="DG30" s="141">
        <v>2.0876485043275898E-3</v>
      </c>
      <c r="DH30" s="141">
        <v>4.5602427152105246E-5</v>
      </c>
      <c r="DI30" s="141">
        <v>2.2553628478002925E-2</v>
      </c>
      <c r="DJ30" s="141">
        <v>9.3694216953741263E-2</v>
      </c>
      <c r="DK30" s="141">
        <v>5.9263123083180339E-3</v>
      </c>
      <c r="DL30" s="141">
        <v>1.0694392234037097E-3</v>
      </c>
      <c r="DM30" s="141">
        <v>3.2870082658394829E-3</v>
      </c>
      <c r="DN30" s="141">
        <v>1.535118812152919E-4</v>
      </c>
      <c r="DO30" s="141">
        <v>1.1298445860886245E-4</v>
      </c>
      <c r="DP30" s="141">
        <v>3.12033601654082E-4</v>
      </c>
      <c r="DQ30" s="141">
        <v>1.1185617003189518E-3</v>
      </c>
      <c r="DR30" s="141"/>
      <c r="DS30" s="141">
        <v>2.376587034287029E-6</v>
      </c>
      <c r="DT30" s="141">
        <v>0</v>
      </c>
      <c r="DU30" s="141">
        <v>4.680048313672918E-6</v>
      </c>
      <c r="DV30" s="141">
        <v>0</v>
      </c>
      <c r="DW30" s="141">
        <v>6.2293709953389204E-5</v>
      </c>
      <c r="DX30" s="141">
        <v>0</v>
      </c>
      <c r="DY30" s="141">
        <v>0</v>
      </c>
      <c r="DZ30" s="141">
        <v>1.5718245733352789E-4</v>
      </c>
      <c r="EA30" s="141">
        <v>7.5648593445228651E-6</v>
      </c>
      <c r="EB30" s="141">
        <v>4.917859118672254E-4</v>
      </c>
      <c r="EC30" s="141">
        <v>2.4416689561490432E-5</v>
      </c>
      <c r="ED30" s="141">
        <v>5.0115090792006553E-5</v>
      </c>
      <c r="EE30" s="141">
        <v>1.6971257006100113E-3</v>
      </c>
      <c r="EF30" s="141">
        <v>0</v>
      </c>
      <c r="EG30" s="141">
        <v>6.08771909551985E-6</v>
      </c>
      <c r="EH30" s="141">
        <v>3.6262092939223111E-4</v>
      </c>
      <c r="EI30" s="141">
        <v>1.4844730072014413E-3</v>
      </c>
      <c r="EJ30" s="141">
        <v>3.5785587238841759E-5</v>
      </c>
      <c r="EK30" s="141">
        <v>2.0552744526156352E-2</v>
      </c>
      <c r="EL30" s="141">
        <v>6.6966092896366403E-2</v>
      </c>
      <c r="EM30" s="141">
        <v>1.3171147939452803E-2</v>
      </c>
      <c r="EN30" s="141">
        <v>1.0009965576781256E-3</v>
      </c>
      <c r="EO30" s="141">
        <v>2.7677398782235173E-3</v>
      </c>
      <c r="EP30" s="141">
        <v>6.4363826948874957E-5</v>
      </c>
      <c r="EQ30" s="141">
        <v>5.1117864268971723E-5</v>
      </c>
      <c r="ER30" s="141">
        <v>2.1733350954257486E-4</v>
      </c>
      <c r="ES30" s="141">
        <v>1.2085882541527629E-3</v>
      </c>
      <c r="ET30" s="141"/>
      <c r="EU30" s="141">
        <v>4.2377902638792606E-5</v>
      </c>
      <c r="EV30" s="141">
        <v>0</v>
      </c>
      <c r="EW30" s="141">
        <v>3.7734147342460795E-4</v>
      </c>
      <c r="EX30" s="141">
        <v>0</v>
      </c>
      <c r="EY30" s="141">
        <v>2.6116193724893915E-4</v>
      </c>
      <c r="EZ30" s="141">
        <v>0</v>
      </c>
      <c r="FA30" s="141">
        <v>0</v>
      </c>
      <c r="FB30" s="141">
        <v>1.5583792673353006E-4</v>
      </c>
      <c r="FC30" s="141">
        <v>8.3860390147174482E-5</v>
      </c>
      <c r="FD30" s="141">
        <v>5.4522050925050062E-4</v>
      </c>
      <c r="FE30" s="141">
        <v>2.5686181969334265E-5</v>
      </c>
      <c r="FF30" s="141">
        <v>3.9258871941470906E-5</v>
      </c>
      <c r="FG30" s="141">
        <v>2.077963255894817E-3</v>
      </c>
      <c r="FH30" s="141">
        <v>2.3238851894230888E-5</v>
      </c>
      <c r="FI30" s="141">
        <v>1.1778676296056308E-5</v>
      </c>
      <c r="FJ30" s="141">
        <v>5.5826176783577478E-4</v>
      </c>
      <c r="FK30" s="141">
        <v>1.8652371013748929E-3</v>
      </c>
      <c r="FL30" s="141">
        <v>8.5725513361867999E-5</v>
      </c>
      <c r="FM30" s="141">
        <v>2.2724492248267343E-2</v>
      </c>
      <c r="FN30" s="141">
        <v>6.9403949675081789E-2</v>
      </c>
      <c r="FO30" s="141">
        <v>1.3897442181336364E-2</v>
      </c>
      <c r="FP30" s="141">
        <v>1.0147031522109262E-3</v>
      </c>
      <c r="FQ30" s="141">
        <v>3.0317155455429666E-3</v>
      </c>
      <c r="FR30" s="141">
        <v>2.4676760779534228E-5</v>
      </c>
      <c r="FS30" s="141">
        <v>3.5794361101839181E-4</v>
      </c>
      <c r="FT30" s="141">
        <v>2.3740605892198612E-4</v>
      </c>
      <c r="FU30" s="141">
        <v>1.162163603316933E-3</v>
      </c>
      <c r="FV30" s="141"/>
      <c r="FW30" s="141">
        <v>0</v>
      </c>
      <c r="FX30" s="141">
        <v>0</v>
      </c>
      <c r="FY30" s="141">
        <v>1.7854988420003222E-4</v>
      </c>
      <c r="FZ30" s="141">
        <v>0</v>
      </c>
      <c r="GA30" s="141">
        <v>1.4469167842104801E-4</v>
      </c>
      <c r="GB30" s="141">
        <v>0</v>
      </c>
      <c r="GC30" s="141">
        <v>0</v>
      </c>
      <c r="GD30" s="141">
        <v>1.369735392128658E-4</v>
      </c>
      <c r="GE30" s="141">
        <v>7.0983858189917548E-5</v>
      </c>
      <c r="GF30" s="141">
        <v>3.8408387085853282E-4</v>
      </c>
      <c r="GG30" s="141">
        <v>2.6427827575802432E-5</v>
      </c>
      <c r="GH30" s="141">
        <v>2.365290999860892E-5</v>
      </c>
      <c r="GI30" s="141">
        <v>2.0737566942806828E-3</v>
      </c>
      <c r="GJ30" s="141">
        <v>2.9586659542209185E-5</v>
      </c>
      <c r="GK30" s="141">
        <v>3.4134862672041856E-6</v>
      </c>
      <c r="GL30" s="141">
        <v>3.8707840309436091E-4</v>
      </c>
      <c r="GM30" s="141">
        <v>1.6421966169960283E-3</v>
      </c>
      <c r="GN30" s="141">
        <v>1.1500384808104503E-4</v>
      </c>
      <c r="GO30" s="141">
        <v>2.2458577503100575E-2</v>
      </c>
      <c r="GP30" s="141">
        <v>7.4994732149654936E-2</v>
      </c>
      <c r="GQ30" s="141">
        <v>1.3998427070298627E-2</v>
      </c>
      <c r="GR30" s="141">
        <v>6.4710454424830692E-4</v>
      </c>
      <c r="GS30" s="141">
        <v>3.3018778509268229E-3</v>
      </c>
      <c r="GT30" s="141">
        <v>4.8881287851724975E-5</v>
      </c>
      <c r="GU30" s="141">
        <v>3.4814516576277775E-5</v>
      </c>
      <c r="GV30" s="141">
        <v>1.5350571122637943E-4</v>
      </c>
      <c r="GW30" s="141">
        <v>2.009152724176753E-3</v>
      </c>
      <c r="GX30" s="141"/>
      <c r="GY30" s="141">
        <v>0</v>
      </c>
      <c r="GZ30" s="141">
        <v>0</v>
      </c>
      <c r="HA30" s="141">
        <v>9.8308240067111584E-5</v>
      </c>
      <c r="HB30" s="141">
        <v>0</v>
      </c>
      <c r="HC30" s="141">
        <v>1.3782083388158835E-4</v>
      </c>
      <c r="HD30" s="141">
        <v>0</v>
      </c>
      <c r="HE30" s="141">
        <v>0</v>
      </c>
      <c r="HF30" s="141">
        <v>7.381053622459027E-5</v>
      </c>
      <c r="HG30" s="141">
        <v>2.7897998546059353E-5</v>
      </c>
      <c r="HH30" s="141">
        <v>7.02240876320877E-4</v>
      </c>
      <c r="HI30" s="141">
        <v>8.2263924826855971E-6</v>
      </c>
      <c r="HJ30" s="141">
        <v>2.8703699625561413E-5</v>
      </c>
      <c r="HK30" s="141">
        <v>1.7842593958182923E-3</v>
      </c>
      <c r="HL30" s="141">
        <v>4.1205130370909241E-5</v>
      </c>
      <c r="HM30" s="141">
        <v>4.1446968726829103E-5</v>
      </c>
      <c r="HN30" s="141">
        <v>4.5358708875758741E-4</v>
      </c>
      <c r="HO30" s="141">
        <v>2.0621994289291034E-3</v>
      </c>
      <c r="HP30" s="141">
        <v>1.8388075069936959E-4</v>
      </c>
      <c r="HQ30" s="141">
        <v>2.6371606647231483E-2</v>
      </c>
      <c r="HR30" s="141">
        <v>7.4674419913818221E-2</v>
      </c>
      <c r="HS30" s="141">
        <v>8.1227386665655987E-3</v>
      </c>
      <c r="HT30" s="141">
        <v>5.4727801815952738E-4</v>
      </c>
      <c r="HU30" s="141">
        <v>2.4060003447318981E-3</v>
      </c>
      <c r="HV30" s="141">
        <v>2.142517124022363E-5</v>
      </c>
      <c r="HW30" s="141">
        <v>1.1997079225044076E-5</v>
      </c>
      <c r="HX30" s="141">
        <v>1.4322449855784297E-4</v>
      </c>
      <c r="HY30" s="141">
        <v>8.2346685705774684E-4</v>
      </c>
      <c r="HZ30" s="101"/>
    </row>
    <row r="31" spans="1:234" s="102" customFormat="1" ht="24" x14ac:dyDescent="0.25">
      <c r="A31" s="99" t="s">
        <v>28</v>
      </c>
      <c r="B31" s="100">
        <v>5822</v>
      </c>
      <c r="C31" s="100"/>
      <c r="D31" s="100">
        <v>7</v>
      </c>
      <c r="E31" s="100"/>
      <c r="F31" s="100"/>
      <c r="G31" s="100" t="s">
        <v>821</v>
      </c>
      <c r="H31" s="100" t="s">
        <v>788</v>
      </c>
      <c r="I31" s="99" t="s">
        <v>9</v>
      </c>
      <c r="J31" s="99" t="s">
        <v>884</v>
      </c>
      <c r="K31" s="141">
        <v>7.4127360485193099E-4</v>
      </c>
      <c r="L31" s="141">
        <v>2.8565342815204618E-4</v>
      </c>
      <c r="M31" s="141">
        <v>3.4868511629965104E-3</v>
      </c>
      <c r="N31" s="141">
        <v>3.880601783969325E-4</v>
      </c>
      <c r="O31" s="141">
        <v>3.4755612439017715E-3</v>
      </c>
      <c r="P31" s="141">
        <v>6.5213030662830199E-5</v>
      </c>
      <c r="Q31" s="141">
        <v>7.745980923230195E-4</v>
      </c>
      <c r="R31" s="141">
        <v>1.1134620181358101E-3</v>
      </c>
      <c r="S31" s="141">
        <v>8.9537608361720694E-4</v>
      </c>
      <c r="T31" s="141">
        <v>4.96038313157006E-3</v>
      </c>
      <c r="U31" s="141">
        <v>1.6491477495443082E-3</v>
      </c>
      <c r="V31" s="141">
        <v>2.7285119293459382E-3</v>
      </c>
      <c r="W31" s="141">
        <v>1.5560729026598863E-2</v>
      </c>
      <c r="X31" s="141">
        <v>1.4144283446871134E-3</v>
      </c>
      <c r="Y31" s="141">
        <v>1.7996927028385002E-3</v>
      </c>
      <c r="Z31" s="141">
        <v>8.0338780878789241E-3</v>
      </c>
      <c r="AA31" s="141">
        <v>3.4876963916019237E-2</v>
      </c>
      <c r="AB31" s="141">
        <v>1.2494265464670785E-2</v>
      </c>
      <c r="AC31" s="141">
        <v>1.2771657304083868E-2</v>
      </c>
      <c r="AD31" s="141">
        <v>0.10353222755663656</v>
      </c>
      <c r="AE31" s="141">
        <v>1.8861278514061882E-2</v>
      </c>
      <c r="AF31" s="141">
        <v>1.1849941513853525E-2</v>
      </c>
      <c r="AG31" s="141">
        <v>3.6138393980412048E-2</v>
      </c>
      <c r="AH31" s="141">
        <v>2.3851382303834278E-3</v>
      </c>
      <c r="AI31" s="141">
        <v>4.4656993671189746E-4</v>
      </c>
      <c r="AJ31" s="141">
        <v>6.2628376179397855E-3</v>
      </c>
      <c r="AK31" s="141">
        <v>1.5347976236584114E-2</v>
      </c>
      <c r="AL31" s="141"/>
      <c r="AM31" s="141">
        <v>7.5253556996889438E-4</v>
      </c>
      <c r="AN31" s="141">
        <v>1.8342698892036833E-4</v>
      </c>
      <c r="AO31" s="141">
        <v>3.2019906174870611E-3</v>
      </c>
      <c r="AP31" s="141">
        <v>4.5769732553394861E-4</v>
      </c>
      <c r="AQ31" s="141">
        <v>2.5873993013201505E-3</v>
      </c>
      <c r="AR31" s="141">
        <v>7.762069791927003E-5</v>
      </c>
      <c r="AS31" s="141">
        <v>7.2367379501726424E-4</v>
      </c>
      <c r="AT31" s="141">
        <v>1.1903734497487302E-3</v>
      </c>
      <c r="AU31" s="141">
        <v>8.8688436459394651E-4</v>
      </c>
      <c r="AV31" s="141">
        <v>4.2190702547024025E-3</v>
      </c>
      <c r="AW31" s="141">
        <v>1.7508663074016022E-3</v>
      </c>
      <c r="AX31" s="141">
        <v>2.5819249707304736E-3</v>
      </c>
      <c r="AY31" s="141">
        <v>1.5328274505269954E-2</v>
      </c>
      <c r="AZ31" s="141">
        <v>2.945984126556813E-5</v>
      </c>
      <c r="BA31" s="141">
        <v>2.0224081161951415E-3</v>
      </c>
      <c r="BB31" s="141">
        <v>6.8222516093400399E-3</v>
      </c>
      <c r="BC31" s="141">
        <v>3.7639402798191411E-2</v>
      </c>
      <c r="BD31" s="141">
        <v>1.2330017264487575E-2</v>
      </c>
      <c r="BE31" s="141">
        <v>1.1962335066308217E-2</v>
      </c>
      <c r="BF31" s="141">
        <v>8.6383343435480375E-2</v>
      </c>
      <c r="BG31" s="141">
        <v>1.9903997155148304E-2</v>
      </c>
      <c r="BH31" s="141">
        <v>1.3183642717511334E-2</v>
      </c>
      <c r="BI31" s="141">
        <v>3.3651061117948917E-2</v>
      </c>
      <c r="BJ31" s="141">
        <v>2.4057191628487616E-3</v>
      </c>
      <c r="BK31" s="141">
        <v>5.7348128685375216E-4</v>
      </c>
      <c r="BL31" s="141">
        <v>5.9371235838077451E-3</v>
      </c>
      <c r="BM31" s="141">
        <v>1.6297201986353996E-2</v>
      </c>
      <c r="BN31" s="141"/>
      <c r="BO31" s="141">
        <v>7.2710207218004133E-4</v>
      </c>
      <c r="BP31" s="141">
        <v>2.2114399401422941E-4</v>
      </c>
      <c r="BQ31" s="141">
        <v>4.0962276920690202E-3</v>
      </c>
      <c r="BR31" s="141">
        <v>2.821291951329906E-4</v>
      </c>
      <c r="BS31" s="141">
        <v>2.3926076837472682E-3</v>
      </c>
      <c r="BT31" s="141">
        <v>0</v>
      </c>
      <c r="BU31" s="141">
        <v>5.6043990681465801E-4</v>
      </c>
      <c r="BV31" s="141">
        <v>1.176576538654146E-3</v>
      </c>
      <c r="BW31" s="141">
        <v>8.289388246068678E-4</v>
      </c>
      <c r="BX31" s="141">
        <v>4.510704379787029E-3</v>
      </c>
      <c r="BY31" s="141">
        <v>1.9915636626673186E-3</v>
      </c>
      <c r="BZ31" s="141">
        <v>2.6920567702195613E-3</v>
      </c>
      <c r="CA31" s="141">
        <v>8.8461085563464499E-3</v>
      </c>
      <c r="CB31" s="141">
        <v>1.4466874664884753E-3</v>
      </c>
      <c r="CC31" s="141">
        <v>1.7458179028477143E-3</v>
      </c>
      <c r="CD31" s="141">
        <v>7.0415761973892576E-3</v>
      </c>
      <c r="CE31" s="141">
        <v>3.6891658753547538E-2</v>
      </c>
      <c r="CF31" s="141">
        <v>1.195300852553312E-2</v>
      </c>
      <c r="CG31" s="141">
        <v>1.2080331936466283E-2</v>
      </c>
      <c r="CH31" s="141">
        <v>6.8712320001168919E-2</v>
      </c>
      <c r="CI31" s="141">
        <v>1.9142932418398779E-2</v>
      </c>
      <c r="CJ31" s="141">
        <v>1.2016419734883065E-2</v>
      </c>
      <c r="CK31" s="141">
        <v>3.3108174320708395E-2</v>
      </c>
      <c r="CL31" s="141">
        <v>2.3233357200567102E-3</v>
      </c>
      <c r="CM31" s="141">
        <v>6.0476072166932324E-4</v>
      </c>
      <c r="CN31" s="141">
        <v>5.6895247150543131E-3</v>
      </c>
      <c r="CO31" s="141">
        <v>1.462087920733914E-2</v>
      </c>
      <c r="CP31" s="141"/>
      <c r="CQ31" s="141">
        <v>7.0769097707654226E-4</v>
      </c>
      <c r="CR31" s="141">
        <v>1.6391928652691518E-4</v>
      </c>
      <c r="CS31" s="141">
        <v>4.1492616598673808E-3</v>
      </c>
      <c r="CT31" s="141">
        <v>2.7029721947510038E-4</v>
      </c>
      <c r="CU31" s="141">
        <v>2.4010718006908138E-3</v>
      </c>
      <c r="CV31" s="141">
        <v>2.2015063347045039E-5</v>
      </c>
      <c r="CW31" s="141">
        <v>6.8026671583533481E-4</v>
      </c>
      <c r="CX31" s="141">
        <v>1.0813283575382701E-3</v>
      </c>
      <c r="CY31" s="141">
        <v>6.678963922552081E-4</v>
      </c>
      <c r="CZ31" s="141">
        <v>4.3352810035512668E-3</v>
      </c>
      <c r="DA31" s="141">
        <v>2.5563760003541468E-3</v>
      </c>
      <c r="DB31" s="141">
        <v>3.0735730276519146E-3</v>
      </c>
      <c r="DC31" s="141">
        <v>1.5178002162935808E-2</v>
      </c>
      <c r="DD31" s="141">
        <v>1.381268044053259E-3</v>
      </c>
      <c r="DE31" s="141">
        <v>1.5108408523839024E-3</v>
      </c>
      <c r="DF31" s="141">
        <v>9.0828614698298411E-3</v>
      </c>
      <c r="DG31" s="141">
        <v>3.5463835596512901E-2</v>
      </c>
      <c r="DH31" s="141">
        <v>1.1575460108177992E-2</v>
      </c>
      <c r="DI31" s="141">
        <v>1.2124038999647804E-2</v>
      </c>
      <c r="DJ31" s="141">
        <v>7.0569934457268238E-2</v>
      </c>
      <c r="DK31" s="141">
        <v>1.8991987560130822E-2</v>
      </c>
      <c r="DL31" s="141">
        <v>1.2352585348203372E-2</v>
      </c>
      <c r="DM31" s="141">
        <v>3.621114052530737E-2</v>
      </c>
      <c r="DN31" s="141">
        <v>2.2539846216435505E-3</v>
      </c>
      <c r="DO31" s="141">
        <v>7.2541053693130693E-4</v>
      </c>
      <c r="DP31" s="141">
        <v>6.3686874038172362E-3</v>
      </c>
      <c r="DQ31" s="141">
        <v>1.5403320515288539E-2</v>
      </c>
      <c r="DR31" s="141"/>
      <c r="DS31" s="141">
        <v>7.6367419615908691E-4</v>
      </c>
      <c r="DT31" s="141">
        <v>1.2952402993149237E-4</v>
      </c>
      <c r="DU31" s="141">
        <v>3.8708070099221239E-3</v>
      </c>
      <c r="DV31" s="141">
        <v>3.0552232900715552E-4</v>
      </c>
      <c r="DW31" s="141">
        <v>2.6585915720749921E-3</v>
      </c>
      <c r="DX31" s="141">
        <v>1.0406928371631599E-5</v>
      </c>
      <c r="DY31" s="141">
        <v>6.4375300379825896E-4</v>
      </c>
      <c r="DZ31" s="141">
        <v>1.2448627236259333E-3</v>
      </c>
      <c r="EA31" s="141">
        <v>7.9989305349576064E-4</v>
      </c>
      <c r="EB31" s="141">
        <v>4.3532304851378028E-3</v>
      </c>
      <c r="EC31" s="141">
        <v>2.5693048059633014E-3</v>
      </c>
      <c r="ED31" s="141">
        <v>2.9650634024465088E-3</v>
      </c>
      <c r="EE31" s="141">
        <v>7.7967921916542865E-3</v>
      </c>
      <c r="EF31" s="141">
        <v>1.4659435624784127E-3</v>
      </c>
      <c r="EG31" s="141">
        <v>1.3362214714398193E-3</v>
      </c>
      <c r="EH31" s="141">
        <v>1.0216500679222848E-2</v>
      </c>
      <c r="EI31" s="141">
        <v>3.8206653525433946E-2</v>
      </c>
      <c r="EJ31" s="141">
        <v>1.1450895268220887E-2</v>
      </c>
      <c r="EK31" s="141">
        <v>1.2565267568501156E-2</v>
      </c>
      <c r="EL31" s="141">
        <v>7.4776331232454515E-2</v>
      </c>
      <c r="EM31" s="141">
        <v>2.2963746149466904E-2</v>
      </c>
      <c r="EN31" s="141">
        <v>1.2722999492757125E-2</v>
      </c>
      <c r="EO31" s="141">
        <v>3.769868035020997E-2</v>
      </c>
      <c r="EP31" s="141">
        <v>1.8856811908800532E-3</v>
      </c>
      <c r="EQ31" s="141">
        <v>6.6035580425691796E-4</v>
      </c>
      <c r="ER31" s="141">
        <v>7.1764231589433857E-3</v>
      </c>
      <c r="ES31" s="141">
        <v>1.5159592424629888E-2</v>
      </c>
      <c r="ET31" s="141"/>
      <c r="EU31" s="141">
        <v>4.53697399789459E-4</v>
      </c>
      <c r="EV31" s="141">
        <v>1.2368949134908361E-4</v>
      </c>
      <c r="EW31" s="141">
        <v>3.3584655467947038E-3</v>
      </c>
      <c r="EX31" s="141">
        <v>2.7885476243583163E-4</v>
      </c>
      <c r="EY31" s="141">
        <v>2.0585133048562909E-3</v>
      </c>
      <c r="EZ31" s="141">
        <v>3.7325544054586429E-5</v>
      </c>
      <c r="FA31" s="141">
        <v>7.5451231579037425E-4</v>
      </c>
      <c r="FB31" s="141">
        <v>1.2325874740800973E-3</v>
      </c>
      <c r="FC31" s="141">
        <v>2.412912580897086E-4</v>
      </c>
      <c r="FD31" s="141">
        <v>5.0126114161477995E-3</v>
      </c>
      <c r="FE31" s="141">
        <v>2.6633690109305725E-3</v>
      </c>
      <c r="FF31" s="141">
        <v>2.873688583091053E-3</v>
      </c>
      <c r="FG31" s="141">
        <v>8.705233736920226E-3</v>
      </c>
      <c r="FH31" s="141">
        <v>1.4233660893178399E-3</v>
      </c>
      <c r="FI31" s="141">
        <v>6.6528417019104933E-4</v>
      </c>
      <c r="FJ31" s="141">
        <v>1.0173116387049099E-2</v>
      </c>
      <c r="FK31" s="141">
        <v>3.7586308661816899E-2</v>
      </c>
      <c r="FL31" s="141">
        <v>1.1381901624317474E-2</v>
      </c>
      <c r="FM31" s="141">
        <v>1.4555898522661224E-2</v>
      </c>
      <c r="FN31" s="141">
        <v>7.9972152011654321E-2</v>
      </c>
      <c r="FO31" s="141">
        <v>2.2822133205404091E-2</v>
      </c>
      <c r="FP31" s="141">
        <v>1.1994588969678135E-2</v>
      </c>
      <c r="FQ31" s="141">
        <v>3.4771770759745607E-2</v>
      </c>
      <c r="FR31" s="141">
        <v>1.7560920773021294E-3</v>
      </c>
      <c r="FS31" s="141">
        <v>7.159084315410064E-4</v>
      </c>
      <c r="FT31" s="141">
        <v>5.9888386176100601E-3</v>
      </c>
      <c r="FU31" s="141">
        <v>1.5972001092940134E-2</v>
      </c>
      <c r="FV31" s="141"/>
      <c r="FW31" s="141">
        <v>4.4869133670129567E-4</v>
      </c>
      <c r="FX31" s="141">
        <v>9.5892848882168263E-5</v>
      </c>
      <c r="FY31" s="141">
        <v>2.8241540732487761E-3</v>
      </c>
      <c r="FZ31" s="141">
        <v>2.7653330835240207E-4</v>
      </c>
      <c r="GA31" s="141">
        <v>1.9351361685071883E-3</v>
      </c>
      <c r="GB31" s="141">
        <v>3.2179058419957251E-5</v>
      </c>
      <c r="GC31" s="141">
        <v>7.0331857637068987E-4</v>
      </c>
      <c r="GD31" s="141">
        <v>1.2336899099169795E-3</v>
      </c>
      <c r="GE31" s="141">
        <v>8.6004044968230025E-4</v>
      </c>
      <c r="GF31" s="141">
        <v>4.5944767198111656E-3</v>
      </c>
      <c r="GG31" s="141">
        <v>3.2074240127012614E-3</v>
      </c>
      <c r="GH31" s="141">
        <v>2.9474206555397875E-3</v>
      </c>
      <c r="GI31" s="141">
        <v>1.4210042737947274E-2</v>
      </c>
      <c r="GJ31" s="141">
        <v>1.3097026147790903E-3</v>
      </c>
      <c r="GK31" s="141">
        <v>1.3246360003030576E-3</v>
      </c>
      <c r="GL31" s="141">
        <v>1.1393133727612042E-2</v>
      </c>
      <c r="GM31" s="141">
        <v>3.8227457425956707E-2</v>
      </c>
      <c r="GN31" s="141">
        <v>1.1220311262104741E-2</v>
      </c>
      <c r="GO31" s="141">
        <v>4.7383470311835756E-2</v>
      </c>
      <c r="GP31" s="141">
        <v>7.5714760275946508E-2</v>
      </c>
      <c r="GQ31" s="141">
        <v>2.369633139461395E-2</v>
      </c>
      <c r="GR31" s="141">
        <v>1.1438922972674242E-2</v>
      </c>
      <c r="GS31" s="141">
        <v>3.3215202312342491E-2</v>
      </c>
      <c r="GT31" s="141">
        <v>2.0362533786845156E-3</v>
      </c>
      <c r="GU31" s="141">
        <v>7.9931617404238522E-4</v>
      </c>
      <c r="GV31" s="141">
        <v>6.6475015435585967E-3</v>
      </c>
      <c r="GW31" s="141">
        <v>1.8117555140852636E-2</v>
      </c>
      <c r="GX31" s="141"/>
      <c r="GY31" s="141">
        <v>3.9251308809575111E-4</v>
      </c>
      <c r="GZ31" s="141">
        <v>9.9909873853329929E-5</v>
      </c>
      <c r="HA31" s="141">
        <v>3.5494031766953402E-3</v>
      </c>
      <c r="HB31" s="141">
        <v>2.300043990368485E-4</v>
      </c>
      <c r="HC31" s="141">
        <v>1.699064153021303E-3</v>
      </c>
      <c r="HD31" s="141">
        <v>3.9925331275240036E-5</v>
      </c>
      <c r="HE31" s="141">
        <v>7.74568848585175E-4</v>
      </c>
      <c r="HF31" s="141">
        <v>9.8309122065849837E-4</v>
      </c>
      <c r="HG31" s="141">
        <v>7.5706942515070953E-4</v>
      </c>
      <c r="HH31" s="141">
        <v>4.2689527560845512E-3</v>
      </c>
      <c r="HI31" s="141">
        <v>3.2967653156050457E-3</v>
      </c>
      <c r="HJ31" s="141">
        <v>3.0466223253815435E-3</v>
      </c>
      <c r="HK31" s="141">
        <v>1.40568619775083E-2</v>
      </c>
      <c r="HL31" s="141">
        <v>8.1326398133738082E-5</v>
      </c>
      <c r="HM31" s="141">
        <v>1.5982346769646304E-3</v>
      </c>
      <c r="HN31" s="141">
        <v>1.0752155069649138E-2</v>
      </c>
      <c r="HO31" s="141">
        <v>3.8612702243395976E-2</v>
      </c>
      <c r="HP31" s="141">
        <v>1.0597752090991159E-2</v>
      </c>
      <c r="HQ31" s="141">
        <v>5.0230028009098593E-2</v>
      </c>
      <c r="HR31" s="141">
        <v>0.11096123958786874</v>
      </c>
      <c r="HS31" s="141">
        <v>2.1279149098660365E-2</v>
      </c>
      <c r="HT31" s="141">
        <v>1.2780458766547461E-2</v>
      </c>
      <c r="HU31" s="141">
        <v>3.8626763958310203E-2</v>
      </c>
      <c r="HV31" s="141">
        <v>2.1919117072524185E-3</v>
      </c>
      <c r="HW31" s="141">
        <v>1.0021869669189919E-3</v>
      </c>
      <c r="HX31" s="141">
        <v>6.8018520877710011E-3</v>
      </c>
      <c r="HY31" s="141">
        <v>2.2026144723384562E-2</v>
      </c>
      <c r="HZ31" s="101"/>
    </row>
    <row r="32" spans="1:234" s="102" customFormat="1" ht="24" x14ac:dyDescent="0.25">
      <c r="A32" s="99" t="s">
        <v>28</v>
      </c>
      <c r="B32" s="100">
        <v>5823</v>
      </c>
      <c r="C32" s="100"/>
      <c r="D32" s="100">
        <v>7</v>
      </c>
      <c r="E32" s="100"/>
      <c r="F32" s="100"/>
      <c r="G32" s="100" t="s">
        <v>822</v>
      </c>
      <c r="H32" s="100" t="s">
        <v>788</v>
      </c>
      <c r="I32" s="99" t="s">
        <v>9</v>
      </c>
      <c r="J32" s="99" t="s">
        <v>884</v>
      </c>
      <c r="K32" s="141">
        <v>2.2052492127895535E-4</v>
      </c>
      <c r="L32" s="141">
        <v>2.7442201599735325E-5</v>
      </c>
      <c r="M32" s="141">
        <v>0</v>
      </c>
      <c r="N32" s="141">
        <v>0</v>
      </c>
      <c r="O32" s="141">
        <v>7.4081338536070986E-5</v>
      </c>
      <c r="P32" s="141">
        <v>0</v>
      </c>
      <c r="Q32" s="141">
        <v>0</v>
      </c>
      <c r="R32" s="141">
        <v>7.6551018984765074E-5</v>
      </c>
      <c r="S32" s="141">
        <v>0</v>
      </c>
      <c r="T32" s="141">
        <v>1.338210744022896E-5</v>
      </c>
      <c r="U32" s="141">
        <v>1.1907912196843312E-5</v>
      </c>
      <c r="V32" s="141">
        <v>0</v>
      </c>
      <c r="W32" s="141">
        <v>5.5750206797037976E-5</v>
      </c>
      <c r="X32" s="141">
        <v>4.819311718605876E-6</v>
      </c>
      <c r="Y32" s="141">
        <v>0</v>
      </c>
      <c r="Z32" s="141">
        <v>9.4098578955352903E-5</v>
      </c>
      <c r="AA32" s="141">
        <v>7.0181273360855813E-4</v>
      </c>
      <c r="AB32" s="141">
        <v>1.2354977692600756E-4</v>
      </c>
      <c r="AC32" s="141">
        <v>1.0540548643341327E-3</v>
      </c>
      <c r="AD32" s="141">
        <v>6.4137687046476863E-2</v>
      </c>
      <c r="AE32" s="141">
        <v>3.3709778434669324E-4</v>
      </c>
      <c r="AF32" s="141">
        <v>1.0347039340241236E-3</v>
      </c>
      <c r="AG32" s="141">
        <v>5.1527201278026827E-4</v>
      </c>
      <c r="AH32" s="141">
        <v>8.6427170067040858E-5</v>
      </c>
      <c r="AI32" s="141">
        <v>3.1986818744870446E-5</v>
      </c>
      <c r="AJ32" s="141">
        <v>5.3058887565179582E-5</v>
      </c>
      <c r="AK32" s="141">
        <v>0</v>
      </c>
      <c r="AL32" s="141"/>
      <c r="AM32" s="141">
        <v>2.0359035399419398E-4</v>
      </c>
      <c r="AN32" s="141">
        <v>0</v>
      </c>
      <c r="AO32" s="141">
        <v>1.8945531578867643E-4</v>
      </c>
      <c r="AP32" s="141">
        <v>0</v>
      </c>
      <c r="AQ32" s="141">
        <v>5.4512773586975371E-5</v>
      </c>
      <c r="AR32" s="141">
        <v>0</v>
      </c>
      <c r="AS32" s="141">
        <v>0</v>
      </c>
      <c r="AT32" s="141">
        <v>7.8275033913268629E-5</v>
      </c>
      <c r="AU32" s="141">
        <v>4.2872137199337603E-6</v>
      </c>
      <c r="AV32" s="141">
        <v>8.5492085356326154E-6</v>
      </c>
      <c r="AW32" s="141">
        <v>5.2896651632712135E-6</v>
      </c>
      <c r="AX32" s="141">
        <v>4.8451189288718532E-6</v>
      </c>
      <c r="AY32" s="141">
        <v>1.0402797996898095E-5</v>
      </c>
      <c r="AZ32" s="141">
        <v>0</v>
      </c>
      <c r="BA32" s="141">
        <v>0</v>
      </c>
      <c r="BB32" s="141">
        <v>4.5871988905343228E-5</v>
      </c>
      <c r="BC32" s="141">
        <v>4.4541556155339873E-4</v>
      </c>
      <c r="BD32" s="141">
        <v>1.4953946463828528E-4</v>
      </c>
      <c r="BE32" s="141">
        <v>9.083860023446765E-4</v>
      </c>
      <c r="BF32" s="141">
        <v>7.850593961900991E-2</v>
      </c>
      <c r="BG32" s="141">
        <v>2.6969701442505517E-4</v>
      </c>
      <c r="BH32" s="141">
        <v>4.0349972520263913E-4</v>
      </c>
      <c r="BI32" s="141">
        <v>5.7133894093908523E-4</v>
      </c>
      <c r="BJ32" s="141">
        <v>6.3018132752872075E-5</v>
      </c>
      <c r="BK32" s="141">
        <v>4.4001849538167923E-5</v>
      </c>
      <c r="BL32" s="141">
        <v>5.6957809399813419E-5</v>
      </c>
      <c r="BM32" s="141">
        <v>2.2066541205541417E-6</v>
      </c>
      <c r="BN32" s="141"/>
      <c r="BO32" s="141">
        <v>1.7753372290988051E-4</v>
      </c>
      <c r="BP32" s="141">
        <v>0</v>
      </c>
      <c r="BQ32" s="141">
        <v>1.1759419136927955E-4</v>
      </c>
      <c r="BR32" s="141">
        <v>0</v>
      </c>
      <c r="BS32" s="141">
        <v>4.6144203424633411E-5</v>
      </c>
      <c r="BT32" s="141">
        <v>0</v>
      </c>
      <c r="BU32" s="141">
        <v>0</v>
      </c>
      <c r="BV32" s="141">
        <v>7.9084475333846425E-5</v>
      </c>
      <c r="BW32" s="141">
        <v>1.0293243640275934E-5</v>
      </c>
      <c r="BX32" s="141">
        <v>1.4483947746752777E-5</v>
      </c>
      <c r="BY32" s="141">
        <v>8.5044051337875002E-6</v>
      </c>
      <c r="BZ32" s="141">
        <v>2.6100142352522181E-6</v>
      </c>
      <c r="CA32" s="141">
        <v>3.6583688655720067E-5</v>
      </c>
      <c r="CB32" s="141">
        <v>0</v>
      </c>
      <c r="CC32" s="141">
        <v>4.0585721358171994E-6</v>
      </c>
      <c r="CD32" s="141">
        <v>3.7414717188229599E-5</v>
      </c>
      <c r="CE32" s="141">
        <v>4.3432069119907853E-4</v>
      </c>
      <c r="CF32" s="141">
        <v>1.1945699115417135E-4</v>
      </c>
      <c r="CG32" s="141">
        <v>2.8856971519766496E-3</v>
      </c>
      <c r="CH32" s="141">
        <v>8.6005745861316832E-2</v>
      </c>
      <c r="CI32" s="141">
        <v>1.1811274573502982E-3</v>
      </c>
      <c r="CJ32" s="141">
        <v>8.3696556451038294E-4</v>
      </c>
      <c r="CK32" s="141">
        <v>5.7827570009266456E-4</v>
      </c>
      <c r="CL32" s="141">
        <v>2.6675063238188481E-5</v>
      </c>
      <c r="CM32" s="141">
        <v>5.4419123056780987E-5</v>
      </c>
      <c r="CN32" s="141">
        <v>2.7764711556232088E-5</v>
      </c>
      <c r="CO32" s="141">
        <v>4.3618231647731192E-6</v>
      </c>
      <c r="CP32" s="141"/>
      <c r="CQ32" s="141">
        <v>1.4365147688276219E-4</v>
      </c>
      <c r="CR32" s="141">
        <v>0</v>
      </c>
      <c r="CS32" s="141">
        <v>6.6151644873240979E-6</v>
      </c>
      <c r="CT32" s="141">
        <v>0</v>
      </c>
      <c r="CU32" s="141">
        <v>3.8422371832031019E-5</v>
      </c>
      <c r="CV32" s="141">
        <v>0</v>
      </c>
      <c r="CW32" s="141">
        <v>0</v>
      </c>
      <c r="CX32" s="141">
        <v>5.4972118923043906E-5</v>
      </c>
      <c r="CY32" s="141">
        <v>9.9305692905366915E-6</v>
      </c>
      <c r="CZ32" s="141">
        <v>3.7072130031790578E-6</v>
      </c>
      <c r="DA32" s="141">
        <v>1.0587426214662041E-5</v>
      </c>
      <c r="DB32" s="141">
        <v>0</v>
      </c>
      <c r="DC32" s="141">
        <v>0</v>
      </c>
      <c r="DD32" s="141">
        <v>0</v>
      </c>
      <c r="DE32" s="141">
        <v>3.7072130031790578E-6</v>
      </c>
      <c r="DF32" s="141">
        <v>2.17962697576003E-5</v>
      </c>
      <c r="DG32" s="141">
        <v>3.9718610762489245E-4</v>
      </c>
      <c r="DH32" s="141">
        <v>1.1212197040200389E-4</v>
      </c>
      <c r="DI32" s="141">
        <v>3.034005569146442E-3</v>
      </c>
      <c r="DJ32" s="141">
        <v>8.1100868051502725E-2</v>
      </c>
      <c r="DK32" s="141">
        <v>2.4650378224265056E-4</v>
      </c>
      <c r="DL32" s="141">
        <v>9.9986000502546766E-4</v>
      </c>
      <c r="DM32" s="141">
        <v>4.1541409983911415E-4</v>
      </c>
      <c r="DN32" s="141">
        <v>1.391055154403885E-5</v>
      </c>
      <c r="DO32" s="141">
        <v>4.72972016837475E-5</v>
      </c>
      <c r="DP32" s="141">
        <v>3.4083334095274821E-5</v>
      </c>
      <c r="DQ32" s="141">
        <v>3.0028425325763051E-6</v>
      </c>
      <c r="DR32" s="141"/>
      <c r="DS32" s="141">
        <v>1.62846485805156E-4</v>
      </c>
      <c r="DT32" s="141">
        <v>1.497045079487595E-5</v>
      </c>
      <c r="DU32" s="141">
        <v>2.7500040673181242E-4</v>
      </c>
      <c r="DV32" s="141">
        <v>9.7929718460619845E-5</v>
      </c>
      <c r="DW32" s="141">
        <v>4.7383529405704383E-4</v>
      </c>
      <c r="DX32" s="141">
        <v>1.798447503462206E-5</v>
      </c>
      <c r="DY32" s="141">
        <v>5.5403399134958481E-5</v>
      </c>
      <c r="DZ32" s="141">
        <v>9.9341630536221051E-5</v>
      </c>
      <c r="EA32" s="141">
        <v>6.4524228292252799E-5</v>
      </c>
      <c r="EB32" s="141">
        <v>8.0839582377255034E-4</v>
      </c>
      <c r="EC32" s="141">
        <v>1.4713391828666015E-4</v>
      </c>
      <c r="ED32" s="141">
        <v>1.0591739091992883E-4</v>
      </c>
      <c r="EE32" s="141">
        <v>4.5202670766986852E-4</v>
      </c>
      <c r="EF32" s="141">
        <v>1.3611712111916727E-4</v>
      </c>
      <c r="EG32" s="141">
        <v>2.1353203061118546E-4</v>
      </c>
      <c r="EH32" s="141">
        <v>9.0476847553404868E-4</v>
      </c>
      <c r="EI32" s="141">
        <v>8.1587472379221991E-4</v>
      </c>
      <c r="EJ32" s="141">
        <v>3.6366834614257699E-4</v>
      </c>
      <c r="EK32" s="141">
        <v>1.7255245262802409E-3</v>
      </c>
      <c r="EL32" s="141">
        <v>9.224187475873942E-2</v>
      </c>
      <c r="EM32" s="141">
        <v>4.8313529959532163E-3</v>
      </c>
      <c r="EN32" s="141">
        <v>1.640210609306775E-3</v>
      </c>
      <c r="EO32" s="141">
        <v>2.02742734979718E-3</v>
      </c>
      <c r="EP32" s="141">
        <v>1.8758105302315198E-4</v>
      </c>
      <c r="EQ32" s="141">
        <v>2.1536277044798222E-4</v>
      </c>
      <c r="ER32" s="141">
        <v>1.7068977146147081E-3</v>
      </c>
      <c r="ES32" s="141">
        <v>5.673469372209014E-4</v>
      </c>
      <c r="ET32" s="141"/>
      <c r="EU32" s="141">
        <v>1.4592119023688926E-4</v>
      </c>
      <c r="EV32" s="141">
        <v>0</v>
      </c>
      <c r="EW32" s="141">
        <v>3.6064505721752199E-4</v>
      </c>
      <c r="EX32" s="141">
        <v>1.0153701970883312E-4</v>
      </c>
      <c r="EY32" s="141">
        <v>5.8739176844560688E-4</v>
      </c>
      <c r="EZ32" s="141">
        <v>0</v>
      </c>
      <c r="FA32" s="141">
        <v>8.2224433039307474E-5</v>
      </c>
      <c r="FB32" s="141">
        <v>8.2117032566583707E-5</v>
      </c>
      <c r="FC32" s="141">
        <v>8.3133377684614356E-5</v>
      </c>
      <c r="FD32" s="141">
        <v>7.9984530324014966E-4</v>
      </c>
      <c r="FE32" s="141">
        <v>2.1345018253062604E-4</v>
      </c>
      <c r="FF32" s="141">
        <v>5.5959665344412358E-6</v>
      </c>
      <c r="FG32" s="141">
        <v>4.4377405770610462E-4</v>
      </c>
      <c r="FH32" s="141">
        <v>1.3411633035026241E-4</v>
      </c>
      <c r="FI32" s="141">
        <v>2.1342097469547472E-4</v>
      </c>
      <c r="FJ32" s="141">
        <v>8.6402836691309721E-4</v>
      </c>
      <c r="FK32" s="141">
        <v>6.245175133991563E-4</v>
      </c>
      <c r="FL32" s="141">
        <v>2.8286005594464346E-4</v>
      </c>
      <c r="FM32" s="141">
        <v>1.8454955892902058E-3</v>
      </c>
      <c r="FN32" s="141">
        <v>9.8347393514873968E-2</v>
      </c>
      <c r="FO32" s="141">
        <v>5.7585490437344509E-3</v>
      </c>
      <c r="FP32" s="141">
        <v>1.6628484114723213E-3</v>
      </c>
      <c r="FQ32" s="141">
        <v>3.0185744470961947E-3</v>
      </c>
      <c r="FR32" s="141">
        <v>2.5851281843837113E-4</v>
      </c>
      <c r="FS32" s="141">
        <v>1.9494272137585085E-4</v>
      </c>
      <c r="FT32" s="141">
        <v>1.6073932776557408E-3</v>
      </c>
      <c r="FU32" s="141">
        <v>6.713293962057657E-4</v>
      </c>
      <c r="FV32" s="141"/>
      <c r="FW32" s="141">
        <v>1.3815328941842932E-4</v>
      </c>
      <c r="FX32" s="141">
        <v>0</v>
      </c>
      <c r="FY32" s="141">
        <v>3.3885830341993836E-4</v>
      </c>
      <c r="FZ32" s="141">
        <v>2.6265008393499112E-5</v>
      </c>
      <c r="GA32" s="141">
        <v>5.1885530016566709E-4</v>
      </c>
      <c r="GB32" s="141">
        <v>0</v>
      </c>
      <c r="GC32" s="141">
        <v>4.6870415429639369E-5</v>
      </c>
      <c r="GD32" s="141">
        <v>5.7016900543034713E-5</v>
      </c>
      <c r="GE32" s="141">
        <v>4.8885318233098656E-5</v>
      </c>
      <c r="GF32" s="141">
        <v>8.8366847824483306E-4</v>
      </c>
      <c r="GG32" s="141">
        <v>9.3966244331899332E-5</v>
      </c>
      <c r="GH32" s="141">
        <v>0</v>
      </c>
      <c r="GI32" s="141">
        <v>3.2377567040606974E-4</v>
      </c>
      <c r="GJ32" s="141">
        <v>1.256194202349697E-4</v>
      </c>
      <c r="GK32" s="141">
        <v>1.5407872452952756E-4</v>
      </c>
      <c r="GL32" s="141">
        <v>8.8300724894128013E-4</v>
      </c>
      <c r="GM32" s="141">
        <v>6.0798085083360457E-4</v>
      </c>
      <c r="GN32" s="141">
        <v>2.6526481441559022E-4</v>
      </c>
      <c r="GO32" s="141">
        <v>1.754779645292061E-3</v>
      </c>
      <c r="GP32" s="141">
        <v>3.2860756796836421E-2</v>
      </c>
      <c r="GQ32" s="141">
        <v>4.402097239941929E-3</v>
      </c>
      <c r="GR32" s="141">
        <v>1.4360733310036051E-3</v>
      </c>
      <c r="GS32" s="141">
        <v>2.1276845131310475E-3</v>
      </c>
      <c r="GT32" s="141">
        <v>3.1561443600463168E-4</v>
      </c>
      <c r="GU32" s="141">
        <v>2.1100601077647042E-4</v>
      </c>
      <c r="GV32" s="141">
        <v>1.1169349022546618E-3</v>
      </c>
      <c r="GW32" s="141">
        <v>5.3635402343523645E-4</v>
      </c>
      <c r="GX32" s="141"/>
      <c r="GY32" s="141">
        <v>1.2302326649500748E-4</v>
      </c>
      <c r="GZ32" s="141">
        <v>0</v>
      </c>
      <c r="HA32" s="141">
        <v>3.9011073225501394E-4</v>
      </c>
      <c r="HB32" s="141">
        <v>3.916870915621555E-5</v>
      </c>
      <c r="HC32" s="141">
        <v>5.1015089892009202E-4</v>
      </c>
      <c r="HD32" s="141">
        <v>0</v>
      </c>
      <c r="HE32" s="141">
        <v>5.1818230330084816E-5</v>
      </c>
      <c r="HF32" s="141">
        <v>8.7486021059008889E-5</v>
      </c>
      <c r="HG32" s="141">
        <v>1.4699509046165276E-4</v>
      </c>
      <c r="HH32" s="141">
        <v>8.7694518915307847E-4</v>
      </c>
      <c r="HI32" s="141">
        <v>1.2598640280574072E-4</v>
      </c>
      <c r="HJ32" s="141">
        <v>0</v>
      </c>
      <c r="HK32" s="141">
        <v>3.5127746712430765E-4</v>
      </c>
      <c r="HL32" s="141">
        <v>2.1107035253973853E-4</v>
      </c>
      <c r="HM32" s="141">
        <v>2.1856530254402436E-4</v>
      </c>
      <c r="HN32" s="141">
        <v>1.1463918117847315E-3</v>
      </c>
      <c r="HO32" s="141">
        <v>5.3120226393297144E-4</v>
      </c>
      <c r="HP32" s="141">
        <v>3.4119389832599356E-4</v>
      </c>
      <c r="HQ32" s="141">
        <v>3.2007373741379328E-3</v>
      </c>
      <c r="HR32" s="141">
        <v>4.0880171792703771E-2</v>
      </c>
      <c r="HS32" s="141">
        <v>2.8706864388669895E-3</v>
      </c>
      <c r="HT32" s="141">
        <v>9.7756687390057433E-4</v>
      </c>
      <c r="HU32" s="141">
        <v>1.9345894846272563E-3</v>
      </c>
      <c r="HV32" s="141">
        <v>5.5638493935418725E-4</v>
      </c>
      <c r="HW32" s="141">
        <v>2.2096547709758797E-4</v>
      </c>
      <c r="HX32" s="141">
        <v>1.3962270034262091E-3</v>
      </c>
      <c r="HY32" s="141">
        <v>7.9274257425887898E-4</v>
      </c>
      <c r="HZ32" s="101"/>
    </row>
    <row r="33" spans="1:234" s="102" customFormat="1" ht="36" x14ac:dyDescent="0.25">
      <c r="A33" s="99" t="s">
        <v>28</v>
      </c>
      <c r="B33" s="100">
        <v>6391</v>
      </c>
      <c r="C33" s="100"/>
      <c r="D33" s="100">
        <v>8</v>
      </c>
      <c r="E33" s="100"/>
      <c r="F33" s="100"/>
      <c r="G33" s="100" t="s">
        <v>823</v>
      </c>
      <c r="H33" s="100" t="s">
        <v>788</v>
      </c>
      <c r="I33" s="99" t="s">
        <v>839</v>
      </c>
      <c r="J33" s="99" t="s">
        <v>885</v>
      </c>
      <c r="K33" s="141">
        <v>8.9255266114614852E-3</v>
      </c>
      <c r="L33" s="141">
        <v>0</v>
      </c>
      <c r="M33" s="141">
        <v>9.9894198468540474E-5</v>
      </c>
      <c r="N33" s="141">
        <v>0</v>
      </c>
      <c r="O33" s="141">
        <v>1.1380178100510265E-3</v>
      </c>
      <c r="P33" s="141">
        <v>0</v>
      </c>
      <c r="Q33" s="141">
        <v>0</v>
      </c>
      <c r="R33" s="141">
        <v>5.5577850724557003E-4</v>
      </c>
      <c r="S33" s="141">
        <v>2.504122861338815E-4</v>
      </c>
      <c r="T33" s="141">
        <v>9.8611681489555228E-4</v>
      </c>
      <c r="U33" s="141">
        <v>4.0634441150369586E-4</v>
      </c>
      <c r="V33" s="141">
        <v>2.7700900367791316E-4</v>
      </c>
      <c r="W33" s="141">
        <v>1.0587417357948807E-3</v>
      </c>
      <c r="X33" s="141">
        <v>7.8350366585244085E-4</v>
      </c>
      <c r="Y33" s="141">
        <v>2.2281420144124319E-4</v>
      </c>
      <c r="Z33" s="141">
        <v>6.8736198573027577E-4</v>
      </c>
      <c r="AA33" s="141">
        <v>9.1894721588826698E-3</v>
      </c>
      <c r="AB33" s="141">
        <v>1.5991356792090204E-3</v>
      </c>
      <c r="AC33" s="141">
        <v>1.5792900261400938E-2</v>
      </c>
      <c r="AD33" s="141">
        <v>4.2068550057084174E-2</v>
      </c>
      <c r="AE33" s="141">
        <v>3.3605901250676022E-3</v>
      </c>
      <c r="AF33" s="141">
        <v>2.3871535341116828E-3</v>
      </c>
      <c r="AG33" s="141">
        <v>2.6990916677555026E-3</v>
      </c>
      <c r="AH33" s="141">
        <v>7.0027372823619873E-4</v>
      </c>
      <c r="AI33" s="141">
        <v>1.8832664872635238E-3</v>
      </c>
      <c r="AJ33" s="141">
        <v>1.0420030280468319E-3</v>
      </c>
      <c r="AK33" s="141">
        <v>3.7888566658440224E-2</v>
      </c>
      <c r="AL33" s="141"/>
      <c r="AM33" s="141">
        <v>7.9644851493903163E-5</v>
      </c>
      <c r="AN33" s="141">
        <v>0</v>
      </c>
      <c r="AO33" s="141">
        <v>1.3294911152907519E-4</v>
      </c>
      <c r="AP33" s="141">
        <v>0</v>
      </c>
      <c r="AQ33" s="141">
        <v>7.4252723442887929E-4</v>
      </c>
      <c r="AR33" s="141">
        <v>0</v>
      </c>
      <c r="AS33" s="141">
        <v>0</v>
      </c>
      <c r="AT33" s="141">
        <v>4.2690170356968524E-4</v>
      </c>
      <c r="AU33" s="141">
        <v>2.6137895816412751E-4</v>
      </c>
      <c r="AV33" s="141">
        <v>6.3709521720287164E-4</v>
      </c>
      <c r="AW33" s="141">
        <v>3.2632585198785606E-4</v>
      </c>
      <c r="AX33" s="141">
        <v>2.1277944770558348E-4</v>
      </c>
      <c r="AY33" s="141">
        <v>7.1476484609652498E-4</v>
      </c>
      <c r="AZ33" s="141">
        <v>5.0200811080095508E-4</v>
      </c>
      <c r="BA33" s="141">
        <v>6.0566426991561347E-5</v>
      </c>
      <c r="BB33" s="141">
        <v>4.3738625680214943E-4</v>
      </c>
      <c r="BC33" s="141">
        <v>4.620546596836749E-3</v>
      </c>
      <c r="BD33" s="141">
        <v>1.2186114003167512E-3</v>
      </c>
      <c r="BE33" s="141">
        <v>1.3784223278808879E-2</v>
      </c>
      <c r="BF33" s="141">
        <v>3.5294530894164781E-2</v>
      </c>
      <c r="BG33" s="141">
        <v>2.3614345163785544E-3</v>
      </c>
      <c r="BH33" s="141">
        <v>2.0209830594554931E-3</v>
      </c>
      <c r="BI33" s="141">
        <v>2.4624252479853339E-3</v>
      </c>
      <c r="BJ33" s="141">
        <v>7.8815545692323223E-4</v>
      </c>
      <c r="BK33" s="141">
        <v>1.604568937439609E-3</v>
      </c>
      <c r="BL33" s="141">
        <v>5.2103682036121711E-4</v>
      </c>
      <c r="BM33" s="141">
        <v>3.651403539691838E-2</v>
      </c>
      <c r="BN33" s="141"/>
      <c r="BO33" s="141">
        <v>1.0281765106545504E-4</v>
      </c>
      <c r="BP33" s="141">
        <v>0</v>
      </c>
      <c r="BQ33" s="141">
        <v>5.9317875614685598E-5</v>
      </c>
      <c r="BR33" s="141">
        <v>0</v>
      </c>
      <c r="BS33" s="141">
        <v>2.394066769655651E-4</v>
      </c>
      <c r="BT33" s="141">
        <v>0</v>
      </c>
      <c r="BU33" s="141">
        <v>0</v>
      </c>
      <c r="BV33" s="141">
        <v>7.0039776668143542E-4</v>
      </c>
      <c r="BW33" s="141">
        <v>1.392154223609968E-4</v>
      </c>
      <c r="BX33" s="141">
        <v>3.7506894512654917E-4</v>
      </c>
      <c r="BY33" s="141">
        <v>2.1991248260538193E-4</v>
      </c>
      <c r="BZ33" s="141">
        <v>8.6676732530846699E-5</v>
      </c>
      <c r="CA33" s="141">
        <v>4.5753827822598208E-4</v>
      </c>
      <c r="CB33" s="141">
        <v>3.6721934742793555E-4</v>
      </c>
      <c r="CC33" s="141">
        <v>1.673275221421063E-5</v>
      </c>
      <c r="CD33" s="141">
        <v>4.7574415827172814E-4</v>
      </c>
      <c r="CE33" s="141">
        <v>4.1626958123963734E-3</v>
      </c>
      <c r="CF33" s="141">
        <v>8.7021959876781309E-4</v>
      </c>
      <c r="CG33" s="141">
        <v>1.4661737858565576E-2</v>
      </c>
      <c r="CH33" s="141">
        <v>8.7640891468437232E-2</v>
      </c>
      <c r="CI33" s="141">
        <v>2.136166366263965E-3</v>
      </c>
      <c r="CJ33" s="141">
        <v>1.1676501877120658E-3</v>
      </c>
      <c r="CK33" s="141">
        <v>2.8327155999354138E-3</v>
      </c>
      <c r="CL33" s="141">
        <v>7.465731683945875E-4</v>
      </c>
      <c r="CM33" s="141">
        <v>1.3882072309975952E-3</v>
      </c>
      <c r="CN33" s="141">
        <v>3.3231891534163963E-4</v>
      </c>
      <c r="CO33" s="141">
        <v>2.0778429595415069E-2</v>
      </c>
      <c r="CP33" s="141"/>
      <c r="CQ33" s="141">
        <v>2.4656135887013307E-5</v>
      </c>
      <c r="CR33" s="141">
        <v>0</v>
      </c>
      <c r="CS33" s="141">
        <v>0</v>
      </c>
      <c r="CT33" s="141">
        <v>0</v>
      </c>
      <c r="CU33" s="141">
        <v>9.6661032939430579E-4</v>
      </c>
      <c r="CV33" s="141">
        <v>0</v>
      </c>
      <c r="CW33" s="141">
        <v>0</v>
      </c>
      <c r="CX33" s="141">
        <v>4.8109255925505152E-4</v>
      </c>
      <c r="CY33" s="141">
        <v>6.2884456665960543E-5</v>
      </c>
      <c r="CZ33" s="141">
        <v>2.9880929423622846E-4</v>
      </c>
      <c r="DA33" s="141">
        <v>8.6296475604546579E-5</v>
      </c>
      <c r="DB33" s="141">
        <v>2.714436978386786E-5</v>
      </c>
      <c r="DC33" s="141">
        <v>2.5702822785878573E-4</v>
      </c>
      <c r="DD33" s="141">
        <v>1.44260110434833E-4</v>
      </c>
      <c r="DE33" s="141">
        <v>0</v>
      </c>
      <c r="DF33" s="141">
        <v>5.556839302027376E-4</v>
      </c>
      <c r="DG33" s="141">
        <v>4.0386562834371026E-3</v>
      </c>
      <c r="DH33" s="141">
        <v>5.5399577660532806E-4</v>
      </c>
      <c r="DI33" s="141">
        <v>1.5892224808905838E-2</v>
      </c>
      <c r="DJ33" s="141">
        <v>7.0435595304243967E-2</v>
      </c>
      <c r="DK33" s="141">
        <v>1.0976031766908878E-3</v>
      </c>
      <c r="DL33" s="141">
        <v>9.7368754520610063E-4</v>
      </c>
      <c r="DM33" s="141">
        <v>1.0018602341986143E-3</v>
      </c>
      <c r="DN33" s="141">
        <v>6.0938295833686896E-4</v>
      </c>
      <c r="DO33" s="141">
        <v>5.8083590324445821E-4</v>
      </c>
      <c r="DP33" s="141">
        <v>1.9682721834906155E-4</v>
      </c>
      <c r="DQ33" s="141">
        <v>1.8237078072905449E-2</v>
      </c>
      <c r="DR33" s="141"/>
      <c r="DS33" s="141">
        <v>0</v>
      </c>
      <c r="DT33" s="141">
        <v>0</v>
      </c>
      <c r="DU33" s="141">
        <v>0</v>
      </c>
      <c r="DV33" s="141">
        <v>0</v>
      </c>
      <c r="DW33" s="141">
        <v>1.3697318700546087E-4</v>
      </c>
      <c r="DX33" s="141">
        <v>0</v>
      </c>
      <c r="DY33" s="141">
        <v>0</v>
      </c>
      <c r="DZ33" s="141">
        <v>1.3195274963890728E-4</v>
      </c>
      <c r="EA33" s="141">
        <v>1.9714518243880655E-5</v>
      </c>
      <c r="EB33" s="141">
        <v>7.1552104449849196E-5</v>
      </c>
      <c r="EC33" s="141">
        <v>5.991667309414709E-5</v>
      </c>
      <c r="ED33" s="141">
        <v>2.3604753204207448E-4</v>
      </c>
      <c r="EE33" s="141">
        <v>9.924377392580455E-4</v>
      </c>
      <c r="EF33" s="141">
        <v>9.6559197723814706E-5</v>
      </c>
      <c r="EG33" s="141">
        <v>0</v>
      </c>
      <c r="EH33" s="141">
        <v>5.2539075152197425E-4</v>
      </c>
      <c r="EI33" s="141">
        <v>2.6179793996576706E-3</v>
      </c>
      <c r="EJ33" s="141">
        <v>3.0242766792639369E-4</v>
      </c>
      <c r="EK33" s="141">
        <v>1.0937967650237567E-2</v>
      </c>
      <c r="EL33" s="141">
        <v>5.5926948237661651E-2</v>
      </c>
      <c r="EM33" s="141">
        <v>1.2543812574114432E-3</v>
      </c>
      <c r="EN33" s="141">
        <v>5.9196919226627205E-4</v>
      </c>
      <c r="EO33" s="141">
        <v>1.4343013627338213E-3</v>
      </c>
      <c r="EP33" s="141">
        <v>4.8611769166373626E-4</v>
      </c>
      <c r="EQ33" s="141">
        <v>4.0720434072532348E-4</v>
      </c>
      <c r="ER33" s="141">
        <v>1.0731733301768868E-4</v>
      </c>
      <c r="ES33" s="141">
        <v>1.3710201751658026E-2</v>
      </c>
      <c r="ET33" s="141"/>
      <c r="EU33" s="141">
        <v>9.9086495435739336E-6</v>
      </c>
      <c r="EV33" s="141">
        <v>0</v>
      </c>
      <c r="EW33" s="141">
        <v>0</v>
      </c>
      <c r="EX33" s="141">
        <v>0</v>
      </c>
      <c r="EY33" s="141">
        <v>1.5867411116974301E-4</v>
      </c>
      <c r="EZ33" s="141">
        <v>0</v>
      </c>
      <c r="FA33" s="141">
        <v>1.2911270617384217E-5</v>
      </c>
      <c r="FB33" s="141">
        <v>2.7180458599672694E-3</v>
      </c>
      <c r="FC33" s="141">
        <v>2.7924375986435632E-5</v>
      </c>
      <c r="FD33" s="141">
        <v>7.6827064541892435E-5</v>
      </c>
      <c r="FE33" s="141">
        <v>8.5694805446545475E-5</v>
      </c>
      <c r="FF33" s="141">
        <v>2.054978449460892E-3</v>
      </c>
      <c r="FG33" s="141">
        <v>7.2791481766260133E-4</v>
      </c>
      <c r="FH33" s="141">
        <v>1.0423458935418743E-4</v>
      </c>
      <c r="FI33" s="141">
        <v>3.2065376784465244E-3</v>
      </c>
      <c r="FJ33" s="141">
        <v>4.3175429066849802E-4</v>
      </c>
      <c r="FK33" s="141">
        <v>2.434577011902465E-3</v>
      </c>
      <c r="FL33" s="141">
        <v>2.7192717300643767E-4</v>
      </c>
      <c r="FM33" s="141">
        <v>1.0305767799457617E-2</v>
      </c>
      <c r="FN33" s="141">
        <v>5.4591559533634752E-2</v>
      </c>
      <c r="FO33" s="141">
        <v>1.1474230183688592E-3</v>
      </c>
      <c r="FP33" s="141">
        <v>4.6522010393400357E-4</v>
      </c>
      <c r="FQ33" s="141">
        <v>6.3100322075803597E-4</v>
      </c>
      <c r="FR33" s="141">
        <v>3.6412965919364133E-4</v>
      </c>
      <c r="FS33" s="141">
        <v>3.7011188124632863E-4</v>
      </c>
      <c r="FT33" s="141">
        <v>6.4556152912187236E-5</v>
      </c>
      <c r="FU33" s="141">
        <v>1.2717021651905792E-2</v>
      </c>
      <c r="FV33" s="141"/>
      <c r="FW33" s="141">
        <v>8.9986745384341532E-6</v>
      </c>
      <c r="FX33" s="141">
        <v>0</v>
      </c>
      <c r="FY33" s="141">
        <v>1.9997054529853674E-5</v>
      </c>
      <c r="FZ33" s="141">
        <v>0</v>
      </c>
      <c r="GA33" s="141">
        <v>2.2094905526473565E-4</v>
      </c>
      <c r="GB33" s="141">
        <v>0</v>
      </c>
      <c r="GC33" s="141">
        <v>0</v>
      </c>
      <c r="GD33" s="141">
        <v>1.4229504062354776E-4</v>
      </c>
      <c r="GE33" s="141">
        <v>1.6595555554323702E-5</v>
      </c>
      <c r="GF33" s="141">
        <v>8.9785774986301514E-5</v>
      </c>
      <c r="GG33" s="141">
        <v>1.1998232717912204E-5</v>
      </c>
      <c r="GH33" s="141">
        <v>1.8258994537748178E-3</v>
      </c>
      <c r="GI33" s="141">
        <v>7.2601246184930159E-4</v>
      </c>
      <c r="GJ33" s="141">
        <v>0</v>
      </c>
      <c r="GK33" s="141">
        <v>0</v>
      </c>
      <c r="GL33" s="141">
        <v>4.5666173591831692E-4</v>
      </c>
      <c r="GM33" s="141">
        <v>1.6733999162246987E-3</v>
      </c>
      <c r="GN33" s="141">
        <v>1.0114470187091828E-4</v>
      </c>
      <c r="GO33" s="141">
        <v>8.0215646620283368E-3</v>
      </c>
      <c r="GP33" s="141">
        <v>4.9056079674931211E-2</v>
      </c>
      <c r="GQ33" s="141">
        <v>6.1191586772980336E-4</v>
      </c>
      <c r="GR33" s="141">
        <v>3.5925948280264976E-4</v>
      </c>
      <c r="GS33" s="141">
        <v>7.2715329380984377E-4</v>
      </c>
      <c r="GT33" s="141">
        <v>4.0547527543822846E-4</v>
      </c>
      <c r="GU33" s="141">
        <v>2.7274322623193833E-4</v>
      </c>
      <c r="GV33" s="141">
        <v>1.9797083984555137E-5</v>
      </c>
      <c r="GW33" s="141">
        <v>1.1738021245812949E-2</v>
      </c>
      <c r="GX33" s="141"/>
      <c r="GY33" s="141">
        <v>2.2726181907434302E-5</v>
      </c>
      <c r="GZ33" s="141">
        <v>0</v>
      </c>
      <c r="HA33" s="141">
        <v>3.7816907793538642E-5</v>
      </c>
      <c r="HB33" s="141">
        <v>0</v>
      </c>
      <c r="HC33" s="141">
        <v>1.6323170338276226E-5</v>
      </c>
      <c r="HD33" s="141">
        <v>0</v>
      </c>
      <c r="HE33" s="141">
        <v>1.10023579075674E-4</v>
      </c>
      <c r="HF33" s="141">
        <v>5.0141893414815361E-5</v>
      </c>
      <c r="HG33" s="141">
        <v>2.5318409577078498E-5</v>
      </c>
      <c r="HH33" s="141">
        <v>1.3634176029015112E-4</v>
      </c>
      <c r="HI33" s="141">
        <v>0</v>
      </c>
      <c r="HJ33" s="141">
        <v>1.4721558901336904E-3</v>
      </c>
      <c r="HK33" s="141">
        <v>5.6596489809581328E-4</v>
      </c>
      <c r="HL33" s="141">
        <v>0</v>
      </c>
      <c r="HM33" s="141">
        <v>0</v>
      </c>
      <c r="HN33" s="141">
        <v>3.0265755085090809E-4</v>
      </c>
      <c r="HO33" s="141">
        <v>1.1251649693770505E-3</v>
      </c>
      <c r="HP33" s="141">
        <v>7.2750115616141206E-5</v>
      </c>
      <c r="HQ33" s="141">
        <v>6.52608304287989E-3</v>
      </c>
      <c r="HR33" s="141">
        <v>4.2516242658779325E-2</v>
      </c>
      <c r="HS33" s="141">
        <v>8.3390802571638872E-4</v>
      </c>
      <c r="HT33" s="141">
        <v>3.266008460561761E-4</v>
      </c>
      <c r="HU33" s="141">
        <v>6.9919677879507554E-4</v>
      </c>
      <c r="HV33" s="141">
        <v>1.2405411053913938E-4</v>
      </c>
      <c r="HW33" s="141">
        <v>2.1506723844923989E-4</v>
      </c>
      <c r="HX33" s="141">
        <v>6.4313651865849784E-5</v>
      </c>
      <c r="HY33" s="141">
        <v>1.0209668321903226E-2</v>
      </c>
      <c r="HZ33" s="101"/>
    </row>
    <row r="34" spans="1:234" s="102" customFormat="1" ht="24" x14ac:dyDescent="0.25">
      <c r="A34" s="99" t="s">
        <v>28</v>
      </c>
      <c r="B34" s="100">
        <v>8592</v>
      </c>
      <c r="C34" s="100"/>
      <c r="D34" s="100">
        <v>9</v>
      </c>
      <c r="E34" s="100"/>
      <c r="F34" s="100"/>
      <c r="G34" s="100" t="s">
        <v>824</v>
      </c>
      <c r="H34" s="100" t="s">
        <v>791</v>
      </c>
      <c r="I34" s="99" t="s">
        <v>13</v>
      </c>
      <c r="J34" s="99" t="s">
        <v>886</v>
      </c>
      <c r="K34" s="141">
        <v>2.0641856898778386E-5</v>
      </c>
      <c r="L34" s="141">
        <v>1.4980816720405566E-5</v>
      </c>
      <c r="M34" s="141">
        <v>3.4316728429024512E-5</v>
      </c>
      <c r="N34" s="141">
        <v>1.5191142707281384E-6</v>
      </c>
      <c r="O34" s="141">
        <v>4.2440268576923485E-4</v>
      </c>
      <c r="P34" s="141">
        <v>1.3004488920451045E-5</v>
      </c>
      <c r="Q34" s="141">
        <v>8.0438674303139002E-6</v>
      </c>
      <c r="R34" s="141">
        <v>9.5852721850978422E-5</v>
      </c>
      <c r="S34" s="141">
        <v>1.4785136337963849E-5</v>
      </c>
      <c r="T34" s="141">
        <v>1.1175183685335564E-4</v>
      </c>
      <c r="U34" s="141">
        <v>2.6622299245457827E-5</v>
      </c>
      <c r="V34" s="141">
        <v>3.6367071085199765E-5</v>
      </c>
      <c r="W34" s="141">
        <v>8.2761146137978132E-5</v>
      </c>
      <c r="X34" s="141">
        <v>1.9853113465749611E-5</v>
      </c>
      <c r="Y34" s="141">
        <v>4.8593444077847784E-5</v>
      </c>
      <c r="Z34" s="141">
        <v>3.2134603658975767E-4</v>
      </c>
      <c r="AA34" s="141">
        <v>7.6578188443743311E-4</v>
      </c>
      <c r="AB34" s="141">
        <v>1.1145783368814758E-4</v>
      </c>
      <c r="AC34" s="141">
        <v>1.1039737757396631E-3</v>
      </c>
      <c r="AD34" s="141">
        <v>1.3345208773164476E-2</v>
      </c>
      <c r="AE34" s="141">
        <v>5.6043157381028413E-4</v>
      </c>
      <c r="AF34" s="141">
        <v>2.2301734731767882E-4</v>
      </c>
      <c r="AG34" s="141">
        <v>5.0978812279215964E-4</v>
      </c>
      <c r="AH34" s="141">
        <v>1.0349679365539466E-4</v>
      </c>
      <c r="AI34" s="141">
        <v>6.8721005259912414E-5</v>
      </c>
      <c r="AJ34" s="141">
        <v>1.7352873787890012E-4</v>
      </c>
      <c r="AK34" s="141">
        <v>2.578603733054348E-4</v>
      </c>
      <c r="AL34" s="141"/>
      <c r="AM34" s="141">
        <v>1.6055396444787031E-5</v>
      </c>
      <c r="AN34" s="141">
        <v>2.7726167876555374E-6</v>
      </c>
      <c r="AO34" s="141">
        <v>2.7965133032053635E-5</v>
      </c>
      <c r="AP34" s="141">
        <v>3.2495121257264034E-6</v>
      </c>
      <c r="AQ34" s="141">
        <v>4.6617116299135515E-4</v>
      </c>
      <c r="AR34" s="141">
        <v>1.30240111778563E-5</v>
      </c>
      <c r="AS34" s="141">
        <v>1.3636197674323526E-5</v>
      </c>
      <c r="AT34" s="141">
        <v>8.4507522484526831E-5</v>
      </c>
      <c r="AU34" s="141">
        <v>1.3570767189656962E-5</v>
      </c>
      <c r="AV34" s="141">
        <v>1.433252873330824E-4</v>
      </c>
      <c r="AW34" s="141">
        <v>4.0462633278626709E-5</v>
      </c>
      <c r="AX34" s="141">
        <v>2.4908062765835135E-5</v>
      </c>
      <c r="AY34" s="141">
        <v>1.2236499002488832E-4</v>
      </c>
      <c r="AZ34" s="141">
        <v>2.3816204174618307E-5</v>
      </c>
      <c r="BA34" s="141">
        <v>4.3443481573997081E-5</v>
      </c>
      <c r="BB34" s="141">
        <v>3.3782218659251595E-4</v>
      </c>
      <c r="BC34" s="141">
        <v>6.9087118543673088E-4</v>
      </c>
      <c r="BD34" s="141">
        <v>1.40800483457452E-4</v>
      </c>
      <c r="BE34" s="141">
        <v>1.3180233023235531E-3</v>
      </c>
      <c r="BF34" s="141">
        <v>1.564197802946599E-2</v>
      </c>
      <c r="BG34" s="141">
        <v>5.2462484455271835E-4</v>
      </c>
      <c r="BH34" s="141">
        <v>2.8273847791025937E-4</v>
      </c>
      <c r="BI34" s="141">
        <v>4.5062119937028434E-4</v>
      </c>
      <c r="BJ34" s="141">
        <v>1.134241616792699E-4</v>
      </c>
      <c r="BK34" s="141">
        <v>5.3400539756177332E-5</v>
      </c>
      <c r="BL34" s="141">
        <v>1.7803015155584014E-4</v>
      </c>
      <c r="BM34" s="141">
        <v>3.2050816207469432E-4</v>
      </c>
      <c r="BN34" s="141"/>
      <c r="BO34" s="141">
        <v>2.2837212058469439E-5</v>
      </c>
      <c r="BP34" s="141">
        <v>4.4636792922348441E-6</v>
      </c>
      <c r="BQ34" s="141">
        <v>1.0108289404356774E-5</v>
      </c>
      <c r="BR34" s="141">
        <v>2.3807527007900383E-6</v>
      </c>
      <c r="BS34" s="141">
        <v>5.3578232981544953E-4</v>
      </c>
      <c r="BT34" s="141">
        <v>9.1940488721719754E-6</v>
      </c>
      <c r="BU34" s="141">
        <v>6.1980643109991248E-6</v>
      </c>
      <c r="BV34" s="141">
        <v>6.7185594463703755E-5</v>
      </c>
      <c r="BW34" s="141">
        <v>1.908565990234332E-6</v>
      </c>
      <c r="BX34" s="141">
        <v>1.1484845992871471E-4</v>
      </c>
      <c r="BY34" s="141">
        <v>4.0894207284086277E-5</v>
      </c>
      <c r="BZ34" s="141">
        <v>1.8253764636921498E-5</v>
      </c>
      <c r="CA34" s="141">
        <v>1.1028140372094353E-4</v>
      </c>
      <c r="CB34" s="141">
        <v>1.8241699506034511E-5</v>
      </c>
      <c r="CC34" s="141">
        <v>5.8318816009125023E-5</v>
      </c>
      <c r="CD34" s="141">
        <v>3.4071112310374828E-4</v>
      </c>
      <c r="CE34" s="141">
        <v>7.979002772015467E-4</v>
      </c>
      <c r="CF34" s="141">
        <v>1.172059206398478E-4</v>
      </c>
      <c r="CG34" s="141">
        <v>1.165462887984157E-3</v>
      </c>
      <c r="CH34" s="141">
        <v>1.6135564138413733E-2</v>
      </c>
      <c r="CI34" s="141">
        <v>4.9763389783349162E-4</v>
      </c>
      <c r="CJ34" s="141">
        <v>2.607326128909845E-4</v>
      </c>
      <c r="CK34" s="141">
        <v>3.9799304140637943E-4</v>
      </c>
      <c r="CL34" s="141">
        <v>1.2003745417381309E-4</v>
      </c>
      <c r="CM34" s="141">
        <v>4.8320340252648117E-5</v>
      </c>
      <c r="CN34" s="141">
        <v>1.3046864300542986E-4</v>
      </c>
      <c r="CO34" s="141">
        <v>3.3548341864962172E-4</v>
      </c>
      <c r="CP34" s="141"/>
      <c r="CQ34" s="141">
        <v>7.121828793475874E-6</v>
      </c>
      <c r="CR34" s="141">
        <v>2.0332452168488443E-6</v>
      </c>
      <c r="CS34" s="141">
        <v>4.6963014123901161E-6</v>
      </c>
      <c r="CT34" s="141">
        <v>1.9550434777399116E-6</v>
      </c>
      <c r="CU34" s="141">
        <v>6.0004355844402688E-5</v>
      </c>
      <c r="CV34" s="141">
        <v>1.8945985555382282E-5</v>
      </c>
      <c r="CW34" s="141">
        <v>8.8694403646090485E-6</v>
      </c>
      <c r="CX34" s="141">
        <v>2.9724660397344562E-5</v>
      </c>
      <c r="CY34" s="141">
        <v>3.4297560900300848E-6</v>
      </c>
      <c r="CZ34" s="141">
        <v>1.162769641580787E-4</v>
      </c>
      <c r="DA34" s="141">
        <v>2.7004172557626328E-5</v>
      </c>
      <c r="DB34" s="141">
        <v>2.4158884786541889E-5</v>
      </c>
      <c r="DC34" s="141">
        <v>9.861719991308257E-5</v>
      </c>
      <c r="DD34" s="141">
        <v>1.9684220734284627E-5</v>
      </c>
      <c r="DE34" s="141">
        <v>6.06905940412724E-5</v>
      </c>
      <c r="DF34" s="141">
        <v>3.68817068776857E-4</v>
      </c>
      <c r="DG34" s="141">
        <v>6.9081760820123442E-4</v>
      </c>
      <c r="DH34" s="141">
        <v>9.0836360041999492E-5</v>
      </c>
      <c r="DI34" s="141">
        <v>1.0309372215346322E-3</v>
      </c>
      <c r="DJ34" s="141">
        <v>1.7603133056597144E-2</v>
      </c>
      <c r="DK34" s="141">
        <v>4.4956739538958343E-4</v>
      </c>
      <c r="DL34" s="141">
        <v>2.6314614374081988E-4</v>
      </c>
      <c r="DM34" s="141">
        <v>2.6371450537128292E-4</v>
      </c>
      <c r="DN34" s="141">
        <v>1.4424780706645258E-4</v>
      </c>
      <c r="DO34" s="141">
        <v>5.789075654700451E-5</v>
      </c>
      <c r="DP34" s="141">
        <v>1.0833138048570074E-4</v>
      </c>
      <c r="DQ34" s="141">
        <v>2.8623490229788507E-4</v>
      </c>
      <c r="DR34" s="141"/>
      <c r="DS34" s="141">
        <v>4.2454083699246011E-6</v>
      </c>
      <c r="DT34" s="141">
        <v>0</v>
      </c>
      <c r="DU34" s="141">
        <v>2.9156179733238605E-6</v>
      </c>
      <c r="DV34" s="141">
        <v>3.2276280869031216E-6</v>
      </c>
      <c r="DW34" s="141">
        <v>6.5548507378308614E-5</v>
      </c>
      <c r="DX34" s="141">
        <v>2.5163277743069686E-5</v>
      </c>
      <c r="DY34" s="141">
        <v>1.1047289497735281E-6</v>
      </c>
      <c r="DZ34" s="141">
        <v>2.6933530070348401E-5</v>
      </c>
      <c r="EA34" s="141">
        <v>9.1657844668080692E-6</v>
      </c>
      <c r="EB34" s="141">
        <v>8.7692062690548133E-5</v>
      </c>
      <c r="EC34" s="141">
        <v>1.1548273245778133E-5</v>
      </c>
      <c r="ED34" s="141">
        <v>1.4292658231890519E-5</v>
      </c>
      <c r="EE34" s="141">
        <v>9.2829333904567206E-5</v>
      </c>
      <c r="EF34" s="141">
        <v>9.8032130708264422E-6</v>
      </c>
      <c r="EG34" s="141">
        <v>5.1409254840974598E-5</v>
      </c>
      <c r="EH34" s="141">
        <v>5.8094396444688628E-4</v>
      </c>
      <c r="EI34" s="141">
        <v>6.9660982197413464E-4</v>
      </c>
      <c r="EJ34" s="141">
        <v>7.177833386230956E-5</v>
      </c>
      <c r="EK34" s="141">
        <v>8.4140421934951449E-4</v>
      </c>
      <c r="EL34" s="141">
        <v>1.2479193002090643E-2</v>
      </c>
      <c r="EM34" s="141">
        <v>3.3461943128119877E-4</v>
      </c>
      <c r="EN34" s="141">
        <v>1.5685834076584483E-4</v>
      </c>
      <c r="EO34" s="141">
        <v>2.6065940937254525E-4</v>
      </c>
      <c r="EP34" s="141">
        <v>1.4136319590280869E-4</v>
      </c>
      <c r="EQ34" s="141">
        <v>5.2766598477261715E-5</v>
      </c>
      <c r="ER34" s="141">
        <v>1.1960339310181886E-4</v>
      </c>
      <c r="ES34" s="141">
        <v>2.6580850768473797E-4</v>
      </c>
      <c r="ET34" s="141"/>
      <c r="EU34" s="141">
        <v>6.7774490886783598E-6</v>
      </c>
      <c r="EV34" s="141">
        <v>0</v>
      </c>
      <c r="EW34" s="141">
        <v>0</v>
      </c>
      <c r="EX34" s="141">
        <v>0</v>
      </c>
      <c r="EY34" s="141">
        <v>4.6592125660590546E-5</v>
      </c>
      <c r="EZ34" s="141">
        <v>1.823130577291935E-5</v>
      </c>
      <c r="FA34" s="141">
        <v>1.1935627559676011E-6</v>
      </c>
      <c r="FB34" s="141">
        <v>2.3391517354119848E-5</v>
      </c>
      <c r="FC34" s="141">
        <v>6.7235005095589413E-5</v>
      </c>
      <c r="FD34" s="141">
        <v>6.264912173161058E-5</v>
      </c>
      <c r="FE34" s="141">
        <v>6.1797909319203021E-6</v>
      </c>
      <c r="FF34" s="141">
        <v>1.2226362318080851E-5</v>
      </c>
      <c r="FG34" s="141">
        <v>7.3172830500001991E-5</v>
      </c>
      <c r="FH34" s="141">
        <v>8.4371023576756571E-6</v>
      </c>
      <c r="FI34" s="141">
        <v>3.9177296524645503E-5</v>
      </c>
      <c r="FJ34" s="141">
        <v>4.7856987049831853E-4</v>
      </c>
      <c r="FK34" s="141">
        <v>6.6853585998158437E-4</v>
      </c>
      <c r="FL34" s="141">
        <v>3.296573824587095E-5</v>
      </c>
      <c r="FM34" s="141">
        <v>4.5829800826070266E-4</v>
      </c>
      <c r="FN34" s="141">
        <v>1.0240879301537548E-2</v>
      </c>
      <c r="FO34" s="141">
        <v>4.0566980714535933E-4</v>
      </c>
      <c r="FP34" s="141">
        <v>1.3097054467569352E-4</v>
      </c>
      <c r="FQ34" s="141">
        <v>2.9141104709404784E-4</v>
      </c>
      <c r="FR34" s="141">
        <v>1.0410683089664024E-4</v>
      </c>
      <c r="FS34" s="141">
        <v>4.765379039241913E-5</v>
      </c>
      <c r="FT34" s="141">
        <v>7.9870124219086236E-5</v>
      </c>
      <c r="FU34" s="141">
        <v>1.7161465396700506E-4</v>
      </c>
      <c r="FV34" s="141"/>
      <c r="FW34" s="141">
        <v>5.8818698829189886E-6</v>
      </c>
      <c r="FX34" s="141">
        <v>7.5697108058435854E-6</v>
      </c>
      <c r="FY34" s="141">
        <v>1.4773741950918681E-6</v>
      </c>
      <c r="FZ34" s="141">
        <v>0</v>
      </c>
      <c r="GA34" s="141">
        <v>8.928475491057556E-5</v>
      </c>
      <c r="GB34" s="141">
        <v>3.801283803971377E-5</v>
      </c>
      <c r="GC34" s="141">
        <v>2.4524116163692613E-6</v>
      </c>
      <c r="GD34" s="141">
        <v>3.7923663733295365E-5</v>
      </c>
      <c r="GE34" s="141">
        <v>4.3005890059385399E-5</v>
      </c>
      <c r="GF34" s="141">
        <v>6.4457437240827303E-4</v>
      </c>
      <c r="GG34" s="141">
        <v>2.5688582504268424E-6</v>
      </c>
      <c r="GH34" s="141">
        <v>3.8619743359058689E-6</v>
      </c>
      <c r="GI34" s="141">
        <v>4.8244008910533546E-5</v>
      </c>
      <c r="GJ34" s="141">
        <v>5.15603594087062E-6</v>
      </c>
      <c r="GK34" s="141">
        <v>1.164909552829938E-5</v>
      </c>
      <c r="GL34" s="141">
        <v>3.2812610881923101E-4</v>
      </c>
      <c r="GM34" s="141">
        <v>6.5076915014573346E-4</v>
      </c>
      <c r="GN34" s="141">
        <v>3.1064658557744117E-5</v>
      </c>
      <c r="GO34" s="141">
        <v>6.5121333747116775E-4</v>
      </c>
      <c r="GP34" s="141">
        <v>9.8901505354988609E-3</v>
      </c>
      <c r="GQ34" s="141">
        <v>2.7004804722148735E-4</v>
      </c>
      <c r="GR34" s="141">
        <v>8.2753992733678884E-5</v>
      </c>
      <c r="GS34" s="141">
        <v>1.57745004569327E-4</v>
      </c>
      <c r="GT34" s="141">
        <v>1.3505546213360713E-4</v>
      </c>
      <c r="GU34" s="141">
        <v>4.011623477623563E-5</v>
      </c>
      <c r="GV34" s="141">
        <v>7.3802346105749281E-5</v>
      </c>
      <c r="GW34" s="141">
        <v>1.2793747326165567E-4</v>
      </c>
      <c r="GX34" s="141"/>
      <c r="GY34" s="141">
        <v>2.8268187165069406E-6</v>
      </c>
      <c r="GZ34" s="141">
        <v>0</v>
      </c>
      <c r="HA34" s="141">
        <v>9.4227290550231355E-7</v>
      </c>
      <c r="HB34" s="141">
        <v>0</v>
      </c>
      <c r="HC34" s="141">
        <v>8.1998571969234559E-5</v>
      </c>
      <c r="HD34" s="141">
        <v>2.8268187165069406E-6</v>
      </c>
      <c r="HE34" s="141">
        <v>0</v>
      </c>
      <c r="HF34" s="141">
        <v>3.2743413143130521E-5</v>
      </c>
      <c r="HG34" s="141">
        <v>9.6747374639350565E-6</v>
      </c>
      <c r="HH34" s="141">
        <v>4.2961643700292319E-5</v>
      </c>
      <c r="HI34" s="141">
        <v>2.0845804301804191E-6</v>
      </c>
      <c r="HJ34" s="141">
        <v>0</v>
      </c>
      <c r="HK34" s="141">
        <v>3.470644036850455E-5</v>
      </c>
      <c r="HL34" s="141">
        <v>2.8268187165069406E-6</v>
      </c>
      <c r="HM34" s="141">
        <v>8.7736270064090314E-6</v>
      </c>
      <c r="HN34" s="141">
        <v>3.8851461684822643E-4</v>
      </c>
      <c r="HO34" s="141">
        <v>4.1730333540361715E-4</v>
      </c>
      <c r="HP34" s="141">
        <v>1.8502148415922655E-5</v>
      </c>
      <c r="HQ34" s="141">
        <v>2.3261878819808089E-4</v>
      </c>
      <c r="HR34" s="141">
        <v>5.5764810279295496E-3</v>
      </c>
      <c r="HS34" s="141">
        <v>1.8464430223382976E-4</v>
      </c>
      <c r="HT34" s="141">
        <v>3.4637828022984536E-5</v>
      </c>
      <c r="HU34" s="141">
        <v>6.6142648228496344E-5</v>
      </c>
      <c r="HV34" s="141">
        <v>9.9287420036048139E-5</v>
      </c>
      <c r="HW34" s="141">
        <v>1.7300576884820936E-5</v>
      </c>
      <c r="HX34" s="141">
        <v>4.7278667016856371E-5</v>
      </c>
      <c r="HY34" s="141">
        <v>1.6039728948963623E-4</v>
      </c>
      <c r="HZ34" s="101"/>
    </row>
    <row r="35" spans="1:234" s="102" customFormat="1" ht="24" x14ac:dyDescent="0.25">
      <c r="A35" s="99" t="s">
        <v>28</v>
      </c>
      <c r="B35" s="100">
        <v>8593</v>
      </c>
      <c r="C35" s="100"/>
      <c r="D35" s="100">
        <v>9</v>
      </c>
      <c r="E35" s="100"/>
      <c r="F35" s="100"/>
      <c r="G35" s="100" t="s">
        <v>62</v>
      </c>
      <c r="H35" s="100" t="s">
        <v>791</v>
      </c>
      <c r="I35" s="99" t="s">
        <v>13</v>
      </c>
      <c r="J35" s="99" t="s">
        <v>886</v>
      </c>
      <c r="K35" s="141">
        <v>3.3205732390202648E-4</v>
      </c>
      <c r="L35" s="141">
        <v>7.9822866502988538E-5</v>
      </c>
      <c r="M35" s="141">
        <v>1.119177602211826E-3</v>
      </c>
      <c r="N35" s="141">
        <v>1.1823264270852865E-4</v>
      </c>
      <c r="O35" s="141">
        <v>1.5687765921427262E-3</v>
      </c>
      <c r="P35" s="141">
        <v>1.6476353246576295E-4</v>
      </c>
      <c r="Q35" s="141">
        <v>2.0620724634440538E-4</v>
      </c>
      <c r="R35" s="141">
        <v>8.723403123244934E-4</v>
      </c>
      <c r="S35" s="141">
        <v>3.155487797008111E-4</v>
      </c>
      <c r="T35" s="141">
        <v>1.4755320468153512E-3</v>
      </c>
      <c r="U35" s="141">
        <v>6.0405081039675715E-4</v>
      </c>
      <c r="V35" s="141">
        <v>8.7979958303856633E-4</v>
      </c>
      <c r="W35" s="141">
        <v>2.6004082054529734E-3</v>
      </c>
      <c r="X35" s="141">
        <v>4.3245351930367923E-4</v>
      </c>
      <c r="Y35" s="141">
        <v>5.3550322336129701E-4</v>
      </c>
      <c r="Z35" s="141">
        <v>2.5537553878915748E-3</v>
      </c>
      <c r="AA35" s="141">
        <v>8.7729241922108233E-3</v>
      </c>
      <c r="AB35" s="141">
        <v>1.7303323700483982E-3</v>
      </c>
      <c r="AC35" s="141">
        <v>2.1968082778508771E-2</v>
      </c>
      <c r="AD35" s="141">
        <v>3.8598941885312897E-2</v>
      </c>
      <c r="AE35" s="141">
        <v>5.4870094193837527E-3</v>
      </c>
      <c r="AF35" s="141">
        <v>3.8806769967833789E-3</v>
      </c>
      <c r="AG35" s="141">
        <v>4.743962853007223E-3</v>
      </c>
      <c r="AH35" s="141">
        <v>8.5620265022064526E-4</v>
      </c>
      <c r="AI35" s="141">
        <v>8.1350818493758803E-4</v>
      </c>
      <c r="AJ35" s="141">
        <v>1.5046484211561856E-3</v>
      </c>
      <c r="AK35" s="141">
        <v>5.2755528044353666E-3</v>
      </c>
      <c r="AL35" s="141"/>
      <c r="AM35" s="141">
        <v>3.6923757863661303E-4</v>
      </c>
      <c r="AN35" s="141">
        <v>9.1320168781296027E-5</v>
      </c>
      <c r="AO35" s="141">
        <v>1.2760865898967617E-3</v>
      </c>
      <c r="AP35" s="141">
        <v>1.2957766598618948E-4</v>
      </c>
      <c r="AQ35" s="141">
        <v>1.4014595268378206E-3</v>
      </c>
      <c r="AR35" s="141">
        <v>1.4935591059758271E-4</v>
      </c>
      <c r="AS35" s="141">
        <v>1.9814521675243576E-4</v>
      </c>
      <c r="AT35" s="141">
        <v>8.5744461563592392E-4</v>
      </c>
      <c r="AU35" s="141">
        <v>3.374696647104371E-4</v>
      </c>
      <c r="AV35" s="141">
        <v>1.6690884726012784E-3</v>
      </c>
      <c r="AW35" s="141">
        <v>7.7649357572803172E-4</v>
      </c>
      <c r="AX35" s="141">
        <v>8.2901657202215568E-4</v>
      </c>
      <c r="AY35" s="141">
        <v>2.4444815944140255E-3</v>
      </c>
      <c r="AZ35" s="141">
        <v>4.1132149703223002E-4</v>
      </c>
      <c r="BA35" s="141">
        <v>6.0574760161801995E-4</v>
      </c>
      <c r="BB35" s="141">
        <v>2.6607995476874554E-3</v>
      </c>
      <c r="BC35" s="141">
        <v>1.0008735958985462E-2</v>
      </c>
      <c r="BD35" s="141">
        <v>1.7316285807516413E-3</v>
      </c>
      <c r="BE35" s="141">
        <v>2.3914911601626444E-2</v>
      </c>
      <c r="BF35" s="141">
        <v>4.2818226524650546E-2</v>
      </c>
      <c r="BG35" s="141">
        <v>5.6505876238079275E-3</v>
      </c>
      <c r="BH35" s="141">
        <v>3.91668039866037E-3</v>
      </c>
      <c r="BI35" s="141">
        <v>5.2048010354922083E-3</v>
      </c>
      <c r="BJ35" s="141">
        <v>7.7692284968904925E-4</v>
      </c>
      <c r="BK35" s="141">
        <v>8.171798262706782E-4</v>
      </c>
      <c r="BL35" s="141">
        <v>1.5625908799723905E-3</v>
      </c>
      <c r="BM35" s="141">
        <v>5.8690951633176801E-3</v>
      </c>
      <c r="BN35" s="141"/>
      <c r="BO35" s="141">
        <v>2.680702333050423E-4</v>
      </c>
      <c r="BP35" s="141">
        <v>9.0648576660645535E-5</v>
      </c>
      <c r="BQ35" s="141">
        <v>1.5473229782510876E-3</v>
      </c>
      <c r="BR35" s="141">
        <v>1.0403798290054856E-4</v>
      </c>
      <c r="BS35" s="141">
        <v>1.5528603344391757E-3</v>
      </c>
      <c r="BT35" s="141">
        <v>1.3363329989269943E-4</v>
      </c>
      <c r="BU35" s="141">
        <v>1.5921702074142536E-4</v>
      </c>
      <c r="BV35" s="141">
        <v>8.4280358078185516E-4</v>
      </c>
      <c r="BW35" s="141">
        <v>3.332400527618602E-4</v>
      </c>
      <c r="BX35" s="141">
        <v>1.6417002641526037E-3</v>
      </c>
      <c r="BY35" s="141">
        <v>8.1916465125432656E-4</v>
      </c>
      <c r="BZ35" s="141">
        <v>7.2200192181642202E-4</v>
      </c>
      <c r="CA35" s="141">
        <v>2.5270719768606129E-3</v>
      </c>
      <c r="CB35" s="141">
        <v>3.494889399294689E-4</v>
      </c>
      <c r="CC35" s="141">
        <v>5.9396685762454346E-4</v>
      </c>
      <c r="CD35" s="141">
        <v>2.741171781093686E-3</v>
      </c>
      <c r="CE35" s="141">
        <v>9.7666431737326899E-3</v>
      </c>
      <c r="CF35" s="141">
        <v>1.5402439198790108E-3</v>
      </c>
      <c r="CG35" s="141">
        <v>2.4713259976211328E-2</v>
      </c>
      <c r="CH35" s="141">
        <v>4.3771207470438306E-2</v>
      </c>
      <c r="CI35" s="141">
        <v>6.3784993014444165E-3</v>
      </c>
      <c r="CJ35" s="141">
        <v>3.9484284171937929E-3</v>
      </c>
      <c r="CK35" s="141">
        <v>5.2631067365806498E-3</v>
      </c>
      <c r="CL35" s="141">
        <v>7.7856541097288349E-4</v>
      </c>
      <c r="CM35" s="141">
        <v>7.622777986271102E-4</v>
      </c>
      <c r="CN35" s="141">
        <v>1.6593672383046992E-3</v>
      </c>
      <c r="CO35" s="141">
        <v>6.3440652831697232E-3</v>
      </c>
      <c r="CP35" s="141"/>
      <c r="CQ35" s="141">
        <v>4.0563557752893613E-4</v>
      </c>
      <c r="CR35" s="141">
        <v>1.1464706772772893E-4</v>
      </c>
      <c r="CS35" s="141">
        <v>1.4280233580629769E-3</v>
      </c>
      <c r="CT35" s="141">
        <v>1.1742414421122982E-4</v>
      </c>
      <c r="CU35" s="141">
        <v>1.4730123881045738E-3</v>
      </c>
      <c r="CV35" s="141">
        <v>1.2179479636323342E-4</v>
      </c>
      <c r="CW35" s="141">
        <v>1.6527370777566744E-4</v>
      </c>
      <c r="CX35" s="141">
        <v>6.7140416995668329E-4</v>
      </c>
      <c r="CY35" s="141">
        <v>3.329850498530401E-4</v>
      </c>
      <c r="CZ35" s="141">
        <v>1.4652356376821214E-3</v>
      </c>
      <c r="DA35" s="141">
        <v>7.4691015521698536E-4</v>
      </c>
      <c r="DB35" s="141">
        <v>6.4174743386807235E-4</v>
      </c>
      <c r="DC35" s="141">
        <v>1.8651998851886807E-3</v>
      </c>
      <c r="DD35" s="141">
        <v>3.0404940195647535E-4</v>
      </c>
      <c r="DE35" s="141">
        <v>5.7217920262854342E-4</v>
      </c>
      <c r="DF35" s="141">
        <v>2.7407498565165662E-3</v>
      </c>
      <c r="DG35" s="141">
        <v>9.484361301705482E-3</v>
      </c>
      <c r="DH35" s="141">
        <v>1.4433025250545305E-3</v>
      </c>
      <c r="DI35" s="141">
        <v>2.5699590052850125E-2</v>
      </c>
      <c r="DJ35" s="141">
        <v>4.5323874122428387E-2</v>
      </c>
      <c r="DK35" s="141">
        <v>6.0238685920749047E-3</v>
      </c>
      <c r="DL35" s="141">
        <v>4.2479915762977296E-3</v>
      </c>
      <c r="DM35" s="141">
        <v>4.9631937781581181E-3</v>
      </c>
      <c r="DN35" s="141">
        <v>7.2885453950817677E-4</v>
      </c>
      <c r="DO35" s="141">
        <v>8.5190163986797573E-4</v>
      </c>
      <c r="DP35" s="141">
        <v>1.7543436826366614E-3</v>
      </c>
      <c r="DQ35" s="141">
        <v>7.1342450952406574E-3</v>
      </c>
      <c r="DR35" s="141"/>
      <c r="DS35" s="141">
        <v>2.8331675029184377E-4</v>
      </c>
      <c r="DT35" s="141">
        <v>1.128706983321737E-4</v>
      </c>
      <c r="DU35" s="141">
        <v>1.3997065690185705E-3</v>
      </c>
      <c r="DV35" s="141">
        <v>1.3543385569315654E-4</v>
      </c>
      <c r="DW35" s="141">
        <v>1.4336149461121122E-3</v>
      </c>
      <c r="DX35" s="141">
        <v>5.483276653361625E-5</v>
      </c>
      <c r="DY35" s="141">
        <v>1.1482433566510313E-4</v>
      </c>
      <c r="DZ35" s="141">
        <v>5.6197065630022604E-4</v>
      </c>
      <c r="EA35" s="141">
        <v>3.3772051374995334E-4</v>
      </c>
      <c r="EB35" s="141">
        <v>1.2150929747959374E-3</v>
      </c>
      <c r="EC35" s="141">
        <v>7.9325174877516625E-4</v>
      </c>
      <c r="ED35" s="141">
        <v>5.2965443189818384E-4</v>
      </c>
      <c r="EE35" s="141">
        <v>2.0406638505943708E-3</v>
      </c>
      <c r="EF35" s="141">
        <v>2.3382266222274475E-4</v>
      </c>
      <c r="EG35" s="141">
        <v>5.2952455043185154E-4</v>
      </c>
      <c r="EH35" s="141">
        <v>2.5775938324035744E-3</v>
      </c>
      <c r="EI35" s="141">
        <v>8.8298895718002569E-3</v>
      </c>
      <c r="EJ35" s="141">
        <v>1.264787452031989E-3</v>
      </c>
      <c r="EK35" s="141">
        <v>2.6407497914709959E-2</v>
      </c>
      <c r="EL35" s="141">
        <v>4.4277484991180012E-2</v>
      </c>
      <c r="EM35" s="141">
        <v>5.4544962547623628E-3</v>
      </c>
      <c r="EN35" s="141">
        <v>3.71292271267954E-3</v>
      </c>
      <c r="EO35" s="141">
        <v>4.5041426049798449E-3</v>
      </c>
      <c r="EP35" s="141">
        <v>5.4026871097029446E-4</v>
      </c>
      <c r="EQ35" s="141">
        <v>7.186070115312225E-4</v>
      </c>
      <c r="ER35" s="141">
        <v>1.4359950088197195E-3</v>
      </c>
      <c r="ES35" s="141">
        <v>6.9016399931911424E-3</v>
      </c>
      <c r="ET35" s="141"/>
      <c r="EU35" s="141">
        <v>1.8648289050490324E-4</v>
      </c>
      <c r="EV35" s="141">
        <v>1.0409956252769014E-4</v>
      </c>
      <c r="EW35" s="141">
        <v>1.2926544376959653E-3</v>
      </c>
      <c r="EX35" s="141">
        <v>1.6644572542583253E-4</v>
      </c>
      <c r="EY35" s="141">
        <v>1.5569951053592379E-3</v>
      </c>
      <c r="EZ35" s="141">
        <v>4.2526464368684536E-5</v>
      </c>
      <c r="FA35" s="141">
        <v>7.3076308593318193E-5</v>
      </c>
      <c r="FB35" s="141">
        <v>5.8176378408804678E-4</v>
      </c>
      <c r="FC35" s="141">
        <v>4.0998089025210619E-4</v>
      </c>
      <c r="FD35" s="141">
        <v>1.2116160375289895E-3</v>
      </c>
      <c r="FE35" s="141">
        <v>7.086563417412398E-4</v>
      </c>
      <c r="FF35" s="141">
        <v>6.9855041170482793E-4</v>
      </c>
      <c r="FG35" s="141">
        <v>1.8905877759184282E-3</v>
      </c>
      <c r="FH35" s="141">
        <v>2.0188519967811289E-4</v>
      </c>
      <c r="FI35" s="141">
        <v>4.9998103686349482E-4</v>
      </c>
      <c r="FJ35" s="141">
        <v>2.784749565022717E-3</v>
      </c>
      <c r="FK35" s="141">
        <v>8.6457249795856804E-3</v>
      </c>
      <c r="FL35" s="141">
        <v>1.2558234265821664E-3</v>
      </c>
      <c r="FM35" s="141">
        <v>2.6866086266167977E-2</v>
      </c>
      <c r="FN35" s="141">
        <v>4.2225734865963253E-2</v>
      </c>
      <c r="FO35" s="141">
        <v>4.7601791565981925E-3</v>
      </c>
      <c r="FP35" s="141">
        <v>3.3935070294592415E-3</v>
      </c>
      <c r="FQ35" s="141">
        <v>3.9921383344128439E-3</v>
      </c>
      <c r="FR35" s="141">
        <v>4.9208992624967171E-4</v>
      </c>
      <c r="FS35" s="141">
        <v>7.4220484561166825E-4</v>
      </c>
      <c r="FT35" s="141">
        <v>1.1337088049650163E-3</v>
      </c>
      <c r="FU35" s="141">
        <v>6.7914089824070243E-3</v>
      </c>
      <c r="FV35" s="141"/>
      <c r="FW35" s="141">
        <v>1.5012562444304028E-4</v>
      </c>
      <c r="FX35" s="141">
        <v>9.6505214456698858E-5</v>
      </c>
      <c r="FY35" s="141">
        <v>1.3361827842612384E-3</v>
      </c>
      <c r="FZ35" s="141">
        <v>1.3705889973208936E-4</v>
      </c>
      <c r="GA35" s="141">
        <v>1.2614293341962199E-3</v>
      </c>
      <c r="GB35" s="141">
        <v>2.4100139317178971E-5</v>
      </c>
      <c r="GC35" s="141">
        <v>1.0480912114253297E-4</v>
      </c>
      <c r="GD35" s="141">
        <v>3.8255428792045219E-4</v>
      </c>
      <c r="GE35" s="141">
        <v>3.6125841165792768E-4</v>
      </c>
      <c r="GF35" s="141">
        <v>1.1740524603211912E-3</v>
      </c>
      <c r="GG35" s="141">
        <v>5.8515913942655973E-4</v>
      </c>
      <c r="GH35" s="141">
        <v>4.7682665811365859E-4</v>
      </c>
      <c r="GI35" s="141">
        <v>1.7343696412997448E-3</v>
      </c>
      <c r="GJ35" s="141">
        <v>1.4652745004341484E-4</v>
      </c>
      <c r="GK35" s="141">
        <v>4.5894602777796917E-4</v>
      </c>
      <c r="GL35" s="141">
        <v>2.9178004730113253E-3</v>
      </c>
      <c r="GM35" s="141">
        <v>9.5156855508885252E-3</v>
      </c>
      <c r="GN35" s="141">
        <v>1.0592755250318413E-3</v>
      </c>
      <c r="GO35" s="141">
        <v>2.6966558458986319E-2</v>
      </c>
      <c r="GP35" s="141">
        <v>4.0299109354460093E-2</v>
      </c>
      <c r="GQ35" s="141">
        <v>4.3736377434669595E-3</v>
      </c>
      <c r="GR35" s="141">
        <v>3.1589923292643157E-3</v>
      </c>
      <c r="GS35" s="141">
        <v>4.0563118014161981E-3</v>
      </c>
      <c r="GT35" s="141">
        <v>3.6933495045516636E-4</v>
      </c>
      <c r="GU35" s="141">
        <v>5.2795559470992289E-4</v>
      </c>
      <c r="GV35" s="141">
        <v>1.2312644260707578E-3</v>
      </c>
      <c r="GW35" s="141">
        <v>6.975737592874248E-3</v>
      </c>
      <c r="GX35" s="141"/>
      <c r="GY35" s="141">
        <v>9.4184640302928685E-5</v>
      </c>
      <c r="GZ35" s="141">
        <v>5.935694428948394E-5</v>
      </c>
      <c r="HA35" s="141">
        <v>8.1872156140309156E-4</v>
      </c>
      <c r="HB35" s="141">
        <v>1.22508272789494E-4</v>
      </c>
      <c r="HC35" s="141">
        <v>9.3796106468671265E-4</v>
      </c>
      <c r="HD35" s="141">
        <v>1.4212029470481164E-5</v>
      </c>
      <c r="HE35" s="141">
        <v>6.0080138744454491E-5</v>
      </c>
      <c r="HF35" s="141">
        <v>3.2114917115161714E-4</v>
      </c>
      <c r="HG35" s="141">
        <v>2.3093132620425347E-4</v>
      </c>
      <c r="HH35" s="141">
        <v>8.3859994899079923E-4</v>
      </c>
      <c r="HI35" s="141">
        <v>4.0890116229520438E-4</v>
      </c>
      <c r="HJ35" s="141">
        <v>5.5735866383268087E-4</v>
      </c>
      <c r="HK35" s="141">
        <v>1.1171355718907019E-3</v>
      </c>
      <c r="HL35" s="141">
        <v>1.0404879941752425E-4</v>
      </c>
      <c r="HM35" s="141">
        <v>3.1539971944207466E-4</v>
      </c>
      <c r="HN35" s="141">
        <v>2.9611582670845409E-3</v>
      </c>
      <c r="HO35" s="141">
        <v>5.5907695550818908E-3</v>
      </c>
      <c r="HP35" s="141">
        <v>6.3250158049802763E-4</v>
      </c>
      <c r="HQ35" s="141">
        <v>2.0515859360234728E-2</v>
      </c>
      <c r="HR35" s="141">
        <v>2.8159872274665779E-2</v>
      </c>
      <c r="HS35" s="141">
        <v>2.8790433492081225E-3</v>
      </c>
      <c r="HT35" s="141">
        <v>2.1808456090589507E-3</v>
      </c>
      <c r="HU35" s="141">
        <v>2.385791429008331E-3</v>
      </c>
      <c r="HV35" s="141">
        <v>2.6253253100933378E-4</v>
      </c>
      <c r="HW35" s="141">
        <v>3.8716858000272875E-4</v>
      </c>
      <c r="HX35" s="141">
        <v>7.8615098094812178E-4</v>
      </c>
      <c r="HY35" s="141">
        <v>4.9557408482446465E-3</v>
      </c>
      <c r="HZ35" s="101"/>
    </row>
    <row r="36" spans="1:234" s="94" customFormat="1" ht="24" x14ac:dyDescent="0.25">
      <c r="A36" s="92" t="s">
        <v>29</v>
      </c>
      <c r="B36" s="93">
        <v>4783</v>
      </c>
      <c r="C36" s="93"/>
      <c r="D36" s="93"/>
      <c r="E36" s="93">
        <v>1</v>
      </c>
      <c r="F36" s="93"/>
      <c r="G36" s="93" t="s">
        <v>781</v>
      </c>
      <c r="H36" s="93" t="s">
        <v>780</v>
      </c>
      <c r="I36" s="92" t="s">
        <v>20</v>
      </c>
      <c r="J36" s="92" t="s">
        <v>876</v>
      </c>
      <c r="K36" s="142">
        <v>8.2351834872205251E-4</v>
      </c>
      <c r="L36" s="142">
        <v>2.0937633819343677E-4</v>
      </c>
      <c r="M36" s="142">
        <v>1.2974125385421043E-3</v>
      </c>
      <c r="N36" s="142">
        <v>6.9559537068439556E-5</v>
      </c>
      <c r="O36" s="142">
        <v>1.0575420497333605E-3</v>
      </c>
      <c r="P36" s="142">
        <v>9.8418248087805296E-5</v>
      </c>
      <c r="Q36" s="142">
        <v>1.6493425807540167E-4</v>
      </c>
      <c r="R36" s="142">
        <v>1.1026271371576647E-3</v>
      </c>
      <c r="S36" s="142">
        <v>6.8893478075273567E-4</v>
      </c>
      <c r="T36" s="142">
        <v>1.5487090660682217E-3</v>
      </c>
      <c r="U36" s="142">
        <v>5.146780779981267E-4</v>
      </c>
      <c r="V36" s="142">
        <v>8.1330082633638808E-4</v>
      </c>
      <c r="W36" s="142">
        <v>1.9943724430093639E-3</v>
      </c>
      <c r="X36" s="142">
        <v>3.4423987237082573E-4</v>
      </c>
      <c r="Y36" s="142">
        <v>7.8343253208233308E-4</v>
      </c>
      <c r="Z36" s="142">
        <v>2.3956045102174906E-3</v>
      </c>
      <c r="AA36" s="142">
        <v>7.0544441063025284E-3</v>
      </c>
      <c r="AB36" s="142">
        <v>1.9410361941548792E-3</v>
      </c>
      <c r="AC36" s="142">
        <v>1.1569498358888127E-2</v>
      </c>
      <c r="AD36" s="142">
        <v>3.8565576764226797E-2</v>
      </c>
      <c r="AE36" s="142">
        <v>9.9080725672674192E-3</v>
      </c>
      <c r="AF36" s="142">
        <v>5.8599635260231384E-3</v>
      </c>
      <c r="AG36" s="142">
        <v>7.4812776342141514E-3</v>
      </c>
      <c r="AH36" s="142">
        <v>1.0309851257043572E-3</v>
      </c>
      <c r="AI36" s="142">
        <v>8.9109505022924422E-4</v>
      </c>
      <c r="AJ36" s="142">
        <v>2.4655072448427858E-3</v>
      </c>
      <c r="AK36" s="142">
        <v>2.6122901498692994E-3</v>
      </c>
      <c r="AL36" s="142"/>
      <c r="AM36" s="142">
        <v>8.935965291620773E-4</v>
      </c>
      <c r="AN36" s="142">
        <v>1.6705804024651804E-4</v>
      </c>
      <c r="AO36" s="142">
        <v>1.1741100329985827E-3</v>
      </c>
      <c r="AP36" s="142">
        <v>4.5779555737170756E-5</v>
      </c>
      <c r="AQ36" s="142">
        <v>8.2582383002962776E-4</v>
      </c>
      <c r="AR36" s="142">
        <v>6.8725462109285533E-5</v>
      </c>
      <c r="AS36" s="142">
        <v>1.5637280215696539E-4</v>
      </c>
      <c r="AT36" s="142">
        <v>1.0012026513735116E-3</v>
      </c>
      <c r="AU36" s="142">
        <v>5.3427904588702912E-4</v>
      </c>
      <c r="AV36" s="142">
        <v>1.4099650265719842E-3</v>
      </c>
      <c r="AW36" s="142">
        <v>4.4938516845401404E-4</v>
      </c>
      <c r="AX36" s="142">
        <v>7.1092160670321761E-4</v>
      </c>
      <c r="AY36" s="142">
        <v>1.891494802889258E-3</v>
      </c>
      <c r="AZ36" s="142">
        <v>2.7275002459409243E-4</v>
      </c>
      <c r="BA36" s="142">
        <v>6.6886317914566348E-4</v>
      </c>
      <c r="BB36" s="142">
        <v>2.2760379176704503E-3</v>
      </c>
      <c r="BC36" s="142">
        <v>6.618182408942022E-3</v>
      </c>
      <c r="BD36" s="142">
        <v>1.9091763459732182E-3</v>
      </c>
      <c r="BE36" s="142">
        <v>1.0797915816584295E-2</v>
      </c>
      <c r="BF36" s="142">
        <v>3.7238943142316704E-2</v>
      </c>
      <c r="BG36" s="142">
        <v>9.8744036672176669E-3</v>
      </c>
      <c r="BH36" s="142">
        <v>5.486415477271963E-3</v>
      </c>
      <c r="BI36" s="142">
        <v>7.0455616740889354E-3</v>
      </c>
      <c r="BJ36" s="142">
        <v>9.4272981277518841E-4</v>
      </c>
      <c r="BK36" s="142">
        <v>8.3361583708353943E-4</v>
      </c>
      <c r="BL36" s="142">
        <v>2.2748020467247892E-3</v>
      </c>
      <c r="BM36" s="142">
        <v>2.6373442440414947E-3</v>
      </c>
      <c r="BN36" s="142"/>
      <c r="BO36" s="142">
        <v>8.160509135091118E-4</v>
      </c>
      <c r="BP36" s="142">
        <v>1.9070522650600218E-4</v>
      </c>
      <c r="BQ36" s="142">
        <v>1.2112863159256008E-3</v>
      </c>
      <c r="BR36" s="142">
        <v>5.7207380914487604E-5</v>
      </c>
      <c r="BS36" s="142">
        <v>6.2368840473782015E-4</v>
      </c>
      <c r="BT36" s="142">
        <v>5.6680346135644248E-5</v>
      </c>
      <c r="BU36" s="142">
        <v>1.5949334462356631E-4</v>
      </c>
      <c r="BV36" s="142">
        <v>9.2909371485282979E-4</v>
      </c>
      <c r="BW36" s="142">
        <v>5.0845565509685187E-4</v>
      </c>
      <c r="BX36" s="142">
        <v>1.1657495660525854E-3</v>
      </c>
      <c r="BY36" s="142">
        <v>4.1806313581319314E-4</v>
      </c>
      <c r="BZ36" s="142">
        <v>6.5389351067431957E-4</v>
      </c>
      <c r="CA36" s="142">
        <v>1.4950066210081513E-3</v>
      </c>
      <c r="CB36" s="142">
        <v>2.6136862802230386E-4</v>
      </c>
      <c r="CC36" s="142">
        <v>6.1174028218137586E-4</v>
      </c>
      <c r="CD36" s="142">
        <v>2.1077506034905911E-3</v>
      </c>
      <c r="CE36" s="142">
        <v>6.1507405983459006E-3</v>
      </c>
      <c r="CF36" s="142">
        <v>1.7161729748842623E-3</v>
      </c>
      <c r="CG36" s="142">
        <v>9.444378515536752E-3</v>
      </c>
      <c r="CH36" s="142">
        <v>3.0471560908494781E-2</v>
      </c>
      <c r="CI36" s="142">
        <v>9.3394489533408908E-3</v>
      </c>
      <c r="CJ36" s="142">
        <v>4.9787216348165589E-3</v>
      </c>
      <c r="CK36" s="142">
        <v>6.1140376354373339E-3</v>
      </c>
      <c r="CL36" s="142">
        <v>8.5778520053943089E-4</v>
      </c>
      <c r="CM36" s="142">
        <v>7.8799030467354618E-4</v>
      </c>
      <c r="CN36" s="142">
        <v>2.1806006696446665E-3</v>
      </c>
      <c r="CO36" s="142">
        <v>2.2864333719268552E-3</v>
      </c>
      <c r="CP36" s="142"/>
      <c r="CQ36" s="142">
        <v>8.6769163575665031E-4</v>
      </c>
      <c r="CR36" s="142">
        <v>1.3261931454532053E-4</v>
      </c>
      <c r="CS36" s="142">
        <v>1.142071990156251E-3</v>
      </c>
      <c r="CT36" s="142">
        <v>3.3807875267854908E-5</v>
      </c>
      <c r="CU36" s="142">
        <v>6.3151377110421357E-4</v>
      </c>
      <c r="CV36" s="142">
        <v>3.4147590391912317E-5</v>
      </c>
      <c r="CW36" s="142">
        <v>1.1858945944402998E-4</v>
      </c>
      <c r="CX36" s="142">
        <v>6.8344280434798094E-4</v>
      </c>
      <c r="CY36" s="142">
        <v>5.2772347404841089E-4</v>
      </c>
      <c r="CZ36" s="142">
        <v>1.0178804051980766E-3</v>
      </c>
      <c r="DA36" s="142">
        <v>3.6113028146376325E-4</v>
      </c>
      <c r="DB36" s="142">
        <v>5.2761582923301759E-4</v>
      </c>
      <c r="DC36" s="142">
        <v>1.3360018942008872E-3</v>
      </c>
      <c r="DD36" s="142">
        <v>2.6858662962351106E-4</v>
      </c>
      <c r="DE36" s="142">
        <v>5.9564876512195174E-4</v>
      </c>
      <c r="DF36" s="142">
        <v>1.9906769152167681E-3</v>
      </c>
      <c r="DG36" s="142">
        <v>5.6303018551414749E-3</v>
      </c>
      <c r="DH36" s="142">
        <v>1.6117282087377885E-3</v>
      </c>
      <c r="DI36" s="142">
        <v>9.2587059165303194E-3</v>
      </c>
      <c r="DJ36" s="142">
        <v>3.0152963096289846E-2</v>
      </c>
      <c r="DK36" s="142">
        <v>9.7696527631489644E-3</v>
      </c>
      <c r="DL36" s="142">
        <v>5.0176084312541711E-3</v>
      </c>
      <c r="DM36" s="142">
        <v>6.1733252059041769E-3</v>
      </c>
      <c r="DN36" s="142">
        <v>8.8927461695708667E-4</v>
      </c>
      <c r="DO36" s="142">
        <v>1.0089544120124988E-3</v>
      </c>
      <c r="DP36" s="142">
        <v>2.0274236896622253E-3</v>
      </c>
      <c r="DQ36" s="142">
        <v>2.0942732133397506E-3</v>
      </c>
      <c r="DR36" s="142"/>
      <c r="DS36" s="142">
        <v>7.2451580137548139E-4</v>
      </c>
      <c r="DT36" s="142">
        <v>1.1444503677261504E-4</v>
      </c>
      <c r="DU36" s="142">
        <v>1.02399467020142E-3</v>
      </c>
      <c r="DV36" s="142">
        <v>3.030263461702298E-5</v>
      </c>
      <c r="DW36" s="142">
        <v>6.1370779021776341E-4</v>
      </c>
      <c r="DX36" s="142">
        <v>6.1194287171363428E-5</v>
      </c>
      <c r="DY36" s="142">
        <v>1.0013066395606887E-4</v>
      </c>
      <c r="DZ36" s="142">
        <v>7.0170865518333467E-4</v>
      </c>
      <c r="EA36" s="142">
        <v>4.6076488424987656E-4</v>
      </c>
      <c r="EB36" s="142">
        <v>9.1903192000401856E-4</v>
      </c>
      <c r="EC36" s="142">
        <v>3.6017462894396982E-4</v>
      </c>
      <c r="ED36" s="142">
        <v>4.5653060725840255E-4</v>
      </c>
      <c r="EE36" s="142">
        <v>1.2715141889868976E-3</v>
      </c>
      <c r="EF36" s="142">
        <v>2.3843926643311967E-4</v>
      </c>
      <c r="EG36" s="142">
        <v>5.5319533954567568E-4</v>
      </c>
      <c r="EH36" s="142">
        <v>1.8981903001216256E-3</v>
      </c>
      <c r="EI36" s="142">
        <v>5.4068339355072218E-3</v>
      </c>
      <c r="EJ36" s="142">
        <v>1.518184105329299E-3</v>
      </c>
      <c r="EK36" s="142">
        <v>9.607248464870783E-3</v>
      </c>
      <c r="EL36" s="142">
        <v>2.9669985087979727E-2</v>
      </c>
      <c r="EM36" s="142">
        <v>9.597410832290109E-3</v>
      </c>
      <c r="EN36" s="142">
        <v>5.0823312785712796E-3</v>
      </c>
      <c r="EO36" s="142">
        <v>5.6692287013043506E-3</v>
      </c>
      <c r="EP36" s="142">
        <v>6.9593260897652417E-4</v>
      </c>
      <c r="EQ36" s="142">
        <v>9.3534503715275719E-4</v>
      </c>
      <c r="ER36" s="142">
        <v>1.7366118052334137E-3</v>
      </c>
      <c r="ES36" s="142">
        <v>2.1433819486110315E-3</v>
      </c>
      <c r="ET36" s="142"/>
      <c r="EU36" s="142">
        <v>5.9723091174955414E-4</v>
      </c>
      <c r="EV36" s="142">
        <v>9.1175987660983211E-5</v>
      </c>
      <c r="EW36" s="142">
        <v>9.5547532119850671E-4</v>
      </c>
      <c r="EX36" s="142">
        <v>1.626453928709062E-5</v>
      </c>
      <c r="EY36" s="142">
        <v>5.9000530673888353E-4</v>
      </c>
      <c r="EZ36" s="142">
        <v>2.1928176293148012E-5</v>
      </c>
      <c r="FA36" s="142">
        <v>9.4753958113036804E-5</v>
      </c>
      <c r="FB36" s="142">
        <v>6.3010855221228186E-4</v>
      </c>
      <c r="FC36" s="142">
        <v>4.1247266139349774E-4</v>
      </c>
      <c r="FD36" s="142">
        <v>7.8890416393773046E-4</v>
      </c>
      <c r="FE36" s="142">
        <v>3.6639238917128927E-4</v>
      </c>
      <c r="FF36" s="142">
        <v>4.4303574208676637E-4</v>
      </c>
      <c r="FG36" s="142">
        <v>1.2633447265975838E-3</v>
      </c>
      <c r="FH36" s="142">
        <v>2.3650255453043847E-4</v>
      </c>
      <c r="FI36" s="142">
        <v>5.0003781030901796E-4</v>
      </c>
      <c r="FJ36" s="142">
        <v>1.8388166745230367E-3</v>
      </c>
      <c r="FK36" s="142">
        <v>4.989888465906314E-3</v>
      </c>
      <c r="FL36" s="142">
        <v>1.5915822930742023E-3</v>
      </c>
      <c r="FM36" s="142">
        <v>9.606974654949885E-3</v>
      </c>
      <c r="FN36" s="142">
        <v>2.7300110640049117E-2</v>
      </c>
      <c r="FO36" s="142">
        <v>8.5052990583081821E-3</v>
      </c>
      <c r="FP36" s="142">
        <v>4.996397726429091E-3</v>
      </c>
      <c r="FQ36" s="142">
        <v>5.3867886871975567E-3</v>
      </c>
      <c r="FR36" s="142">
        <v>1.0834429092114268E-3</v>
      </c>
      <c r="FS36" s="142">
        <v>9.3259218713906465E-4</v>
      </c>
      <c r="FT36" s="142">
        <v>1.758885109955699E-3</v>
      </c>
      <c r="FU36" s="142">
        <v>1.7073484157894179E-3</v>
      </c>
      <c r="FV36" s="142"/>
      <c r="FW36" s="142">
        <v>5.5668674537607968E-4</v>
      </c>
      <c r="FX36" s="142">
        <v>6.764488746660909E-5</v>
      </c>
      <c r="FY36" s="142">
        <v>8.3202170365790121E-4</v>
      </c>
      <c r="FZ36" s="142">
        <v>3.353894232063617E-5</v>
      </c>
      <c r="GA36" s="142">
        <v>5.745512725604837E-4</v>
      </c>
      <c r="GB36" s="142">
        <v>1.0275161229019394E-5</v>
      </c>
      <c r="GC36" s="142">
        <v>8.0428289383022221E-5</v>
      </c>
      <c r="GD36" s="142">
        <v>5.7449841921389645E-4</v>
      </c>
      <c r="GE36" s="142">
        <v>3.2595700990869331E-4</v>
      </c>
      <c r="GF36" s="142">
        <v>7.1783513416807585E-4</v>
      </c>
      <c r="GG36" s="142">
        <v>3.8476700784955461E-4</v>
      </c>
      <c r="GH36" s="142">
        <v>4.482668578059516E-4</v>
      </c>
      <c r="GI36" s="142">
        <v>1.0580531104030504E-3</v>
      </c>
      <c r="GJ36" s="142">
        <v>1.91520908973482E-4</v>
      </c>
      <c r="GK36" s="142">
        <v>4.0721051748973501E-4</v>
      </c>
      <c r="GL36" s="142">
        <v>1.6981562202750321E-3</v>
      </c>
      <c r="GM36" s="142">
        <v>4.4896642623761997E-3</v>
      </c>
      <c r="GN36" s="142">
        <v>1.2286345848660416E-3</v>
      </c>
      <c r="GO36" s="142">
        <v>9.1865333101155758E-3</v>
      </c>
      <c r="GP36" s="142">
        <v>2.5989466690155512E-2</v>
      </c>
      <c r="GQ36" s="142">
        <v>7.7208015903171261E-3</v>
      </c>
      <c r="GR36" s="142">
        <v>4.7753515607402586E-3</v>
      </c>
      <c r="GS36" s="142">
        <v>4.9471977694402671E-3</v>
      </c>
      <c r="GT36" s="142">
        <v>5.9717980493355957E-4</v>
      </c>
      <c r="GU36" s="142">
        <v>8.4772243740741094E-4</v>
      </c>
      <c r="GV36" s="142">
        <v>1.3035995047419975E-3</v>
      </c>
      <c r="GW36" s="142">
        <v>1.3800995730009224E-3</v>
      </c>
      <c r="GX36" s="142"/>
      <c r="GY36" s="142">
        <v>5.0607838589897204E-4</v>
      </c>
      <c r="GZ36" s="142">
        <v>4.7308324253536011E-5</v>
      </c>
      <c r="HA36" s="142">
        <v>7.8571072855668027E-4</v>
      </c>
      <c r="HB36" s="142">
        <v>2.5790865043220762E-5</v>
      </c>
      <c r="HC36" s="142">
        <v>7.5067234623423472E-4</v>
      </c>
      <c r="HD36" s="142">
        <v>1.2200101319689477E-5</v>
      </c>
      <c r="HE36" s="142">
        <v>8.211587426427615E-5</v>
      </c>
      <c r="HF36" s="142">
        <v>5.7404383570570504E-4</v>
      </c>
      <c r="HG36" s="142">
        <v>2.7864155251398594E-4</v>
      </c>
      <c r="HH36" s="142">
        <v>7.3820518211720448E-4</v>
      </c>
      <c r="HI36" s="142">
        <v>4.2251986984776386E-4</v>
      </c>
      <c r="HJ36" s="142">
        <v>4.4498258376491343E-4</v>
      </c>
      <c r="HK36" s="142">
        <v>1.1069959102466217E-3</v>
      </c>
      <c r="HL36" s="142">
        <v>2.1303899882895209E-4</v>
      </c>
      <c r="HM36" s="142">
        <v>4.2006256055651203E-4</v>
      </c>
      <c r="HN36" s="142">
        <v>1.9542922343216041E-3</v>
      </c>
      <c r="HO36" s="142">
        <v>4.7699134881512336E-3</v>
      </c>
      <c r="HP36" s="142">
        <v>1.1926412755312924E-3</v>
      </c>
      <c r="HQ36" s="142">
        <v>8.8487679769886935E-3</v>
      </c>
      <c r="HR36" s="142">
        <v>2.7429853093937077E-2</v>
      </c>
      <c r="HS36" s="142">
        <v>7.9085363395849182E-3</v>
      </c>
      <c r="HT36" s="142">
        <v>4.7470967582712827E-3</v>
      </c>
      <c r="HU36" s="142">
        <v>5.3160304377256841E-3</v>
      </c>
      <c r="HV36" s="142">
        <v>5.8733221525069756E-4</v>
      </c>
      <c r="HW36" s="142">
        <v>1.0326718631522391E-3</v>
      </c>
      <c r="HX36" s="142">
        <v>1.3408145498207185E-3</v>
      </c>
      <c r="HY36" s="142">
        <v>1.4927208743092664E-3</v>
      </c>
      <c r="HZ36" s="126"/>
    </row>
    <row r="37" spans="1:234" s="94" customFormat="1" ht="36" x14ac:dyDescent="0.25">
      <c r="A37" s="92" t="s">
        <v>29</v>
      </c>
      <c r="B37" s="93">
        <v>4761</v>
      </c>
      <c r="C37" s="93"/>
      <c r="D37" s="93"/>
      <c r="E37" s="93">
        <v>2</v>
      </c>
      <c r="F37" s="93"/>
      <c r="G37" s="93" t="s">
        <v>818</v>
      </c>
      <c r="H37" s="93" t="s">
        <v>788</v>
      </c>
      <c r="I37" s="92" t="s">
        <v>19</v>
      </c>
      <c r="J37" s="92" t="s">
        <v>875</v>
      </c>
      <c r="K37" s="142">
        <v>2.9379479785290163E-3</v>
      </c>
      <c r="L37" s="142">
        <v>9.4919456769023303E-4</v>
      </c>
      <c r="M37" s="142">
        <v>5.7110958152817009E-3</v>
      </c>
      <c r="N37" s="142">
        <v>8.4845953651753838E-4</v>
      </c>
      <c r="O37" s="142">
        <v>8.3847767368193157E-3</v>
      </c>
      <c r="P37" s="142">
        <v>1.0108149013588505E-3</v>
      </c>
      <c r="Q37" s="142">
        <v>1.3565457514014877E-3</v>
      </c>
      <c r="R37" s="142">
        <v>5.7183896787528291E-3</v>
      </c>
      <c r="S37" s="142">
        <v>2.6308125649333485E-3</v>
      </c>
      <c r="T37" s="142">
        <v>8.4515046817242555E-3</v>
      </c>
      <c r="U37" s="142">
        <v>4.3357707997579127E-3</v>
      </c>
      <c r="V37" s="142">
        <v>4.2988310571087747E-3</v>
      </c>
      <c r="W37" s="142">
        <v>1.2083650956369393E-2</v>
      </c>
      <c r="X37" s="142">
        <v>2.8863291436184149E-3</v>
      </c>
      <c r="Y37" s="142">
        <v>2.8835960742832401E-3</v>
      </c>
      <c r="Z37" s="142">
        <v>1.6161444470603459E-2</v>
      </c>
      <c r="AA37" s="142">
        <v>4.3401268931395662E-2</v>
      </c>
      <c r="AB37" s="142">
        <v>8.7438276760423723E-3</v>
      </c>
      <c r="AC37" s="142">
        <v>5.8069644462351022E-2</v>
      </c>
      <c r="AD37" s="142">
        <v>0.21201275635243055</v>
      </c>
      <c r="AE37" s="142">
        <v>4.5896378204974206E-2</v>
      </c>
      <c r="AF37" s="142">
        <v>1.6107337402697878E-2</v>
      </c>
      <c r="AG37" s="142">
        <v>3.1473581294235317E-2</v>
      </c>
      <c r="AH37" s="142">
        <v>5.1829228588111545E-3</v>
      </c>
      <c r="AI37" s="142">
        <v>5.9084706969368371E-3</v>
      </c>
      <c r="AJ37" s="142">
        <v>1.0750054367901383E-2</v>
      </c>
      <c r="AK37" s="142">
        <v>1.7484375286325862E-2</v>
      </c>
      <c r="AL37" s="142"/>
      <c r="AM37" s="142">
        <v>2.8783860873258654E-3</v>
      </c>
      <c r="AN37" s="142">
        <v>9.0560311653378202E-4</v>
      </c>
      <c r="AO37" s="142">
        <v>4.952816284381858E-3</v>
      </c>
      <c r="AP37" s="142">
        <v>8.542536753038259E-4</v>
      </c>
      <c r="AQ37" s="142">
        <v>8.4159423918849178E-3</v>
      </c>
      <c r="AR37" s="142">
        <v>1.0886060190379372E-3</v>
      </c>
      <c r="AS37" s="142">
        <v>1.5937769670923735E-3</v>
      </c>
      <c r="AT37" s="142">
        <v>5.9380147092268744E-3</v>
      </c>
      <c r="AU37" s="142">
        <v>2.7551978125645582E-3</v>
      </c>
      <c r="AV37" s="142">
        <v>9.2586564612022939E-3</v>
      </c>
      <c r="AW37" s="142">
        <v>4.3678782211391638E-3</v>
      </c>
      <c r="AX37" s="142">
        <v>3.6592768541877279E-3</v>
      </c>
      <c r="AY37" s="142">
        <v>1.369665732111836E-2</v>
      </c>
      <c r="AZ37" s="142">
        <v>3.2601763061294599E-3</v>
      </c>
      <c r="BA37" s="142">
        <v>3.0748947371165083E-3</v>
      </c>
      <c r="BB37" s="142">
        <v>1.62698720960745E-2</v>
      </c>
      <c r="BC37" s="142">
        <v>4.433463565456934E-2</v>
      </c>
      <c r="BD37" s="142">
        <v>8.829610349319103E-3</v>
      </c>
      <c r="BE37" s="142">
        <v>5.8813173690158885E-2</v>
      </c>
      <c r="BF37" s="142">
        <v>0.22798290127617987</v>
      </c>
      <c r="BG37" s="142">
        <v>4.4953721489103045E-2</v>
      </c>
      <c r="BH37" s="142">
        <v>1.6573835640233833E-2</v>
      </c>
      <c r="BI37" s="142">
        <v>3.2853889686472668E-2</v>
      </c>
      <c r="BJ37" s="142">
        <v>4.2769800014338033E-3</v>
      </c>
      <c r="BK37" s="142">
        <v>5.8583407592790911E-3</v>
      </c>
      <c r="BL37" s="142">
        <v>1.0603721054852352E-2</v>
      </c>
      <c r="BM37" s="142">
        <v>1.8570910008527269E-2</v>
      </c>
      <c r="BN37" s="142"/>
      <c r="BO37" s="142">
        <v>3.3251476921717284E-3</v>
      </c>
      <c r="BP37" s="142">
        <v>9.9459609397862712E-4</v>
      </c>
      <c r="BQ37" s="142">
        <v>5.2067045081771518E-3</v>
      </c>
      <c r="BR37" s="142">
        <v>1.2583609684838682E-3</v>
      </c>
      <c r="BS37" s="142">
        <v>8.1751303970596066E-3</v>
      </c>
      <c r="BT37" s="142">
        <v>9.5423913903214957E-4</v>
      </c>
      <c r="BU37" s="142">
        <v>1.3883768175832838E-3</v>
      </c>
      <c r="BV37" s="142">
        <v>6.1374324937804748E-3</v>
      </c>
      <c r="BW37" s="142">
        <v>2.8039491059648259E-3</v>
      </c>
      <c r="BX37" s="142">
        <v>9.4082392692868451E-3</v>
      </c>
      <c r="BY37" s="142">
        <v>3.9738632881375791E-3</v>
      </c>
      <c r="BZ37" s="142">
        <v>3.6597797271044731E-3</v>
      </c>
      <c r="CA37" s="142">
        <v>1.3787134264162053E-2</v>
      </c>
      <c r="CB37" s="142">
        <v>3.1274465315518475E-3</v>
      </c>
      <c r="CC37" s="142">
        <v>3.401998586614378E-3</v>
      </c>
      <c r="CD37" s="142">
        <v>1.7161666116968302E-2</v>
      </c>
      <c r="CE37" s="142">
        <v>4.9024470133689858E-2</v>
      </c>
      <c r="CF37" s="142">
        <v>8.8538347732286769E-3</v>
      </c>
      <c r="CG37" s="142">
        <v>6.2229688032709028E-2</v>
      </c>
      <c r="CH37" s="142">
        <v>0.23091493029064544</v>
      </c>
      <c r="CI37" s="142">
        <v>4.9179399263573072E-2</v>
      </c>
      <c r="CJ37" s="142">
        <v>1.6894745346339543E-2</v>
      </c>
      <c r="CK37" s="142">
        <v>3.294896502995405E-2</v>
      </c>
      <c r="CL37" s="142">
        <v>4.3907086644511982E-3</v>
      </c>
      <c r="CM37" s="142">
        <v>6.6997947151578021E-3</v>
      </c>
      <c r="CN37" s="142">
        <v>1.0566711771784882E-2</v>
      </c>
      <c r="CO37" s="142">
        <v>1.7990215472672159E-2</v>
      </c>
      <c r="CP37" s="142"/>
      <c r="CQ37" s="142">
        <v>3.2630716299927652E-3</v>
      </c>
      <c r="CR37" s="142">
        <v>9.7234836252038832E-4</v>
      </c>
      <c r="CS37" s="142">
        <v>5.0930852625087801E-3</v>
      </c>
      <c r="CT37" s="142">
        <v>7.8640947587943055E-4</v>
      </c>
      <c r="CU37" s="142">
        <v>7.6248788514084436E-3</v>
      </c>
      <c r="CV37" s="142">
        <v>9.2224524110809966E-4</v>
      </c>
      <c r="CW37" s="142">
        <v>1.6363485695191594E-3</v>
      </c>
      <c r="CX37" s="142">
        <v>5.6684220949805896E-3</v>
      </c>
      <c r="CY37" s="142">
        <v>2.9014136512923437E-3</v>
      </c>
      <c r="CZ37" s="142">
        <v>1.0128838963022102E-2</v>
      </c>
      <c r="DA37" s="142">
        <v>3.655869588200693E-3</v>
      </c>
      <c r="DB37" s="142">
        <v>3.4057070822412589E-3</v>
      </c>
      <c r="DC37" s="142">
        <v>1.1625332899236281E-2</v>
      </c>
      <c r="DD37" s="142">
        <v>3.109521283968401E-3</v>
      </c>
      <c r="DE37" s="142">
        <v>3.1395569148687393E-3</v>
      </c>
      <c r="DF37" s="142">
        <v>1.6280485067727515E-2</v>
      </c>
      <c r="DG37" s="142">
        <v>4.7660485134322576E-2</v>
      </c>
      <c r="DH37" s="142">
        <v>9.0248328183723317E-3</v>
      </c>
      <c r="DI37" s="142">
        <v>6.0917090838048242E-2</v>
      </c>
      <c r="DJ37" s="142">
        <v>0.22921676802201071</v>
      </c>
      <c r="DK37" s="142">
        <v>5.0122639409406346E-2</v>
      </c>
      <c r="DL37" s="142">
        <v>1.6991014746167901E-2</v>
      </c>
      <c r="DM37" s="142">
        <v>3.4332048052974108E-2</v>
      </c>
      <c r="DN37" s="142">
        <v>4.5204359921254137E-3</v>
      </c>
      <c r="DO37" s="142">
        <v>6.6201356157549992E-3</v>
      </c>
      <c r="DP37" s="142">
        <v>1.0980800282382536E-2</v>
      </c>
      <c r="DQ37" s="142">
        <v>1.9266879904248746E-2</v>
      </c>
      <c r="DR37" s="142"/>
      <c r="DS37" s="142">
        <v>4.0881497712280728E-3</v>
      </c>
      <c r="DT37" s="142">
        <v>1.1449918714580328E-3</v>
      </c>
      <c r="DU37" s="142">
        <v>4.9945908495112002E-3</v>
      </c>
      <c r="DV37" s="142">
        <v>8.2085108012373278E-4</v>
      </c>
      <c r="DW37" s="142">
        <v>7.9448092573147014E-3</v>
      </c>
      <c r="DX37" s="142">
        <v>1.0831666463677382E-3</v>
      </c>
      <c r="DY37" s="142">
        <v>2.4206351043421161E-3</v>
      </c>
      <c r="DZ37" s="142">
        <v>6.3870717740291657E-3</v>
      </c>
      <c r="EA37" s="142">
        <v>3.0159158637522985E-3</v>
      </c>
      <c r="EB37" s="142">
        <v>1.030438025399698E-2</v>
      </c>
      <c r="EC37" s="142">
        <v>3.9283006143075562E-3</v>
      </c>
      <c r="ED37" s="142">
        <v>2.7492425340305045E-3</v>
      </c>
      <c r="EE37" s="142">
        <v>1.3453165949489984E-2</v>
      </c>
      <c r="EF37" s="142">
        <v>2.9107916088045235E-3</v>
      </c>
      <c r="EG37" s="142">
        <v>3.1298441348058034E-3</v>
      </c>
      <c r="EH37" s="142">
        <v>1.7227854683935419E-2</v>
      </c>
      <c r="EI37" s="142">
        <v>5.0623909747854766E-2</v>
      </c>
      <c r="EJ37" s="142">
        <v>9.5547952047402122E-3</v>
      </c>
      <c r="EK37" s="142">
        <v>6.1795617768294835E-2</v>
      </c>
      <c r="EL37" s="142">
        <v>0.23951138619062065</v>
      </c>
      <c r="EM37" s="142">
        <v>5.1606933856965194E-2</v>
      </c>
      <c r="EN37" s="142">
        <v>1.7787881778584765E-2</v>
      </c>
      <c r="EO37" s="142">
        <v>3.6925676720531035E-2</v>
      </c>
      <c r="EP37" s="142">
        <v>4.5535978196911643E-3</v>
      </c>
      <c r="EQ37" s="142">
        <v>7.2035343359136894E-3</v>
      </c>
      <c r="ER37" s="142">
        <v>1.1461013029225616E-2</v>
      </c>
      <c r="ES37" s="142">
        <v>2.1992342132014009E-2</v>
      </c>
      <c r="ET37" s="142"/>
      <c r="EU37" s="142">
        <v>3.7733123485069017E-3</v>
      </c>
      <c r="EV37" s="142">
        <v>1.4333563997332897E-3</v>
      </c>
      <c r="EW37" s="142">
        <v>4.8335271508487552E-3</v>
      </c>
      <c r="EX37" s="142">
        <v>9.4430533470982419E-4</v>
      </c>
      <c r="EY37" s="142">
        <v>7.2166299729016356E-3</v>
      </c>
      <c r="EZ37" s="142">
        <v>9.7280074843308169E-4</v>
      </c>
      <c r="FA37" s="142">
        <v>3.0896945030811068E-3</v>
      </c>
      <c r="FB37" s="142">
        <v>5.335873510786804E-3</v>
      </c>
      <c r="FC37" s="142">
        <v>3.1770880502298513E-3</v>
      </c>
      <c r="FD37" s="142">
        <v>8.9217614002254971E-3</v>
      </c>
      <c r="FE37" s="142">
        <v>4.0816516975855218E-3</v>
      </c>
      <c r="FF37" s="142">
        <v>2.4671991540280423E-3</v>
      </c>
      <c r="FG37" s="142">
        <v>1.3682583990261175E-2</v>
      </c>
      <c r="FH37" s="142">
        <v>3.05315033376984E-3</v>
      </c>
      <c r="FI37" s="142">
        <v>3.4196856813560328E-3</v>
      </c>
      <c r="FJ37" s="142">
        <v>1.6856763744591378E-2</v>
      </c>
      <c r="FK37" s="142">
        <v>5.0704587405258419E-2</v>
      </c>
      <c r="FL37" s="142">
        <v>1.1050296907577903E-2</v>
      </c>
      <c r="FM37" s="142">
        <v>6.6267457029514254E-2</v>
      </c>
      <c r="FN37" s="142">
        <v>0.24851406401625908</v>
      </c>
      <c r="FO37" s="142">
        <v>5.1635911960837624E-2</v>
      </c>
      <c r="FP37" s="142">
        <v>1.7414549391690185E-2</v>
      </c>
      <c r="FQ37" s="142">
        <v>3.8508813610195376E-2</v>
      </c>
      <c r="FR37" s="142">
        <v>4.7795919488489939E-3</v>
      </c>
      <c r="FS37" s="142">
        <v>7.4364106126361233E-3</v>
      </c>
      <c r="FT37" s="142">
        <v>1.2406723644753913E-2</v>
      </c>
      <c r="FU37" s="142">
        <v>2.1513996170143872E-2</v>
      </c>
      <c r="FV37" s="142"/>
      <c r="FW37" s="142">
        <v>3.6542140179940917E-3</v>
      </c>
      <c r="FX37" s="142">
        <v>1.1871843987123168E-3</v>
      </c>
      <c r="FY37" s="142">
        <v>4.1950058295231896E-3</v>
      </c>
      <c r="FZ37" s="142">
        <v>9.798084548459326E-4</v>
      </c>
      <c r="GA37" s="142">
        <v>7.098996570513035E-3</v>
      </c>
      <c r="GB37" s="142">
        <v>1.3835223007873075E-3</v>
      </c>
      <c r="GC37" s="142">
        <v>4.3130930133783814E-3</v>
      </c>
      <c r="GD37" s="142">
        <v>4.9427184502579937E-3</v>
      </c>
      <c r="GE37" s="142">
        <v>3.1534244645341331E-3</v>
      </c>
      <c r="GF37" s="142">
        <v>8.3626762342510191E-3</v>
      </c>
      <c r="GG37" s="142">
        <v>3.8701763414150971E-3</v>
      </c>
      <c r="GH37" s="142">
        <v>2.4991048272915255E-3</v>
      </c>
      <c r="GI37" s="142">
        <v>1.3291527378943712E-2</v>
      </c>
      <c r="GJ37" s="142">
        <v>3.0672084924871184E-3</v>
      </c>
      <c r="GK37" s="142">
        <v>3.3989310791182371E-3</v>
      </c>
      <c r="GL37" s="142">
        <v>1.7497435054157483E-2</v>
      </c>
      <c r="GM37" s="142">
        <v>4.9441782513136003E-2</v>
      </c>
      <c r="GN37" s="142">
        <v>1.1847852749327519E-2</v>
      </c>
      <c r="GO37" s="142">
        <v>6.7675226526693569E-2</v>
      </c>
      <c r="GP37" s="142">
        <v>0.27412739402039121</v>
      </c>
      <c r="GQ37" s="142">
        <v>4.8170333050548589E-2</v>
      </c>
      <c r="GR37" s="142">
        <v>1.7343456655450597E-2</v>
      </c>
      <c r="GS37" s="142">
        <v>4.0588015781437482E-2</v>
      </c>
      <c r="GT37" s="142">
        <v>4.7863205016673085E-3</v>
      </c>
      <c r="GU37" s="142">
        <v>7.275703562560713E-3</v>
      </c>
      <c r="GV37" s="142">
        <v>1.2369299417659657E-2</v>
      </c>
      <c r="GW37" s="142">
        <v>2.2204323367880346E-2</v>
      </c>
      <c r="GX37" s="142"/>
      <c r="GY37" s="142">
        <v>3.4917055867250981E-3</v>
      </c>
      <c r="GZ37" s="142">
        <v>1.5147504588316719E-3</v>
      </c>
      <c r="HA37" s="142">
        <v>5.1021649057912434E-3</v>
      </c>
      <c r="HB37" s="142">
        <v>1.1442013478543498E-3</v>
      </c>
      <c r="HC37" s="142">
        <v>6.8337930580141303E-3</v>
      </c>
      <c r="HD37" s="142">
        <v>2.0418476506638699E-3</v>
      </c>
      <c r="HE37" s="142">
        <v>4.0338695646694412E-3</v>
      </c>
      <c r="HF37" s="142">
        <v>5.4111413049419384E-3</v>
      </c>
      <c r="HG37" s="142">
        <v>3.1644918720255192E-3</v>
      </c>
      <c r="HH37" s="142">
        <v>8.7491839284090482E-3</v>
      </c>
      <c r="HI37" s="142">
        <v>4.3430110580524161E-3</v>
      </c>
      <c r="HJ37" s="142">
        <v>2.6311012943354552E-3</v>
      </c>
      <c r="HK37" s="142">
        <v>1.3946900506564741E-2</v>
      </c>
      <c r="HL37" s="142">
        <v>3.6740313040363407E-3</v>
      </c>
      <c r="HM37" s="142">
        <v>4.0856043354831782E-3</v>
      </c>
      <c r="HN37" s="142">
        <v>1.8092432091211925E-2</v>
      </c>
      <c r="HO37" s="142">
        <v>5.1600826708622573E-2</v>
      </c>
      <c r="HP37" s="142">
        <v>1.1547502665113353E-2</v>
      </c>
      <c r="HQ37" s="142">
        <v>7.1217229094389337E-2</v>
      </c>
      <c r="HR37" s="142">
        <v>0.27364947536489587</v>
      </c>
      <c r="HS37" s="142">
        <v>4.5136364399032174E-2</v>
      </c>
      <c r="HT37" s="142">
        <v>1.8327737635647292E-2</v>
      </c>
      <c r="HU37" s="142">
        <v>4.2933821819792918E-2</v>
      </c>
      <c r="HV37" s="142">
        <v>4.9847926920028041E-3</v>
      </c>
      <c r="HW37" s="142">
        <v>7.2026399527407451E-3</v>
      </c>
      <c r="HX37" s="142">
        <v>1.3212900710335958E-2</v>
      </c>
      <c r="HY37" s="142">
        <v>2.1488605497494248E-2</v>
      </c>
      <c r="HZ37" s="126"/>
    </row>
    <row r="38" spans="1:234" s="94" customFormat="1" ht="36" x14ac:dyDescent="0.25">
      <c r="A38" s="92" t="s">
        <v>29</v>
      </c>
      <c r="B38" s="93">
        <v>4762</v>
      </c>
      <c r="C38" s="93"/>
      <c r="D38" s="93"/>
      <c r="E38" s="93">
        <v>2</v>
      </c>
      <c r="F38" s="93"/>
      <c r="G38" s="93" t="s">
        <v>829</v>
      </c>
      <c r="H38" s="93" t="s">
        <v>24</v>
      </c>
      <c r="I38" s="92" t="s">
        <v>19</v>
      </c>
      <c r="J38" s="92" t="s">
        <v>875</v>
      </c>
      <c r="K38" s="142">
        <v>1.10138456198948E-4</v>
      </c>
      <c r="L38" s="142">
        <v>4.4502322372561529E-5</v>
      </c>
      <c r="M38" s="142">
        <v>1.2145971608046271E-4</v>
      </c>
      <c r="N38" s="142">
        <v>4.6440121909881356E-5</v>
      </c>
      <c r="O38" s="142">
        <v>1.8621103791213714E-4</v>
      </c>
      <c r="P38" s="142">
        <v>4.7520725270174774E-6</v>
      </c>
      <c r="Q38" s="142">
        <v>3.2491474004147366E-5</v>
      </c>
      <c r="R38" s="142">
        <v>2.5984580641895855E-4</v>
      </c>
      <c r="S38" s="142">
        <v>4.3195711638375793E-5</v>
      </c>
      <c r="T38" s="142">
        <v>3.0482841687646162E-4</v>
      </c>
      <c r="U38" s="142">
        <v>1.8800029782393469E-4</v>
      </c>
      <c r="V38" s="142">
        <v>7.0793955640369367E-5</v>
      </c>
      <c r="W38" s="142">
        <v>6.6083393512930894E-4</v>
      </c>
      <c r="X38" s="142">
        <v>6.0802618546945636E-5</v>
      </c>
      <c r="Y38" s="142">
        <v>2.6622514997028763E-5</v>
      </c>
      <c r="Z38" s="142">
        <v>3.7543363454194074E-4</v>
      </c>
      <c r="AA38" s="142">
        <v>1.3263035618395573E-3</v>
      </c>
      <c r="AB38" s="142">
        <v>3.0099116314178282E-4</v>
      </c>
      <c r="AC38" s="142">
        <v>1.149871482232288E-3</v>
      </c>
      <c r="AD38" s="142">
        <v>6.3785345932528071E-3</v>
      </c>
      <c r="AE38" s="142">
        <v>1.0711519363471129E-3</v>
      </c>
      <c r="AF38" s="142">
        <v>6.0485724050066841E-4</v>
      </c>
      <c r="AG38" s="142">
        <v>1.1631145220859567E-3</v>
      </c>
      <c r="AH38" s="142">
        <v>1.489143219657142E-4</v>
      </c>
      <c r="AI38" s="142">
        <v>2.189509347266334E-4</v>
      </c>
      <c r="AJ38" s="142">
        <v>3.4862731296601758E-4</v>
      </c>
      <c r="AK38" s="142">
        <v>2.7626439632333377E-4</v>
      </c>
      <c r="AL38" s="142"/>
      <c r="AM38" s="142">
        <v>1.2751791514342031E-4</v>
      </c>
      <c r="AN38" s="142">
        <v>2.9745680210514163E-5</v>
      </c>
      <c r="AO38" s="142">
        <v>1.1762727367839885E-4</v>
      </c>
      <c r="AP38" s="142">
        <v>6.5033186330607545E-5</v>
      </c>
      <c r="AQ38" s="142">
        <v>1.8904211166465763E-4</v>
      </c>
      <c r="AR38" s="142">
        <v>1.9722853867541125E-5</v>
      </c>
      <c r="AS38" s="142">
        <v>4.6092498830727889E-5</v>
      </c>
      <c r="AT38" s="142">
        <v>3.710399071285868E-4</v>
      </c>
      <c r="AU38" s="142">
        <v>4.7259942286959814E-5</v>
      </c>
      <c r="AV38" s="142">
        <v>2.8253567268875826E-4</v>
      </c>
      <c r="AW38" s="142">
        <v>1.8131163882151934E-4</v>
      </c>
      <c r="AX38" s="142">
        <v>7.1674321921350246E-5</v>
      </c>
      <c r="AY38" s="142">
        <v>6.2456943216829838E-4</v>
      </c>
      <c r="AZ38" s="142">
        <v>6.063638264478798E-5</v>
      </c>
      <c r="BA38" s="142">
        <v>1.6886601425609541E-5</v>
      </c>
      <c r="BB38" s="142">
        <v>3.7746101346045204E-4</v>
      </c>
      <c r="BC38" s="142">
        <v>1.4531460778048127E-3</v>
      </c>
      <c r="BD38" s="142">
        <v>3.0816812760732574E-4</v>
      </c>
      <c r="BE38" s="142">
        <v>1.3546339422006433E-3</v>
      </c>
      <c r="BF38" s="142">
        <v>7.6205324714937305E-3</v>
      </c>
      <c r="BG38" s="142">
        <v>1.1224080348461317E-3</v>
      </c>
      <c r="BH38" s="142">
        <v>6.7992082914100508E-4</v>
      </c>
      <c r="BI38" s="142">
        <v>1.2087567187686094E-3</v>
      </c>
      <c r="BJ38" s="142">
        <v>1.5304043909385737E-4</v>
      </c>
      <c r="BK38" s="142">
        <v>2.3499205161434821E-4</v>
      </c>
      <c r="BL38" s="142">
        <v>2.4820150398714534E-4</v>
      </c>
      <c r="BM38" s="142">
        <v>4.8365787590058868E-4</v>
      </c>
      <c r="BN38" s="142"/>
      <c r="BO38" s="142">
        <v>1.4111671982639984E-4</v>
      </c>
      <c r="BP38" s="142">
        <v>3.1885326895663706E-5</v>
      </c>
      <c r="BQ38" s="142">
        <v>1.6615201630633091E-4</v>
      </c>
      <c r="BR38" s="142">
        <v>1.0557746664715613E-4</v>
      </c>
      <c r="BS38" s="142">
        <v>1.7099973303228068E-4</v>
      </c>
      <c r="BT38" s="142">
        <v>2.8450269088847362E-5</v>
      </c>
      <c r="BU38" s="142">
        <v>6.2844929276765032E-5</v>
      </c>
      <c r="BV38" s="142">
        <v>1.76483142510595E-4</v>
      </c>
      <c r="BW38" s="142">
        <v>5.6117478748610523E-5</v>
      </c>
      <c r="BX38" s="142">
        <v>2.9973253668077023E-4</v>
      </c>
      <c r="BY38" s="142">
        <v>1.6569182455288372E-4</v>
      </c>
      <c r="BZ38" s="142">
        <v>9.0897556582423766E-5</v>
      </c>
      <c r="CA38" s="142">
        <v>7.7356575031873817E-4</v>
      </c>
      <c r="CB38" s="142">
        <v>4.9921119970231244E-5</v>
      </c>
      <c r="CC38" s="142">
        <v>3.4312965338017848E-5</v>
      </c>
      <c r="CD38" s="142">
        <v>4.6923107042713929E-4</v>
      </c>
      <c r="CE38" s="142">
        <v>1.5890857177826602E-3</v>
      </c>
      <c r="CF38" s="142">
        <v>3.3135337085800061E-4</v>
      </c>
      <c r="CG38" s="142">
        <v>1.4060781958741089E-3</v>
      </c>
      <c r="CH38" s="142">
        <v>7.7429573442425806E-3</v>
      </c>
      <c r="CI38" s="142">
        <v>9.6102432510108558E-4</v>
      </c>
      <c r="CJ38" s="142">
        <v>7.8244521320264173E-4</v>
      </c>
      <c r="CK38" s="142">
        <v>1.3175962416604571E-3</v>
      </c>
      <c r="CL38" s="142">
        <v>1.4628147425482698E-4</v>
      </c>
      <c r="CM38" s="142">
        <v>3.23411706175E-4</v>
      </c>
      <c r="CN38" s="142">
        <v>3.3991737577414587E-4</v>
      </c>
      <c r="CO38" s="142">
        <v>2.8498845929841648E-4</v>
      </c>
      <c r="CP38" s="142"/>
      <c r="CQ38" s="142">
        <v>1.2612084105451308E-4</v>
      </c>
      <c r="CR38" s="142">
        <v>3.9011677085206373E-5</v>
      </c>
      <c r="CS38" s="142">
        <v>1.7600392863765548E-4</v>
      </c>
      <c r="CT38" s="142">
        <v>4.9969969705296159E-5</v>
      </c>
      <c r="CU38" s="142">
        <v>1.3837894594817324E-4</v>
      </c>
      <c r="CV38" s="142">
        <v>3.2770982377917389E-5</v>
      </c>
      <c r="CW38" s="142">
        <v>5.9275686683115783E-5</v>
      </c>
      <c r="CX38" s="142">
        <v>2.5575213356850097E-4</v>
      </c>
      <c r="CY38" s="142">
        <v>5.1607389525478322E-5</v>
      </c>
      <c r="CZ38" s="142">
        <v>2.7166844863279094E-4</v>
      </c>
      <c r="DA38" s="142">
        <v>1.9315453554132465E-4</v>
      </c>
      <c r="DB38" s="142">
        <v>1.0510372641425976E-4</v>
      </c>
      <c r="DC38" s="142">
        <v>8.7070886019755065E-4</v>
      </c>
      <c r="DD38" s="142">
        <v>3.3634104334899515E-5</v>
      </c>
      <c r="DE38" s="142">
        <v>4.0639978082083256E-5</v>
      </c>
      <c r="DF38" s="142">
        <v>4.9685382205949731E-4</v>
      </c>
      <c r="DG38" s="142">
        <v>1.5736578412872267E-3</v>
      </c>
      <c r="DH38" s="142">
        <v>3.7614580476211137E-4</v>
      </c>
      <c r="DI38" s="142">
        <v>1.5892885176544088E-3</v>
      </c>
      <c r="DJ38" s="142">
        <v>9.3692658042123875E-3</v>
      </c>
      <c r="DK38" s="142">
        <v>9.6758972990275091E-4</v>
      </c>
      <c r="DL38" s="142">
        <v>8.3721829289627508E-4</v>
      </c>
      <c r="DM38" s="142">
        <v>1.4430789088334308E-3</v>
      </c>
      <c r="DN38" s="142">
        <v>1.7263608544282685E-4</v>
      </c>
      <c r="DO38" s="142">
        <v>3.0957320188761811E-4</v>
      </c>
      <c r="DP38" s="142">
        <v>3.8034709152135929E-4</v>
      </c>
      <c r="DQ38" s="142">
        <v>2.2637635085536375E-4</v>
      </c>
      <c r="DR38" s="142"/>
      <c r="DS38" s="142">
        <v>1.7360957214960951E-4</v>
      </c>
      <c r="DT38" s="142">
        <v>4.9214766135118427E-5</v>
      </c>
      <c r="DU38" s="142">
        <v>2.508766573315944E-4</v>
      </c>
      <c r="DV38" s="142">
        <v>6.7493413221518728E-5</v>
      </c>
      <c r="DW38" s="142">
        <v>2.3674919836841525E-4</v>
      </c>
      <c r="DX38" s="142">
        <v>4.3278342120968939E-5</v>
      </c>
      <c r="DY38" s="142">
        <v>9.7556972872200578E-5</v>
      </c>
      <c r="DZ38" s="142">
        <v>2.5741705251488992E-4</v>
      </c>
      <c r="EA38" s="142">
        <v>3.6556488810770913E-5</v>
      </c>
      <c r="EB38" s="142">
        <v>3.6201309065724696E-4</v>
      </c>
      <c r="EC38" s="142">
        <v>1.5295072799053868E-4</v>
      </c>
      <c r="ED38" s="142">
        <v>1.0234208156409397E-4</v>
      </c>
      <c r="EE38" s="142">
        <v>9.7254156758056235E-4</v>
      </c>
      <c r="EF38" s="142">
        <v>9.7044661966328596E-5</v>
      </c>
      <c r="EG38" s="142">
        <v>3.6986854132553803E-5</v>
      </c>
      <c r="EH38" s="142">
        <v>6.3661239055803627E-4</v>
      </c>
      <c r="EI38" s="142">
        <v>1.7021179011572803E-3</v>
      </c>
      <c r="EJ38" s="142">
        <v>4.0021025287897841E-4</v>
      </c>
      <c r="EK38" s="142">
        <v>1.8135521170844161E-3</v>
      </c>
      <c r="EL38" s="142">
        <v>1.038914792721333E-2</v>
      </c>
      <c r="EM38" s="142">
        <v>1.2866319444354271E-3</v>
      </c>
      <c r="EN38" s="142">
        <v>9.5656479611184141E-4</v>
      </c>
      <c r="EO38" s="142">
        <v>1.6666622918731398E-3</v>
      </c>
      <c r="EP38" s="142">
        <v>1.8284108447488615E-4</v>
      </c>
      <c r="EQ38" s="142">
        <v>4.4567137771097585E-4</v>
      </c>
      <c r="ER38" s="142">
        <v>4.2022304570411178E-4</v>
      </c>
      <c r="ES38" s="142">
        <v>2.2170040527066069E-4</v>
      </c>
      <c r="ET38" s="142"/>
      <c r="EU38" s="142">
        <v>2.1247166403888081E-4</v>
      </c>
      <c r="EV38" s="142">
        <v>3.066345695165566E-5</v>
      </c>
      <c r="EW38" s="142">
        <v>1.6836321873337965E-4</v>
      </c>
      <c r="EX38" s="142">
        <v>6.1225384756853206E-5</v>
      </c>
      <c r="EY38" s="142">
        <v>2.1575924635376767E-4</v>
      </c>
      <c r="EZ38" s="142">
        <v>5.5672839655734859E-5</v>
      </c>
      <c r="FA38" s="142">
        <v>1.0090218328529562E-4</v>
      </c>
      <c r="FB38" s="142">
        <v>2.4974710323276829E-4</v>
      </c>
      <c r="FC38" s="142">
        <v>4.3850190142553485E-5</v>
      </c>
      <c r="FD38" s="142">
        <v>3.9379592340770827E-4</v>
      </c>
      <c r="FE38" s="142">
        <v>2.3623509855056214E-4</v>
      </c>
      <c r="FF38" s="142">
        <v>1.0444311568794065E-4</v>
      </c>
      <c r="FG38" s="142">
        <v>9.912215514222408E-4</v>
      </c>
      <c r="FH38" s="142">
        <v>1.0642754363241131E-4</v>
      </c>
      <c r="FI38" s="142">
        <v>1.3352235155175688E-4</v>
      </c>
      <c r="FJ38" s="142">
        <v>8.15119719685415E-4</v>
      </c>
      <c r="FK38" s="142">
        <v>1.6865828559908707E-3</v>
      </c>
      <c r="FL38" s="142">
        <v>3.6963192745563268E-4</v>
      </c>
      <c r="FM38" s="142">
        <v>2.480061915868117E-3</v>
      </c>
      <c r="FN38" s="142">
        <v>1.1268492912543842E-2</v>
      </c>
      <c r="FO38" s="142">
        <v>1.4260217758128493E-3</v>
      </c>
      <c r="FP38" s="142">
        <v>1.1351309019897993E-3</v>
      </c>
      <c r="FQ38" s="142">
        <v>1.9009933839626814E-3</v>
      </c>
      <c r="FR38" s="142">
        <v>1.941276284310683E-4</v>
      </c>
      <c r="FS38" s="142">
        <v>5.5484301567305851E-4</v>
      </c>
      <c r="FT38" s="142">
        <v>4.8663067636072681E-4</v>
      </c>
      <c r="FU38" s="142">
        <v>2.7653596447506503E-4</v>
      </c>
      <c r="FV38" s="142"/>
      <c r="FW38" s="142">
        <v>1.9742588181658361E-4</v>
      </c>
      <c r="FX38" s="142">
        <v>3.1815329693841394E-5</v>
      </c>
      <c r="FY38" s="142">
        <v>3.4693000356273996E-4</v>
      </c>
      <c r="FZ38" s="142">
        <v>6.8094077738276512E-5</v>
      </c>
      <c r="GA38" s="142">
        <v>2.1108515230717687E-4</v>
      </c>
      <c r="GB38" s="142">
        <v>2.6154815814563532E-5</v>
      </c>
      <c r="GC38" s="142">
        <v>7.4527936516625764E-5</v>
      </c>
      <c r="GD38" s="142">
        <v>4.0612041846235222E-4</v>
      </c>
      <c r="GE38" s="142">
        <v>4.5604969714065508E-5</v>
      </c>
      <c r="GF38" s="142">
        <v>5.2166072861145629E-4</v>
      </c>
      <c r="GG38" s="142">
        <v>2.5154261124795898E-4</v>
      </c>
      <c r="GH38" s="142">
        <v>1.3743186357450838E-4</v>
      </c>
      <c r="GI38" s="142">
        <v>1.1887445293506818E-3</v>
      </c>
      <c r="GJ38" s="142">
        <v>1.0222672747682939E-4</v>
      </c>
      <c r="GK38" s="142">
        <v>1.2675871080202131E-4</v>
      </c>
      <c r="GL38" s="142">
        <v>9.8558397729460088E-4</v>
      </c>
      <c r="GM38" s="142">
        <v>1.7993380012333081E-3</v>
      </c>
      <c r="GN38" s="142">
        <v>5.1407089135768194E-4</v>
      </c>
      <c r="GO38" s="142">
        <v>2.2855621199656625E-3</v>
      </c>
      <c r="GP38" s="142">
        <v>1.2381935264169136E-2</v>
      </c>
      <c r="GQ38" s="142">
        <v>1.2378508710640648E-3</v>
      </c>
      <c r="GR38" s="142">
        <v>1.301332489409971E-3</v>
      </c>
      <c r="GS38" s="142">
        <v>2.1249740721804851E-3</v>
      </c>
      <c r="GT38" s="142">
        <v>2.1010966511559936E-4</v>
      </c>
      <c r="GU38" s="142">
        <v>4.462931699488606E-4</v>
      </c>
      <c r="GV38" s="142">
        <v>9.3286363860990002E-4</v>
      </c>
      <c r="GW38" s="142">
        <v>3.7548847861278785E-4</v>
      </c>
      <c r="GX38" s="142"/>
      <c r="GY38" s="142">
        <v>1.6619728683059447E-4</v>
      </c>
      <c r="GZ38" s="142">
        <v>2.1167053207658388E-5</v>
      </c>
      <c r="HA38" s="142">
        <v>3.340382358648134E-4</v>
      </c>
      <c r="HB38" s="142">
        <v>1.4598972153214421E-4</v>
      </c>
      <c r="HC38" s="142">
        <v>2.7732590135722229E-4</v>
      </c>
      <c r="HD38" s="142">
        <v>1.8200288724370325E-5</v>
      </c>
      <c r="HE38" s="142">
        <v>6.0736985880422583E-5</v>
      </c>
      <c r="HF38" s="142">
        <v>2.8856475577634342E-4</v>
      </c>
      <c r="HG38" s="142">
        <v>4.119989573434129E-5</v>
      </c>
      <c r="HH38" s="142">
        <v>5.3449684212153513E-4</v>
      </c>
      <c r="HI38" s="142">
        <v>3.2423528637505E-4</v>
      </c>
      <c r="HJ38" s="142">
        <v>1.1215229270148553E-4</v>
      </c>
      <c r="HK38" s="142">
        <v>1.2306068467394422E-3</v>
      </c>
      <c r="HL38" s="142">
        <v>1.3683384123204108E-4</v>
      </c>
      <c r="HM38" s="142">
        <v>2.9154882031902065E-4</v>
      </c>
      <c r="HN38" s="142">
        <v>1.3241847467173279E-3</v>
      </c>
      <c r="HO38" s="142">
        <v>2.5541185350376997E-3</v>
      </c>
      <c r="HP38" s="142">
        <v>7.767462076794441E-4</v>
      </c>
      <c r="HQ38" s="142">
        <v>3.0330323999223732E-3</v>
      </c>
      <c r="HR38" s="142">
        <v>1.6301687365910953E-2</v>
      </c>
      <c r="HS38" s="142">
        <v>1.283111274493933E-3</v>
      </c>
      <c r="HT38" s="142">
        <v>1.3340237836613087E-3</v>
      </c>
      <c r="HU38" s="142">
        <v>2.4882579917494523E-3</v>
      </c>
      <c r="HV38" s="142">
        <v>2.6341383549875036E-4</v>
      </c>
      <c r="HW38" s="142">
        <v>6.284738176776032E-4</v>
      </c>
      <c r="HX38" s="142">
        <v>1.2015319442129318E-3</v>
      </c>
      <c r="HY38" s="142">
        <v>9.4753583832954099E-4</v>
      </c>
      <c r="HZ38" s="126"/>
    </row>
    <row r="39" spans="1:234" s="94" customFormat="1" ht="72" x14ac:dyDescent="0.25">
      <c r="A39" s="92" t="s">
        <v>29</v>
      </c>
      <c r="B39" s="93">
        <v>4647</v>
      </c>
      <c r="C39" s="93"/>
      <c r="D39" s="93"/>
      <c r="E39" s="93">
        <v>3</v>
      </c>
      <c r="F39" s="93"/>
      <c r="G39" s="93" t="s">
        <v>819</v>
      </c>
      <c r="H39" s="93" t="s">
        <v>788</v>
      </c>
      <c r="I39" s="92" t="s">
        <v>840</v>
      </c>
      <c r="J39" s="92" t="s">
        <v>15</v>
      </c>
      <c r="K39" s="142">
        <v>1.4312055106020021E-3</v>
      </c>
      <c r="L39" s="142">
        <v>2.0472731750641258E-4</v>
      </c>
      <c r="M39" s="142">
        <v>5.298261801081958E-3</v>
      </c>
      <c r="N39" s="142">
        <v>0</v>
      </c>
      <c r="O39" s="142">
        <v>2.9717714695293037E-3</v>
      </c>
      <c r="P39" s="142">
        <v>1.21183801959338E-4</v>
      </c>
      <c r="Q39" s="142">
        <v>1.2506082270112753E-3</v>
      </c>
      <c r="R39" s="142">
        <v>1.9234355197154844E-3</v>
      </c>
      <c r="S39" s="142">
        <v>5.0320687087388981E-3</v>
      </c>
      <c r="T39" s="142">
        <v>3.9396638214410751E-2</v>
      </c>
      <c r="U39" s="142">
        <v>3.2792729496143643E-3</v>
      </c>
      <c r="V39" s="142">
        <v>3.8484128951145062E-3</v>
      </c>
      <c r="W39" s="142">
        <v>6.8113965553894526E-2</v>
      </c>
      <c r="X39" s="142">
        <v>1.5510117789010254E-3</v>
      </c>
      <c r="Y39" s="142">
        <v>3.3448511428925722E-3</v>
      </c>
      <c r="Z39" s="142">
        <v>3.2338568577111995E-2</v>
      </c>
      <c r="AA39" s="142">
        <v>4.6394177100813609E-2</v>
      </c>
      <c r="AB39" s="142">
        <v>1.4665097734449047E-2</v>
      </c>
      <c r="AC39" s="142">
        <v>0.10650859819451655</v>
      </c>
      <c r="AD39" s="142">
        <v>0.53499409658974084</v>
      </c>
      <c r="AE39" s="142">
        <v>3.586920587437302E-2</v>
      </c>
      <c r="AF39" s="142">
        <v>2.0536633286939644E-2</v>
      </c>
      <c r="AG39" s="142">
        <v>3.695602977727621E-2</v>
      </c>
      <c r="AH39" s="142">
        <v>1.5051775318807897E-3</v>
      </c>
      <c r="AI39" s="142">
        <v>2.4960128228796656E-3</v>
      </c>
      <c r="AJ39" s="142">
        <v>1.9611991304841311E-2</v>
      </c>
      <c r="AK39" s="142">
        <v>1.0356996314204829E-2</v>
      </c>
      <c r="AL39" s="142"/>
      <c r="AM39" s="142">
        <v>1.638042759000784E-3</v>
      </c>
      <c r="AN39" s="142">
        <v>2.3941736070805253E-4</v>
      </c>
      <c r="AO39" s="142">
        <v>5.6196009337843543E-3</v>
      </c>
      <c r="AP39" s="142">
        <v>4.98584394044057E-5</v>
      </c>
      <c r="AQ39" s="142">
        <v>2.9382483805772803E-3</v>
      </c>
      <c r="AR39" s="142">
        <v>1.6809542619153375E-4</v>
      </c>
      <c r="AS39" s="142">
        <v>1.4408918627467609E-3</v>
      </c>
      <c r="AT39" s="142">
        <v>1.9519381124554695E-3</v>
      </c>
      <c r="AU39" s="142">
        <v>5.2974356763436517E-3</v>
      </c>
      <c r="AV39" s="142">
        <v>3.4123347088446061E-2</v>
      </c>
      <c r="AW39" s="142">
        <v>3.5933959030485488E-3</v>
      </c>
      <c r="AX39" s="142">
        <v>3.7911868882106866E-3</v>
      </c>
      <c r="AY39" s="142">
        <v>7.2781000816847172E-2</v>
      </c>
      <c r="AZ39" s="142">
        <v>1.6173877972462283E-3</v>
      </c>
      <c r="BA39" s="142">
        <v>3.5660363732159172E-3</v>
      </c>
      <c r="BB39" s="142">
        <v>3.0756003476932345E-2</v>
      </c>
      <c r="BC39" s="142">
        <v>5.0226821827209514E-2</v>
      </c>
      <c r="BD39" s="142">
        <v>1.2637589687338739E-2</v>
      </c>
      <c r="BE39" s="142">
        <v>0.10307138120540731</v>
      </c>
      <c r="BF39" s="142">
        <v>0.54100600685281042</v>
      </c>
      <c r="BG39" s="142">
        <v>3.2612245663200617E-2</v>
      </c>
      <c r="BH39" s="142">
        <v>2.20600044872485E-2</v>
      </c>
      <c r="BI39" s="142">
        <v>3.6993309685833739E-2</v>
      </c>
      <c r="BJ39" s="142">
        <v>9.2772305331182922E-4</v>
      </c>
      <c r="BK39" s="142">
        <v>3.5502907289329862E-3</v>
      </c>
      <c r="BL39" s="142">
        <v>1.82247427916119E-2</v>
      </c>
      <c r="BM39" s="142">
        <v>9.1179967219351728E-3</v>
      </c>
      <c r="BN39" s="142"/>
      <c r="BO39" s="142">
        <v>1.7493374982309239E-3</v>
      </c>
      <c r="BP39" s="142">
        <v>2.3894766073061669E-4</v>
      </c>
      <c r="BQ39" s="142">
        <v>7.258236312768643E-3</v>
      </c>
      <c r="BR39" s="142">
        <v>3.3750451873766318E-5</v>
      </c>
      <c r="BS39" s="142">
        <v>4.2047380843249485E-3</v>
      </c>
      <c r="BT39" s="142">
        <v>3.0837528258199714E-4</v>
      </c>
      <c r="BU39" s="142">
        <v>8.3847476452595521E-4</v>
      </c>
      <c r="BV39" s="142">
        <v>2.2335277116645423E-3</v>
      </c>
      <c r="BW39" s="142">
        <v>4.9949157791407371E-3</v>
      </c>
      <c r="BX39" s="142">
        <v>3.514028302022236E-2</v>
      </c>
      <c r="BY39" s="142">
        <v>3.3916106014734286E-3</v>
      </c>
      <c r="BZ39" s="142">
        <v>2.571664488867342E-3</v>
      </c>
      <c r="CA39" s="142">
        <v>6.9280821059033201E-2</v>
      </c>
      <c r="CB39" s="142">
        <v>1.7068972569355208E-3</v>
      </c>
      <c r="CC39" s="142">
        <v>2.8876131997706759E-3</v>
      </c>
      <c r="CD39" s="142">
        <v>3.3589745202885261E-2</v>
      </c>
      <c r="CE39" s="142">
        <v>4.4045702175044436E-2</v>
      </c>
      <c r="CF39" s="142">
        <v>1.1218869494237171E-2</v>
      </c>
      <c r="CG39" s="142">
        <v>0.10127912947392269</v>
      </c>
      <c r="CH39" s="142">
        <v>0.54292320550207673</v>
      </c>
      <c r="CI39" s="142">
        <v>3.3346326905376582E-2</v>
      </c>
      <c r="CJ39" s="142">
        <v>2.224099410432186E-2</v>
      </c>
      <c r="CK39" s="142">
        <v>3.8708443966241401E-2</v>
      </c>
      <c r="CL39" s="142">
        <v>1.0772093647117545E-3</v>
      </c>
      <c r="CM39" s="142">
        <v>4.5076406013264958E-3</v>
      </c>
      <c r="CN39" s="142">
        <v>1.9836155156719045E-2</v>
      </c>
      <c r="CO39" s="142">
        <v>1.0387384880992095E-2</v>
      </c>
      <c r="CP39" s="142"/>
      <c r="CQ39" s="142">
        <v>1.1725817279336836E-3</v>
      </c>
      <c r="CR39" s="142">
        <v>2.2379874109789647E-4</v>
      </c>
      <c r="CS39" s="142">
        <v>6.0584369502110031E-3</v>
      </c>
      <c r="CT39" s="142">
        <v>0</v>
      </c>
      <c r="CU39" s="142">
        <v>3.1985499859096089E-3</v>
      </c>
      <c r="CV39" s="142">
        <v>2.0348774189600153E-4</v>
      </c>
      <c r="CW39" s="142">
        <v>8.3879278704181723E-4</v>
      </c>
      <c r="CX39" s="142">
        <v>1.8239031137701168E-3</v>
      </c>
      <c r="CY39" s="142">
        <v>4.6043800106331384E-3</v>
      </c>
      <c r="CZ39" s="142">
        <v>3.2653041799280288E-2</v>
      </c>
      <c r="DA39" s="142">
        <v>3.6784542495909831E-3</v>
      </c>
      <c r="DB39" s="142">
        <v>3.2693411480370165E-3</v>
      </c>
      <c r="DC39" s="142">
        <v>4.7823013467246711E-2</v>
      </c>
      <c r="DD39" s="142">
        <v>1.9791497819981788E-3</v>
      </c>
      <c r="DE39" s="142">
        <v>3.0643734471046688E-3</v>
      </c>
      <c r="DF39" s="142">
        <v>3.4373372830713893E-2</v>
      </c>
      <c r="DG39" s="142">
        <v>4.3795953441692126E-2</v>
      </c>
      <c r="DH39" s="142">
        <v>1.0809538934326238E-2</v>
      </c>
      <c r="DI39" s="142">
        <v>9.7223954067454862E-2</v>
      </c>
      <c r="DJ39" s="142">
        <v>0.57468244884454711</v>
      </c>
      <c r="DK39" s="142">
        <v>3.6408249523580044E-2</v>
      </c>
      <c r="DL39" s="142">
        <v>1.8266433887135881E-2</v>
      </c>
      <c r="DM39" s="142">
        <v>3.7793233418569071E-2</v>
      </c>
      <c r="DN39" s="142">
        <v>9.9567933628709969E-4</v>
      </c>
      <c r="DO39" s="142">
        <v>3.9249492053617394E-3</v>
      </c>
      <c r="DP39" s="142">
        <v>1.8224788823709908E-2</v>
      </c>
      <c r="DQ39" s="142">
        <v>1.2910092734870897E-2</v>
      </c>
      <c r="DR39" s="142"/>
      <c r="DS39" s="142">
        <v>1.4308178877594918E-3</v>
      </c>
      <c r="DT39" s="142">
        <v>2.3854896382114214E-4</v>
      </c>
      <c r="DU39" s="142">
        <v>6.1123460918356444E-3</v>
      </c>
      <c r="DV39" s="142">
        <v>0</v>
      </c>
      <c r="DW39" s="142">
        <v>3.4839557718011867E-3</v>
      </c>
      <c r="DX39" s="142">
        <v>1.7692301485956391E-4</v>
      </c>
      <c r="DY39" s="142">
        <v>8.2237935102107661E-4</v>
      </c>
      <c r="DZ39" s="142">
        <v>1.7329622445877535E-3</v>
      </c>
      <c r="EA39" s="142">
        <v>4.504678801223524E-3</v>
      </c>
      <c r="EB39" s="142">
        <v>2.9934748584363187E-2</v>
      </c>
      <c r="EC39" s="142">
        <v>2.9234024913009412E-3</v>
      </c>
      <c r="ED39" s="142">
        <v>3.2061429813860496E-3</v>
      </c>
      <c r="EE39" s="142">
        <v>6.242993176815978E-2</v>
      </c>
      <c r="EF39" s="142">
        <v>2.3844911408428585E-3</v>
      </c>
      <c r="EG39" s="142">
        <v>3.011548349583908E-3</v>
      </c>
      <c r="EH39" s="142">
        <v>3.385151282343863E-2</v>
      </c>
      <c r="EI39" s="142">
        <v>4.2640994159254514E-2</v>
      </c>
      <c r="EJ39" s="142">
        <v>1.0859833021773128E-2</v>
      </c>
      <c r="EK39" s="142">
        <v>0.10027568718990558</v>
      </c>
      <c r="EL39" s="142">
        <v>0.55294325098963171</v>
      </c>
      <c r="EM39" s="142">
        <v>3.4312704530867405E-2</v>
      </c>
      <c r="EN39" s="142">
        <v>1.6063955893820665E-2</v>
      </c>
      <c r="EO39" s="142">
        <v>4.2653874538551226E-2</v>
      </c>
      <c r="EP39" s="142">
        <v>7.5369030846885625E-4</v>
      </c>
      <c r="EQ39" s="142">
        <v>3.3714034436594237E-3</v>
      </c>
      <c r="ER39" s="142">
        <v>1.8652260601756083E-2</v>
      </c>
      <c r="ES39" s="142">
        <v>2.122795505632671E-2</v>
      </c>
      <c r="ET39" s="142"/>
      <c r="EU39" s="142">
        <v>1.9638399925752045E-3</v>
      </c>
      <c r="EV39" s="142">
        <v>2.0535111816833283E-4</v>
      </c>
      <c r="EW39" s="142">
        <v>6.4919790673736624E-3</v>
      </c>
      <c r="EX39" s="142">
        <v>0</v>
      </c>
      <c r="EY39" s="142">
        <v>5.2777607191680275E-3</v>
      </c>
      <c r="EZ39" s="142">
        <v>1.6926953005480571E-4</v>
      </c>
      <c r="FA39" s="142">
        <v>6.9090347314893765E-4</v>
      </c>
      <c r="FB39" s="142">
        <v>2.1269396519354358E-3</v>
      </c>
      <c r="FC39" s="142">
        <v>3.2583651777630539E-3</v>
      </c>
      <c r="FD39" s="142">
        <v>2.6200326740726379E-2</v>
      </c>
      <c r="FE39" s="142">
        <v>2.4974470530290524E-3</v>
      </c>
      <c r="FF39" s="142">
        <v>2.7809273202626999E-3</v>
      </c>
      <c r="FG39" s="142">
        <v>4.7105635945682074E-2</v>
      </c>
      <c r="FH39" s="142">
        <v>1.6785489065232935E-3</v>
      </c>
      <c r="FI39" s="142">
        <v>2.4646937543140331E-3</v>
      </c>
      <c r="FJ39" s="142">
        <v>3.8375179707713723E-2</v>
      </c>
      <c r="FK39" s="142">
        <v>4.8716687064775527E-2</v>
      </c>
      <c r="FL39" s="142">
        <v>1.0701106467938495E-2</v>
      </c>
      <c r="FM39" s="142">
        <v>0.10960049662302573</v>
      </c>
      <c r="FN39" s="142">
        <v>0.5491170179582584</v>
      </c>
      <c r="FO39" s="142">
        <v>3.9351790149922995E-2</v>
      </c>
      <c r="FP39" s="142">
        <v>1.6862038986194677E-2</v>
      </c>
      <c r="FQ39" s="142">
        <v>4.240989994042571E-2</v>
      </c>
      <c r="FR39" s="142">
        <v>7.3182395929467477E-4</v>
      </c>
      <c r="FS39" s="142">
        <v>3.528852348218947E-3</v>
      </c>
      <c r="FT39" s="142">
        <v>2.0218009234296154E-2</v>
      </c>
      <c r="FU39" s="142">
        <v>1.7475109109210081E-2</v>
      </c>
      <c r="FV39" s="142"/>
      <c r="FW39" s="142">
        <v>2.4989143722059146E-3</v>
      </c>
      <c r="FX39" s="142">
        <v>7.9846496728100359E-4</v>
      </c>
      <c r="FY39" s="142">
        <v>6.8410634689390635E-3</v>
      </c>
      <c r="FZ39" s="142">
        <v>7.7715548569751402E-5</v>
      </c>
      <c r="GA39" s="142">
        <v>5.3704642877289346E-3</v>
      </c>
      <c r="GB39" s="142">
        <v>2.8338024474050386E-4</v>
      </c>
      <c r="GC39" s="142">
        <v>2.0714045137635432E-3</v>
      </c>
      <c r="GD39" s="142">
        <v>1.74335450190694E-3</v>
      </c>
      <c r="GE39" s="142">
        <v>2.8165384166150094E-3</v>
      </c>
      <c r="GF39" s="142">
        <v>2.343796364291147E-2</v>
      </c>
      <c r="GG39" s="142">
        <v>2.6497408542464512E-3</v>
      </c>
      <c r="GH39" s="142">
        <v>2.0788664557879776E-3</v>
      </c>
      <c r="GI39" s="142">
        <v>4.1492661852566025E-2</v>
      </c>
      <c r="GJ39" s="142">
        <v>2.0281204900380991E-3</v>
      </c>
      <c r="GK39" s="142">
        <v>2.3666651949404141E-3</v>
      </c>
      <c r="GL39" s="142">
        <v>3.9579751939668451E-2</v>
      </c>
      <c r="GM39" s="142">
        <v>5.0553835183273534E-2</v>
      </c>
      <c r="GN39" s="142">
        <v>1.0561935294626464E-2</v>
      </c>
      <c r="GO39" s="142">
        <v>0.11752614925990261</v>
      </c>
      <c r="GP39" s="142">
        <v>0.54684976583046241</v>
      </c>
      <c r="GQ39" s="142">
        <v>3.6538429472344494E-2</v>
      </c>
      <c r="GR39" s="142">
        <v>1.8652970856827249E-2</v>
      </c>
      <c r="GS39" s="142">
        <v>4.330113666690022E-2</v>
      </c>
      <c r="GT39" s="142">
        <v>6.5735393161705288E-4</v>
      </c>
      <c r="GU39" s="142">
        <v>3.4213662022907982E-3</v>
      </c>
      <c r="GV39" s="142">
        <v>2.1260612869654246E-2</v>
      </c>
      <c r="GW39" s="142">
        <v>1.4541373680191209E-2</v>
      </c>
      <c r="GX39" s="142"/>
      <c r="GY39" s="142">
        <v>2.2355431303298164E-3</v>
      </c>
      <c r="GZ39" s="142">
        <v>8.1097082539154357E-4</v>
      </c>
      <c r="HA39" s="142">
        <v>5.194522285546674E-3</v>
      </c>
      <c r="HB39" s="142">
        <v>1.2346087435994438E-4</v>
      </c>
      <c r="HC39" s="142">
        <v>5.154328530098006E-3</v>
      </c>
      <c r="HD39" s="142">
        <v>1.0450709755605435E-4</v>
      </c>
      <c r="HE39" s="142">
        <v>8.020348265585759E-4</v>
      </c>
      <c r="HF39" s="142">
        <v>2.6432924174482333E-3</v>
      </c>
      <c r="HG39" s="142">
        <v>2.9231876748122055E-3</v>
      </c>
      <c r="HH39" s="142">
        <v>1.983991052428663E-2</v>
      </c>
      <c r="HI39" s="142">
        <v>2.3451078598264643E-3</v>
      </c>
      <c r="HJ39" s="142">
        <v>2.1349222614328632E-3</v>
      </c>
      <c r="HK39" s="142">
        <v>4.5648664174153038E-2</v>
      </c>
      <c r="HL39" s="142">
        <v>2.7423311843563043E-3</v>
      </c>
      <c r="HM39" s="142">
        <v>2.559518057330918E-3</v>
      </c>
      <c r="HN39" s="142">
        <v>3.0484134215205697E-2</v>
      </c>
      <c r="HO39" s="142">
        <v>5.4603070862791508E-2</v>
      </c>
      <c r="HP39" s="142">
        <v>1.1981398304569249E-2</v>
      </c>
      <c r="HQ39" s="142">
        <v>0.12206453208791197</v>
      </c>
      <c r="HR39" s="142">
        <v>0.55522867034217582</v>
      </c>
      <c r="HS39" s="142">
        <v>3.5342503067740214E-2</v>
      </c>
      <c r="HT39" s="142">
        <v>1.4977402294195599E-2</v>
      </c>
      <c r="HU39" s="142">
        <v>4.3845957543879654E-2</v>
      </c>
      <c r="HV39" s="142">
        <v>8.3939928930261149E-4</v>
      </c>
      <c r="HW39" s="142">
        <v>3.2011096286613363E-3</v>
      </c>
      <c r="HX39" s="142">
        <v>1.7573309640693435E-2</v>
      </c>
      <c r="HY39" s="142">
        <v>1.4596210999385566E-2</v>
      </c>
      <c r="HZ39" s="126"/>
    </row>
    <row r="40" spans="1:234" s="94" customFormat="1" ht="60" x14ac:dyDescent="0.25">
      <c r="A40" s="92" t="s">
        <v>29</v>
      </c>
      <c r="B40" s="93">
        <v>4756</v>
      </c>
      <c r="C40" s="93"/>
      <c r="D40" s="93"/>
      <c r="E40" s="93">
        <v>4</v>
      </c>
      <c r="F40" s="93"/>
      <c r="G40" s="93" t="s">
        <v>794</v>
      </c>
      <c r="H40" s="93" t="s">
        <v>24</v>
      </c>
      <c r="I40" s="92" t="s">
        <v>18</v>
      </c>
      <c r="J40" s="92" t="s">
        <v>874</v>
      </c>
      <c r="K40" s="142">
        <v>1.0241885374012458E-4</v>
      </c>
      <c r="L40" s="142">
        <v>4.6653064806667508E-5</v>
      </c>
      <c r="M40" s="142">
        <v>3.2197746758132889E-4</v>
      </c>
      <c r="N40" s="142">
        <v>3.4318425119382302E-5</v>
      </c>
      <c r="O40" s="142">
        <v>4.0760109815239762E-4</v>
      </c>
      <c r="P40" s="142">
        <v>4.909096059904308E-6</v>
      </c>
      <c r="Q40" s="142">
        <v>7.9072642352363118E-5</v>
      </c>
      <c r="R40" s="142">
        <v>1.2767246967394845E-4</v>
      </c>
      <c r="S40" s="142">
        <v>2.087688872925394E-4</v>
      </c>
      <c r="T40" s="142">
        <v>2.5445203877541567E-4</v>
      </c>
      <c r="U40" s="142">
        <v>1.8636026972862699E-4</v>
      </c>
      <c r="V40" s="142">
        <v>1.4767803494450605E-4</v>
      </c>
      <c r="W40" s="142">
        <v>5.2671556944076058E-4</v>
      </c>
      <c r="X40" s="142">
        <v>8.3358680014039934E-5</v>
      </c>
      <c r="Y40" s="142">
        <v>5.0764536127951547E-5</v>
      </c>
      <c r="Z40" s="142">
        <v>8.6975911281793675E-4</v>
      </c>
      <c r="AA40" s="142">
        <v>1.9616700945927759E-3</v>
      </c>
      <c r="AB40" s="142">
        <v>7.5997529142746655E-4</v>
      </c>
      <c r="AC40" s="142">
        <v>1.3883654632154141E-3</v>
      </c>
      <c r="AD40" s="142">
        <v>6.8938272155526113E-3</v>
      </c>
      <c r="AE40" s="142">
        <v>1.4677457256463775E-3</v>
      </c>
      <c r="AF40" s="142">
        <v>6.0552339709663548E-4</v>
      </c>
      <c r="AG40" s="142">
        <v>1.150715090988724E-3</v>
      </c>
      <c r="AH40" s="142">
        <v>2.0965152770630928E-4</v>
      </c>
      <c r="AI40" s="142">
        <v>1.5708512302484146E-4</v>
      </c>
      <c r="AJ40" s="142">
        <v>8.6691713093466191E-4</v>
      </c>
      <c r="AK40" s="142">
        <v>5.0152470463766586E-4</v>
      </c>
      <c r="AL40" s="142"/>
      <c r="AM40" s="142">
        <v>9.6952776969582818E-5</v>
      </c>
      <c r="AN40" s="142">
        <v>4.468190574257802E-5</v>
      </c>
      <c r="AO40" s="142">
        <v>3.183402426450177E-4</v>
      </c>
      <c r="AP40" s="142">
        <v>3.8095001445836412E-5</v>
      </c>
      <c r="AQ40" s="142">
        <v>3.7823792260001826E-4</v>
      </c>
      <c r="AR40" s="142">
        <v>1.73302872477031E-6</v>
      </c>
      <c r="AS40" s="142">
        <v>7.1691954085396179E-5</v>
      </c>
      <c r="AT40" s="142">
        <v>2.2889041189759065E-4</v>
      </c>
      <c r="AU40" s="142">
        <v>1.9850468518818951E-4</v>
      </c>
      <c r="AV40" s="142">
        <v>2.2885435618046965E-4</v>
      </c>
      <c r="AW40" s="142">
        <v>2.1900406069900452E-4</v>
      </c>
      <c r="AX40" s="142">
        <v>1.5894630992730214E-4</v>
      </c>
      <c r="AY40" s="142">
        <v>6.0058496301046036E-4</v>
      </c>
      <c r="AZ40" s="142">
        <v>8.5010159940194187E-5</v>
      </c>
      <c r="BA40" s="142">
        <v>4.6702660833865366E-5</v>
      </c>
      <c r="BB40" s="142">
        <v>8.9869485288034579E-4</v>
      </c>
      <c r="BC40" s="142">
        <v>1.852501806734906E-3</v>
      </c>
      <c r="BD40" s="142">
        <v>6.5278304703098532E-4</v>
      </c>
      <c r="BE40" s="142">
        <v>1.4885963368761299E-3</v>
      </c>
      <c r="BF40" s="142">
        <v>7.3365026120043204E-3</v>
      </c>
      <c r="BG40" s="142">
        <v>1.6498638807368607E-3</v>
      </c>
      <c r="BH40" s="142">
        <v>6.5647306846949209E-4</v>
      </c>
      <c r="BI40" s="142">
        <v>1.1553649086692007E-3</v>
      </c>
      <c r="BJ40" s="142">
        <v>1.8437226102016797E-4</v>
      </c>
      <c r="BK40" s="142">
        <v>1.8924697653506064E-4</v>
      </c>
      <c r="BL40" s="142">
        <v>7.9127449521680204E-4</v>
      </c>
      <c r="BM40" s="142">
        <v>5.7228896375565038E-4</v>
      </c>
      <c r="BN40" s="142"/>
      <c r="BO40" s="142">
        <v>1.1940802319769663E-4</v>
      </c>
      <c r="BP40" s="142">
        <v>7.4289067001707994E-5</v>
      </c>
      <c r="BQ40" s="142">
        <v>3.2889366648702488E-4</v>
      </c>
      <c r="BR40" s="142">
        <v>4.8025079450296008E-5</v>
      </c>
      <c r="BS40" s="142">
        <v>3.882854658395008E-4</v>
      </c>
      <c r="BT40" s="142">
        <v>0</v>
      </c>
      <c r="BU40" s="142">
        <v>5.9788425515817288E-5</v>
      </c>
      <c r="BV40" s="142">
        <v>2.6648814594768959E-4</v>
      </c>
      <c r="BW40" s="142">
        <v>2.1220099736741902E-4</v>
      </c>
      <c r="BX40" s="142">
        <v>2.2044466593896817E-4</v>
      </c>
      <c r="BY40" s="142">
        <v>1.9810740041678558E-4</v>
      </c>
      <c r="BZ40" s="142">
        <v>1.5343327104452609E-4</v>
      </c>
      <c r="CA40" s="142">
        <v>7.3176949733339469E-4</v>
      </c>
      <c r="CB40" s="142">
        <v>8.1072406190290183E-5</v>
      </c>
      <c r="CC40" s="142">
        <v>5.1859768343554375E-5</v>
      </c>
      <c r="CD40" s="142">
        <v>1.0054124790178718E-3</v>
      </c>
      <c r="CE40" s="142">
        <v>2.0677076870738911E-3</v>
      </c>
      <c r="CF40" s="142">
        <v>7.1018898217943256E-4</v>
      </c>
      <c r="CG40" s="142">
        <v>1.7039837212934235E-3</v>
      </c>
      <c r="CH40" s="142">
        <v>6.7094448146939375E-3</v>
      </c>
      <c r="CI40" s="142">
        <v>1.796805088664592E-3</v>
      </c>
      <c r="CJ40" s="142">
        <v>8.0499737156657872E-4</v>
      </c>
      <c r="CK40" s="142">
        <v>1.2695244077215342E-3</v>
      </c>
      <c r="CL40" s="142">
        <v>2.113953183079532E-4</v>
      </c>
      <c r="CM40" s="142">
        <v>1.3257215074700994E-4</v>
      </c>
      <c r="CN40" s="142">
        <v>6.2295326800394834E-4</v>
      </c>
      <c r="CO40" s="142">
        <v>5.5430664060099333E-4</v>
      </c>
      <c r="CP40" s="142"/>
      <c r="CQ40" s="142">
        <v>7.9351303103919574E-5</v>
      </c>
      <c r="CR40" s="142">
        <v>6.7662306546950913E-5</v>
      </c>
      <c r="CS40" s="142">
        <v>3.2180251260924259E-4</v>
      </c>
      <c r="CT40" s="142">
        <v>4.7764127852548893E-5</v>
      </c>
      <c r="CU40" s="142">
        <v>3.5601133595942433E-4</v>
      </c>
      <c r="CV40" s="142">
        <v>1.4259130393727588E-5</v>
      </c>
      <c r="CW40" s="142">
        <v>6.3697327222692719E-5</v>
      </c>
      <c r="CX40" s="142">
        <v>2.3876773741113346E-4</v>
      </c>
      <c r="CY40" s="142">
        <v>2.1418444932389964E-4</v>
      </c>
      <c r="CZ40" s="142">
        <v>2.1093873282475902E-4</v>
      </c>
      <c r="DA40" s="142">
        <v>2.1074181074107401E-4</v>
      </c>
      <c r="DB40" s="142">
        <v>1.065811291775264E-4</v>
      </c>
      <c r="DC40" s="142">
        <v>7.140335493505313E-4</v>
      </c>
      <c r="DD40" s="142">
        <v>8.9245192404312389E-5</v>
      </c>
      <c r="DE40" s="142">
        <v>5.4089917348247579E-5</v>
      </c>
      <c r="DF40" s="142">
        <v>9.2229865728459687E-4</v>
      </c>
      <c r="DG40" s="142">
        <v>2.2847778380004412E-3</v>
      </c>
      <c r="DH40" s="142">
        <v>5.0747991749456375E-4</v>
      </c>
      <c r="DI40" s="142">
        <v>1.6307751128422862E-3</v>
      </c>
      <c r="DJ40" s="142">
        <v>8.0792570399830267E-3</v>
      </c>
      <c r="DK40" s="142">
        <v>2.0480445381352657E-3</v>
      </c>
      <c r="DL40" s="142">
        <v>7.6115895238812621E-4</v>
      </c>
      <c r="DM40" s="142">
        <v>1.3836022829940764E-3</v>
      </c>
      <c r="DN40" s="142">
        <v>2.6186020506695174E-4</v>
      </c>
      <c r="DO40" s="142">
        <v>1.3682852890168465E-4</v>
      </c>
      <c r="DP40" s="142">
        <v>7.3090262005624264E-4</v>
      </c>
      <c r="DQ40" s="142">
        <v>5.5269718254344271E-4</v>
      </c>
      <c r="DR40" s="142"/>
      <c r="DS40" s="142">
        <v>7.4257695168848881E-5</v>
      </c>
      <c r="DT40" s="142">
        <v>1.0579586375760105E-4</v>
      </c>
      <c r="DU40" s="142">
        <v>4.4035334830514535E-4</v>
      </c>
      <c r="DV40" s="142">
        <v>5.0379607319871422E-5</v>
      </c>
      <c r="DW40" s="142">
        <v>5.4217146258939727E-4</v>
      </c>
      <c r="DX40" s="142">
        <v>1.88248656222821E-5</v>
      </c>
      <c r="DY40" s="142">
        <v>9.2254922104117199E-5</v>
      </c>
      <c r="DZ40" s="142">
        <v>3.832235544236632E-4</v>
      </c>
      <c r="EA40" s="142">
        <v>3.3099787562704215E-4</v>
      </c>
      <c r="EB40" s="142">
        <v>3.4302039514882765E-4</v>
      </c>
      <c r="EC40" s="142">
        <v>3.0563258002930184E-4</v>
      </c>
      <c r="ED40" s="142">
        <v>1.3076177793485384E-4</v>
      </c>
      <c r="EE40" s="142">
        <v>1.181591080955964E-3</v>
      </c>
      <c r="EF40" s="142">
        <v>1.5851227942432244E-4</v>
      </c>
      <c r="EG40" s="142">
        <v>4.1963111590909091E-5</v>
      </c>
      <c r="EH40" s="142">
        <v>1.4357682758855568E-3</v>
      </c>
      <c r="EI40" s="142">
        <v>3.5033597382699731E-3</v>
      </c>
      <c r="EJ40" s="142">
        <v>7.0177105996441593E-4</v>
      </c>
      <c r="EK40" s="142">
        <v>2.8594085439031637E-3</v>
      </c>
      <c r="EL40" s="142">
        <v>1.2630947121594538E-2</v>
      </c>
      <c r="EM40" s="142">
        <v>2.9646243488513149E-3</v>
      </c>
      <c r="EN40" s="142">
        <v>1.1685262857363526E-3</v>
      </c>
      <c r="EO40" s="142">
        <v>2.174709565368665E-3</v>
      </c>
      <c r="EP40" s="142">
        <v>2.9773773052683169E-4</v>
      </c>
      <c r="EQ40" s="142">
        <v>1.7509016701668825E-4</v>
      </c>
      <c r="ER40" s="142">
        <v>9.7759349760953834E-4</v>
      </c>
      <c r="ES40" s="142">
        <v>1.011667301013532E-3</v>
      </c>
      <c r="ET40" s="142"/>
      <c r="EU40" s="142">
        <v>1.1761651648545498E-4</v>
      </c>
      <c r="EV40" s="142">
        <v>6.9493507097252691E-5</v>
      </c>
      <c r="EW40" s="142">
        <v>3.6815421441477834E-4</v>
      </c>
      <c r="EX40" s="142">
        <v>8.0481291485726375E-5</v>
      </c>
      <c r="EY40" s="142">
        <v>5.0276373426232925E-4</v>
      </c>
      <c r="EZ40" s="142">
        <v>6.370156579243487E-6</v>
      </c>
      <c r="FA40" s="142">
        <v>1.3644543962127719E-4</v>
      </c>
      <c r="FB40" s="142">
        <v>3.4515643130937905E-4</v>
      </c>
      <c r="FC40" s="142">
        <v>3.89937651323041E-4</v>
      </c>
      <c r="FD40" s="142">
        <v>2.3950366886831714E-4</v>
      </c>
      <c r="FE40" s="142">
        <v>1.6657751447815737E-4</v>
      </c>
      <c r="FF40" s="142">
        <v>1.3145252092146737E-4</v>
      </c>
      <c r="FG40" s="142">
        <v>9.5824483213375602E-4</v>
      </c>
      <c r="FH40" s="142">
        <v>1.5480030780339046E-4</v>
      </c>
      <c r="FI40" s="142">
        <v>6.4948728765301051E-5</v>
      </c>
      <c r="FJ40" s="142">
        <v>1.5839114701476117E-3</v>
      </c>
      <c r="FK40" s="142">
        <v>3.7018938158762081E-3</v>
      </c>
      <c r="FL40" s="142">
        <v>7.0618319341543372E-4</v>
      </c>
      <c r="FM40" s="142">
        <v>2.9118783805121454E-3</v>
      </c>
      <c r="FN40" s="142">
        <v>1.3192451839512405E-2</v>
      </c>
      <c r="FO40" s="142">
        <v>2.4434310168826713E-3</v>
      </c>
      <c r="FP40" s="142">
        <v>9.8758566503613036E-4</v>
      </c>
      <c r="FQ40" s="142">
        <v>2.3122544580639125E-3</v>
      </c>
      <c r="FR40" s="142">
        <v>2.6235136071634511E-4</v>
      </c>
      <c r="FS40" s="142">
        <v>1.8682295522887165E-4</v>
      </c>
      <c r="FT40" s="142">
        <v>9.9811759115341807E-4</v>
      </c>
      <c r="FU40" s="142">
        <v>8.5557237255649322E-4</v>
      </c>
      <c r="FV40" s="142"/>
      <c r="FW40" s="142">
        <v>1.2976019556659114E-4</v>
      </c>
      <c r="FX40" s="142">
        <v>6.4548549012566507E-5</v>
      </c>
      <c r="FY40" s="142">
        <v>2.4125088626755135E-4</v>
      </c>
      <c r="FZ40" s="142">
        <v>6.3933425333061875E-5</v>
      </c>
      <c r="GA40" s="142">
        <v>4.6301556587141553E-4</v>
      </c>
      <c r="GB40" s="142">
        <v>5.7682783874023411E-5</v>
      </c>
      <c r="GC40" s="142">
        <v>1.6739886498279876E-4</v>
      </c>
      <c r="GD40" s="142">
        <v>3.8209417273417286E-4</v>
      </c>
      <c r="GE40" s="142">
        <v>3.25989305618458E-4</v>
      </c>
      <c r="GF40" s="142">
        <v>2.9629708313034999E-4</v>
      </c>
      <c r="GG40" s="142">
        <v>2.0632549149187621E-4</v>
      </c>
      <c r="GH40" s="142">
        <v>5.0028130906094906E-5</v>
      </c>
      <c r="GI40" s="142">
        <v>6.4574948746592032E-4</v>
      </c>
      <c r="GJ40" s="142">
        <v>1.2867958432688043E-4</v>
      </c>
      <c r="GK40" s="142">
        <v>7.4242655510427418E-5</v>
      </c>
      <c r="GL40" s="142">
        <v>1.5056873823922217E-3</v>
      </c>
      <c r="GM40" s="142">
        <v>4.4715794691375229E-3</v>
      </c>
      <c r="GN40" s="142">
        <v>5.5591730222616983E-4</v>
      </c>
      <c r="GO40" s="142">
        <v>3.2736247275612072E-3</v>
      </c>
      <c r="GP40" s="142">
        <v>1.3627062536488923E-2</v>
      </c>
      <c r="GQ40" s="142">
        <v>2.0985022989674041E-3</v>
      </c>
      <c r="GR40" s="142">
        <v>1.0728387685924534E-3</v>
      </c>
      <c r="GS40" s="142">
        <v>2.3402092896721979E-3</v>
      </c>
      <c r="GT40" s="142">
        <v>1.9855160936709467E-4</v>
      </c>
      <c r="GU40" s="142">
        <v>1.8519998974652127E-4</v>
      </c>
      <c r="GV40" s="142">
        <v>9.0021075266057018E-4</v>
      </c>
      <c r="GW40" s="142">
        <v>8.5451106344611226E-4</v>
      </c>
      <c r="GX40" s="142"/>
      <c r="GY40" s="142">
        <v>1.7522415434211307E-4</v>
      </c>
      <c r="GZ40" s="142">
        <v>7.6773362182287611E-5</v>
      </c>
      <c r="HA40" s="142">
        <v>2.4113568645175767E-4</v>
      </c>
      <c r="HB40" s="142">
        <v>0</v>
      </c>
      <c r="HC40" s="142">
        <v>4.655769814866639E-4</v>
      </c>
      <c r="HD40" s="142">
        <v>4.217034225243841E-5</v>
      </c>
      <c r="HE40" s="142">
        <v>1.8594755460771655E-4</v>
      </c>
      <c r="HF40" s="142">
        <v>4.2854036033444689E-4</v>
      </c>
      <c r="HG40" s="142">
        <v>3.7225739036150004E-4</v>
      </c>
      <c r="HH40" s="142">
        <v>4.0384354424475758E-4</v>
      </c>
      <c r="HI40" s="142">
        <v>3.1712287508436064E-4</v>
      </c>
      <c r="HJ40" s="142">
        <v>9.9138161760557692E-5</v>
      </c>
      <c r="HK40" s="142">
        <v>4.9018272762168516E-4</v>
      </c>
      <c r="HL40" s="142">
        <v>1.5793311568401379E-4</v>
      </c>
      <c r="HM40" s="142">
        <v>6.6755493369085773E-5</v>
      </c>
      <c r="HN40" s="142">
        <v>1.7709909179377352E-3</v>
      </c>
      <c r="HO40" s="142">
        <v>4.3629334196828712E-3</v>
      </c>
      <c r="HP40" s="142">
        <v>6.7776571786605109E-4</v>
      </c>
      <c r="HQ40" s="142">
        <v>2.8084561050853809E-3</v>
      </c>
      <c r="HR40" s="142">
        <v>1.2536841079273477E-2</v>
      </c>
      <c r="HS40" s="142">
        <v>2.1886834389080981E-3</v>
      </c>
      <c r="HT40" s="142">
        <v>1.0446488512165209E-3</v>
      </c>
      <c r="HU40" s="142">
        <v>2.2742229794195145E-3</v>
      </c>
      <c r="HV40" s="142">
        <v>2.2754306122061533E-4</v>
      </c>
      <c r="HW40" s="142">
        <v>1.9904337933223561E-4</v>
      </c>
      <c r="HX40" s="142">
        <v>8.6798756432607629E-4</v>
      </c>
      <c r="HY40" s="142">
        <v>6.8403937757850568E-4</v>
      </c>
      <c r="HZ40" s="126"/>
    </row>
    <row r="41" spans="1:234" s="97" customFormat="1" ht="36" x14ac:dyDescent="0.25">
      <c r="A41" s="95" t="s">
        <v>30</v>
      </c>
      <c r="B41" s="96">
        <v>3211</v>
      </c>
      <c r="C41" s="96">
        <v>1</v>
      </c>
      <c r="D41" s="96"/>
      <c r="E41" s="96"/>
      <c r="F41" s="96"/>
      <c r="G41" s="96" t="s">
        <v>803</v>
      </c>
      <c r="H41" s="96" t="s">
        <v>780</v>
      </c>
      <c r="I41" s="95" t="s">
        <v>21</v>
      </c>
      <c r="J41" s="95" t="s">
        <v>887</v>
      </c>
      <c r="K41" s="143">
        <v>7.7340792434408266E-4</v>
      </c>
      <c r="L41" s="143">
        <v>2.3261811314772949E-5</v>
      </c>
      <c r="M41" s="143">
        <v>2.0080497713441999E-2</v>
      </c>
      <c r="N41" s="143">
        <v>0</v>
      </c>
      <c r="O41" s="143">
        <v>3.622477637067377E-3</v>
      </c>
      <c r="P41" s="143">
        <v>4.6787204131818272E-5</v>
      </c>
      <c r="Q41" s="143">
        <v>3.7970938374033339E-4</v>
      </c>
      <c r="R41" s="143">
        <v>8.6154856721389552E-5</v>
      </c>
      <c r="S41" s="143">
        <v>3.4211451012587738E-4</v>
      </c>
      <c r="T41" s="143">
        <v>1.4885252754563295E-2</v>
      </c>
      <c r="U41" s="143">
        <v>2.9725805537297113E-4</v>
      </c>
      <c r="V41" s="143">
        <v>5.6623316106190746E-5</v>
      </c>
      <c r="W41" s="143">
        <v>3.3437285960793554E-3</v>
      </c>
      <c r="X41" s="143">
        <v>1.4874802610737148E-4</v>
      </c>
      <c r="Y41" s="143">
        <v>2.5736175229865502E-4</v>
      </c>
      <c r="Z41" s="143">
        <v>1.0787572773450387E-3</v>
      </c>
      <c r="AA41" s="143">
        <v>5.0186388074497532E-2</v>
      </c>
      <c r="AB41" s="143">
        <v>1.4699247215365983E-3</v>
      </c>
      <c r="AC41" s="143">
        <v>2.3954244681155128E-2</v>
      </c>
      <c r="AD41" s="143">
        <v>0.35174934281627079</v>
      </c>
      <c r="AE41" s="143">
        <v>2.8340180189604908E-2</v>
      </c>
      <c r="AF41" s="143">
        <v>5.7380687505835916E-3</v>
      </c>
      <c r="AG41" s="143">
        <v>0.14313865117401614</v>
      </c>
      <c r="AH41" s="143">
        <v>3.982514201867217E-4</v>
      </c>
      <c r="AI41" s="143">
        <v>1.1940057604927453E-3</v>
      </c>
      <c r="AJ41" s="143">
        <v>9.3121732320652177E-3</v>
      </c>
      <c r="AK41" s="143">
        <v>1.2426353576759771E-3</v>
      </c>
      <c r="AL41" s="143"/>
      <c r="AM41" s="143">
        <v>1.3692110557263447E-3</v>
      </c>
      <c r="AN41" s="143">
        <v>6.9469924169426962E-5</v>
      </c>
      <c r="AO41" s="143">
        <v>1.6515134862229091E-2</v>
      </c>
      <c r="AP41" s="143">
        <v>0</v>
      </c>
      <c r="AQ41" s="143">
        <v>5.5998504399228264E-3</v>
      </c>
      <c r="AR41" s="143">
        <v>1.9085634006829255E-4</v>
      </c>
      <c r="AS41" s="143">
        <v>1.5744618681825277E-3</v>
      </c>
      <c r="AT41" s="143">
        <v>6.4324003860560895E-5</v>
      </c>
      <c r="AU41" s="143">
        <v>5.6107134169763862E-4</v>
      </c>
      <c r="AV41" s="143">
        <v>1.4618192158919401E-2</v>
      </c>
      <c r="AW41" s="143">
        <v>3.3390546129876141E-4</v>
      </c>
      <c r="AX41" s="143">
        <v>2.7046852150323486E-4</v>
      </c>
      <c r="AY41" s="143">
        <v>3.3833274902956611E-3</v>
      </c>
      <c r="AZ41" s="143">
        <v>0</v>
      </c>
      <c r="BA41" s="143">
        <v>1.4577814773649906E-3</v>
      </c>
      <c r="BB41" s="143">
        <v>1.2111030337294811E-3</v>
      </c>
      <c r="BC41" s="143">
        <v>5.4404769996915778E-2</v>
      </c>
      <c r="BD41" s="143">
        <v>2.1929083871094252E-3</v>
      </c>
      <c r="BE41" s="143">
        <v>2.2130244701533353E-2</v>
      </c>
      <c r="BF41" s="143">
        <v>0.3402550010463018</v>
      </c>
      <c r="BG41" s="143">
        <v>3.1836610070298324E-2</v>
      </c>
      <c r="BH41" s="143">
        <v>7.0267975071383994E-3</v>
      </c>
      <c r="BI41" s="143">
        <v>0.14539743122450949</v>
      </c>
      <c r="BJ41" s="143">
        <v>2.8861744115691028E-4</v>
      </c>
      <c r="BK41" s="143">
        <v>1.2219890965854353E-3</v>
      </c>
      <c r="BL41" s="143">
        <v>9.4224122084977605E-3</v>
      </c>
      <c r="BM41" s="143">
        <v>1.6851899168143327E-3</v>
      </c>
      <c r="BN41" s="143"/>
      <c r="BO41" s="143">
        <v>1.1637065760521526E-3</v>
      </c>
      <c r="BP41" s="143">
        <v>0</v>
      </c>
      <c r="BQ41" s="143">
        <v>1.1742195012236179E-2</v>
      </c>
      <c r="BR41" s="143">
        <v>0</v>
      </c>
      <c r="BS41" s="143">
        <v>2.5059786569102123E-3</v>
      </c>
      <c r="BT41" s="143">
        <v>8.2677676677412394E-5</v>
      </c>
      <c r="BU41" s="143">
        <v>1.377159867197557E-3</v>
      </c>
      <c r="BV41" s="143">
        <v>4.1338838338706197E-5</v>
      </c>
      <c r="BW41" s="143">
        <v>6.1768897658738596E-4</v>
      </c>
      <c r="BX41" s="143">
        <v>1.226781136329223E-2</v>
      </c>
      <c r="BY41" s="143">
        <v>2.991645872375433E-4</v>
      </c>
      <c r="BZ41" s="143">
        <v>2.7243690149453422E-4</v>
      </c>
      <c r="CA41" s="143">
        <v>3.4824558520056607E-3</v>
      </c>
      <c r="CB41" s="143">
        <v>0</v>
      </c>
      <c r="CC41" s="143">
        <v>1.4980111697121497E-4</v>
      </c>
      <c r="CD41" s="143">
        <v>1.1627239478772258E-3</v>
      </c>
      <c r="CE41" s="143">
        <v>5.5472493788785902E-2</v>
      </c>
      <c r="CF41" s="143">
        <v>1.7798430200614264E-3</v>
      </c>
      <c r="CG41" s="143">
        <v>4.2383967580658065E-2</v>
      </c>
      <c r="CH41" s="143">
        <v>0.37591187425256284</v>
      </c>
      <c r="CI41" s="143">
        <v>3.0615233964664541E-2</v>
      </c>
      <c r="CJ41" s="143">
        <v>6.5575795933626906E-3</v>
      </c>
      <c r="CK41" s="143">
        <v>0.13644945709406303</v>
      </c>
      <c r="CL41" s="143">
        <v>3.8123979354589275E-4</v>
      </c>
      <c r="CM41" s="143">
        <v>8.5441364111594554E-4</v>
      </c>
      <c r="CN41" s="143">
        <v>1.0383542250533126E-2</v>
      </c>
      <c r="CO41" s="143">
        <v>1.0209071417482125E-3</v>
      </c>
      <c r="CP41" s="143"/>
      <c r="CQ41" s="143">
        <v>1.0503060076188105E-3</v>
      </c>
      <c r="CR41" s="143">
        <v>2.4047233099687388E-5</v>
      </c>
      <c r="CS41" s="143">
        <v>8.2568928472544906E-3</v>
      </c>
      <c r="CT41" s="143">
        <v>0</v>
      </c>
      <c r="CU41" s="143">
        <v>2.5578068682859025E-3</v>
      </c>
      <c r="CV41" s="143">
        <v>7.3743213973773787E-5</v>
      </c>
      <c r="CW41" s="143">
        <v>1.3439375949737954E-3</v>
      </c>
      <c r="CX41" s="143">
        <v>2.2265956573798729E-5</v>
      </c>
      <c r="CY41" s="143">
        <v>5.0366002319594632E-4</v>
      </c>
      <c r="CZ41" s="143">
        <v>1.2550649290654792E-2</v>
      </c>
      <c r="DA41" s="143">
        <v>3.5144790130915157E-4</v>
      </c>
      <c r="DB41" s="143">
        <v>5.7303175578719007E-5</v>
      </c>
      <c r="DC41" s="143">
        <v>2.2316702527303894E-3</v>
      </c>
      <c r="DD41" s="143">
        <v>0</v>
      </c>
      <c r="DE41" s="143">
        <v>0</v>
      </c>
      <c r="DF41" s="143">
        <v>2.4062136991367558E-3</v>
      </c>
      <c r="DG41" s="143">
        <v>7.4063340823803489E-2</v>
      </c>
      <c r="DH41" s="143">
        <v>1.7125241545998813E-3</v>
      </c>
      <c r="DI41" s="143">
        <v>2.3736400345932517E-2</v>
      </c>
      <c r="DJ41" s="143">
        <v>0.37121114597931598</v>
      </c>
      <c r="DK41" s="143">
        <v>3.3831616325483108E-2</v>
      </c>
      <c r="DL41" s="143">
        <v>3.9558772934626127E-3</v>
      </c>
      <c r="DM41" s="143">
        <v>0.14528214032735748</v>
      </c>
      <c r="DN41" s="143">
        <v>4.9762860453725333E-4</v>
      </c>
      <c r="DO41" s="143">
        <v>9.4044373513533727E-4</v>
      </c>
      <c r="DP41" s="143">
        <v>1.0221595506314752E-2</v>
      </c>
      <c r="DQ41" s="143">
        <v>5.5140027683845175E-4</v>
      </c>
      <c r="DR41" s="143"/>
      <c r="DS41" s="143">
        <v>1.3709380659601164E-3</v>
      </c>
      <c r="DT41" s="143">
        <v>0</v>
      </c>
      <c r="DU41" s="143">
        <v>6.293426686769861E-3</v>
      </c>
      <c r="DV41" s="143">
        <v>0</v>
      </c>
      <c r="DW41" s="143">
        <v>2.497231082046514E-3</v>
      </c>
      <c r="DX41" s="143">
        <v>7.1166217970665567E-5</v>
      </c>
      <c r="DY41" s="143">
        <v>9.8123283980536507E-4</v>
      </c>
      <c r="DZ41" s="143">
        <v>0</v>
      </c>
      <c r="EA41" s="143">
        <v>6.4290989124002025E-4</v>
      </c>
      <c r="EB41" s="143">
        <v>1.0998060404960939E-2</v>
      </c>
      <c r="EC41" s="143">
        <v>1.9570709941933034E-4</v>
      </c>
      <c r="ED41" s="143">
        <v>5.149716275264243E-5</v>
      </c>
      <c r="EE41" s="143">
        <v>2.324175581854577E-3</v>
      </c>
      <c r="EF41" s="143">
        <v>0</v>
      </c>
      <c r="EG41" s="143">
        <v>0</v>
      </c>
      <c r="EH41" s="143">
        <v>2.161282724874558E-3</v>
      </c>
      <c r="EI41" s="143">
        <v>7.2853587326732874E-2</v>
      </c>
      <c r="EJ41" s="143">
        <v>1.7666682813468869E-3</v>
      </c>
      <c r="EK41" s="143">
        <v>4.1543191229627727E-2</v>
      </c>
      <c r="EL41" s="143">
        <v>0.38014574122626055</v>
      </c>
      <c r="EM41" s="143">
        <v>3.5482175887409914E-2</v>
      </c>
      <c r="EN41" s="143">
        <v>5.4544493947810127E-3</v>
      </c>
      <c r="EO41" s="143">
        <v>0.14140528182777665</v>
      </c>
      <c r="EP41" s="143">
        <v>3.0568393952697988E-4</v>
      </c>
      <c r="EQ41" s="143">
        <v>0</v>
      </c>
      <c r="ER41" s="143">
        <v>1.0931375155387857E-2</v>
      </c>
      <c r="ES41" s="143">
        <v>6.3232436334087505E-4</v>
      </c>
      <c r="ET41" s="143"/>
      <c r="EU41" s="143">
        <v>1.0050988850411413E-3</v>
      </c>
      <c r="EV41" s="143">
        <v>0</v>
      </c>
      <c r="EW41" s="143">
        <v>6.2097427009890089E-3</v>
      </c>
      <c r="EX41" s="143">
        <v>0</v>
      </c>
      <c r="EY41" s="143">
        <v>2.9466805074790919E-3</v>
      </c>
      <c r="EZ41" s="143">
        <v>1.1088320129836721E-4</v>
      </c>
      <c r="FA41" s="143">
        <v>7.5407121696219478E-4</v>
      </c>
      <c r="FB41" s="143">
        <v>0</v>
      </c>
      <c r="FC41" s="143">
        <v>8.0092829425637677E-4</v>
      </c>
      <c r="FD41" s="143">
        <v>8.9722375568129197E-3</v>
      </c>
      <c r="FE41" s="143">
        <v>1.6348511020698286E-4</v>
      </c>
      <c r="FF41" s="143">
        <v>2.8667364238114447E-5</v>
      </c>
      <c r="FG41" s="143">
        <v>1.9480793780340025E-3</v>
      </c>
      <c r="FH41" s="143">
        <v>0</v>
      </c>
      <c r="FI41" s="143">
        <v>0</v>
      </c>
      <c r="FJ41" s="143">
        <v>2.7660625904374517E-3</v>
      </c>
      <c r="FK41" s="143">
        <v>7.493479874394382E-2</v>
      </c>
      <c r="FL41" s="143">
        <v>1.8401380973788687E-3</v>
      </c>
      <c r="FM41" s="143">
        <v>4.3543043986012886E-2</v>
      </c>
      <c r="FN41" s="143">
        <v>0.38270969012260486</v>
      </c>
      <c r="FO41" s="143">
        <v>2.9627256853326983E-2</v>
      </c>
      <c r="FP41" s="143">
        <v>7.8368925590582561E-3</v>
      </c>
      <c r="FQ41" s="143">
        <v>0.15163128490900427</v>
      </c>
      <c r="FR41" s="143">
        <v>1.1377806419272753E-4</v>
      </c>
      <c r="FS41" s="143">
        <v>2.8126470573244364E-5</v>
      </c>
      <c r="FT41" s="143">
        <v>1.2349123790477871E-2</v>
      </c>
      <c r="FU41" s="143">
        <v>7.3142616278893324E-4</v>
      </c>
      <c r="FV41" s="143"/>
      <c r="FW41" s="143">
        <v>3.001425299785627E-4</v>
      </c>
      <c r="FX41" s="143">
        <v>0</v>
      </c>
      <c r="FY41" s="143">
        <v>8.0727497520418565E-3</v>
      </c>
      <c r="FZ41" s="143">
        <v>0</v>
      </c>
      <c r="GA41" s="143">
        <v>3.5155542885426409E-3</v>
      </c>
      <c r="GB41" s="143">
        <v>6.4135719563840243E-5</v>
      </c>
      <c r="GC41" s="143">
        <v>0</v>
      </c>
      <c r="GD41" s="143">
        <v>2.6222978934969163E-5</v>
      </c>
      <c r="GE41" s="143">
        <v>5.3994061445617229E-4</v>
      </c>
      <c r="GF41" s="143">
        <v>8.8667373226614839E-3</v>
      </c>
      <c r="GG41" s="143">
        <v>1.7044936307729957E-4</v>
      </c>
      <c r="GH41" s="143">
        <v>3.0962071513578045E-5</v>
      </c>
      <c r="GI41" s="143">
        <v>1.6733129291217658E-3</v>
      </c>
      <c r="GJ41" s="143">
        <v>0</v>
      </c>
      <c r="GK41" s="143">
        <v>0</v>
      </c>
      <c r="GL41" s="143">
        <v>2.8851734631954776E-3</v>
      </c>
      <c r="GM41" s="143">
        <v>8.4967760164866513E-2</v>
      </c>
      <c r="GN41" s="143">
        <v>1.6026625369597951E-3</v>
      </c>
      <c r="GO41" s="143">
        <v>4.7526727327383805E-2</v>
      </c>
      <c r="GP41" s="143">
        <v>0.41687895837328592</v>
      </c>
      <c r="GQ41" s="143">
        <v>3.1408425791550058E-2</v>
      </c>
      <c r="GR41" s="143">
        <v>7.3789162683404446E-3</v>
      </c>
      <c r="GS41" s="143">
        <v>0.15379755661472932</v>
      </c>
      <c r="GT41" s="143">
        <v>1.553771530403342E-4</v>
      </c>
      <c r="GU41" s="143">
        <v>5.4215850978281977E-5</v>
      </c>
      <c r="GV41" s="143">
        <v>1.3960942745767323E-2</v>
      </c>
      <c r="GW41" s="143">
        <v>6.0135609487984361E-4</v>
      </c>
      <c r="GX41" s="143"/>
      <c r="GY41" s="143">
        <v>1.7540732683634687E-4</v>
      </c>
      <c r="GZ41" s="143">
        <v>0</v>
      </c>
      <c r="HA41" s="143">
        <v>8.9802297225242429E-3</v>
      </c>
      <c r="HB41" s="143">
        <v>0</v>
      </c>
      <c r="HC41" s="143">
        <v>2.2490359090817568E-3</v>
      </c>
      <c r="HD41" s="143">
        <v>6.6411210763032581E-5</v>
      </c>
      <c r="HE41" s="143">
        <v>0</v>
      </c>
      <c r="HF41" s="143">
        <v>0</v>
      </c>
      <c r="HG41" s="143">
        <v>3.1565529274200785E-4</v>
      </c>
      <c r="HH41" s="143">
        <v>9.963476208396823E-3</v>
      </c>
      <c r="HI41" s="143">
        <v>1.4380719395607535E-4</v>
      </c>
      <c r="HJ41" s="143">
        <v>0</v>
      </c>
      <c r="HK41" s="143">
        <v>6.4204444432029381E-4</v>
      </c>
      <c r="HL41" s="143">
        <v>0</v>
      </c>
      <c r="HM41" s="143">
        <v>0</v>
      </c>
      <c r="HN41" s="143">
        <v>2.7138881695699143E-3</v>
      </c>
      <c r="HO41" s="143">
        <v>9.2965197892091234E-2</v>
      </c>
      <c r="HP41" s="143">
        <v>1.4534211105282787E-3</v>
      </c>
      <c r="HQ41" s="143">
        <v>5.9120514838622851E-2</v>
      </c>
      <c r="HR41" s="143">
        <v>0.40505507363135151</v>
      </c>
      <c r="HS41" s="143">
        <v>3.4642649698839102E-2</v>
      </c>
      <c r="HT41" s="143">
        <v>6.2992629144302294E-3</v>
      </c>
      <c r="HU41" s="143">
        <v>0.15890969364208199</v>
      </c>
      <c r="HV41" s="143">
        <v>1.1909460177093349E-3</v>
      </c>
      <c r="HW41" s="143">
        <v>1.4089434928268843E-4</v>
      </c>
      <c r="HX41" s="143">
        <v>1.5591133312199917E-2</v>
      </c>
      <c r="HY41" s="143">
        <v>5.5144965710698913E-4</v>
      </c>
      <c r="HZ41" s="127"/>
    </row>
    <row r="42" spans="1:234" s="97" customFormat="1" ht="36" x14ac:dyDescent="0.25">
      <c r="A42" s="95" t="s">
        <v>30</v>
      </c>
      <c r="B42" s="96">
        <v>3212</v>
      </c>
      <c r="C42" s="96">
        <v>1</v>
      </c>
      <c r="D42" s="96"/>
      <c r="E42" s="96"/>
      <c r="F42" s="96"/>
      <c r="G42" s="96" t="s">
        <v>804</v>
      </c>
      <c r="H42" s="96" t="s">
        <v>780</v>
      </c>
      <c r="I42" s="95" t="s">
        <v>21</v>
      </c>
      <c r="J42" s="95" t="s">
        <v>887</v>
      </c>
      <c r="K42" s="143">
        <v>0</v>
      </c>
      <c r="L42" s="143">
        <v>0</v>
      </c>
      <c r="M42" s="143">
        <v>0</v>
      </c>
      <c r="N42" s="143">
        <v>0</v>
      </c>
      <c r="O42" s="143">
        <v>9.0593497820439173E-5</v>
      </c>
      <c r="P42" s="143">
        <v>0</v>
      </c>
      <c r="Q42" s="143">
        <v>4.3077428360694776E-5</v>
      </c>
      <c r="R42" s="143">
        <v>0</v>
      </c>
      <c r="S42" s="143">
        <v>2.7173408407710057E-4</v>
      </c>
      <c r="T42" s="143">
        <v>2.8009690635213613E-3</v>
      </c>
      <c r="U42" s="143">
        <v>5.1497935120214868E-4</v>
      </c>
      <c r="V42" s="143">
        <v>2.3738489239240735E-4</v>
      </c>
      <c r="W42" s="143">
        <v>6.3198782099479036E-4</v>
      </c>
      <c r="X42" s="143">
        <v>4.0339453193744885E-4</v>
      </c>
      <c r="Y42" s="143">
        <v>9.9648513084996688E-3</v>
      </c>
      <c r="Z42" s="143">
        <v>3.1526522366709742E-3</v>
      </c>
      <c r="AA42" s="143">
        <v>2.263556338261144E-2</v>
      </c>
      <c r="AB42" s="143">
        <v>4.7718366775244764E-5</v>
      </c>
      <c r="AC42" s="143">
        <v>3.2777408479896367E-2</v>
      </c>
      <c r="AD42" s="143">
        <v>0.20591700025015508</v>
      </c>
      <c r="AE42" s="143">
        <v>1.4226962415104197E-2</v>
      </c>
      <c r="AF42" s="143">
        <v>8.306849880249656E-3</v>
      </c>
      <c r="AG42" s="143">
        <v>1.334464088854764E-2</v>
      </c>
      <c r="AH42" s="143">
        <v>3.4079065269335513E-5</v>
      </c>
      <c r="AI42" s="143">
        <v>1.4079506414351267E-4</v>
      </c>
      <c r="AJ42" s="143">
        <v>2.1922933604239869E-2</v>
      </c>
      <c r="AK42" s="143">
        <v>3.8841739068470817E-4</v>
      </c>
      <c r="AL42" s="143"/>
      <c r="AM42" s="143">
        <v>0</v>
      </c>
      <c r="AN42" s="143">
        <v>0</v>
      </c>
      <c r="AO42" s="143">
        <v>0</v>
      </c>
      <c r="AP42" s="143">
        <v>0</v>
      </c>
      <c r="AQ42" s="143">
        <v>1.1017936551140321E-4</v>
      </c>
      <c r="AR42" s="143">
        <v>0</v>
      </c>
      <c r="AS42" s="143">
        <v>1.0720667310093482E-4</v>
      </c>
      <c r="AT42" s="143">
        <v>0</v>
      </c>
      <c r="AU42" s="143">
        <v>2.6078450161033201E-4</v>
      </c>
      <c r="AV42" s="143">
        <v>2.2981113390280533E-3</v>
      </c>
      <c r="AW42" s="143">
        <v>4.542220241737606E-4</v>
      </c>
      <c r="AX42" s="143">
        <v>7.1407550382065894E-5</v>
      </c>
      <c r="AY42" s="143">
        <v>4.9389039068426822E-4</v>
      </c>
      <c r="AZ42" s="143">
        <v>4.0379535733211423E-4</v>
      </c>
      <c r="BA42" s="143">
        <v>1.1798364763270187E-2</v>
      </c>
      <c r="BB42" s="143">
        <v>3.5998128663561799E-3</v>
      </c>
      <c r="BC42" s="143">
        <v>2.5644721372345691E-2</v>
      </c>
      <c r="BD42" s="143">
        <v>1.5792175435514386E-4</v>
      </c>
      <c r="BE42" s="143">
        <v>4.0465756146624801E-2</v>
      </c>
      <c r="BF42" s="143">
        <v>0.19873537496764579</v>
      </c>
      <c r="BG42" s="143">
        <v>1.350544508100435E-2</v>
      </c>
      <c r="BH42" s="143">
        <v>7.7579270943226837E-3</v>
      </c>
      <c r="BI42" s="143">
        <v>1.3825445299187101E-2</v>
      </c>
      <c r="BJ42" s="143">
        <v>3.0336009804949478E-5</v>
      </c>
      <c r="BK42" s="143">
        <v>0</v>
      </c>
      <c r="BL42" s="143">
        <v>1.7113460997194595E-2</v>
      </c>
      <c r="BM42" s="143">
        <v>8.4706870236275834E-5</v>
      </c>
      <c r="BN42" s="143"/>
      <c r="BO42" s="143">
        <v>2.6584461954151891E-5</v>
      </c>
      <c r="BP42" s="143">
        <v>0</v>
      </c>
      <c r="BQ42" s="143">
        <v>0</v>
      </c>
      <c r="BR42" s="143">
        <v>0</v>
      </c>
      <c r="BS42" s="143">
        <v>7.8822929694060369E-5</v>
      </c>
      <c r="BT42" s="143">
        <v>0</v>
      </c>
      <c r="BU42" s="143">
        <v>1.1065881980148917E-4</v>
      </c>
      <c r="BV42" s="143">
        <v>0</v>
      </c>
      <c r="BW42" s="143">
        <v>2.3327865364768286E-5</v>
      </c>
      <c r="BX42" s="143">
        <v>2.7431084021775024E-3</v>
      </c>
      <c r="BY42" s="143">
        <v>2.417577677879337E-4</v>
      </c>
      <c r="BZ42" s="143">
        <v>2.4125399223392843E-5</v>
      </c>
      <c r="CA42" s="143">
        <v>9.4285017686419946E-4</v>
      </c>
      <c r="CB42" s="143">
        <v>3.8613033762816001E-4</v>
      </c>
      <c r="CC42" s="143">
        <v>6.0415057349273429E-3</v>
      </c>
      <c r="CD42" s="143">
        <v>2.8568250997151896E-3</v>
      </c>
      <c r="CE42" s="143">
        <v>2.8188536154805561E-2</v>
      </c>
      <c r="CF42" s="143">
        <v>2.023077554710959E-4</v>
      </c>
      <c r="CG42" s="143">
        <v>4.350169965281795E-2</v>
      </c>
      <c r="CH42" s="143">
        <v>0.17626421985963947</v>
      </c>
      <c r="CI42" s="143">
        <v>1.0530268209869199E-2</v>
      </c>
      <c r="CJ42" s="143">
        <v>7.3840858632367307E-3</v>
      </c>
      <c r="CK42" s="143">
        <v>1.0236823269621305E-2</v>
      </c>
      <c r="CL42" s="143">
        <v>2.4956495965227075E-5</v>
      </c>
      <c r="CM42" s="143">
        <v>2.0002481480068406E-5</v>
      </c>
      <c r="CN42" s="143">
        <v>1.3171785752216763E-2</v>
      </c>
      <c r="CO42" s="143">
        <v>2.3926015758736703E-5</v>
      </c>
      <c r="CP42" s="143"/>
      <c r="CQ42" s="143">
        <v>3.268397295236511E-5</v>
      </c>
      <c r="CR42" s="143">
        <v>0</v>
      </c>
      <c r="CS42" s="143">
        <v>0</v>
      </c>
      <c r="CT42" s="143">
        <v>0</v>
      </c>
      <c r="CU42" s="143">
        <v>7.7032038752105505E-5</v>
      </c>
      <c r="CV42" s="143">
        <v>0</v>
      </c>
      <c r="CW42" s="143">
        <v>0</v>
      </c>
      <c r="CX42" s="143">
        <v>2.5125804207130676E-5</v>
      </c>
      <c r="CY42" s="143">
        <v>1.2816202893946166E-4</v>
      </c>
      <c r="CZ42" s="143">
        <v>2.3105370880141126E-3</v>
      </c>
      <c r="DA42" s="143">
        <v>3.4904440364816412E-4</v>
      </c>
      <c r="DB42" s="143">
        <v>0</v>
      </c>
      <c r="DC42" s="143">
        <v>1.5993411904645497E-3</v>
      </c>
      <c r="DD42" s="143">
        <v>6.5778129765284028E-5</v>
      </c>
      <c r="DE42" s="143">
        <v>6.0934618274546158E-3</v>
      </c>
      <c r="DF42" s="143">
        <v>2.1101099777774478E-3</v>
      </c>
      <c r="DG42" s="143">
        <v>2.7696857481104838E-2</v>
      </c>
      <c r="DH42" s="143">
        <v>1.0857525933850559E-3</v>
      </c>
      <c r="DI42" s="143">
        <v>5.4356338734288495E-2</v>
      </c>
      <c r="DJ42" s="143">
        <v>0.16845092710311707</v>
      </c>
      <c r="DK42" s="143">
        <v>8.8522514335159889E-3</v>
      </c>
      <c r="DL42" s="143">
        <v>6.8623964145213051E-3</v>
      </c>
      <c r="DM42" s="143">
        <v>1.194335288327346E-2</v>
      </c>
      <c r="DN42" s="143">
        <v>9.192367392852687E-5</v>
      </c>
      <c r="DO42" s="143">
        <v>3.4734483705480865E-5</v>
      </c>
      <c r="DP42" s="143">
        <v>1.0400131300017714E-2</v>
      </c>
      <c r="DQ42" s="143">
        <v>0</v>
      </c>
      <c r="DR42" s="143"/>
      <c r="DS42" s="143">
        <v>0</v>
      </c>
      <c r="DT42" s="143">
        <v>0</v>
      </c>
      <c r="DU42" s="143">
        <v>0</v>
      </c>
      <c r="DV42" s="143">
        <v>0</v>
      </c>
      <c r="DW42" s="143">
        <v>4.1242074981150622E-4</v>
      </c>
      <c r="DX42" s="143">
        <v>0</v>
      </c>
      <c r="DY42" s="143">
        <v>0</v>
      </c>
      <c r="DZ42" s="143">
        <v>0</v>
      </c>
      <c r="EA42" s="143">
        <v>7.7782172907636988E-5</v>
      </c>
      <c r="EB42" s="143">
        <v>3.5239883971778371E-3</v>
      </c>
      <c r="EC42" s="143">
        <v>2.1318573712443727E-4</v>
      </c>
      <c r="ED42" s="143">
        <v>0</v>
      </c>
      <c r="EE42" s="143">
        <v>1.4955057688475718E-3</v>
      </c>
      <c r="EF42" s="143">
        <v>2.5480366986984533E-5</v>
      </c>
      <c r="EG42" s="143">
        <v>5.5994103317383347E-3</v>
      </c>
      <c r="EH42" s="143">
        <v>3.7113665457601604E-3</v>
      </c>
      <c r="EI42" s="143">
        <v>2.7502377155075402E-2</v>
      </c>
      <c r="EJ42" s="143">
        <v>5.0309464734259602E-4</v>
      </c>
      <c r="EK42" s="143">
        <v>4.9287918824713346E-2</v>
      </c>
      <c r="EL42" s="143">
        <v>0.15924460396211193</v>
      </c>
      <c r="EM42" s="143">
        <v>1.6571353360537438E-3</v>
      </c>
      <c r="EN42" s="143">
        <v>5.3018760864310928E-3</v>
      </c>
      <c r="EO42" s="143">
        <v>1.3029771440491115E-2</v>
      </c>
      <c r="EP42" s="143">
        <v>1.171202833436833E-4</v>
      </c>
      <c r="EQ42" s="143">
        <v>0</v>
      </c>
      <c r="ER42" s="143">
        <v>1.0162034365302939E-2</v>
      </c>
      <c r="ES42" s="143">
        <v>2.6821438933667929E-5</v>
      </c>
      <c r="ET42" s="143"/>
      <c r="EU42" s="143">
        <v>0</v>
      </c>
      <c r="EV42" s="143">
        <v>0</v>
      </c>
      <c r="EW42" s="143">
        <v>1.3522341621752097E-4</v>
      </c>
      <c r="EX42" s="143">
        <v>0</v>
      </c>
      <c r="EY42" s="143">
        <v>3.125916441207205E-4</v>
      </c>
      <c r="EZ42" s="143">
        <v>0</v>
      </c>
      <c r="FA42" s="143">
        <v>0</v>
      </c>
      <c r="FB42" s="143">
        <v>2.9208257902984534E-5</v>
      </c>
      <c r="FC42" s="143">
        <v>1.8869562303285418E-4</v>
      </c>
      <c r="FD42" s="143">
        <v>3.8853419645583598E-4</v>
      </c>
      <c r="FE42" s="143">
        <v>1.9546761171708823E-4</v>
      </c>
      <c r="FF42" s="143">
        <v>0</v>
      </c>
      <c r="FG42" s="143">
        <v>8.2517277099677282E-4</v>
      </c>
      <c r="FH42" s="143">
        <v>0</v>
      </c>
      <c r="FI42" s="143">
        <v>4.3054659737227592E-3</v>
      </c>
      <c r="FJ42" s="143">
        <v>1.8645480875808451E-3</v>
      </c>
      <c r="FK42" s="143">
        <v>2.2868559008286722E-2</v>
      </c>
      <c r="FL42" s="143">
        <v>1.0156549658047566E-3</v>
      </c>
      <c r="FM42" s="143">
        <v>5.3342082403753002E-2</v>
      </c>
      <c r="FN42" s="143">
        <v>0.14852334993679198</v>
      </c>
      <c r="FO42" s="143">
        <v>1.3129539233387335E-3</v>
      </c>
      <c r="FP42" s="143">
        <v>9.5300898607575662E-3</v>
      </c>
      <c r="FQ42" s="143">
        <v>1.7419486967865518E-2</v>
      </c>
      <c r="FR42" s="143">
        <v>1.1337185305039713E-4</v>
      </c>
      <c r="FS42" s="143">
        <v>0</v>
      </c>
      <c r="FT42" s="143">
        <v>6.5493417066910652E-3</v>
      </c>
      <c r="FU42" s="143">
        <v>2.8705226794665415E-5</v>
      </c>
      <c r="FV42" s="143"/>
      <c r="FW42" s="143">
        <v>0</v>
      </c>
      <c r="FX42" s="143">
        <v>0</v>
      </c>
      <c r="FY42" s="143">
        <v>0</v>
      </c>
      <c r="FZ42" s="143">
        <v>2.9377318955286499E-5</v>
      </c>
      <c r="GA42" s="143">
        <v>0</v>
      </c>
      <c r="GB42" s="143">
        <v>0</v>
      </c>
      <c r="GC42" s="143">
        <v>0</v>
      </c>
      <c r="GD42" s="143">
        <v>0</v>
      </c>
      <c r="GE42" s="143">
        <v>3.4517717893456471E-4</v>
      </c>
      <c r="GF42" s="143">
        <v>1.2846650017818758E-3</v>
      </c>
      <c r="GG42" s="143">
        <v>2.211639724584961E-4</v>
      </c>
      <c r="GH42" s="143">
        <v>0</v>
      </c>
      <c r="GI42" s="143">
        <v>3.561510217095573E-4</v>
      </c>
      <c r="GJ42" s="143">
        <v>0</v>
      </c>
      <c r="GK42" s="143">
        <v>5.3556289348365444E-3</v>
      </c>
      <c r="GL42" s="143">
        <v>6.0615458408552303E-4</v>
      </c>
      <c r="GM42" s="143">
        <v>1.9526743485794317E-2</v>
      </c>
      <c r="GN42" s="143">
        <v>1.1373019702318012E-3</v>
      </c>
      <c r="GO42" s="143">
        <v>3.4221105671508517E-2</v>
      </c>
      <c r="GP42" s="143">
        <v>0.11704872511746399</v>
      </c>
      <c r="GQ42" s="143">
        <v>7.129680438962224E-4</v>
      </c>
      <c r="GR42" s="143">
        <v>5.9901732109837735E-3</v>
      </c>
      <c r="GS42" s="143">
        <v>2.2375954186987301E-2</v>
      </c>
      <c r="GT42" s="143">
        <v>0</v>
      </c>
      <c r="GU42" s="143">
        <v>0</v>
      </c>
      <c r="GV42" s="143">
        <v>6.3104303455030165E-3</v>
      </c>
      <c r="GW42" s="143">
        <v>0</v>
      </c>
      <c r="GX42" s="143"/>
      <c r="GY42" s="143">
        <v>3.744979009272795E-5</v>
      </c>
      <c r="GZ42" s="143">
        <v>0</v>
      </c>
      <c r="HA42" s="143">
        <v>0</v>
      </c>
      <c r="HB42" s="143">
        <v>1.2827676600461432E-4</v>
      </c>
      <c r="HC42" s="143">
        <v>0</v>
      </c>
      <c r="HD42" s="143">
        <v>0</v>
      </c>
      <c r="HE42" s="143">
        <v>0</v>
      </c>
      <c r="HF42" s="143">
        <v>0</v>
      </c>
      <c r="HG42" s="143">
        <v>2.1152989636806873E-4</v>
      </c>
      <c r="HH42" s="143">
        <v>1.1353652862413231E-3</v>
      </c>
      <c r="HI42" s="143">
        <v>0</v>
      </c>
      <c r="HJ42" s="143">
        <v>0</v>
      </c>
      <c r="HK42" s="143">
        <v>4.9414773328615479E-4</v>
      </c>
      <c r="HL42" s="143">
        <v>0</v>
      </c>
      <c r="HM42" s="143">
        <v>3.3918499585724108E-3</v>
      </c>
      <c r="HN42" s="143">
        <v>6.1708266123191983E-4</v>
      </c>
      <c r="HO42" s="143">
        <v>2.4277984375120115E-2</v>
      </c>
      <c r="HP42" s="143">
        <v>1.1331430156971008E-3</v>
      </c>
      <c r="HQ42" s="143">
        <v>2.9217192250702118E-2</v>
      </c>
      <c r="HR42" s="143">
        <v>0.10029340577325001</v>
      </c>
      <c r="HS42" s="143">
        <v>2.0387456007656349E-3</v>
      </c>
      <c r="HT42" s="143">
        <v>4.7025177122374641E-3</v>
      </c>
      <c r="HU42" s="143">
        <v>2.5769755568696925E-2</v>
      </c>
      <c r="HV42" s="143">
        <v>3.1882429397962373E-4</v>
      </c>
      <c r="HW42" s="143">
        <v>3.6045497863832637E-4</v>
      </c>
      <c r="HX42" s="143">
        <v>4.7020817966807399E-3</v>
      </c>
      <c r="HY42" s="143">
        <v>0</v>
      </c>
      <c r="HZ42" s="127"/>
    </row>
    <row r="43" spans="1:234" s="97" customFormat="1" ht="36" x14ac:dyDescent="0.25">
      <c r="A43" s="95" t="s">
        <v>30</v>
      </c>
      <c r="B43" s="96">
        <v>3240</v>
      </c>
      <c r="C43" s="96">
        <v>2</v>
      </c>
      <c r="D43" s="96"/>
      <c r="E43" s="96"/>
      <c r="F43" s="96"/>
      <c r="G43" s="96" t="s">
        <v>827</v>
      </c>
      <c r="H43" s="96" t="s">
        <v>25</v>
      </c>
      <c r="I43" s="95" t="s">
        <v>827</v>
      </c>
      <c r="J43" s="95" t="s">
        <v>888</v>
      </c>
      <c r="K43" s="143">
        <v>1.6688993909684459E-3</v>
      </c>
      <c r="L43" s="143">
        <v>0</v>
      </c>
      <c r="M43" s="143">
        <v>2.0298386010025832E-2</v>
      </c>
      <c r="N43" s="143">
        <v>0</v>
      </c>
      <c r="O43" s="143">
        <v>2.3142322844207845E-3</v>
      </c>
      <c r="P43" s="143">
        <v>0</v>
      </c>
      <c r="Q43" s="143">
        <v>6.9334323016061454E-4</v>
      </c>
      <c r="R43" s="143">
        <v>1.8657326221943882E-3</v>
      </c>
      <c r="S43" s="143">
        <v>1.4299476361422051E-3</v>
      </c>
      <c r="T43" s="143">
        <v>1.3592761077389059E-3</v>
      </c>
      <c r="U43" s="143">
        <v>2.5926637818636126E-4</v>
      </c>
      <c r="V43" s="143">
        <v>5.8361919418623171E-5</v>
      </c>
      <c r="W43" s="143">
        <v>2.4223566072862448E-3</v>
      </c>
      <c r="X43" s="143">
        <v>0</v>
      </c>
      <c r="Y43" s="143">
        <v>7.5440334041733184E-3</v>
      </c>
      <c r="Z43" s="143">
        <v>1.7964379191829792E-3</v>
      </c>
      <c r="AA43" s="143">
        <v>4.9650613769714122E-2</v>
      </c>
      <c r="AB43" s="143">
        <v>3.5223232102823926E-3</v>
      </c>
      <c r="AC43" s="143">
        <v>8.3892631265687235E-3</v>
      </c>
      <c r="AD43" s="143">
        <v>0.73843018890262635</v>
      </c>
      <c r="AE43" s="143">
        <v>7.2516079437316805E-2</v>
      </c>
      <c r="AF43" s="143">
        <v>3.9868607118423931E-2</v>
      </c>
      <c r="AG43" s="143">
        <v>2.1473845448608558E-2</v>
      </c>
      <c r="AH43" s="143">
        <v>1.6516923382916028E-2</v>
      </c>
      <c r="AI43" s="143">
        <v>1.473291034556692E-3</v>
      </c>
      <c r="AJ43" s="143">
        <v>5.7592219209538012E-3</v>
      </c>
      <c r="AK43" s="143">
        <v>6.8936913813384389E-4</v>
      </c>
      <c r="AL43" s="143"/>
      <c r="AM43" s="143">
        <v>1.8580261374148734E-3</v>
      </c>
      <c r="AN43" s="143">
        <v>4.7142482051122051E-4</v>
      </c>
      <c r="AO43" s="143">
        <v>3.0658609216045775E-2</v>
      </c>
      <c r="AP43" s="143">
        <v>0</v>
      </c>
      <c r="AQ43" s="143">
        <v>1.8278991951086122E-3</v>
      </c>
      <c r="AR43" s="143">
        <v>0</v>
      </c>
      <c r="AS43" s="143">
        <v>6.6361210493101239E-4</v>
      </c>
      <c r="AT43" s="143">
        <v>1.6486772098666233E-3</v>
      </c>
      <c r="AU43" s="143">
        <v>1.283240643377172E-3</v>
      </c>
      <c r="AV43" s="143">
        <v>9.8458268068496533E-4</v>
      </c>
      <c r="AW43" s="143">
        <v>3.0969513756206647E-4</v>
      </c>
      <c r="AX43" s="143">
        <v>2.6657183534825175E-5</v>
      </c>
      <c r="AY43" s="143">
        <v>1.7298609152917165E-3</v>
      </c>
      <c r="AZ43" s="143">
        <v>0</v>
      </c>
      <c r="BA43" s="143">
        <v>6.7003176807728469E-3</v>
      </c>
      <c r="BB43" s="143">
        <v>1.8973789029015143E-3</v>
      </c>
      <c r="BC43" s="143">
        <v>4.2572310418581699E-2</v>
      </c>
      <c r="BD43" s="143">
        <v>4.6817413818042962E-3</v>
      </c>
      <c r="BE43" s="143">
        <v>8.16225109745909E-3</v>
      </c>
      <c r="BF43" s="143">
        <v>0.7477798799614378</v>
      </c>
      <c r="BG43" s="143">
        <v>6.3251947273149617E-2</v>
      </c>
      <c r="BH43" s="143">
        <v>3.8216764105964973E-2</v>
      </c>
      <c r="BI43" s="143">
        <v>2.1218264120229272E-2</v>
      </c>
      <c r="BJ43" s="143">
        <v>1.6189404532380922E-2</v>
      </c>
      <c r="BK43" s="143">
        <v>1.5781579505506583E-3</v>
      </c>
      <c r="BL43" s="143">
        <v>5.4874280183257384E-3</v>
      </c>
      <c r="BM43" s="143">
        <v>8.0186931211259464E-4</v>
      </c>
      <c r="BN43" s="143"/>
      <c r="BO43" s="143">
        <v>1.9452535098003776E-3</v>
      </c>
      <c r="BP43" s="143">
        <v>3.7547286091236468E-4</v>
      </c>
      <c r="BQ43" s="143">
        <v>1.9323687191796089E-2</v>
      </c>
      <c r="BR43" s="143">
        <v>0</v>
      </c>
      <c r="BS43" s="143">
        <v>2.4665286067826796E-3</v>
      </c>
      <c r="BT43" s="143">
        <v>0</v>
      </c>
      <c r="BU43" s="143">
        <v>1.2412576903705349E-4</v>
      </c>
      <c r="BV43" s="143">
        <v>1.7620251218874001E-3</v>
      </c>
      <c r="BW43" s="143">
        <v>9.942384800755088E-4</v>
      </c>
      <c r="BX43" s="143">
        <v>1.7124163383610183E-3</v>
      </c>
      <c r="BY43" s="143">
        <v>3.4581082057265442E-4</v>
      </c>
      <c r="BZ43" s="143">
        <v>2.978125465745132E-5</v>
      </c>
      <c r="CA43" s="143">
        <v>1.4928021332885754E-3</v>
      </c>
      <c r="CB43" s="143">
        <v>0</v>
      </c>
      <c r="CC43" s="143">
        <v>6.5609072905746836E-3</v>
      </c>
      <c r="CD43" s="143">
        <v>1.8089004595218377E-3</v>
      </c>
      <c r="CE43" s="143">
        <v>5.5502570174070794E-2</v>
      </c>
      <c r="CF43" s="143">
        <v>4.7444012254787464E-3</v>
      </c>
      <c r="CG43" s="143">
        <v>8.7982617755928937E-3</v>
      </c>
      <c r="CH43" s="143">
        <v>0.76867500101135777</v>
      </c>
      <c r="CI43" s="143">
        <v>5.6481029947124117E-2</v>
      </c>
      <c r="CJ43" s="143">
        <v>3.6581421511774438E-2</v>
      </c>
      <c r="CK43" s="143">
        <v>1.3666444522022762E-2</v>
      </c>
      <c r="CL43" s="143">
        <v>1.0345466715365367E-2</v>
      </c>
      <c r="CM43" s="143">
        <v>1.2028331744287971E-3</v>
      </c>
      <c r="CN43" s="143">
        <v>4.3924176036223509E-3</v>
      </c>
      <c r="CO43" s="143">
        <v>6.6820250189437351E-4</v>
      </c>
      <c r="CP43" s="143"/>
      <c r="CQ43" s="143">
        <v>1.9269273286696012E-3</v>
      </c>
      <c r="CR43" s="143">
        <v>5.8005962551704105E-5</v>
      </c>
      <c r="CS43" s="143">
        <v>2.2055350617906731E-2</v>
      </c>
      <c r="CT43" s="143">
        <v>0</v>
      </c>
      <c r="CU43" s="143">
        <v>2.4556897172564886E-3</v>
      </c>
      <c r="CV43" s="143">
        <v>0</v>
      </c>
      <c r="CW43" s="143">
        <v>7.8643116167009569E-4</v>
      </c>
      <c r="CX43" s="143">
        <v>4.8388463585736087E-4</v>
      </c>
      <c r="CY43" s="143">
        <v>7.9559622201234555E-4</v>
      </c>
      <c r="CZ43" s="143">
        <v>2.1642082771985444E-3</v>
      </c>
      <c r="DA43" s="143">
        <v>8.5915049528729987E-5</v>
      </c>
      <c r="DB43" s="143">
        <v>8.7119811492984033E-5</v>
      </c>
      <c r="DC43" s="143">
        <v>2.4136230757769946E-3</v>
      </c>
      <c r="DD43" s="143">
        <v>3.9419614374271871E-5</v>
      </c>
      <c r="DE43" s="143">
        <v>1.0794614969261663E-2</v>
      </c>
      <c r="DF43" s="143">
        <v>1.4062735547592552E-3</v>
      </c>
      <c r="DG43" s="143">
        <v>4.9499014149938333E-2</v>
      </c>
      <c r="DH43" s="143">
        <v>4.3730878468966686E-3</v>
      </c>
      <c r="DI43" s="143">
        <v>9.6581780370523455E-3</v>
      </c>
      <c r="DJ43" s="143">
        <v>0.77386298286033994</v>
      </c>
      <c r="DK43" s="143">
        <v>5.0036829252965889E-2</v>
      </c>
      <c r="DL43" s="143">
        <v>3.6480529809866831E-2</v>
      </c>
      <c r="DM43" s="143">
        <v>1.2628666237249146E-2</v>
      </c>
      <c r="DN43" s="143">
        <v>1.0098414812148626E-2</v>
      </c>
      <c r="DO43" s="143">
        <v>1.1941231031392429E-3</v>
      </c>
      <c r="DP43" s="143">
        <v>6.0823809628411047E-3</v>
      </c>
      <c r="DQ43" s="143">
        <v>5.3273292924489854E-4</v>
      </c>
      <c r="DR43" s="143"/>
      <c r="DS43" s="143">
        <v>2.0756616965580156E-3</v>
      </c>
      <c r="DT43" s="143">
        <v>0</v>
      </c>
      <c r="DU43" s="143">
        <v>1.5015407914208391E-2</v>
      </c>
      <c r="DV43" s="143">
        <v>0</v>
      </c>
      <c r="DW43" s="143">
        <v>2.668218623132307E-3</v>
      </c>
      <c r="DX43" s="143">
        <v>0</v>
      </c>
      <c r="DY43" s="143">
        <v>8.8201337999223252E-4</v>
      </c>
      <c r="DZ43" s="143">
        <v>3.2960179666443473E-4</v>
      </c>
      <c r="EA43" s="143">
        <v>9.3118137201187909E-4</v>
      </c>
      <c r="EB43" s="143">
        <v>3.1699367815415896E-3</v>
      </c>
      <c r="EC43" s="143">
        <v>3.5113814632444293E-4</v>
      </c>
      <c r="ED43" s="143">
        <v>1.6289235114630096E-4</v>
      </c>
      <c r="EE43" s="143">
        <v>2.3569389965239647E-3</v>
      </c>
      <c r="EF43" s="143">
        <v>4.0766989347362738E-5</v>
      </c>
      <c r="EG43" s="143">
        <v>4.6186057525963416E-3</v>
      </c>
      <c r="EH43" s="143">
        <v>8.2646268638820878E-4</v>
      </c>
      <c r="EI43" s="143">
        <v>4.6866303430068819E-2</v>
      </c>
      <c r="EJ43" s="143">
        <v>4.3989732682269012E-3</v>
      </c>
      <c r="EK43" s="143">
        <v>9.6934353541912061E-3</v>
      </c>
      <c r="EL43" s="143">
        <v>0.78038409812697762</v>
      </c>
      <c r="EM43" s="143">
        <v>5.5720919857250119E-2</v>
      </c>
      <c r="EN43" s="143">
        <v>3.9066414391205458E-2</v>
      </c>
      <c r="EO43" s="143">
        <v>1.0284740208252076E-2</v>
      </c>
      <c r="EP43" s="143">
        <v>1.1614922378867753E-2</v>
      </c>
      <c r="EQ43" s="143">
        <v>1.6328254821853772E-3</v>
      </c>
      <c r="ER43" s="143">
        <v>6.5055164933510226E-3</v>
      </c>
      <c r="ES43" s="143">
        <v>4.0302452298813759E-4</v>
      </c>
      <c r="ET43" s="143"/>
      <c r="EU43" s="143">
        <v>1.8638281648305026E-3</v>
      </c>
      <c r="EV43" s="143">
        <v>0</v>
      </c>
      <c r="EW43" s="143">
        <v>9.3469923404464906E-3</v>
      </c>
      <c r="EX43" s="143">
        <v>0</v>
      </c>
      <c r="EY43" s="143">
        <v>1.8781269660226158E-3</v>
      </c>
      <c r="EZ43" s="143">
        <v>0</v>
      </c>
      <c r="FA43" s="143">
        <v>7.0724576467588122E-4</v>
      </c>
      <c r="FB43" s="143">
        <v>2.9954357038790871E-4</v>
      </c>
      <c r="FC43" s="143">
        <v>0</v>
      </c>
      <c r="FD43" s="143">
        <v>3.1291211765203998E-3</v>
      </c>
      <c r="FE43" s="143">
        <v>3.5338299986096444E-4</v>
      </c>
      <c r="FF43" s="143">
        <v>0</v>
      </c>
      <c r="FG43" s="143">
        <v>5.278059337864748E-4</v>
      </c>
      <c r="FH43" s="143">
        <v>1.6959433180921546E-4</v>
      </c>
      <c r="FI43" s="143">
        <v>4.9645355198964106E-4</v>
      </c>
      <c r="FJ43" s="143">
        <v>1.3066212158157047E-2</v>
      </c>
      <c r="FK43" s="143">
        <v>3.8216006271120206E-2</v>
      </c>
      <c r="FL43" s="143">
        <v>5.4709977168438152E-3</v>
      </c>
      <c r="FM43" s="143">
        <v>9.5834126425964634E-3</v>
      </c>
      <c r="FN43" s="143">
        <v>0.79763001400524025</v>
      </c>
      <c r="FO43" s="143">
        <v>5.0231635710728223E-2</v>
      </c>
      <c r="FP43" s="143">
        <v>3.6332754074113294E-2</v>
      </c>
      <c r="FQ43" s="143">
        <v>1.3557367015756088E-2</v>
      </c>
      <c r="FR43" s="143">
        <v>9.269893983389968E-3</v>
      </c>
      <c r="FS43" s="143">
        <v>1.9066987745922142E-3</v>
      </c>
      <c r="FT43" s="143">
        <v>5.2971390226150593E-3</v>
      </c>
      <c r="FU43" s="143">
        <v>6.6577382451741499E-4</v>
      </c>
      <c r="FV43" s="143"/>
      <c r="FW43" s="143">
        <v>1.8079943245003704E-3</v>
      </c>
      <c r="FX43" s="143">
        <v>3.4056498769502032E-5</v>
      </c>
      <c r="FY43" s="143">
        <v>9.5818536774316503E-3</v>
      </c>
      <c r="FZ43" s="143">
        <v>0</v>
      </c>
      <c r="GA43" s="143">
        <v>1.5351380938861459E-3</v>
      </c>
      <c r="GB43" s="143">
        <v>0</v>
      </c>
      <c r="GC43" s="143">
        <v>6.1651684918775831E-4</v>
      </c>
      <c r="GD43" s="143">
        <v>6.3067590313866485E-5</v>
      </c>
      <c r="GE43" s="143">
        <v>0</v>
      </c>
      <c r="GF43" s="143">
        <v>2.5905415442177781E-3</v>
      </c>
      <c r="GG43" s="143">
        <v>3.1441397337869859E-4</v>
      </c>
      <c r="GH43" s="143">
        <v>0</v>
      </c>
      <c r="GI43" s="143">
        <v>7.9094888653785656E-4</v>
      </c>
      <c r="GJ43" s="143">
        <v>2.6998703518027386E-4</v>
      </c>
      <c r="GK43" s="143">
        <v>4.5523782374564569E-4</v>
      </c>
      <c r="GL43" s="143">
        <v>1.8792194416737185E-2</v>
      </c>
      <c r="GM43" s="143">
        <v>4.2117798163404573E-2</v>
      </c>
      <c r="GN43" s="143">
        <v>7.4177159105797506E-3</v>
      </c>
      <c r="GO43" s="143">
        <v>1.201757492533701E-2</v>
      </c>
      <c r="GP43" s="143">
        <v>0.78495580062562509</v>
      </c>
      <c r="GQ43" s="143">
        <v>5.1058629813486113E-2</v>
      </c>
      <c r="GR43" s="143">
        <v>3.6761436564180024E-2</v>
      </c>
      <c r="GS43" s="143">
        <v>9.8614490220041619E-3</v>
      </c>
      <c r="GT43" s="143">
        <v>9.3898394596939154E-3</v>
      </c>
      <c r="GU43" s="143">
        <v>1.6433126885831621E-3</v>
      </c>
      <c r="GV43" s="143">
        <v>6.0568601634974307E-3</v>
      </c>
      <c r="GW43" s="143">
        <v>1.8676319497219888E-3</v>
      </c>
      <c r="GX43" s="143"/>
      <c r="GY43" s="143">
        <v>1.4660923184201843E-3</v>
      </c>
      <c r="GZ43" s="143">
        <v>2.649527999603575E-4</v>
      </c>
      <c r="HA43" s="143">
        <v>6.3012890854832635E-3</v>
      </c>
      <c r="HB43" s="143">
        <v>0</v>
      </c>
      <c r="HC43" s="143">
        <v>1.3326112378672602E-3</v>
      </c>
      <c r="HD43" s="143">
        <v>0</v>
      </c>
      <c r="HE43" s="143">
        <v>3.3019607355811478E-4</v>
      </c>
      <c r="HF43" s="143">
        <v>0</v>
      </c>
      <c r="HG43" s="143">
        <v>0</v>
      </c>
      <c r="HH43" s="143">
        <v>2.4177670495669859E-3</v>
      </c>
      <c r="HI43" s="143">
        <v>0</v>
      </c>
      <c r="HJ43" s="143">
        <v>0</v>
      </c>
      <c r="HK43" s="143">
        <v>7.6960482703953312E-4</v>
      </c>
      <c r="HL43" s="143">
        <v>2.3759557556364124E-4</v>
      </c>
      <c r="HM43" s="143">
        <v>4.7977805442141999E-4</v>
      </c>
      <c r="HN43" s="143">
        <v>8.0685969948914166E-3</v>
      </c>
      <c r="HO43" s="143">
        <v>5.3740254098544646E-2</v>
      </c>
      <c r="HP43" s="143">
        <v>5.6246310298407815E-3</v>
      </c>
      <c r="HQ43" s="143">
        <v>1.1894498649129477E-2</v>
      </c>
      <c r="HR43" s="143">
        <v>0.79961778959732122</v>
      </c>
      <c r="HS43" s="143">
        <v>4.7778964850687569E-2</v>
      </c>
      <c r="HT43" s="143">
        <v>3.2749295446616609E-2</v>
      </c>
      <c r="HU43" s="143">
        <v>8.6275375382235345E-3</v>
      </c>
      <c r="HV43" s="143">
        <v>9.260197737849649E-3</v>
      </c>
      <c r="HW43" s="143">
        <v>1.475207599926731E-3</v>
      </c>
      <c r="HX43" s="143">
        <v>6.565663950260891E-3</v>
      </c>
      <c r="HY43" s="143">
        <v>9.9747548482664655E-4</v>
      </c>
      <c r="HZ43" s="127"/>
    </row>
    <row r="44" spans="1:234" s="97" customFormat="1" ht="24" x14ac:dyDescent="0.25">
      <c r="A44" s="95" t="s">
        <v>30</v>
      </c>
      <c r="B44" s="96">
        <v>3220</v>
      </c>
      <c r="C44" s="96">
        <v>3</v>
      </c>
      <c r="D44" s="96"/>
      <c r="E44" s="96"/>
      <c r="F44" s="96"/>
      <c r="G44" s="96" t="s">
        <v>828</v>
      </c>
      <c r="H44" s="96" t="s">
        <v>24</v>
      </c>
      <c r="I44" s="95" t="s">
        <v>22</v>
      </c>
      <c r="J44" s="95" t="s">
        <v>889</v>
      </c>
      <c r="K44" s="143">
        <v>0</v>
      </c>
      <c r="L44" s="143">
        <v>0</v>
      </c>
      <c r="M44" s="143">
        <v>0</v>
      </c>
      <c r="N44" s="143">
        <v>0</v>
      </c>
      <c r="O44" s="143">
        <v>0</v>
      </c>
      <c r="P44" s="143">
        <v>0</v>
      </c>
      <c r="Q44" s="143">
        <v>0</v>
      </c>
      <c r="R44" s="143">
        <v>0</v>
      </c>
      <c r="S44" s="143">
        <v>0</v>
      </c>
      <c r="T44" s="143">
        <v>8.5886801229903293E-4</v>
      </c>
      <c r="U44" s="143">
        <v>0</v>
      </c>
      <c r="V44" s="143">
        <v>8.1852119155666567E-3</v>
      </c>
      <c r="W44" s="143">
        <v>0</v>
      </c>
      <c r="X44" s="143">
        <v>0</v>
      </c>
      <c r="Y44" s="143">
        <v>0</v>
      </c>
      <c r="Z44" s="143">
        <v>3.0798654701456769E-3</v>
      </c>
      <c r="AA44" s="143">
        <v>1.5685012697315367E-2</v>
      </c>
      <c r="AB44" s="143">
        <v>1.963860203150394E-2</v>
      </c>
      <c r="AC44" s="143">
        <v>2.7635540708551877E-2</v>
      </c>
      <c r="AD44" s="143">
        <v>0.83705030422078042</v>
      </c>
      <c r="AE44" s="143">
        <v>4.0522463603110875E-2</v>
      </c>
      <c r="AF44" s="143">
        <v>2.1365128445934797E-2</v>
      </c>
      <c r="AG44" s="143">
        <v>2.5020504269586782E-2</v>
      </c>
      <c r="AH44" s="143">
        <v>0</v>
      </c>
      <c r="AI44" s="143">
        <v>0</v>
      </c>
      <c r="AJ44" s="143">
        <v>9.5849862520433059E-4</v>
      </c>
      <c r="AK44" s="143">
        <v>0</v>
      </c>
      <c r="AL44" s="143"/>
      <c r="AM44" s="143">
        <v>0</v>
      </c>
      <c r="AN44" s="143">
        <v>0</v>
      </c>
      <c r="AO44" s="143">
        <v>0</v>
      </c>
      <c r="AP44" s="143">
        <v>0</v>
      </c>
      <c r="AQ44" s="143">
        <v>0</v>
      </c>
      <c r="AR44" s="143">
        <v>0</v>
      </c>
      <c r="AS44" s="143">
        <v>0</v>
      </c>
      <c r="AT44" s="143">
        <v>0</v>
      </c>
      <c r="AU44" s="143">
        <v>0</v>
      </c>
      <c r="AV44" s="143">
        <v>1.9509774666131646E-3</v>
      </c>
      <c r="AW44" s="143">
        <v>0</v>
      </c>
      <c r="AX44" s="143">
        <v>8.0815722330430939E-3</v>
      </c>
      <c r="AY44" s="143">
        <v>0</v>
      </c>
      <c r="AZ44" s="143">
        <v>0</v>
      </c>
      <c r="BA44" s="143">
        <v>0</v>
      </c>
      <c r="BB44" s="143">
        <v>4.6801822215990479E-3</v>
      </c>
      <c r="BC44" s="143">
        <v>1.7736999242295257E-2</v>
      </c>
      <c r="BD44" s="143">
        <v>1.0495595824004094E-2</v>
      </c>
      <c r="BE44" s="143">
        <v>3.6853689810563965E-2</v>
      </c>
      <c r="BF44" s="143">
        <v>0.79375487555334523</v>
      </c>
      <c r="BG44" s="143">
        <v>5.9516087350736685E-2</v>
      </c>
      <c r="BH44" s="143">
        <v>2.8882016796505212E-2</v>
      </c>
      <c r="BI44" s="143">
        <v>3.0640884918059795E-2</v>
      </c>
      <c r="BJ44" s="143">
        <v>0</v>
      </c>
      <c r="BK44" s="143">
        <v>0</v>
      </c>
      <c r="BL44" s="143">
        <v>7.4071185832344953E-3</v>
      </c>
      <c r="BM44" s="143">
        <v>0</v>
      </c>
      <c r="BN44" s="143"/>
      <c r="BO44" s="143">
        <v>0</v>
      </c>
      <c r="BP44" s="143">
        <v>0</v>
      </c>
      <c r="BQ44" s="143">
        <v>0</v>
      </c>
      <c r="BR44" s="143">
        <v>0</v>
      </c>
      <c r="BS44" s="143">
        <v>0</v>
      </c>
      <c r="BT44" s="143">
        <v>0</v>
      </c>
      <c r="BU44" s="143">
        <v>0</v>
      </c>
      <c r="BV44" s="143">
        <v>8.2019727194875545E-4</v>
      </c>
      <c r="BW44" s="143">
        <v>0</v>
      </c>
      <c r="BX44" s="143">
        <v>3.1463130140184153E-3</v>
      </c>
      <c r="BY44" s="143">
        <v>2.0004811510951137E-4</v>
      </c>
      <c r="BZ44" s="143">
        <v>7.6008892415304358E-3</v>
      </c>
      <c r="CA44" s="143">
        <v>0</v>
      </c>
      <c r="CB44" s="143">
        <v>0</v>
      </c>
      <c r="CC44" s="143">
        <v>0</v>
      </c>
      <c r="CD44" s="143">
        <v>5.6682057474534003E-3</v>
      </c>
      <c r="CE44" s="143">
        <v>1.8588422612861189E-2</v>
      </c>
      <c r="CF44" s="143">
        <v>1.3129299307772966E-2</v>
      </c>
      <c r="CG44" s="143">
        <v>3.4736531599036953E-2</v>
      </c>
      <c r="CH44" s="143">
        <v>0.80650403957769878</v>
      </c>
      <c r="CI44" s="143">
        <v>5.4302169956961979E-2</v>
      </c>
      <c r="CJ44" s="143">
        <v>2.7793350387144151E-2</v>
      </c>
      <c r="CK44" s="143">
        <v>2.3416394114780636E-2</v>
      </c>
      <c r="CL44" s="143">
        <v>0</v>
      </c>
      <c r="CM44" s="143">
        <v>0</v>
      </c>
      <c r="CN44" s="143">
        <v>4.0941390536827936E-3</v>
      </c>
      <c r="CO44" s="143">
        <v>0</v>
      </c>
      <c r="CP44" s="143"/>
      <c r="CQ44" s="143">
        <v>0</v>
      </c>
      <c r="CR44" s="143">
        <v>0</v>
      </c>
      <c r="CS44" s="143">
        <v>0</v>
      </c>
      <c r="CT44" s="143">
        <v>0</v>
      </c>
      <c r="CU44" s="143">
        <v>0</v>
      </c>
      <c r="CV44" s="143">
        <v>0</v>
      </c>
      <c r="CW44" s="143">
        <v>0</v>
      </c>
      <c r="CX44" s="143">
        <v>0</v>
      </c>
      <c r="CY44" s="143">
        <v>0</v>
      </c>
      <c r="CZ44" s="143">
        <v>6.2660218838169238E-4</v>
      </c>
      <c r="DA44" s="143">
        <v>5.030063438843861E-4</v>
      </c>
      <c r="DB44" s="143">
        <v>6.6888288962322403E-3</v>
      </c>
      <c r="DC44" s="143">
        <v>0</v>
      </c>
      <c r="DD44" s="143">
        <v>0</v>
      </c>
      <c r="DE44" s="143">
        <v>0</v>
      </c>
      <c r="DF44" s="143">
        <v>1.9014818270835898E-3</v>
      </c>
      <c r="DG44" s="143">
        <v>1.5068834104333018E-2</v>
      </c>
      <c r="DH44" s="143">
        <v>1.1019552555048487E-2</v>
      </c>
      <c r="DI44" s="143">
        <v>0.18136562583472693</v>
      </c>
      <c r="DJ44" s="143">
        <v>0.69149088053666419</v>
      </c>
      <c r="DK44" s="143">
        <v>4.3304804911762494E-2</v>
      </c>
      <c r="DL44" s="143">
        <v>2.3804680371703184E-2</v>
      </c>
      <c r="DM44" s="143">
        <v>2.375575078889354E-2</v>
      </c>
      <c r="DN44" s="143">
        <v>0</v>
      </c>
      <c r="DO44" s="143">
        <v>0</v>
      </c>
      <c r="DP44" s="143">
        <v>4.6995164128626929E-4</v>
      </c>
      <c r="DQ44" s="143">
        <v>0</v>
      </c>
      <c r="DR44" s="143"/>
      <c r="DS44" s="143">
        <v>0</v>
      </c>
      <c r="DT44" s="143">
        <v>0</v>
      </c>
      <c r="DU44" s="143">
        <v>0</v>
      </c>
      <c r="DV44" s="143">
        <v>0</v>
      </c>
      <c r="DW44" s="143">
        <v>0</v>
      </c>
      <c r="DX44" s="143">
        <v>0</v>
      </c>
      <c r="DY44" s="143">
        <v>0</v>
      </c>
      <c r="DZ44" s="143">
        <v>0</v>
      </c>
      <c r="EA44" s="143">
        <v>0</v>
      </c>
      <c r="EB44" s="143">
        <v>7.0797025521274876E-4</v>
      </c>
      <c r="EC44" s="143">
        <v>7.600268916254509E-4</v>
      </c>
      <c r="ED44" s="143">
        <v>6.59514549862859E-3</v>
      </c>
      <c r="EE44" s="143">
        <v>0</v>
      </c>
      <c r="EF44" s="143">
        <v>0</v>
      </c>
      <c r="EG44" s="143">
        <v>0</v>
      </c>
      <c r="EH44" s="143">
        <v>3.4480893078378079E-3</v>
      </c>
      <c r="EI44" s="143">
        <v>1.1061802718056419E-2</v>
      </c>
      <c r="EJ44" s="143">
        <v>1.4869450684040348E-2</v>
      </c>
      <c r="EK44" s="143">
        <v>3.8354208755978655E-2</v>
      </c>
      <c r="EL44" s="143">
        <v>0.82059073461488485</v>
      </c>
      <c r="EM44" s="143">
        <v>4.6661229802148999E-2</v>
      </c>
      <c r="EN44" s="143">
        <v>3.0351975845558606E-2</v>
      </c>
      <c r="EO44" s="143">
        <v>2.2187131884747913E-2</v>
      </c>
      <c r="EP44" s="143">
        <v>0</v>
      </c>
      <c r="EQ44" s="143">
        <v>4.0582486136732567E-3</v>
      </c>
      <c r="ER44" s="143">
        <v>3.5398512760637438E-4</v>
      </c>
      <c r="ES44" s="143">
        <v>0</v>
      </c>
      <c r="ET44" s="143"/>
      <c r="EU44" s="143">
        <v>0</v>
      </c>
      <c r="EV44" s="143">
        <v>0</v>
      </c>
      <c r="EW44" s="143">
        <v>0</v>
      </c>
      <c r="EX44" s="143">
        <v>0</v>
      </c>
      <c r="EY44" s="143">
        <v>0</v>
      </c>
      <c r="EZ44" s="143">
        <v>0</v>
      </c>
      <c r="FA44" s="143">
        <v>0</v>
      </c>
      <c r="FB44" s="143">
        <v>0</v>
      </c>
      <c r="FC44" s="143">
        <v>0</v>
      </c>
      <c r="FD44" s="143">
        <v>1.4825723796120076E-3</v>
      </c>
      <c r="FE44" s="143">
        <v>7.7231260371789787E-4</v>
      </c>
      <c r="FF44" s="143">
        <v>5.128775818426177E-3</v>
      </c>
      <c r="FG44" s="143">
        <v>0</v>
      </c>
      <c r="FH44" s="143">
        <v>0</v>
      </c>
      <c r="FI44" s="143">
        <v>0</v>
      </c>
      <c r="FJ44" s="143">
        <v>3.3966968693894387E-3</v>
      </c>
      <c r="FK44" s="143">
        <v>1.1981787299750383E-2</v>
      </c>
      <c r="FL44" s="143">
        <v>1.4709588959716977E-2</v>
      </c>
      <c r="FM44" s="143">
        <v>3.1340233036542771E-2</v>
      </c>
      <c r="FN44" s="143">
        <v>0.8216081313547311</v>
      </c>
      <c r="FO44" s="143">
        <v>3.3535468394054961E-2</v>
      </c>
      <c r="FP44" s="143">
        <v>4.188293674648353E-2</v>
      </c>
      <c r="FQ44" s="143">
        <v>3.1417809034850801E-2</v>
      </c>
      <c r="FR44" s="143">
        <v>0</v>
      </c>
      <c r="FS44" s="143">
        <v>2.7436875027239405E-3</v>
      </c>
      <c r="FT44" s="143">
        <v>0</v>
      </c>
      <c r="FU44" s="143">
        <v>0</v>
      </c>
      <c r="FV44" s="143"/>
      <c r="FW44" s="143">
        <v>0</v>
      </c>
      <c r="FX44" s="143">
        <v>1.9973515884443737E-4</v>
      </c>
      <c r="FY44" s="143">
        <v>0</v>
      </c>
      <c r="FZ44" s="143">
        <v>0</v>
      </c>
      <c r="GA44" s="143">
        <v>0</v>
      </c>
      <c r="GB44" s="143">
        <v>0</v>
      </c>
      <c r="GC44" s="143">
        <v>0</v>
      </c>
      <c r="GD44" s="143">
        <v>0</v>
      </c>
      <c r="GE44" s="143">
        <v>0</v>
      </c>
      <c r="GF44" s="143">
        <v>5.60613185689866E-4</v>
      </c>
      <c r="GG44" s="143">
        <v>7.967347249884097E-4</v>
      </c>
      <c r="GH44" s="143">
        <v>4.2604061973196185E-3</v>
      </c>
      <c r="GI44" s="143">
        <v>0</v>
      </c>
      <c r="GJ44" s="143">
        <v>0</v>
      </c>
      <c r="GK44" s="143">
        <v>3.8097632149937545E-4</v>
      </c>
      <c r="GL44" s="143">
        <v>4.8904320299112403E-3</v>
      </c>
      <c r="GM44" s="143">
        <v>1.2194816308449241E-2</v>
      </c>
      <c r="GN44" s="143">
        <v>4.3352774697469579E-2</v>
      </c>
      <c r="GO44" s="143">
        <v>1.9301537646996617E-2</v>
      </c>
      <c r="GP44" s="143">
        <v>0.82836967250582649</v>
      </c>
      <c r="GQ44" s="143">
        <v>2.3496818239419442E-2</v>
      </c>
      <c r="GR44" s="143">
        <v>3.699796576736894E-2</v>
      </c>
      <c r="GS44" s="143">
        <v>2.2340840980741714E-2</v>
      </c>
      <c r="GT44" s="143">
        <v>0</v>
      </c>
      <c r="GU44" s="143">
        <v>2.6865314705334605E-3</v>
      </c>
      <c r="GV44" s="143">
        <v>1.7014476494140428E-4</v>
      </c>
      <c r="GW44" s="143">
        <v>0</v>
      </c>
      <c r="GX44" s="143"/>
      <c r="GY44" s="143">
        <v>0</v>
      </c>
      <c r="GZ44" s="143">
        <v>0</v>
      </c>
      <c r="HA44" s="143">
        <v>0</v>
      </c>
      <c r="HB44" s="143">
        <v>0</v>
      </c>
      <c r="HC44" s="143">
        <v>5.4344809200908891E-3</v>
      </c>
      <c r="HD44" s="143">
        <v>0</v>
      </c>
      <c r="HE44" s="143">
        <v>0</v>
      </c>
      <c r="HF44" s="143">
        <v>0</v>
      </c>
      <c r="HG44" s="143">
        <v>0</v>
      </c>
      <c r="HH44" s="143">
        <v>1.4885723946098377E-3</v>
      </c>
      <c r="HI44" s="143">
        <v>1.2547822892243243E-3</v>
      </c>
      <c r="HJ44" s="143">
        <v>3.1694007455962316E-3</v>
      </c>
      <c r="HK44" s="143">
        <v>0</v>
      </c>
      <c r="HL44" s="143">
        <v>0</v>
      </c>
      <c r="HM44" s="143">
        <v>1.1021188656901817E-3</v>
      </c>
      <c r="HN44" s="143">
        <v>4.6328091782970749E-3</v>
      </c>
      <c r="HO44" s="143">
        <v>1.5517190943695823E-2</v>
      </c>
      <c r="HP44" s="143">
        <v>3.672555165591132E-2</v>
      </c>
      <c r="HQ44" s="143">
        <v>2.5217032750775067E-2</v>
      </c>
      <c r="HR44" s="143">
        <v>0.81219137709255484</v>
      </c>
      <c r="HS44" s="143">
        <v>2.3427324934471958E-2</v>
      </c>
      <c r="HT44" s="143">
        <v>4.4629855661640828E-2</v>
      </c>
      <c r="HU44" s="143">
        <v>2.3390870834114192E-2</v>
      </c>
      <c r="HV44" s="143">
        <v>0</v>
      </c>
      <c r="HW44" s="143">
        <v>1.8186317333274034E-3</v>
      </c>
      <c r="HX44" s="143">
        <v>0</v>
      </c>
      <c r="HY44" s="143">
        <v>0</v>
      </c>
      <c r="HZ44" s="127"/>
    </row>
    <row r="45" spans="1:234" s="98" customFormat="1" ht="48" x14ac:dyDescent="0.25">
      <c r="A45" s="88" t="s">
        <v>841</v>
      </c>
      <c r="B45" s="89">
        <v>9493</v>
      </c>
      <c r="C45" s="89"/>
      <c r="D45" s="89"/>
      <c r="E45" s="89"/>
      <c r="F45" s="89" t="s">
        <v>83</v>
      </c>
      <c r="G45" s="89" t="s">
        <v>783</v>
      </c>
      <c r="H45" s="89" t="s">
        <v>782</v>
      </c>
      <c r="I45" s="88" t="s">
        <v>841</v>
      </c>
      <c r="J45" s="88" t="s">
        <v>841</v>
      </c>
      <c r="K45" s="144">
        <v>1.2128904164747173E-7</v>
      </c>
      <c r="L45" s="144">
        <v>1.1640060712414595E-6</v>
      </c>
      <c r="M45" s="144">
        <v>5.7621745769690461E-7</v>
      </c>
      <c r="N45" s="144">
        <v>1.8127438289703656E-8</v>
      </c>
      <c r="O45" s="144">
        <v>5.6324593252224753E-6</v>
      </c>
      <c r="P45" s="144">
        <v>6.3673418008068813E-7</v>
      </c>
      <c r="Q45" s="144">
        <v>8.8116735949231018E-8</v>
      </c>
      <c r="R45" s="144">
        <v>5.2903964598373725E-7</v>
      </c>
      <c r="S45" s="144">
        <v>5.4663119599886894E-6</v>
      </c>
      <c r="T45" s="144">
        <v>2.3551249234661801E-5</v>
      </c>
      <c r="U45" s="144">
        <v>8.230315937303614E-7</v>
      </c>
      <c r="V45" s="144">
        <v>6.8487645390839035E-7</v>
      </c>
      <c r="W45" s="144">
        <v>3.2924867813536202E-6</v>
      </c>
      <c r="X45" s="144">
        <v>6.0139993017408055E-7</v>
      </c>
      <c r="Y45" s="144">
        <v>4.9750054007790591E-7</v>
      </c>
      <c r="Z45" s="144">
        <v>7.445343477044923E-6</v>
      </c>
      <c r="AA45" s="144">
        <v>2.2666476904474336E-5</v>
      </c>
      <c r="AB45" s="144">
        <v>9.5337833950911523E-7</v>
      </c>
      <c r="AC45" s="144">
        <v>2.8093315296420852E-5</v>
      </c>
      <c r="AD45" s="144">
        <v>1.6694772517031472E-4</v>
      </c>
      <c r="AE45" s="144">
        <v>1.3128076615645117E-5</v>
      </c>
      <c r="AF45" s="144">
        <v>7.7553853762560866E-6</v>
      </c>
      <c r="AG45" s="144">
        <v>9.7645933102433951E-6</v>
      </c>
      <c r="AH45" s="144">
        <v>1.4021813293655803E-6</v>
      </c>
      <c r="AI45" s="144">
        <v>1.4896996950564043E-6</v>
      </c>
      <c r="AJ45" s="144">
        <v>3.3436139026906392E-6</v>
      </c>
      <c r="AK45" s="144">
        <v>1.0717726682143417E-5</v>
      </c>
      <c r="AL45" s="144"/>
      <c r="AM45" s="144">
        <v>1.831326605839452E-8</v>
      </c>
      <c r="AN45" s="144">
        <v>7.9999494979475689E-7</v>
      </c>
      <c r="AO45" s="144">
        <v>6.7922967439059755E-7</v>
      </c>
      <c r="AP45" s="144">
        <v>7.4483942602732176E-8</v>
      </c>
      <c r="AQ45" s="144">
        <v>5.1165193645169556E-6</v>
      </c>
      <c r="AR45" s="144">
        <v>6.6301126949941312E-7</v>
      </c>
      <c r="AS45" s="144">
        <v>9.5481983885287773E-8</v>
      </c>
      <c r="AT45" s="144">
        <v>5.2259290644284775E-7</v>
      </c>
      <c r="AU45" s="144">
        <v>6.7227542318892083E-6</v>
      </c>
      <c r="AV45" s="144">
        <v>2.8068985984153918E-5</v>
      </c>
      <c r="AW45" s="144">
        <v>1.0242076694979527E-6</v>
      </c>
      <c r="AX45" s="144">
        <v>6.096471865123261E-7</v>
      </c>
      <c r="AY45" s="144">
        <v>3.6796711337905374E-6</v>
      </c>
      <c r="AZ45" s="144">
        <v>6.4715642885740205E-7</v>
      </c>
      <c r="BA45" s="144">
        <v>8.6466733951917207E-7</v>
      </c>
      <c r="BB45" s="144">
        <v>1.0402739680388101E-5</v>
      </c>
      <c r="BC45" s="144">
        <v>1.9934112012933267E-5</v>
      </c>
      <c r="BD45" s="144">
        <v>8.9576454379365033E-6</v>
      </c>
      <c r="BE45" s="144">
        <v>2.5080751117899229E-5</v>
      </c>
      <c r="BF45" s="144">
        <v>1.5261843563517088E-4</v>
      </c>
      <c r="BG45" s="144">
        <v>1.5429391778741414E-5</v>
      </c>
      <c r="BH45" s="144">
        <v>7.466393031550286E-6</v>
      </c>
      <c r="BI45" s="144">
        <v>7.9092647074190228E-6</v>
      </c>
      <c r="BJ45" s="144">
        <v>1.2081836046635971E-6</v>
      </c>
      <c r="BK45" s="144">
        <v>1.29630985005114E-6</v>
      </c>
      <c r="BL45" s="144">
        <v>1.8970212611627777E-6</v>
      </c>
      <c r="BM45" s="144">
        <v>9.2806427418798551E-6</v>
      </c>
      <c r="BN45" s="144"/>
      <c r="BO45" s="144">
        <v>4.0799715396767305E-8</v>
      </c>
      <c r="BP45" s="144">
        <v>3.854241013446266E-7</v>
      </c>
      <c r="BQ45" s="144">
        <v>5.9657200660875403E-7</v>
      </c>
      <c r="BR45" s="144">
        <v>9.9809152508952742E-8</v>
      </c>
      <c r="BS45" s="144">
        <v>4.2398949283137885E-6</v>
      </c>
      <c r="BT45" s="144">
        <v>5.5058439462765578E-8</v>
      </c>
      <c r="BU45" s="144">
        <v>1.448281998178274E-7</v>
      </c>
      <c r="BV45" s="144">
        <v>2.9454076892549755E-7</v>
      </c>
      <c r="BW45" s="144">
        <v>7.3719504248286113E-6</v>
      </c>
      <c r="BX45" s="144">
        <v>2.5157192748327265E-5</v>
      </c>
      <c r="BY45" s="144">
        <v>1.1813714902961417E-6</v>
      </c>
      <c r="BZ45" s="144">
        <v>6.6130425422100697E-6</v>
      </c>
      <c r="CA45" s="144">
        <v>4.3322368051804038E-6</v>
      </c>
      <c r="CB45" s="144">
        <v>3.9024655509997883E-7</v>
      </c>
      <c r="CC45" s="144">
        <v>2.0125473057762754E-7</v>
      </c>
      <c r="CD45" s="144">
        <v>6.4741462337866453E-6</v>
      </c>
      <c r="CE45" s="144">
        <v>1.966594281789377E-5</v>
      </c>
      <c r="CF45" s="144">
        <v>5.5537132258043161E-6</v>
      </c>
      <c r="CG45" s="144">
        <v>2.7220178626630499E-5</v>
      </c>
      <c r="CH45" s="144">
        <v>1.6562222259859476E-4</v>
      </c>
      <c r="CI45" s="144">
        <v>2.1804789746853844E-5</v>
      </c>
      <c r="CJ45" s="144">
        <v>7.335465032278001E-6</v>
      </c>
      <c r="CK45" s="144">
        <v>8.9853417922755764E-6</v>
      </c>
      <c r="CL45" s="144">
        <v>1.5918917527139434E-6</v>
      </c>
      <c r="CM45" s="144">
        <v>1.2166842187580306E-6</v>
      </c>
      <c r="CN45" s="144">
        <v>4.1782719296007933E-6</v>
      </c>
      <c r="CO45" s="144">
        <v>6.9946876783184807E-6</v>
      </c>
      <c r="CP45" s="144"/>
      <c r="CQ45" s="144">
        <v>2.4098185044159067E-6</v>
      </c>
      <c r="CR45" s="144">
        <v>6.1560888907220751E-9</v>
      </c>
      <c r="CS45" s="144">
        <v>1.4037191941054603E-5</v>
      </c>
      <c r="CT45" s="144">
        <v>2.677433289735003E-7</v>
      </c>
      <c r="CU45" s="144">
        <v>9.4162941525192921E-6</v>
      </c>
      <c r="CV45" s="144">
        <v>3.0868391807928441E-7</v>
      </c>
      <c r="CW45" s="144">
        <v>1.3218546090950771E-7</v>
      </c>
      <c r="CX45" s="144">
        <v>4.2762091091709086E-7</v>
      </c>
      <c r="CY45" s="144">
        <v>1.1746489916178154E-5</v>
      </c>
      <c r="CZ45" s="144">
        <v>2.4782404616997978E-5</v>
      </c>
      <c r="DA45" s="144">
        <v>6.558257706270582E-7</v>
      </c>
      <c r="DB45" s="144">
        <v>2.1318651043444069E-6</v>
      </c>
      <c r="DC45" s="144">
        <v>3.9862616147376168E-6</v>
      </c>
      <c r="DD45" s="144">
        <v>1.7002405894889304E-7</v>
      </c>
      <c r="DE45" s="144">
        <v>2.3974950310583805E-7</v>
      </c>
      <c r="DF45" s="144">
        <v>1.0109680762972899E-5</v>
      </c>
      <c r="DG45" s="144">
        <v>1.923275091334345E-5</v>
      </c>
      <c r="DH45" s="144">
        <v>5.9817252974063044E-6</v>
      </c>
      <c r="DI45" s="144">
        <v>2.8258245812283061E-5</v>
      </c>
      <c r="DJ45" s="144">
        <v>1.4946131157531401E-4</v>
      </c>
      <c r="DK45" s="144">
        <v>1.8924475443290048E-5</v>
      </c>
      <c r="DL45" s="144">
        <v>8.2423005528088607E-6</v>
      </c>
      <c r="DM45" s="144">
        <v>9.6032092768709769E-6</v>
      </c>
      <c r="DN45" s="144">
        <v>1.4077518163785107E-6</v>
      </c>
      <c r="DO45" s="144">
        <v>5.433566019849223E-6</v>
      </c>
      <c r="DP45" s="144">
        <v>2.0422246561481806E-6</v>
      </c>
      <c r="DQ45" s="144">
        <v>5.3696610730215732E-6</v>
      </c>
      <c r="DR45" s="144"/>
      <c r="DS45" s="144">
        <v>2.0489537827269366E-7</v>
      </c>
      <c r="DT45" s="144">
        <v>0</v>
      </c>
      <c r="DU45" s="144">
        <v>1.0736409457230761E-5</v>
      </c>
      <c r="DV45" s="144">
        <v>1.8916206087991108E-7</v>
      </c>
      <c r="DW45" s="144">
        <v>1.0060259820941985E-5</v>
      </c>
      <c r="DX45" s="144">
        <v>0</v>
      </c>
      <c r="DY45" s="144">
        <v>1.049892928902512E-7</v>
      </c>
      <c r="DZ45" s="144">
        <v>9.4779802043948214E-8</v>
      </c>
      <c r="EA45" s="144">
        <v>6.2536665727744314E-6</v>
      </c>
      <c r="EB45" s="144">
        <v>2.1876134024299483E-5</v>
      </c>
      <c r="EC45" s="144">
        <v>9.3647673202477564E-7</v>
      </c>
      <c r="ED45" s="144">
        <v>6.5789495559245243E-7</v>
      </c>
      <c r="EE45" s="144">
        <v>1.9975355390111062E-5</v>
      </c>
      <c r="EF45" s="144">
        <v>6.4498012093722952E-7</v>
      </c>
      <c r="EG45" s="144">
        <v>4.1289948215382216E-7</v>
      </c>
      <c r="EH45" s="144">
        <v>7.5706279649074029E-6</v>
      </c>
      <c r="EI45" s="144">
        <v>2.0169024584136494E-5</v>
      </c>
      <c r="EJ45" s="144">
        <v>3.2089891453796986E-6</v>
      </c>
      <c r="EK45" s="144">
        <v>3.3343477270610351E-5</v>
      </c>
      <c r="EL45" s="144">
        <v>1.341394386021141E-4</v>
      </c>
      <c r="EM45" s="144">
        <v>2.3630010193149939E-5</v>
      </c>
      <c r="EN45" s="144">
        <v>9.2364003069846845E-6</v>
      </c>
      <c r="EO45" s="144">
        <v>8.7368862281290554E-6</v>
      </c>
      <c r="EP45" s="144">
        <v>1.7977908104654269E-6</v>
      </c>
      <c r="EQ45" s="144">
        <v>4.4527125431800157E-6</v>
      </c>
      <c r="ER45" s="144">
        <v>2.7554513796694441E-6</v>
      </c>
      <c r="ES45" s="144">
        <v>6.2745535500129328E-6</v>
      </c>
      <c r="ET45" s="144"/>
      <c r="EU45" s="144">
        <v>8.5474203130033543E-8</v>
      </c>
      <c r="EV45" s="144">
        <v>0</v>
      </c>
      <c r="EW45" s="144">
        <v>1.1053668439806171E-5</v>
      </c>
      <c r="EX45" s="144">
        <v>2.3969449573463612E-7</v>
      </c>
      <c r="EY45" s="144">
        <v>1.2588350750922629E-5</v>
      </c>
      <c r="EZ45" s="144">
        <v>3.5030411118866203E-8</v>
      </c>
      <c r="FA45" s="144">
        <v>5.2257433162827646E-7</v>
      </c>
      <c r="FB45" s="144">
        <v>1.9721744788834374E-7</v>
      </c>
      <c r="FC45" s="144">
        <v>6.7715142215364447E-6</v>
      </c>
      <c r="FD45" s="144">
        <v>1.0642532852027886E-5</v>
      </c>
      <c r="FE45" s="144">
        <v>1.0164526544786161E-6</v>
      </c>
      <c r="FF45" s="144">
        <v>8.2092661044068543E-7</v>
      </c>
      <c r="FG45" s="144">
        <v>3.236855097512622E-5</v>
      </c>
      <c r="FH45" s="144">
        <v>9.651903863283989E-6</v>
      </c>
      <c r="FI45" s="144">
        <v>1.648739069694048E-7</v>
      </c>
      <c r="FJ45" s="144">
        <v>8.9957783869591001E-6</v>
      </c>
      <c r="FK45" s="144">
        <v>2.8242726106215161E-5</v>
      </c>
      <c r="FL45" s="144">
        <v>3.2161239646105542E-6</v>
      </c>
      <c r="FM45" s="144">
        <v>2.6962141289199599E-5</v>
      </c>
      <c r="FN45" s="144">
        <v>1.1478827989367834E-4</v>
      </c>
      <c r="FO45" s="144">
        <v>1.8857262796559097E-5</v>
      </c>
      <c r="FP45" s="144">
        <v>1.8087592985004275E-5</v>
      </c>
      <c r="FQ45" s="144">
        <v>1.1611628308052766E-5</v>
      </c>
      <c r="FR45" s="144">
        <v>1.9345581454160721E-6</v>
      </c>
      <c r="FS45" s="144">
        <v>5.0445517164747617E-6</v>
      </c>
      <c r="FT45" s="144">
        <v>2.1732874591564982E-6</v>
      </c>
      <c r="FU45" s="144">
        <v>5.9372867523295815E-6</v>
      </c>
      <c r="FV45" s="144"/>
      <c r="FW45" s="144">
        <v>9.9183639084396481E-8</v>
      </c>
      <c r="FX45" s="144">
        <v>0</v>
      </c>
      <c r="FY45" s="144">
        <v>1.2200754636542347E-5</v>
      </c>
      <c r="FZ45" s="144">
        <v>0</v>
      </c>
      <c r="GA45" s="144">
        <v>1.5739123857656214E-5</v>
      </c>
      <c r="GB45" s="144">
        <v>1.2189925559691877E-6</v>
      </c>
      <c r="GC45" s="144">
        <v>4.7584842860585861E-7</v>
      </c>
      <c r="GD45" s="144">
        <v>5.1830851443623726E-7</v>
      </c>
      <c r="GE45" s="144">
        <v>7.802779981505479E-6</v>
      </c>
      <c r="GF45" s="144">
        <v>7.3443095992201192E-6</v>
      </c>
      <c r="GG45" s="144">
        <v>7.6049816279688835E-7</v>
      </c>
      <c r="GH45" s="144">
        <v>2.7869853576428763E-7</v>
      </c>
      <c r="GI45" s="144">
        <v>2.3434889149276494E-5</v>
      </c>
      <c r="GJ45" s="144">
        <v>2.1844754974801377E-7</v>
      </c>
      <c r="GK45" s="144">
        <v>1.1667740454175035E-7</v>
      </c>
      <c r="GL45" s="144">
        <v>6.3670569877040465E-6</v>
      </c>
      <c r="GM45" s="144">
        <v>2.2567836005039669E-5</v>
      </c>
      <c r="GN45" s="144">
        <v>2.3031651477593359E-6</v>
      </c>
      <c r="GO45" s="144">
        <v>2.5234564501789357E-5</v>
      </c>
      <c r="GP45" s="144">
        <v>7.8115580950618267E-5</v>
      </c>
      <c r="GQ45" s="144">
        <v>1.8481257044835817E-5</v>
      </c>
      <c r="GR45" s="144">
        <v>1.413777643213688E-5</v>
      </c>
      <c r="GS45" s="144">
        <v>1.6167121923008032E-5</v>
      </c>
      <c r="GT45" s="144">
        <v>2.036317318744142E-6</v>
      </c>
      <c r="GU45" s="144">
        <v>5.9414094881592516E-6</v>
      </c>
      <c r="GV45" s="144">
        <v>2.9294227757719498E-6</v>
      </c>
      <c r="GW45" s="144">
        <v>7.7315193367596736E-6</v>
      </c>
      <c r="GX45" s="144"/>
      <c r="GY45" s="144">
        <v>6.7231619284193103E-7</v>
      </c>
      <c r="GZ45" s="144">
        <v>1.6550872769637465E-8</v>
      </c>
      <c r="HA45" s="144">
        <v>6.0616875725128595E-7</v>
      </c>
      <c r="HB45" s="144">
        <v>0</v>
      </c>
      <c r="HC45" s="144">
        <v>1.0798241445176188E-5</v>
      </c>
      <c r="HD45" s="144">
        <v>2.8033035853595796E-8</v>
      </c>
      <c r="HE45" s="144">
        <v>2.7509367838514224E-7</v>
      </c>
      <c r="HF45" s="144">
        <v>1.6897760200013139E-6</v>
      </c>
      <c r="HG45" s="144">
        <v>7.9995661615250317E-6</v>
      </c>
      <c r="HH45" s="144">
        <v>7.4639557795603917E-6</v>
      </c>
      <c r="HI45" s="144">
        <v>8.959017378727113E-7</v>
      </c>
      <c r="HJ45" s="144">
        <v>5.9423913025588572E-7</v>
      </c>
      <c r="HK45" s="144">
        <v>4.7276377181328733E-6</v>
      </c>
      <c r="HL45" s="144">
        <v>1.3062575043270452E-7</v>
      </c>
      <c r="HM45" s="144">
        <v>3.1881637087762747E-7</v>
      </c>
      <c r="HN45" s="144">
        <v>3.0509490865479747E-6</v>
      </c>
      <c r="HO45" s="144">
        <v>1.6953390567701294E-5</v>
      </c>
      <c r="HP45" s="144">
        <v>2.5685698581941518E-6</v>
      </c>
      <c r="HQ45" s="144">
        <v>2.866502894289186E-5</v>
      </c>
      <c r="HR45" s="144">
        <v>5.0594121970081886E-5</v>
      </c>
      <c r="HS45" s="144">
        <v>1.9160603231726712E-5</v>
      </c>
      <c r="HT45" s="144">
        <v>1.6886177685846042E-5</v>
      </c>
      <c r="HU45" s="144">
        <v>1.6696303244786565E-5</v>
      </c>
      <c r="HV45" s="144">
        <v>3.8463456867665409E-6</v>
      </c>
      <c r="HW45" s="144">
        <v>6.3555606233039829E-6</v>
      </c>
      <c r="HX45" s="144">
        <v>5.2392320475392937E-6</v>
      </c>
      <c r="HY45" s="144">
        <v>1.0167603095510257E-5</v>
      </c>
      <c r="HZ45" s="125"/>
    </row>
    <row r="46" spans="1:234" s="98" customFormat="1" x14ac:dyDescent="0.25">
      <c r="A46" s="88" t="s">
        <v>841</v>
      </c>
      <c r="B46" s="89">
        <v>9101</v>
      </c>
      <c r="C46" s="89"/>
      <c r="D46" s="89"/>
      <c r="E46" s="89"/>
      <c r="F46" s="89" t="s">
        <v>80</v>
      </c>
      <c r="G46" s="89" t="s">
        <v>831</v>
      </c>
      <c r="H46" s="89" t="s">
        <v>35</v>
      </c>
      <c r="I46" s="88" t="s">
        <v>841</v>
      </c>
      <c r="J46" s="88" t="s">
        <v>841</v>
      </c>
      <c r="K46" s="144">
        <v>1.2126811269599922E-7</v>
      </c>
      <c r="L46" s="144">
        <v>0</v>
      </c>
      <c r="M46" s="144">
        <v>0</v>
      </c>
      <c r="N46" s="144">
        <v>0</v>
      </c>
      <c r="O46" s="144">
        <v>1.980241358768208E-8</v>
      </c>
      <c r="P46" s="144">
        <v>0</v>
      </c>
      <c r="Q46" s="144">
        <v>0</v>
      </c>
      <c r="R46" s="144">
        <v>7.2369677499287957E-9</v>
      </c>
      <c r="S46" s="144">
        <v>2.3861394213082183E-8</v>
      </c>
      <c r="T46" s="144">
        <v>2.366866658507898E-8</v>
      </c>
      <c r="U46" s="144">
        <v>9.3279249099754886E-7</v>
      </c>
      <c r="V46" s="144">
        <v>2.2659297862129572E-8</v>
      </c>
      <c r="W46" s="144">
        <v>2.3553417276278614E-7</v>
      </c>
      <c r="X46" s="144">
        <v>0</v>
      </c>
      <c r="Y46" s="144">
        <v>9.4039052435916549E-8</v>
      </c>
      <c r="Z46" s="144">
        <v>2.5767085657904252E-6</v>
      </c>
      <c r="AA46" s="144">
        <v>1.8102715759774866E-6</v>
      </c>
      <c r="AB46" s="144">
        <v>5.9655751462479308E-9</v>
      </c>
      <c r="AC46" s="144">
        <v>2.1158908911098698E-5</v>
      </c>
      <c r="AD46" s="144">
        <v>2.9702354756726911E-6</v>
      </c>
      <c r="AE46" s="144">
        <v>9.937903815114508E-6</v>
      </c>
      <c r="AF46" s="144">
        <v>1.3148465451859235E-7</v>
      </c>
      <c r="AG46" s="144">
        <v>1.6112228278499063E-6</v>
      </c>
      <c r="AH46" s="144">
        <v>1.0647826538522122E-7</v>
      </c>
      <c r="AI46" s="144">
        <v>1.3797452461867624E-8</v>
      </c>
      <c r="AJ46" s="144">
        <v>2.970889381809997E-7</v>
      </c>
      <c r="AK46" s="144">
        <v>3.0823968577565341E-6</v>
      </c>
      <c r="AL46" s="144"/>
      <c r="AM46" s="144">
        <v>9.3159962589089514E-8</v>
      </c>
      <c r="AN46" s="144">
        <v>0</v>
      </c>
      <c r="AO46" s="144">
        <v>0</v>
      </c>
      <c r="AP46" s="144">
        <v>0</v>
      </c>
      <c r="AQ46" s="144">
        <v>2.0556866239867416E-8</v>
      </c>
      <c r="AR46" s="144">
        <v>0</v>
      </c>
      <c r="AS46" s="144">
        <v>0</v>
      </c>
      <c r="AT46" s="144">
        <v>1.3808058550872845E-7</v>
      </c>
      <c r="AU46" s="144">
        <v>1.6688902768303175E-6</v>
      </c>
      <c r="AV46" s="144">
        <v>3.6992977509404637E-8</v>
      </c>
      <c r="AW46" s="144">
        <v>9.1867751885434291E-7</v>
      </c>
      <c r="AX46" s="144">
        <v>0</v>
      </c>
      <c r="AY46" s="144">
        <v>2.518977141331135E-7</v>
      </c>
      <c r="AZ46" s="144">
        <v>6.1044220194648396E-9</v>
      </c>
      <c r="BA46" s="144">
        <v>7.9342630358744412E-8</v>
      </c>
      <c r="BB46" s="144">
        <v>2.8626696964210977E-6</v>
      </c>
      <c r="BC46" s="144">
        <v>1.8777896307298185E-6</v>
      </c>
      <c r="BD46" s="144">
        <v>0</v>
      </c>
      <c r="BE46" s="144">
        <v>2.5735592725966612E-5</v>
      </c>
      <c r="BF46" s="144">
        <v>3.4840842818226018E-6</v>
      </c>
      <c r="BG46" s="144">
        <v>1.1167598369353701E-5</v>
      </c>
      <c r="BH46" s="144">
        <v>1.4987067339999507E-7</v>
      </c>
      <c r="BI46" s="144">
        <v>1.5467068487530746E-6</v>
      </c>
      <c r="BJ46" s="144">
        <v>1.3264764991137141E-7</v>
      </c>
      <c r="BK46" s="144">
        <v>0</v>
      </c>
      <c r="BL46" s="144">
        <v>3.1703351772382091E-7</v>
      </c>
      <c r="BM46" s="144">
        <v>3.2239047217445371E-6</v>
      </c>
      <c r="BN46" s="144"/>
      <c r="BO46" s="144">
        <v>7.85034523899021E-8</v>
      </c>
      <c r="BP46" s="144">
        <v>0</v>
      </c>
      <c r="BQ46" s="144">
        <v>0</v>
      </c>
      <c r="BR46" s="144">
        <v>0</v>
      </c>
      <c r="BS46" s="144">
        <v>2.1592084675985773E-8</v>
      </c>
      <c r="BT46" s="144">
        <v>0</v>
      </c>
      <c r="BU46" s="144">
        <v>0</v>
      </c>
      <c r="BV46" s="144">
        <v>1.893001921192201E-8</v>
      </c>
      <c r="BW46" s="144">
        <v>2.5088900619663141E-8</v>
      </c>
      <c r="BX46" s="144">
        <v>3.7633350929494711E-8</v>
      </c>
      <c r="BY46" s="144">
        <v>9.229342342321626E-7</v>
      </c>
      <c r="BZ46" s="144">
        <v>7.5725522187864568E-9</v>
      </c>
      <c r="CA46" s="144">
        <v>1.7099487443194066E-7</v>
      </c>
      <c r="CB46" s="144">
        <v>6.2722251549157851E-9</v>
      </c>
      <c r="CC46" s="144">
        <v>8.3263284733343464E-8</v>
      </c>
      <c r="CD46" s="144">
        <v>3.0160190286300223E-6</v>
      </c>
      <c r="CE46" s="144">
        <v>1.9885602798233977E-6</v>
      </c>
      <c r="CF46" s="144">
        <v>0</v>
      </c>
      <c r="CG46" s="144">
        <v>2.7983836257631725E-5</v>
      </c>
      <c r="CH46" s="144">
        <v>5.6289938435320642E-6</v>
      </c>
      <c r="CI46" s="144">
        <v>7.3558693269206893E-6</v>
      </c>
      <c r="CJ46" s="144">
        <v>1.5408679069561324E-7</v>
      </c>
      <c r="CK46" s="144">
        <v>1.2449607610073082E-6</v>
      </c>
      <c r="CL46" s="144">
        <v>1.0757319919026884E-7</v>
      </c>
      <c r="CM46" s="144">
        <v>1.1257030718951089E-8</v>
      </c>
      <c r="CN46" s="144">
        <v>6.2722251549157851E-9</v>
      </c>
      <c r="CO46" s="144">
        <v>7.4682416859104455E-7</v>
      </c>
      <c r="CP46" s="144"/>
      <c r="CQ46" s="144">
        <v>7.5392547564953271E-8</v>
      </c>
      <c r="CR46" s="144">
        <v>0</v>
      </c>
      <c r="CS46" s="144">
        <v>3.4054004023026463E-7</v>
      </c>
      <c r="CT46" s="144">
        <v>0</v>
      </c>
      <c r="CU46" s="144">
        <v>1.2947440972664351E-7</v>
      </c>
      <c r="CV46" s="144">
        <v>0</v>
      </c>
      <c r="CW46" s="144">
        <v>0</v>
      </c>
      <c r="CX46" s="144">
        <v>2.4064241838442198E-7</v>
      </c>
      <c r="CY46" s="144">
        <v>2.46243555628883E-8</v>
      </c>
      <c r="CZ46" s="144">
        <v>6.1560888907220751E-9</v>
      </c>
      <c r="DA46" s="144">
        <v>9.5430854111364543E-7</v>
      </c>
      <c r="DB46" s="144">
        <v>7.4987940034575293E-9</v>
      </c>
      <c r="DC46" s="144">
        <v>8.187688589267703E-7</v>
      </c>
      <c r="DD46" s="144">
        <v>6.1560888907220751E-9</v>
      </c>
      <c r="DE46" s="144">
        <v>9.4481619091137151E-8</v>
      </c>
      <c r="DF46" s="144">
        <v>3.1263962877565779E-6</v>
      </c>
      <c r="DG46" s="144">
        <v>1.8607476738801179E-6</v>
      </c>
      <c r="DH46" s="144">
        <v>0</v>
      </c>
      <c r="DI46" s="144">
        <v>3.1051290225473399E-5</v>
      </c>
      <c r="DJ46" s="144">
        <v>1.79456265856981E-5</v>
      </c>
      <c r="DK46" s="144">
        <v>1.2807387917195286E-5</v>
      </c>
      <c r="DL46" s="144">
        <v>1.7154704145374566E-7</v>
      </c>
      <c r="DM46" s="144">
        <v>1.7140171257362084E-6</v>
      </c>
      <c r="DN46" s="144">
        <v>8.9074426885651235E-8</v>
      </c>
      <c r="DO46" s="144">
        <v>0</v>
      </c>
      <c r="DP46" s="144">
        <v>1.2481611420638334E-8</v>
      </c>
      <c r="DQ46" s="144">
        <v>1.4107006394350236E-6</v>
      </c>
      <c r="DR46" s="144"/>
      <c r="DS46" s="144">
        <v>1.4012619604033413E-8</v>
      </c>
      <c r="DT46" s="144">
        <v>0</v>
      </c>
      <c r="DU46" s="144">
        <v>8.0442816245376986E-9</v>
      </c>
      <c r="DV46" s="144">
        <v>0</v>
      </c>
      <c r="DW46" s="144">
        <v>1.4605937272435489E-7</v>
      </c>
      <c r="DX46" s="144">
        <v>0</v>
      </c>
      <c r="DY46" s="144">
        <v>0</v>
      </c>
      <c r="DZ46" s="144">
        <v>0</v>
      </c>
      <c r="EA46" s="144">
        <v>2.6468281474285332E-8</v>
      </c>
      <c r="EB46" s="144">
        <v>6.6170703685713329E-9</v>
      </c>
      <c r="EC46" s="144">
        <v>1.0430629445639006E-6</v>
      </c>
      <c r="ED46" s="144">
        <v>8.0499904695668833E-9</v>
      </c>
      <c r="EE46" s="144">
        <v>2.1935263905621247E-7</v>
      </c>
      <c r="EF46" s="144">
        <v>6.6170703685713329E-9</v>
      </c>
      <c r="EG46" s="144">
        <v>2.9776816658571002E-8</v>
      </c>
      <c r="EH46" s="144">
        <v>6.7174707880351161E-7</v>
      </c>
      <c r="EI46" s="144">
        <v>1.9423691271453146E-6</v>
      </c>
      <c r="EJ46" s="144">
        <v>7.2787774054284666E-9</v>
      </c>
      <c r="EK46" s="144">
        <v>3.218554211419419E-5</v>
      </c>
      <c r="EL46" s="144">
        <v>1.7993167847402544E-5</v>
      </c>
      <c r="EM46" s="144">
        <v>1.483133454039767E-5</v>
      </c>
      <c r="EN46" s="144">
        <v>7.0802652943737397E-9</v>
      </c>
      <c r="EO46" s="144">
        <v>1.39109775107786E-6</v>
      </c>
      <c r="EP46" s="144">
        <v>9.6296797862549542E-8</v>
      </c>
      <c r="EQ46" s="144">
        <v>3.1337601913442199E-7</v>
      </c>
      <c r="ER46" s="144">
        <v>1.5876583453622343E-7</v>
      </c>
      <c r="ES46" s="144">
        <v>1.9338506221446868E-6</v>
      </c>
      <c r="ET46" s="144"/>
      <c r="EU46" s="144">
        <v>1.4012164447546482E-8</v>
      </c>
      <c r="EV46" s="144">
        <v>0</v>
      </c>
      <c r="EW46" s="144">
        <v>9.7934482697905511E-9</v>
      </c>
      <c r="EX46" s="144">
        <v>0</v>
      </c>
      <c r="EY46" s="144">
        <v>1.6267459982486916E-7</v>
      </c>
      <c r="EZ46" s="144">
        <v>0</v>
      </c>
      <c r="FA46" s="144">
        <v>0</v>
      </c>
      <c r="FB46" s="144">
        <v>2.6813361483103179E-7</v>
      </c>
      <c r="FC46" s="144">
        <v>2.8024328895092963E-8</v>
      </c>
      <c r="FD46" s="144">
        <v>1.4012164447546482E-8</v>
      </c>
      <c r="FE46" s="144">
        <v>1.0283907172510814E-6</v>
      </c>
      <c r="FF46" s="144">
        <v>9.3480723761736385E-9</v>
      </c>
      <c r="FG46" s="144">
        <v>2.4134371242330348E-7</v>
      </c>
      <c r="FH46" s="144">
        <v>7.0060822237732409E-9</v>
      </c>
      <c r="FI46" s="144">
        <v>3.1459569211265651E-8</v>
      </c>
      <c r="FJ46" s="144">
        <v>9.8666972361126194E-7</v>
      </c>
      <c r="FK46" s="144">
        <v>1.8014917010740287E-6</v>
      </c>
      <c r="FL46" s="144">
        <v>2.0822377705923913E-8</v>
      </c>
      <c r="FM46" s="144">
        <v>3.2238685331015447E-5</v>
      </c>
      <c r="FN46" s="144">
        <v>2.4315876383152867E-5</v>
      </c>
      <c r="FO46" s="144">
        <v>1.5963430366380279E-5</v>
      </c>
      <c r="FP46" s="144">
        <v>2.2315411494919627E-7</v>
      </c>
      <c r="FQ46" s="144">
        <v>1.8086962136269075E-7</v>
      </c>
      <c r="FR46" s="144">
        <v>1.0985762929532468E-7</v>
      </c>
      <c r="FS46" s="144">
        <v>7.5162154107249907E-8</v>
      </c>
      <c r="FT46" s="144">
        <v>2.427224792712581E-7</v>
      </c>
      <c r="FU46" s="144">
        <v>1.36200769659858E-6</v>
      </c>
      <c r="FV46" s="144"/>
      <c r="FW46" s="144">
        <v>0</v>
      </c>
      <c r="FX46" s="144">
        <v>0</v>
      </c>
      <c r="FY46" s="144">
        <v>0</v>
      </c>
      <c r="FZ46" s="144">
        <v>0</v>
      </c>
      <c r="GA46" s="144">
        <v>1.3347718866344681E-7</v>
      </c>
      <c r="GB46" s="144">
        <v>0</v>
      </c>
      <c r="GC46" s="144">
        <v>0</v>
      </c>
      <c r="GD46" s="144">
        <v>0</v>
      </c>
      <c r="GE46" s="144">
        <v>2.4219314994835287E-8</v>
      </c>
      <c r="GF46" s="144">
        <v>6.9198042842386539E-9</v>
      </c>
      <c r="GG46" s="144">
        <v>9.1621943750214888E-7</v>
      </c>
      <c r="GH46" s="144">
        <v>9.2328530801610145E-9</v>
      </c>
      <c r="GI46" s="144">
        <v>1.0404717767144385E-8</v>
      </c>
      <c r="GJ46" s="144">
        <v>2.0759246110447723E-8</v>
      </c>
      <c r="GK46" s="144">
        <v>6.9198042842386539E-9</v>
      </c>
      <c r="GL46" s="144">
        <v>1.0763472102271646E-6</v>
      </c>
      <c r="GM46" s="144">
        <v>4.0817877877623774E-6</v>
      </c>
      <c r="GN46" s="144">
        <v>8.0036290516495273E-9</v>
      </c>
      <c r="GO46" s="144">
        <v>3.8549996228313027E-6</v>
      </c>
      <c r="GP46" s="144">
        <v>2.3320242999093297E-5</v>
      </c>
      <c r="GQ46" s="144">
        <v>1.4848769981599086E-5</v>
      </c>
      <c r="GR46" s="144">
        <v>1.4001798776365913E-7</v>
      </c>
      <c r="GS46" s="144">
        <v>1.3288675427861325E-7</v>
      </c>
      <c r="GT46" s="144">
        <v>1.1049193322302457E-7</v>
      </c>
      <c r="GU46" s="144">
        <v>8.9880254023194796E-8</v>
      </c>
      <c r="GV46" s="144">
        <v>9.1663729363552195E-8</v>
      </c>
      <c r="GW46" s="144">
        <v>1.5782494523035756E-6</v>
      </c>
      <c r="GX46" s="144"/>
      <c r="GY46" s="144">
        <v>0</v>
      </c>
      <c r="GZ46" s="144">
        <v>0</v>
      </c>
      <c r="HA46" s="144">
        <v>0</v>
      </c>
      <c r="HB46" s="144">
        <v>0</v>
      </c>
      <c r="HC46" s="144">
        <v>1.0466304366186011E-7</v>
      </c>
      <c r="HD46" s="144">
        <v>0</v>
      </c>
      <c r="HE46" s="144">
        <v>0</v>
      </c>
      <c r="HF46" s="144">
        <v>3.2194313030746942E-7</v>
      </c>
      <c r="HG46" s="144">
        <v>3.3515693756887782E-8</v>
      </c>
      <c r="HH46" s="144">
        <v>0</v>
      </c>
      <c r="HI46" s="144">
        <v>1.4939195176018757E-6</v>
      </c>
      <c r="HJ46" s="144">
        <v>1.7385433143997218E-8</v>
      </c>
      <c r="HK46" s="144">
        <v>1.2132289143575168E-8</v>
      </c>
      <c r="HL46" s="144">
        <v>7.4479319459750638E-9</v>
      </c>
      <c r="HM46" s="144">
        <v>7.4479319459750638E-9</v>
      </c>
      <c r="HN46" s="144">
        <v>7.9020460765961934E-7</v>
      </c>
      <c r="HO46" s="144">
        <v>1.6592034353522666E-6</v>
      </c>
      <c r="HP46" s="144">
        <v>1.8980662567902161E-8</v>
      </c>
      <c r="HQ46" s="144">
        <v>5.7691600494256137E-6</v>
      </c>
      <c r="HR46" s="144">
        <v>2.1592747556482126E-5</v>
      </c>
      <c r="HS46" s="144">
        <v>1.4364669937632262E-5</v>
      </c>
      <c r="HT46" s="144">
        <v>2.6543743461720319E-7</v>
      </c>
      <c r="HU46" s="144">
        <v>1.6320143677868702E-6</v>
      </c>
      <c r="HV46" s="144">
        <v>0</v>
      </c>
      <c r="HW46" s="144">
        <v>3.714166062532302E-8</v>
      </c>
      <c r="HX46" s="144">
        <v>7.4479319459750638E-9</v>
      </c>
      <c r="HY46" s="144">
        <v>2.0145728842330934E-6</v>
      </c>
      <c r="HZ46" s="125"/>
    </row>
    <row r="47" spans="1:234" s="98" customFormat="1" ht="24" x14ac:dyDescent="0.25">
      <c r="A47" s="88" t="s">
        <v>841</v>
      </c>
      <c r="B47" s="89">
        <v>9102</v>
      </c>
      <c r="C47" s="89"/>
      <c r="D47" s="89"/>
      <c r="E47" s="89"/>
      <c r="F47" s="89" t="s">
        <v>81</v>
      </c>
      <c r="G47" s="89" t="s">
        <v>832</v>
      </c>
      <c r="H47" s="89" t="s">
        <v>35</v>
      </c>
      <c r="I47" s="88" t="s">
        <v>841</v>
      </c>
      <c r="J47" s="88" t="s">
        <v>841</v>
      </c>
      <c r="K47" s="144">
        <v>0</v>
      </c>
      <c r="L47" s="144">
        <v>0</v>
      </c>
      <c r="M47" s="144">
        <v>4.6135566408992768E-8</v>
      </c>
      <c r="N47" s="144">
        <v>0</v>
      </c>
      <c r="O47" s="144">
        <v>2.7095202064701076E-5</v>
      </c>
      <c r="P47" s="144">
        <v>0</v>
      </c>
      <c r="Q47" s="144">
        <v>0</v>
      </c>
      <c r="R47" s="144">
        <v>7.646178189830639E-7</v>
      </c>
      <c r="S47" s="144">
        <v>2.2319925850163762E-6</v>
      </c>
      <c r="T47" s="144">
        <v>8.6332666431725549E-8</v>
      </c>
      <c r="U47" s="144">
        <v>4.6558759695628699E-8</v>
      </c>
      <c r="V47" s="144">
        <v>0</v>
      </c>
      <c r="W47" s="144">
        <v>5.8524970101715644E-7</v>
      </c>
      <c r="X47" s="144">
        <v>3.5974725260384623E-8</v>
      </c>
      <c r="Y47" s="144">
        <v>0</v>
      </c>
      <c r="Z47" s="144">
        <v>6.533640447754184E-7</v>
      </c>
      <c r="AA47" s="144">
        <v>8.5430949149014247E-6</v>
      </c>
      <c r="AB47" s="144">
        <v>2.7806551005513292E-7</v>
      </c>
      <c r="AC47" s="144">
        <v>6.4672943532032278E-6</v>
      </c>
      <c r="AD47" s="144">
        <v>1.6256625189710865E-5</v>
      </c>
      <c r="AE47" s="144">
        <v>1.9669817968378753E-6</v>
      </c>
      <c r="AF47" s="144">
        <v>5.0045902040432289E-8</v>
      </c>
      <c r="AG47" s="144">
        <v>7.8499067009478631E-7</v>
      </c>
      <c r="AH47" s="144">
        <v>1.1319133368908646E-6</v>
      </c>
      <c r="AI47" s="144">
        <v>1.8222524943276592E-7</v>
      </c>
      <c r="AJ47" s="144">
        <v>3.6629422413449401E-7</v>
      </c>
      <c r="AK47" s="144">
        <v>1.5054837499595837E-8</v>
      </c>
      <c r="AL47" s="144"/>
      <c r="AM47" s="144">
        <v>0</v>
      </c>
      <c r="AN47" s="144">
        <v>0</v>
      </c>
      <c r="AO47" s="144">
        <v>1.8089707358182511E-7</v>
      </c>
      <c r="AP47" s="144">
        <v>0</v>
      </c>
      <c r="AQ47" s="144">
        <v>2.9204115143387945E-5</v>
      </c>
      <c r="AR47" s="144">
        <v>0</v>
      </c>
      <c r="AS47" s="144">
        <v>0</v>
      </c>
      <c r="AT47" s="144">
        <v>8.3890037609638442E-7</v>
      </c>
      <c r="AU47" s="144">
        <v>2.222530021564048E-6</v>
      </c>
      <c r="AV47" s="144">
        <v>2.8833490112451345E-8</v>
      </c>
      <c r="AW47" s="144">
        <v>0</v>
      </c>
      <c r="AX47" s="144">
        <v>0</v>
      </c>
      <c r="AY47" s="144">
        <v>7.3766483940423947E-7</v>
      </c>
      <c r="AZ47" s="144">
        <v>3.9323462163551669E-8</v>
      </c>
      <c r="BA47" s="144">
        <v>0</v>
      </c>
      <c r="BB47" s="144">
        <v>5.4716482571425727E-7</v>
      </c>
      <c r="BC47" s="144">
        <v>9.444426995697792E-6</v>
      </c>
      <c r="BD47" s="144">
        <v>2.8311309929751986E-7</v>
      </c>
      <c r="BE47" s="144">
        <v>1.4974640879616104E-5</v>
      </c>
      <c r="BF47" s="144">
        <v>1.3400229048502891E-5</v>
      </c>
      <c r="BG47" s="144">
        <v>1.8414680496068425E-6</v>
      </c>
      <c r="BH47" s="144">
        <v>7.4951318040823093E-8</v>
      </c>
      <c r="BI47" s="144">
        <v>9.3810623748497828E-7</v>
      </c>
      <c r="BJ47" s="144">
        <v>1.0122443528755836E-6</v>
      </c>
      <c r="BK47" s="144">
        <v>1.5431717761611043E-7</v>
      </c>
      <c r="BL47" s="144">
        <v>3.9972376629943577E-7</v>
      </c>
      <c r="BM47" s="144">
        <v>1.1614608267123368E-8</v>
      </c>
      <c r="BN47" s="144"/>
      <c r="BO47" s="144">
        <v>0</v>
      </c>
      <c r="BP47" s="144">
        <v>0</v>
      </c>
      <c r="BQ47" s="144">
        <v>7.5187946105833234E-8</v>
      </c>
      <c r="BR47" s="144">
        <v>0</v>
      </c>
      <c r="BS47" s="144">
        <v>2.5633279141614103E-5</v>
      </c>
      <c r="BT47" s="144">
        <v>0</v>
      </c>
      <c r="BU47" s="144">
        <v>0</v>
      </c>
      <c r="BV47" s="144">
        <v>9.7590962940196344E-7</v>
      </c>
      <c r="BW47" s="144">
        <v>2.1069305801679006E-6</v>
      </c>
      <c r="BX47" s="144">
        <v>7.0012956994483327E-9</v>
      </c>
      <c r="BY47" s="144">
        <v>0</v>
      </c>
      <c r="BZ47" s="144">
        <v>0</v>
      </c>
      <c r="CA47" s="144">
        <v>1.1247380366101812E-7</v>
      </c>
      <c r="CB47" s="144">
        <v>3.1996415460687761E-8</v>
      </c>
      <c r="CC47" s="144">
        <v>0</v>
      </c>
      <c r="CD47" s="144">
        <v>4.9268984049483713E-7</v>
      </c>
      <c r="CE47" s="144">
        <v>1.0097817326188293E-5</v>
      </c>
      <c r="CF47" s="144">
        <v>2.7224744544361547E-7</v>
      </c>
      <c r="CG47" s="144">
        <v>1.4129613739732138E-5</v>
      </c>
      <c r="CH47" s="144">
        <v>1.4169274068118649E-5</v>
      </c>
      <c r="CI47" s="144">
        <v>1.6407704369649937E-6</v>
      </c>
      <c r="CJ47" s="144">
        <v>6.7977105649608491E-8</v>
      </c>
      <c r="CK47" s="144">
        <v>7.0926483395206497E-7</v>
      </c>
      <c r="CL47" s="144">
        <v>7.778769267688162E-8</v>
      </c>
      <c r="CM47" s="144">
        <v>1.8486929865767056E-7</v>
      </c>
      <c r="CN47" s="144">
        <v>2.7658274293331823E-7</v>
      </c>
      <c r="CO47" s="144">
        <v>1.0689001067862914E-8</v>
      </c>
      <c r="CP47" s="144"/>
      <c r="CQ47" s="144">
        <v>0</v>
      </c>
      <c r="CR47" s="144">
        <v>0</v>
      </c>
      <c r="CS47" s="144">
        <v>4.8665238150267042E-7</v>
      </c>
      <c r="CT47" s="144">
        <v>0</v>
      </c>
      <c r="CU47" s="144">
        <v>2.9359122132289973E-5</v>
      </c>
      <c r="CV47" s="144">
        <v>0</v>
      </c>
      <c r="CW47" s="144">
        <v>0</v>
      </c>
      <c r="CX47" s="144">
        <v>1.2386600942680834E-6</v>
      </c>
      <c r="CY47" s="144">
        <v>2.0088801159550025E-6</v>
      </c>
      <c r="CZ47" s="144">
        <v>1.3007872303973783E-8</v>
      </c>
      <c r="DA47" s="144">
        <v>0</v>
      </c>
      <c r="DB47" s="144">
        <v>0</v>
      </c>
      <c r="DC47" s="144">
        <v>3.3202588690503686E-7</v>
      </c>
      <c r="DD47" s="144">
        <v>3.4361593851619134E-8</v>
      </c>
      <c r="DE47" s="144">
        <v>0</v>
      </c>
      <c r="DF47" s="144">
        <v>5.2556914226620824E-7</v>
      </c>
      <c r="DG47" s="144">
        <v>9.5886038712606136E-6</v>
      </c>
      <c r="DH47" s="144">
        <v>2.1816015584394985E-7</v>
      </c>
      <c r="DI47" s="144">
        <v>2.869506764753804E-6</v>
      </c>
      <c r="DJ47" s="144">
        <v>1.3340502843060984E-5</v>
      </c>
      <c r="DK47" s="144">
        <v>1.4963206532847359E-6</v>
      </c>
      <c r="DL47" s="144">
        <v>7.9811602786664127E-8</v>
      </c>
      <c r="DM47" s="144">
        <v>7.0327464468169819E-7</v>
      </c>
      <c r="DN47" s="144">
        <v>7.3534199410276526E-9</v>
      </c>
      <c r="DO47" s="144">
        <v>1.5318851130188848E-6</v>
      </c>
      <c r="DP47" s="144">
        <v>6.6693576026060656E-7</v>
      </c>
      <c r="DQ47" s="144">
        <v>9.8158554973164824E-9</v>
      </c>
      <c r="DR47" s="144"/>
      <c r="DS47" s="144">
        <v>0</v>
      </c>
      <c r="DT47" s="144">
        <v>0</v>
      </c>
      <c r="DU47" s="144">
        <v>0</v>
      </c>
      <c r="DV47" s="144">
        <v>0</v>
      </c>
      <c r="DW47" s="144">
        <v>3.3511688389238548E-5</v>
      </c>
      <c r="DX47" s="144">
        <v>0</v>
      </c>
      <c r="DY47" s="144">
        <v>0</v>
      </c>
      <c r="DZ47" s="144">
        <v>1.3254062011347049E-6</v>
      </c>
      <c r="EA47" s="144">
        <v>7.45004275614443E-7</v>
      </c>
      <c r="EB47" s="144">
        <v>0</v>
      </c>
      <c r="EC47" s="144">
        <v>0</v>
      </c>
      <c r="ED47" s="144">
        <v>9.8484582971481785E-8</v>
      </c>
      <c r="EE47" s="144">
        <v>1.336662486563891E-7</v>
      </c>
      <c r="EF47" s="144">
        <v>4.0999886989579242E-8</v>
      </c>
      <c r="EG47" s="144">
        <v>0</v>
      </c>
      <c r="EH47" s="144">
        <v>8.4886010327452131E-7</v>
      </c>
      <c r="EI47" s="144">
        <v>1.0191904359981261E-5</v>
      </c>
      <c r="EJ47" s="144">
        <v>2.0366992278971553E-7</v>
      </c>
      <c r="EK47" s="144">
        <v>1.1406024282417379E-5</v>
      </c>
      <c r="EL47" s="144">
        <v>2.5069228707159619E-5</v>
      </c>
      <c r="EM47" s="144">
        <v>2.0736202748637123E-6</v>
      </c>
      <c r="EN47" s="144">
        <v>2.0432669946042347E-7</v>
      </c>
      <c r="EO47" s="144">
        <v>5.6638424580350934E-7</v>
      </c>
      <c r="EP47" s="144">
        <v>7.2787774054284666E-9</v>
      </c>
      <c r="EQ47" s="144">
        <v>0</v>
      </c>
      <c r="ER47" s="144">
        <v>3.1266098629525157E-7</v>
      </c>
      <c r="ES47" s="144">
        <v>1.1274968922134291E-8</v>
      </c>
      <c r="ET47" s="144"/>
      <c r="EU47" s="144">
        <v>0</v>
      </c>
      <c r="EV47" s="144">
        <v>0</v>
      </c>
      <c r="EW47" s="144">
        <v>0</v>
      </c>
      <c r="EX47" s="144">
        <v>0</v>
      </c>
      <c r="EY47" s="144">
        <v>3.4438289141689674E-5</v>
      </c>
      <c r="EZ47" s="144">
        <v>0</v>
      </c>
      <c r="FA47" s="144">
        <v>0</v>
      </c>
      <c r="FB47" s="144">
        <v>0</v>
      </c>
      <c r="FC47" s="144">
        <v>1.7105663139687002E-6</v>
      </c>
      <c r="FD47" s="144">
        <v>0</v>
      </c>
      <c r="FE47" s="144">
        <v>0</v>
      </c>
      <c r="FF47" s="144">
        <v>1.1476414687845327E-7</v>
      </c>
      <c r="FG47" s="144">
        <v>5.0714859592430445E-7</v>
      </c>
      <c r="FH47" s="144">
        <v>5.1271263055753056E-8</v>
      </c>
      <c r="FI47" s="144">
        <v>0</v>
      </c>
      <c r="FJ47" s="144">
        <v>1.2566255224942128E-6</v>
      </c>
      <c r="FK47" s="144">
        <v>9.8584493446469873E-6</v>
      </c>
      <c r="FL47" s="144">
        <v>2.2835097060647594E-7</v>
      </c>
      <c r="FM47" s="144">
        <v>3.0023225927594695E-6</v>
      </c>
      <c r="FN47" s="144">
        <v>2.5473394017178414E-5</v>
      </c>
      <c r="FO47" s="144">
        <v>1.1829248522059384E-6</v>
      </c>
      <c r="FP47" s="144">
        <v>5.7540576632776641E-8</v>
      </c>
      <c r="FQ47" s="144">
        <v>5.079161009317499E-7</v>
      </c>
      <c r="FR47" s="144">
        <v>0</v>
      </c>
      <c r="FS47" s="144">
        <v>0</v>
      </c>
      <c r="FT47" s="144">
        <v>1.77223746574479E-7</v>
      </c>
      <c r="FU47" s="144">
        <v>2.1048380358303695E-8</v>
      </c>
      <c r="FV47" s="144"/>
      <c r="FW47" s="144">
        <v>0</v>
      </c>
      <c r="FX47" s="144">
        <v>0</v>
      </c>
      <c r="FY47" s="144">
        <v>0</v>
      </c>
      <c r="FZ47" s="144">
        <v>0</v>
      </c>
      <c r="GA47" s="144">
        <v>1.1382594494985532E-7</v>
      </c>
      <c r="GB47" s="144">
        <v>0</v>
      </c>
      <c r="GC47" s="144">
        <v>0</v>
      </c>
      <c r="GD47" s="144">
        <v>0</v>
      </c>
      <c r="GE47" s="144">
        <v>5.7836224434482392E-7</v>
      </c>
      <c r="GF47" s="144">
        <v>0</v>
      </c>
      <c r="GG47" s="144">
        <v>0</v>
      </c>
      <c r="GH47" s="144">
        <v>2.2994359568479329E-7</v>
      </c>
      <c r="GI47" s="144">
        <v>2.2374878679882488E-7</v>
      </c>
      <c r="GJ47" s="144">
        <v>5.6828600885332942E-8</v>
      </c>
      <c r="GK47" s="144">
        <v>0</v>
      </c>
      <c r="GL47" s="144">
        <v>3.7837906681894732E-7</v>
      </c>
      <c r="GM47" s="144">
        <v>8.3139687676740894E-6</v>
      </c>
      <c r="GN47" s="144">
        <v>2.704469609542755E-7</v>
      </c>
      <c r="GO47" s="144">
        <v>2.8234245467769607E-6</v>
      </c>
      <c r="GP47" s="144">
        <v>2.3853579327524453E-5</v>
      </c>
      <c r="GQ47" s="144">
        <v>1.3495552564619773E-7</v>
      </c>
      <c r="GR47" s="144">
        <v>3.9253131714729306E-8</v>
      </c>
      <c r="GS47" s="144">
        <v>5.4674924352897695E-7</v>
      </c>
      <c r="GT47" s="144">
        <v>0</v>
      </c>
      <c r="GU47" s="144">
        <v>0</v>
      </c>
      <c r="GV47" s="144">
        <v>1.8487549397950862E-7</v>
      </c>
      <c r="GW47" s="144">
        <v>8.4790356132346425E-5</v>
      </c>
      <c r="GX47" s="144"/>
      <c r="GY47" s="144">
        <v>0</v>
      </c>
      <c r="GZ47" s="144">
        <v>0</v>
      </c>
      <c r="HA47" s="144">
        <v>4.9007588202727958E-8</v>
      </c>
      <c r="HB47" s="144">
        <v>0</v>
      </c>
      <c r="HC47" s="144">
        <v>0</v>
      </c>
      <c r="HD47" s="144">
        <v>0</v>
      </c>
      <c r="HE47" s="144">
        <v>0</v>
      </c>
      <c r="HF47" s="144">
        <v>0</v>
      </c>
      <c r="HG47" s="144">
        <v>6.5470183378973735E-7</v>
      </c>
      <c r="HH47" s="144">
        <v>0</v>
      </c>
      <c r="HI47" s="144">
        <v>0</v>
      </c>
      <c r="HJ47" s="144">
        <v>1.0347451052183801E-7</v>
      </c>
      <c r="HK47" s="144">
        <v>2.5394096366401238E-7</v>
      </c>
      <c r="HL47" s="144">
        <v>6.4130614019027387E-8</v>
      </c>
      <c r="HM47" s="144">
        <v>0</v>
      </c>
      <c r="HN47" s="144">
        <v>2.0925072601232149E-6</v>
      </c>
      <c r="HO47" s="144">
        <v>6.8482426935187947E-6</v>
      </c>
      <c r="HP47" s="144">
        <v>2.0149909484134858E-7</v>
      </c>
      <c r="HQ47" s="144">
        <v>1.4369818418587784E-6</v>
      </c>
      <c r="HR47" s="144">
        <v>2.3291143773717881E-5</v>
      </c>
      <c r="HS47" s="144">
        <v>1.4085136899809575E-7</v>
      </c>
      <c r="HT47" s="144">
        <v>1.1450607372304231E-8</v>
      </c>
      <c r="HU47" s="144">
        <v>5.5782070302217639E-7</v>
      </c>
      <c r="HV47" s="144">
        <v>9.2511154697374468E-9</v>
      </c>
      <c r="HW47" s="144">
        <v>0</v>
      </c>
      <c r="HX47" s="144">
        <v>1.2066825741734408E-7</v>
      </c>
      <c r="HY47" s="144">
        <v>8.4501007964527322E-5</v>
      </c>
      <c r="HZ47" s="125"/>
    </row>
    <row r="48" spans="1:234" s="98" customFormat="1" ht="36" x14ac:dyDescent="0.25">
      <c r="A48" s="88" t="s">
        <v>841</v>
      </c>
      <c r="B48" s="89">
        <v>9103</v>
      </c>
      <c r="C48" s="89"/>
      <c r="D48" s="89"/>
      <c r="E48" s="89"/>
      <c r="F48" s="89" t="s">
        <v>82</v>
      </c>
      <c r="G48" s="89" t="s">
        <v>833</v>
      </c>
      <c r="H48" s="89" t="s">
        <v>35</v>
      </c>
      <c r="I48" s="88" t="s">
        <v>841</v>
      </c>
      <c r="J48" s="88" t="s">
        <v>841</v>
      </c>
      <c r="K48" s="144">
        <v>3.2318396238117609E-7</v>
      </c>
      <c r="L48" s="144">
        <v>3.6357486943843793E-6</v>
      </c>
      <c r="M48" s="144">
        <v>0</v>
      </c>
      <c r="N48" s="144">
        <v>1.3033957720084344E-7</v>
      </c>
      <c r="O48" s="144">
        <v>2.957755228795677E-8</v>
      </c>
      <c r="P48" s="144">
        <v>5.5076595755597141E-8</v>
      </c>
      <c r="Q48" s="144">
        <v>5.0460196402793269E-8</v>
      </c>
      <c r="R48" s="144">
        <v>0</v>
      </c>
      <c r="S48" s="144">
        <v>0</v>
      </c>
      <c r="T48" s="144">
        <v>5.9655751462479308E-9</v>
      </c>
      <c r="U48" s="144">
        <v>1.53983524551891E-8</v>
      </c>
      <c r="V48" s="144">
        <v>0</v>
      </c>
      <c r="W48" s="144">
        <v>1.2414479707690416E-6</v>
      </c>
      <c r="X48" s="144">
        <v>0</v>
      </c>
      <c r="Y48" s="144">
        <v>1.786475522938974E-8</v>
      </c>
      <c r="Z48" s="144">
        <v>7.5180583998459343E-8</v>
      </c>
      <c r="AA48" s="144">
        <v>7.6964650220062082E-6</v>
      </c>
      <c r="AB48" s="144">
        <v>1.0893601642751217E-8</v>
      </c>
      <c r="AC48" s="144">
        <v>1.9045807602028456E-5</v>
      </c>
      <c r="AD48" s="144">
        <v>2.472227894666314E-5</v>
      </c>
      <c r="AE48" s="144">
        <v>9.0646121683801828E-6</v>
      </c>
      <c r="AF48" s="144">
        <v>1.8221437296980531E-7</v>
      </c>
      <c r="AG48" s="144">
        <v>9.4813265437586057E-6</v>
      </c>
      <c r="AH48" s="144">
        <v>1.6622152293614206E-7</v>
      </c>
      <c r="AI48" s="144">
        <v>2.6400059548105276E-8</v>
      </c>
      <c r="AJ48" s="144">
        <v>1.4289521774241218E-7</v>
      </c>
      <c r="AK48" s="144">
        <v>3.722934091993031E-6</v>
      </c>
      <c r="AL48" s="144"/>
      <c r="AM48" s="144">
        <v>3.3466278239455471E-7</v>
      </c>
      <c r="AN48" s="144">
        <v>4.1396931743192166E-6</v>
      </c>
      <c r="AO48" s="144">
        <v>0</v>
      </c>
      <c r="AP48" s="144">
        <v>1.3214876197024745E-7</v>
      </c>
      <c r="AQ48" s="144">
        <v>3.0221570853956369E-8</v>
      </c>
      <c r="AR48" s="144">
        <v>6.4209876215375442E-8</v>
      </c>
      <c r="AS48" s="144">
        <v>3.0605123033937114E-8</v>
      </c>
      <c r="AT48" s="144">
        <v>0</v>
      </c>
      <c r="AU48" s="144">
        <v>0</v>
      </c>
      <c r="AV48" s="144">
        <v>6.1044220194648396E-9</v>
      </c>
      <c r="AW48" s="144">
        <v>8.3306813206770632E-8</v>
      </c>
      <c r="AX48" s="144">
        <v>0</v>
      </c>
      <c r="AY48" s="144">
        <v>1.2139996422622898E-6</v>
      </c>
      <c r="AZ48" s="144">
        <v>0</v>
      </c>
      <c r="BA48" s="144">
        <v>6.1044220194648396E-9</v>
      </c>
      <c r="BB48" s="144">
        <v>3.1808630543281802E-8</v>
      </c>
      <c r="BC48" s="144">
        <v>6.9868182031648917E-6</v>
      </c>
      <c r="BD48" s="144">
        <v>6.9181738875202503E-8</v>
      </c>
      <c r="BE48" s="144">
        <v>2.096585612262361E-5</v>
      </c>
      <c r="BF48" s="144">
        <v>2.6162344045844654E-5</v>
      </c>
      <c r="BG48" s="144">
        <v>7.1501902734425996E-6</v>
      </c>
      <c r="BH48" s="144">
        <v>1.2809436332778688E-7</v>
      </c>
      <c r="BI48" s="144">
        <v>9.4104413013724331E-6</v>
      </c>
      <c r="BJ48" s="144">
        <v>1.8144278009895374E-7</v>
      </c>
      <c r="BK48" s="144">
        <v>2.8647206201550303E-8</v>
      </c>
      <c r="BL48" s="144">
        <v>1.2474674511089191E-7</v>
      </c>
      <c r="BM48" s="144">
        <v>3.7881523853270394E-6</v>
      </c>
      <c r="BN48" s="144"/>
      <c r="BO48" s="144">
        <v>2.5885533718117075E-8</v>
      </c>
      <c r="BP48" s="144">
        <v>3.6651678113401399E-6</v>
      </c>
      <c r="BQ48" s="144">
        <v>0</v>
      </c>
      <c r="BR48" s="144">
        <v>1.5037992579700675E-7</v>
      </c>
      <c r="BS48" s="144">
        <v>4.9357672506467647E-8</v>
      </c>
      <c r="BT48" s="144">
        <v>6.5585189561590453E-8</v>
      </c>
      <c r="BU48" s="144">
        <v>0</v>
      </c>
      <c r="BV48" s="144">
        <v>0</v>
      </c>
      <c r="BW48" s="144">
        <v>1.4157884433282576E-8</v>
      </c>
      <c r="BX48" s="144">
        <v>7.7957415862717187E-7</v>
      </c>
      <c r="BY48" s="144">
        <v>2.9698582750003648E-8</v>
      </c>
      <c r="BZ48" s="144">
        <v>0</v>
      </c>
      <c r="CA48" s="144">
        <v>1.1451976922104425E-6</v>
      </c>
      <c r="CB48" s="144">
        <v>0</v>
      </c>
      <c r="CC48" s="144">
        <v>0</v>
      </c>
      <c r="CD48" s="144">
        <v>1.5728612972276976E-7</v>
      </c>
      <c r="CE48" s="144">
        <v>1.0007649450964041E-5</v>
      </c>
      <c r="CF48" s="144">
        <v>9.3778236595131943E-8</v>
      </c>
      <c r="CG48" s="144">
        <v>2.2692840930298698E-5</v>
      </c>
      <c r="CH48" s="144">
        <v>2.6381747298736141E-5</v>
      </c>
      <c r="CI48" s="144">
        <v>6.4338645315826754E-6</v>
      </c>
      <c r="CJ48" s="144">
        <v>1.6130942938886531E-7</v>
      </c>
      <c r="CK48" s="144">
        <v>7.1612506508924677E-6</v>
      </c>
      <c r="CL48" s="144">
        <v>1.841109846196002E-7</v>
      </c>
      <c r="CM48" s="144">
        <v>1.7568079132458682E-8</v>
      </c>
      <c r="CN48" s="144">
        <v>1.5677951140802226E-7</v>
      </c>
      <c r="CO48" s="144">
        <v>4.4759444749996623E-6</v>
      </c>
      <c r="CP48" s="144"/>
      <c r="CQ48" s="144">
        <v>1.0382012354896638E-7</v>
      </c>
      <c r="CR48" s="144">
        <v>3.8464936596067114E-6</v>
      </c>
      <c r="CS48" s="144">
        <v>0</v>
      </c>
      <c r="CT48" s="144">
        <v>1.4150645722462219E-7</v>
      </c>
      <c r="CU48" s="144">
        <v>1.40629920531174E-8</v>
      </c>
      <c r="CV48" s="144">
        <v>5.8995437698290101E-8</v>
      </c>
      <c r="CW48" s="144">
        <v>0</v>
      </c>
      <c r="CX48" s="144">
        <v>1.6886886039687161E-8</v>
      </c>
      <c r="CY48" s="144">
        <v>2.2545969588772955E-8</v>
      </c>
      <c r="CZ48" s="144">
        <v>7.1822930949991988E-7</v>
      </c>
      <c r="DA48" s="144">
        <v>4.6660262124232547E-7</v>
      </c>
      <c r="DB48" s="144">
        <v>0</v>
      </c>
      <c r="DC48" s="144">
        <v>4.4789884181166356E-7</v>
      </c>
      <c r="DD48" s="144">
        <v>0</v>
      </c>
      <c r="DE48" s="144">
        <v>0</v>
      </c>
      <c r="DF48" s="144">
        <v>9.064021962332568E-8</v>
      </c>
      <c r="DG48" s="144">
        <v>9.2584044789858545E-6</v>
      </c>
      <c r="DH48" s="144">
        <v>7.7697522792556842E-8</v>
      </c>
      <c r="DI48" s="144">
        <v>2.4845301207759598E-5</v>
      </c>
      <c r="DJ48" s="144">
        <v>9.5648524378073383E-6</v>
      </c>
      <c r="DK48" s="144">
        <v>1.0591783625352094E-6</v>
      </c>
      <c r="DL48" s="144">
        <v>1.6058705706880459E-7</v>
      </c>
      <c r="DM48" s="144">
        <v>7.3434898872578355E-6</v>
      </c>
      <c r="DN48" s="144">
        <v>1.5128853894982542E-7</v>
      </c>
      <c r="DO48" s="144">
        <v>2.8124515681363027E-8</v>
      </c>
      <c r="DP48" s="144">
        <v>1.0144906920208125E-7</v>
      </c>
      <c r="DQ48" s="144">
        <v>5.2555555368838329E-6</v>
      </c>
      <c r="DR48" s="144"/>
      <c r="DS48" s="144">
        <v>1.3630036164899824E-7</v>
      </c>
      <c r="DT48" s="144">
        <v>8.1897374166474397E-6</v>
      </c>
      <c r="DU48" s="144">
        <v>4.0682418117802601E-6</v>
      </c>
      <c r="DV48" s="144">
        <v>1.4631730872222543E-7</v>
      </c>
      <c r="DW48" s="144">
        <v>2.7301253861848697E-8</v>
      </c>
      <c r="DX48" s="144">
        <v>0</v>
      </c>
      <c r="DY48" s="144">
        <v>0</v>
      </c>
      <c r="DZ48" s="144">
        <v>1.9461971672268626E-8</v>
      </c>
      <c r="EA48" s="144">
        <v>2.2575887139831604E-8</v>
      </c>
      <c r="EB48" s="144">
        <v>6.2261027120409435E-7</v>
      </c>
      <c r="EC48" s="144">
        <v>3.8226296533319104E-8</v>
      </c>
      <c r="ED48" s="144">
        <v>0</v>
      </c>
      <c r="EE48" s="144">
        <v>1.9377714309578602E-7</v>
      </c>
      <c r="EF48" s="144">
        <v>0</v>
      </c>
      <c r="EG48" s="144">
        <v>0</v>
      </c>
      <c r="EH48" s="144">
        <v>1.5713492131007307E-7</v>
      </c>
      <c r="EI48" s="144">
        <v>8.7955538227487963E-6</v>
      </c>
      <c r="EJ48" s="144">
        <v>7.5540215834662493E-8</v>
      </c>
      <c r="EK48" s="144">
        <v>2.8439131380521639E-5</v>
      </c>
      <c r="EL48" s="144">
        <v>8.7097109580968709E-6</v>
      </c>
      <c r="EM48" s="144">
        <v>1.0821223432312313E-6</v>
      </c>
      <c r="EN48" s="144">
        <v>1.9590239040240681E-7</v>
      </c>
      <c r="EO48" s="144">
        <v>8.2379867583382535E-6</v>
      </c>
      <c r="EP48" s="144">
        <v>1.8728527807827511E-7</v>
      </c>
      <c r="EQ48" s="144">
        <v>5.2393703685394127E-8</v>
      </c>
      <c r="ER48" s="144">
        <v>2.2736357583591793E-7</v>
      </c>
      <c r="ES48" s="144">
        <v>2.2077462152909823E-5</v>
      </c>
      <c r="ET48" s="144"/>
      <c r="EU48" s="144">
        <v>1.6660794998693656E-7</v>
      </c>
      <c r="EV48" s="144">
        <v>8.6728793573977683E-6</v>
      </c>
      <c r="EW48" s="144">
        <v>4.8361582867576973E-6</v>
      </c>
      <c r="EX48" s="144">
        <v>7.8565211645724606E-7</v>
      </c>
      <c r="EY48" s="144">
        <v>3.5763363334167778E-6</v>
      </c>
      <c r="EZ48" s="144">
        <v>0</v>
      </c>
      <c r="FA48" s="144">
        <v>0</v>
      </c>
      <c r="FB48" s="144">
        <v>1.2053474793588372E-8</v>
      </c>
      <c r="FC48" s="144">
        <v>2.3504275847497325E-8</v>
      </c>
      <c r="FD48" s="144">
        <v>1.8159991126671565E-7</v>
      </c>
      <c r="FE48" s="144">
        <v>1.5400107003183938E-7</v>
      </c>
      <c r="FF48" s="144">
        <v>0</v>
      </c>
      <c r="FG48" s="144">
        <v>8.240550898233011E-7</v>
      </c>
      <c r="FH48" s="144">
        <v>0</v>
      </c>
      <c r="FI48" s="144">
        <v>9.6712998629164653E-7</v>
      </c>
      <c r="FJ48" s="144">
        <v>2.6962688968960983E-6</v>
      </c>
      <c r="FK48" s="144">
        <v>1.0525683454010231E-5</v>
      </c>
      <c r="FL48" s="144">
        <v>3.6052456886986802E-6</v>
      </c>
      <c r="FM48" s="144">
        <v>2.926630372031344E-5</v>
      </c>
      <c r="FN48" s="144">
        <v>9.7295201048591352E-6</v>
      </c>
      <c r="FO48" s="144">
        <v>1.1540938445100043E-6</v>
      </c>
      <c r="FP48" s="144">
        <v>6.3229003125783547E-7</v>
      </c>
      <c r="FQ48" s="144">
        <v>5.4878819847564634E-6</v>
      </c>
      <c r="FR48" s="144">
        <v>2.0428545483890218E-7</v>
      </c>
      <c r="FS48" s="144">
        <v>7.0248705776087557E-8</v>
      </c>
      <c r="FT48" s="144">
        <v>1.0762427108448688E-7</v>
      </c>
      <c r="FU48" s="144">
        <v>4.6653409620358449E-6</v>
      </c>
      <c r="FV48" s="144"/>
      <c r="FW48" s="144">
        <v>7.5099385329832641E-8</v>
      </c>
      <c r="FX48" s="144">
        <v>8.7996464864660501E-6</v>
      </c>
      <c r="FY48" s="144">
        <v>3.9673740763041228E-6</v>
      </c>
      <c r="FZ48" s="144">
        <v>1.0589401507510831E-7</v>
      </c>
      <c r="GA48" s="144">
        <v>5.0623095482614216E-6</v>
      </c>
      <c r="GB48" s="144">
        <v>0</v>
      </c>
      <c r="GC48" s="144">
        <v>0</v>
      </c>
      <c r="GD48" s="144">
        <v>0</v>
      </c>
      <c r="GE48" s="144">
        <v>2.2835354137987559E-8</v>
      </c>
      <c r="GF48" s="144">
        <v>1.8365343986865319E-7</v>
      </c>
      <c r="GG48" s="144">
        <v>2.7218541588126091E-7</v>
      </c>
      <c r="GH48" s="144">
        <v>0</v>
      </c>
      <c r="GI48" s="144">
        <v>6.0492834009714322E-6</v>
      </c>
      <c r="GJ48" s="144">
        <v>0</v>
      </c>
      <c r="GK48" s="144">
        <v>8.0407108654997849E-7</v>
      </c>
      <c r="GL48" s="144">
        <v>2.5040122169959718E-6</v>
      </c>
      <c r="GM48" s="144">
        <v>3.1215002019594836E-6</v>
      </c>
      <c r="GN48" s="144">
        <v>3.1413245241516319E-6</v>
      </c>
      <c r="GO48" s="144">
        <v>2.6892896765702718E-5</v>
      </c>
      <c r="GP48" s="144">
        <v>2.8458845974092852E-5</v>
      </c>
      <c r="GQ48" s="144">
        <v>1.0891418449775944E-6</v>
      </c>
      <c r="GR48" s="144">
        <v>6.0028318386370889E-7</v>
      </c>
      <c r="GS48" s="144">
        <v>1.6547292969023061E-6</v>
      </c>
      <c r="GT48" s="144">
        <v>2.4605806906895669E-7</v>
      </c>
      <c r="GU48" s="144">
        <v>3.5911950070211277E-8</v>
      </c>
      <c r="GV48" s="144">
        <v>7.7702732421120533E-8</v>
      </c>
      <c r="GW48" s="144">
        <v>5.1023680451493705E-6</v>
      </c>
      <c r="GX48" s="144"/>
      <c r="GY48" s="144">
        <v>7.4479319459750638E-9</v>
      </c>
      <c r="GZ48" s="144">
        <v>8.7827940169331494E-6</v>
      </c>
      <c r="HA48" s="144">
        <v>4.3123631806229125E-6</v>
      </c>
      <c r="HB48" s="144">
        <v>1.0344275881197012E-7</v>
      </c>
      <c r="HC48" s="144">
        <v>1.9478086422788272E-6</v>
      </c>
      <c r="HD48" s="144">
        <v>0</v>
      </c>
      <c r="HE48" s="144">
        <v>0</v>
      </c>
      <c r="HF48" s="144">
        <v>0</v>
      </c>
      <c r="HG48" s="144">
        <v>8.5686693054553133E-8</v>
      </c>
      <c r="HH48" s="144">
        <v>1.3538458694970596E-7</v>
      </c>
      <c r="HI48" s="144">
        <v>2.2495772849264907E-7</v>
      </c>
      <c r="HJ48" s="144">
        <v>0</v>
      </c>
      <c r="HK48" s="144">
        <v>6.317980710684297E-7</v>
      </c>
      <c r="HL48" s="144">
        <v>0</v>
      </c>
      <c r="HM48" s="144">
        <v>4.7416455141392133E-7</v>
      </c>
      <c r="HN48" s="144">
        <v>2.7666887679211332E-6</v>
      </c>
      <c r="HO48" s="144">
        <v>3.0612832881210285E-6</v>
      </c>
      <c r="HP48" s="144">
        <v>3.0416082038984487E-6</v>
      </c>
      <c r="HQ48" s="144">
        <v>2.2358681509910268E-5</v>
      </c>
      <c r="HR48" s="144">
        <v>3.6781300082047948E-5</v>
      </c>
      <c r="HS48" s="144">
        <v>9.6374788994171339E-7</v>
      </c>
      <c r="HT48" s="144">
        <v>5.8663635972481212E-7</v>
      </c>
      <c r="HU48" s="144">
        <v>9.0206868432339824E-6</v>
      </c>
      <c r="HV48" s="144">
        <v>3.1784088779091387E-7</v>
      </c>
      <c r="HW48" s="144">
        <v>7.2638112283432154E-8</v>
      </c>
      <c r="HX48" s="144">
        <v>2.2011304475999942E-7</v>
      </c>
      <c r="HY48" s="144">
        <v>6.2066055123531074E-6</v>
      </c>
      <c r="HZ48" s="125"/>
    </row>
    <row r="49" spans="1:234" s="11" customFormat="1" x14ac:dyDescent="0.25">
      <c r="B49" s="1"/>
      <c r="C49" s="1"/>
      <c r="D49" s="1"/>
      <c r="E49" s="1"/>
      <c r="F49" s="1"/>
      <c r="G49" s="3"/>
      <c r="H49" s="3"/>
      <c r="I49" s="3"/>
      <c r="J49" s="86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3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3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  <c r="CE49" s="124"/>
      <c r="CF49" s="124"/>
      <c r="CG49" s="124"/>
      <c r="CH49" s="124"/>
      <c r="CI49" s="124"/>
      <c r="CJ49" s="124"/>
      <c r="CK49" s="124"/>
      <c r="CL49" s="124"/>
      <c r="CM49" s="124"/>
      <c r="CN49" s="124"/>
      <c r="CO49" s="124"/>
      <c r="CP49" s="123"/>
      <c r="CQ49" s="124"/>
      <c r="CR49" s="124"/>
      <c r="CS49" s="124"/>
      <c r="CT49" s="124"/>
      <c r="CU49" s="124"/>
      <c r="CV49" s="124"/>
      <c r="CW49" s="124"/>
      <c r="CX49" s="124"/>
      <c r="CY49" s="124"/>
      <c r="CZ49" s="124"/>
      <c r="DA49" s="124"/>
      <c r="DB49" s="124"/>
      <c r="DC49" s="124"/>
      <c r="DD49" s="124"/>
      <c r="DE49" s="124"/>
      <c r="DF49" s="124"/>
      <c r="DG49" s="124"/>
      <c r="DH49" s="124"/>
      <c r="DI49" s="124"/>
      <c r="DJ49" s="124"/>
      <c r="DK49" s="124"/>
      <c r="DL49" s="124"/>
      <c r="DM49" s="124"/>
      <c r="DN49" s="124"/>
      <c r="DO49" s="124"/>
      <c r="DP49" s="124"/>
      <c r="DQ49" s="124"/>
      <c r="DR49" s="123"/>
      <c r="DS49" s="124"/>
      <c r="DT49" s="124"/>
      <c r="DU49" s="124"/>
      <c r="DV49" s="124"/>
      <c r="DW49" s="124"/>
      <c r="DX49" s="124"/>
      <c r="DY49" s="124"/>
      <c r="DZ49" s="124"/>
      <c r="EA49" s="124"/>
      <c r="EB49" s="124"/>
      <c r="EC49" s="124"/>
      <c r="ED49" s="124"/>
      <c r="EE49" s="124"/>
      <c r="EF49" s="124"/>
      <c r="EG49" s="124"/>
      <c r="EH49" s="124"/>
      <c r="EI49" s="124"/>
      <c r="EJ49" s="124"/>
      <c r="EK49" s="124"/>
      <c r="EL49" s="124"/>
      <c r="EM49" s="124"/>
      <c r="EN49" s="124"/>
      <c r="EO49" s="124"/>
      <c r="EP49" s="124"/>
      <c r="EQ49" s="124"/>
      <c r="ER49" s="124"/>
      <c r="ES49" s="124"/>
      <c r="ET49" s="123"/>
      <c r="EU49" s="124"/>
      <c r="EV49" s="124"/>
      <c r="EW49" s="124"/>
      <c r="EX49" s="124"/>
      <c r="EY49" s="124"/>
      <c r="EZ49" s="124"/>
      <c r="FA49" s="124"/>
      <c r="FB49" s="124"/>
      <c r="FC49" s="124"/>
      <c r="FD49" s="124"/>
      <c r="FE49" s="124"/>
      <c r="FF49" s="124"/>
      <c r="FG49" s="124"/>
      <c r="FH49" s="124"/>
      <c r="FI49" s="124"/>
      <c r="FJ49" s="124"/>
      <c r="FK49" s="124"/>
      <c r="FL49" s="124"/>
      <c r="FM49" s="124"/>
      <c r="FN49" s="124"/>
      <c r="FO49" s="124"/>
      <c r="FP49" s="124"/>
      <c r="FQ49" s="124"/>
      <c r="FR49" s="124"/>
      <c r="FS49" s="124"/>
      <c r="FT49" s="124"/>
      <c r="FU49" s="124"/>
      <c r="FV49" s="123"/>
      <c r="FW49" s="124"/>
      <c r="FX49" s="124"/>
      <c r="FY49" s="124"/>
      <c r="FZ49" s="124"/>
      <c r="GA49" s="124"/>
      <c r="GB49" s="124"/>
      <c r="GC49" s="124"/>
      <c r="GD49" s="124"/>
      <c r="GE49" s="124"/>
      <c r="GF49" s="124"/>
      <c r="GG49" s="124"/>
      <c r="GH49" s="124"/>
      <c r="GI49" s="124"/>
      <c r="GJ49" s="124"/>
      <c r="GK49" s="124"/>
      <c r="GL49" s="124"/>
      <c r="GM49" s="124"/>
      <c r="GN49" s="124"/>
      <c r="GO49" s="124"/>
      <c r="GP49" s="124"/>
      <c r="GQ49" s="124"/>
      <c r="GR49" s="124"/>
      <c r="GS49" s="124"/>
      <c r="GT49" s="124"/>
      <c r="GU49" s="124"/>
      <c r="GV49" s="124"/>
      <c r="GW49" s="124"/>
      <c r="GX49" s="123"/>
      <c r="GY49" s="124"/>
      <c r="GZ49" s="124"/>
      <c r="HA49" s="124"/>
      <c r="HB49" s="124"/>
      <c r="HC49" s="124"/>
      <c r="HD49" s="124"/>
      <c r="HE49" s="124"/>
      <c r="HF49" s="124"/>
      <c r="HG49" s="124"/>
      <c r="HH49" s="124"/>
      <c r="HI49" s="124"/>
      <c r="HJ49" s="124"/>
      <c r="HK49" s="124"/>
      <c r="HL49" s="124"/>
      <c r="HM49" s="124"/>
      <c r="HN49" s="124"/>
      <c r="HO49" s="124"/>
      <c r="HP49" s="124"/>
      <c r="HQ49" s="124"/>
      <c r="HR49" s="124"/>
      <c r="HS49" s="124"/>
      <c r="HT49" s="124"/>
      <c r="HU49" s="124"/>
      <c r="HV49" s="124"/>
      <c r="HW49" s="124"/>
      <c r="HX49" s="124"/>
      <c r="HY49" s="124"/>
      <c r="HZ49" s="123"/>
    </row>
    <row r="50" spans="1:234" s="11" customFormat="1" x14ac:dyDescent="0.25">
      <c r="B50" s="1"/>
      <c r="C50" s="1"/>
      <c r="D50" s="1"/>
      <c r="E50" s="1"/>
      <c r="F50" s="1"/>
      <c r="G50" s="3"/>
      <c r="H50" s="3"/>
      <c r="I50" s="3"/>
      <c r="J50" s="86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3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3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24"/>
      <c r="CH50" s="124"/>
      <c r="CI50" s="124"/>
      <c r="CJ50" s="124"/>
      <c r="CK50" s="124"/>
      <c r="CL50" s="124"/>
      <c r="CM50" s="124"/>
      <c r="CN50" s="124"/>
      <c r="CO50" s="124"/>
      <c r="CP50" s="123"/>
      <c r="CQ50" s="124"/>
      <c r="CR50" s="124"/>
      <c r="CS50" s="124"/>
      <c r="CT50" s="124"/>
      <c r="CU50" s="124"/>
      <c r="CV50" s="124"/>
      <c r="CW50" s="124"/>
      <c r="CX50" s="124"/>
      <c r="CY50" s="124"/>
      <c r="CZ50" s="124"/>
      <c r="DA50" s="124"/>
      <c r="DB50" s="124"/>
      <c r="DC50" s="124"/>
      <c r="DD50" s="124"/>
      <c r="DE50" s="124"/>
      <c r="DF50" s="124"/>
      <c r="DG50" s="124"/>
      <c r="DH50" s="124"/>
      <c r="DI50" s="124"/>
      <c r="DJ50" s="124"/>
      <c r="DK50" s="124"/>
      <c r="DL50" s="124"/>
      <c r="DM50" s="124"/>
      <c r="DN50" s="124"/>
      <c r="DO50" s="124"/>
      <c r="DP50" s="124"/>
      <c r="DQ50" s="124"/>
      <c r="DR50" s="123"/>
      <c r="DS50" s="124"/>
      <c r="DT50" s="124"/>
      <c r="DU50" s="124"/>
      <c r="DV50" s="124"/>
      <c r="DW50" s="124"/>
      <c r="DX50" s="124"/>
      <c r="DY50" s="124"/>
      <c r="DZ50" s="124"/>
      <c r="EA50" s="124"/>
      <c r="EB50" s="124"/>
      <c r="EC50" s="124"/>
      <c r="ED50" s="124"/>
      <c r="EE50" s="124"/>
      <c r="EF50" s="124"/>
      <c r="EG50" s="124"/>
      <c r="EH50" s="124"/>
      <c r="EI50" s="124"/>
      <c r="EJ50" s="124"/>
      <c r="EK50" s="124"/>
      <c r="EL50" s="124"/>
      <c r="EM50" s="124"/>
      <c r="EN50" s="124"/>
      <c r="EO50" s="124"/>
      <c r="EP50" s="124"/>
      <c r="EQ50" s="124"/>
      <c r="ER50" s="124"/>
      <c r="ES50" s="124"/>
      <c r="ET50" s="123"/>
      <c r="EU50" s="124"/>
      <c r="EV50" s="124"/>
      <c r="EW50" s="124"/>
      <c r="EX50" s="124"/>
      <c r="EY50" s="124"/>
      <c r="EZ50" s="124"/>
      <c r="FA50" s="124"/>
      <c r="FB50" s="124"/>
      <c r="FC50" s="124"/>
      <c r="FD50" s="124"/>
      <c r="FE50" s="124"/>
      <c r="FF50" s="124"/>
      <c r="FG50" s="124"/>
      <c r="FH50" s="124"/>
      <c r="FI50" s="124"/>
      <c r="FJ50" s="124"/>
      <c r="FK50" s="124"/>
      <c r="FL50" s="124"/>
      <c r="FM50" s="124"/>
      <c r="FN50" s="124"/>
      <c r="FO50" s="124"/>
      <c r="FP50" s="124"/>
      <c r="FQ50" s="124"/>
      <c r="FR50" s="124"/>
      <c r="FS50" s="124"/>
      <c r="FT50" s="124"/>
      <c r="FU50" s="124"/>
      <c r="FV50" s="123"/>
      <c r="FW50" s="124"/>
      <c r="FX50" s="124"/>
      <c r="FY50" s="124"/>
      <c r="FZ50" s="124"/>
      <c r="GA50" s="124"/>
      <c r="GB50" s="124"/>
      <c r="GC50" s="124"/>
      <c r="GD50" s="124"/>
      <c r="GE50" s="124"/>
      <c r="GF50" s="124"/>
      <c r="GG50" s="124"/>
      <c r="GH50" s="124"/>
      <c r="GI50" s="124"/>
      <c r="GJ50" s="124"/>
      <c r="GK50" s="124"/>
      <c r="GL50" s="124"/>
      <c r="GM50" s="124"/>
      <c r="GN50" s="124"/>
      <c r="GO50" s="124"/>
      <c r="GP50" s="124"/>
      <c r="GQ50" s="124"/>
      <c r="GR50" s="124"/>
      <c r="GS50" s="124"/>
      <c r="GT50" s="124"/>
      <c r="GU50" s="124"/>
      <c r="GV50" s="124"/>
      <c r="GW50" s="124"/>
      <c r="GX50" s="123"/>
      <c r="GY50" s="124"/>
      <c r="GZ50" s="124"/>
      <c r="HA50" s="124"/>
      <c r="HB50" s="124"/>
      <c r="HC50" s="124"/>
      <c r="HD50" s="124"/>
      <c r="HE50" s="124"/>
      <c r="HF50" s="124"/>
      <c r="HG50" s="124"/>
      <c r="HH50" s="124"/>
      <c r="HI50" s="124"/>
      <c r="HJ50" s="124"/>
      <c r="HK50" s="124"/>
      <c r="HL50" s="124"/>
      <c r="HM50" s="124"/>
      <c r="HN50" s="124"/>
      <c r="HO50" s="124"/>
      <c r="HP50" s="124"/>
      <c r="HQ50" s="124"/>
      <c r="HR50" s="124"/>
      <c r="HS50" s="124"/>
      <c r="HT50" s="124"/>
      <c r="HU50" s="124"/>
      <c r="HV50" s="124"/>
      <c r="HW50" s="124"/>
      <c r="HX50" s="124"/>
      <c r="HY50" s="124"/>
      <c r="HZ50" s="123"/>
    </row>
    <row r="51" spans="1:234" s="11" customFormat="1" x14ac:dyDescent="0.25">
      <c r="B51" s="1"/>
      <c r="C51" s="1"/>
      <c r="D51" s="1"/>
      <c r="E51" s="1"/>
      <c r="F51" s="1"/>
      <c r="G51" s="3"/>
      <c r="H51" s="3"/>
      <c r="I51" s="3"/>
      <c r="J51" s="86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3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3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  <c r="CE51" s="124"/>
      <c r="CF51" s="124"/>
      <c r="CG51" s="124"/>
      <c r="CH51" s="124"/>
      <c r="CI51" s="124"/>
      <c r="CJ51" s="124"/>
      <c r="CK51" s="124"/>
      <c r="CL51" s="124"/>
      <c r="CM51" s="124"/>
      <c r="CN51" s="124"/>
      <c r="CO51" s="124"/>
      <c r="CP51" s="123"/>
      <c r="CQ51" s="124"/>
      <c r="CR51" s="124"/>
      <c r="CS51" s="124"/>
      <c r="CT51" s="124"/>
      <c r="CU51" s="124"/>
      <c r="CV51" s="124"/>
      <c r="CW51" s="124"/>
      <c r="CX51" s="124"/>
      <c r="CY51" s="124"/>
      <c r="CZ51" s="124"/>
      <c r="DA51" s="124"/>
      <c r="DB51" s="124"/>
      <c r="DC51" s="124"/>
      <c r="DD51" s="124"/>
      <c r="DE51" s="124"/>
      <c r="DF51" s="124"/>
      <c r="DG51" s="124"/>
      <c r="DH51" s="124"/>
      <c r="DI51" s="124"/>
      <c r="DJ51" s="124"/>
      <c r="DK51" s="124"/>
      <c r="DL51" s="124"/>
      <c r="DM51" s="124"/>
      <c r="DN51" s="124"/>
      <c r="DO51" s="124"/>
      <c r="DP51" s="124"/>
      <c r="DQ51" s="124"/>
      <c r="DR51" s="123"/>
      <c r="DS51" s="124"/>
      <c r="DT51" s="124"/>
      <c r="DU51" s="124"/>
      <c r="DV51" s="124"/>
      <c r="DW51" s="124"/>
      <c r="DX51" s="124"/>
      <c r="DY51" s="124"/>
      <c r="DZ51" s="124"/>
      <c r="EA51" s="124"/>
      <c r="EB51" s="124"/>
      <c r="EC51" s="124"/>
      <c r="ED51" s="124"/>
      <c r="EE51" s="124"/>
      <c r="EF51" s="124"/>
      <c r="EG51" s="124"/>
      <c r="EH51" s="124"/>
      <c r="EI51" s="124"/>
      <c r="EJ51" s="124"/>
      <c r="EK51" s="124"/>
      <c r="EL51" s="124"/>
      <c r="EM51" s="124"/>
      <c r="EN51" s="124"/>
      <c r="EO51" s="124"/>
      <c r="EP51" s="124"/>
      <c r="EQ51" s="124"/>
      <c r="ER51" s="124"/>
      <c r="ES51" s="124"/>
      <c r="ET51" s="123"/>
      <c r="EU51" s="124"/>
      <c r="EV51" s="124"/>
      <c r="EW51" s="124"/>
      <c r="EX51" s="124"/>
      <c r="EY51" s="124"/>
      <c r="EZ51" s="124"/>
      <c r="FA51" s="124"/>
      <c r="FB51" s="124"/>
      <c r="FC51" s="124"/>
      <c r="FD51" s="124"/>
      <c r="FE51" s="124"/>
      <c r="FF51" s="124"/>
      <c r="FG51" s="124"/>
      <c r="FH51" s="124"/>
      <c r="FI51" s="124"/>
      <c r="FJ51" s="124"/>
      <c r="FK51" s="124"/>
      <c r="FL51" s="124"/>
      <c r="FM51" s="124"/>
      <c r="FN51" s="124"/>
      <c r="FO51" s="124"/>
      <c r="FP51" s="124"/>
      <c r="FQ51" s="124"/>
      <c r="FR51" s="124"/>
      <c r="FS51" s="124"/>
      <c r="FT51" s="124"/>
      <c r="FU51" s="124"/>
      <c r="FV51" s="123"/>
      <c r="FW51" s="124"/>
      <c r="FX51" s="124"/>
      <c r="FY51" s="124"/>
      <c r="FZ51" s="124"/>
      <c r="GA51" s="124"/>
      <c r="GB51" s="124"/>
      <c r="GC51" s="124"/>
      <c r="GD51" s="124"/>
      <c r="GE51" s="124"/>
      <c r="GF51" s="124"/>
      <c r="GG51" s="124"/>
      <c r="GH51" s="124"/>
      <c r="GI51" s="124"/>
      <c r="GJ51" s="124"/>
      <c r="GK51" s="124"/>
      <c r="GL51" s="124"/>
      <c r="GM51" s="124"/>
      <c r="GN51" s="124"/>
      <c r="GO51" s="124"/>
      <c r="GP51" s="124"/>
      <c r="GQ51" s="124"/>
      <c r="GR51" s="124"/>
      <c r="GS51" s="124"/>
      <c r="GT51" s="124"/>
      <c r="GU51" s="124"/>
      <c r="GV51" s="124"/>
      <c r="GW51" s="124"/>
      <c r="GX51" s="123"/>
      <c r="GY51" s="124"/>
      <c r="GZ51" s="124"/>
      <c r="HA51" s="124"/>
      <c r="HB51" s="124"/>
      <c r="HC51" s="124"/>
      <c r="HD51" s="124"/>
      <c r="HE51" s="124"/>
      <c r="HF51" s="124"/>
      <c r="HG51" s="124"/>
      <c r="HH51" s="124"/>
      <c r="HI51" s="124"/>
      <c r="HJ51" s="124"/>
      <c r="HK51" s="124"/>
      <c r="HL51" s="124"/>
      <c r="HM51" s="124"/>
      <c r="HN51" s="124"/>
      <c r="HO51" s="124"/>
      <c r="HP51" s="124"/>
      <c r="HQ51" s="124"/>
      <c r="HR51" s="124"/>
      <c r="HS51" s="124"/>
      <c r="HT51" s="124"/>
      <c r="HU51" s="124"/>
      <c r="HV51" s="124"/>
      <c r="HW51" s="124"/>
      <c r="HX51" s="124"/>
      <c r="HY51" s="124"/>
      <c r="HZ51" s="123"/>
    </row>
    <row r="52" spans="1:234" s="11" customFormat="1" x14ac:dyDescent="0.25">
      <c r="B52" s="1"/>
      <c r="C52" s="1"/>
      <c r="D52" s="1"/>
      <c r="E52" s="1"/>
      <c r="F52" s="1"/>
      <c r="G52" s="3"/>
      <c r="H52" s="3"/>
      <c r="I52" s="3"/>
      <c r="J52" s="86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2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2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2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2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2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2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2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2"/>
    </row>
    <row r="53" spans="1:234" s="6" customFormat="1" x14ac:dyDescent="0.25">
      <c r="A53" s="8"/>
      <c r="J53" s="87"/>
    </row>
  </sheetData>
  <autoFilter ref="A2:HZ48" xr:uid="{00000000-0009-0000-0000-000001000000}"/>
  <sortState xmlns:xlrd2="http://schemas.microsoft.com/office/spreadsheetml/2017/richdata2" ref="A37:J41">
    <sortCondition ref="B5"/>
  </sortState>
  <mergeCells count="1">
    <mergeCell ref="A1:Y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S81"/>
  <sheetViews>
    <sheetView topLeftCell="A13" zoomScale="85" zoomScaleNormal="85" workbookViewId="0">
      <selection activeCell="D37" sqref="D37:HR37"/>
    </sheetView>
  </sheetViews>
  <sheetFormatPr defaultRowHeight="15" x14ac:dyDescent="0.25"/>
  <cols>
    <col min="1" max="1" width="9.140625" style="124"/>
    <col min="2" max="2" width="13.85546875" style="124" bestFit="1" customWidth="1"/>
    <col min="3" max="3" width="10.7109375" bestFit="1" customWidth="1"/>
    <col min="4" max="4" width="29.42578125" bestFit="1" customWidth="1"/>
    <col min="5" max="30" width="15" bestFit="1" customWidth="1"/>
    <col min="31" max="31" width="23.28515625" bestFit="1" customWidth="1"/>
    <col min="32" max="58" width="15" bestFit="1" customWidth="1"/>
    <col min="59" max="59" width="23.28515625" bestFit="1" customWidth="1"/>
    <col min="60" max="86" width="15" bestFit="1" customWidth="1"/>
    <col min="87" max="87" width="23.28515625" bestFit="1" customWidth="1"/>
    <col min="88" max="114" width="15" bestFit="1" customWidth="1"/>
    <col min="115" max="115" width="23.28515625" bestFit="1" customWidth="1"/>
    <col min="116" max="142" width="15" bestFit="1" customWidth="1"/>
    <col min="143" max="143" width="23.28515625" bestFit="1" customWidth="1"/>
    <col min="144" max="170" width="15" bestFit="1" customWidth="1"/>
    <col min="171" max="171" width="23.28515625" bestFit="1" customWidth="1"/>
    <col min="172" max="198" width="15" bestFit="1" customWidth="1"/>
    <col min="199" max="199" width="23.28515625" bestFit="1" customWidth="1"/>
    <col min="200" max="226" width="15" bestFit="1" customWidth="1"/>
  </cols>
  <sheetData>
    <row r="1" spans="1:227" x14ac:dyDescent="0.25">
      <c r="A1" s="124" t="s">
        <v>866</v>
      </c>
      <c r="B1" s="124" t="s">
        <v>800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0</v>
      </c>
      <c r="AF1" t="s">
        <v>124</v>
      </c>
      <c r="AG1" t="s">
        <v>125</v>
      </c>
      <c r="AH1" t="s">
        <v>126</v>
      </c>
      <c r="AI1" t="s">
        <v>127</v>
      </c>
      <c r="AJ1" t="s">
        <v>128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137</v>
      </c>
      <c r="AT1" t="s">
        <v>138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  <c r="AZ1" t="s">
        <v>144</v>
      </c>
      <c r="BA1" t="s">
        <v>145</v>
      </c>
      <c r="BB1" t="s">
        <v>146</v>
      </c>
      <c r="BC1" t="s">
        <v>147</v>
      </c>
      <c r="BD1" t="s">
        <v>148</v>
      </c>
      <c r="BE1" t="s">
        <v>149</v>
      </c>
      <c r="BF1" t="s">
        <v>150</v>
      </c>
      <c r="BG1" t="s">
        <v>1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  <c r="BS1" t="s">
        <v>162</v>
      </c>
      <c r="BT1" t="s">
        <v>163</v>
      </c>
      <c r="BU1" t="s">
        <v>164</v>
      </c>
      <c r="BV1" t="s">
        <v>165</v>
      </c>
      <c r="BW1" t="s">
        <v>166</v>
      </c>
      <c r="BX1" t="s">
        <v>167</v>
      </c>
      <c r="BY1" t="s">
        <v>168</v>
      </c>
      <c r="BZ1" t="s">
        <v>169</v>
      </c>
      <c r="CA1" t="s">
        <v>170</v>
      </c>
      <c r="CB1" t="s">
        <v>171</v>
      </c>
      <c r="CC1" t="s">
        <v>172</v>
      </c>
      <c r="CD1" t="s">
        <v>173</v>
      </c>
      <c r="CE1" t="s">
        <v>174</v>
      </c>
      <c r="CF1" t="s">
        <v>175</v>
      </c>
      <c r="CG1" t="s">
        <v>176</v>
      </c>
      <c r="CH1" t="s">
        <v>177</v>
      </c>
      <c r="CI1" t="s">
        <v>2</v>
      </c>
      <c r="CJ1" t="s">
        <v>178</v>
      </c>
      <c r="CK1" t="s">
        <v>179</v>
      </c>
      <c r="CL1" t="s">
        <v>180</v>
      </c>
      <c r="CM1" t="s">
        <v>181</v>
      </c>
      <c r="CN1" t="s">
        <v>182</v>
      </c>
      <c r="CO1" t="s">
        <v>183</v>
      </c>
      <c r="CP1" t="s">
        <v>184</v>
      </c>
      <c r="CQ1" t="s">
        <v>185</v>
      </c>
      <c r="CR1" t="s">
        <v>186</v>
      </c>
      <c r="CS1" t="s">
        <v>187</v>
      </c>
      <c r="CT1" t="s">
        <v>188</v>
      </c>
      <c r="CU1" t="s">
        <v>189</v>
      </c>
      <c r="CV1" t="s">
        <v>190</v>
      </c>
      <c r="CW1" t="s">
        <v>191</v>
      </c>
      <c r="CX1" t="s">
        <v>192</v>
      </c>
      <c r="CY1" t="s">
        <v>193</v>
      </c>
      <c r="CZ1" t="s">
        <v>194</v>
      </c>
      <c r="DA1" t="s">
        <v>195</v>
      </c>
      <c r="DB1" t="s">
        <v>196</v>
      </c>
      <c r="DC1" t="s">
        <v>197</v>
      </c>
      <c r="DD1" t="s">
        <v>198</v>
      </c>
      <c r="DE1" t="s">
        <v>199</v>
      </c>
      <c r="DF1" t="s">
        <v>200</v>
      </c>
      <c r="DG1" t="s">
        <v>201</v>
      </c>
      <c r="DH1" t="s">
        <v>202</v>
      </c>
      <c r="DI1" t="s">
        <v>203</v>
      </c>
      <c r="DJ1" t="s">
        <v>204</v>
      </c>
      <c r="DK1" t="s">
        <v>3</v>
      </c>
      <c r="DL1" t="s">
        <v>205</v>
      </c>
      <c r="DM1" t="s">
        <v>206</v>
      </c>
      <c r="DN1" t="s">
        <v>207</v>
      </c>
      <c r="DO1" t="s">
        <v>208</v>
      </c>
      <c r="DP1" t="s">
        <v>209</v>
      </c>
      <c r="DQ1" t="s">
        <v>210</v>
      </c>
      <c r="DR1" t="s">
        <v>211</v>
      </c>
      <c r="DS1" t="s">
        <v>212</v>
      </c>
      <c r="DT1" t="s">
        <v>213</v>
      </c>
      <c r="DU1" t="s">
        <v>214</v>
      </c>
      <c r="DV1" t="s">
        <v>215</v>
      </c>
      <c r="DW1" t="s">
        <v>216</v>
      </c>
      <c r="DX1" t="s">
        <v>217</v>
      </c>
      <c r="DY1" t="s">
        <v>218</v>
      </c>
      <c r="DZ1" t="s">
        <v>219</v>
      </c>
      <c r="EA1" t="s">
        <v>220</v>
      </c>
      <c r="EB1" t="s">
        <v>221</v>
      </c>
      <c r="EC1" t="s">
        <v>222</v>
      </c>
      <c r="ED1" t="s">
        <v>223</v>
      </c>
      <c r="EE1" t="s">
        <v>224</v>
      </c>
      <c r="EF1" t="s">
        <v>225</v>
      </c>
      <c r="EG1" t="s">
        <v>226</v>
      </c>
      <c r="EH1" t="s">
        <v>227</v>
      </c>
      <c r="EI1" t="s">
        <v>228</v>
      </c>
      <c r="EJ1" t="s">
        <v>229</v>
      </c>
      <c r="EK1" t="s">
        <v>230</v>
      </c>
      <c r="EL1" t="s">
        <v>231</v>
      </c>
      <c r="EM1" t="s">
        <v>4</v>
      </c>
      <c r="EN1" t="s">
        <v>232</v>
      </c>
      <c r="EO1" t="s">
        <v>233</v>
      </c>
      <c r="EP1" t="s">
        <v>234</v>
      </c>
      <c r="EQ1" t="s">
        <v>235</v>
      </c>
      <c r="ER1" t="s">
        <v>236</v>
      </c>
      <c r="ES1" t="s">
        <v>237</v>
      </c>
      <c r="ET1" t="s">
        <v>238</v>
      </c>
      <c r="EU1" t="s">
        <v>239</v>
      </c>
      <c r="EV1" t="s">
        <v>240</v>
      </c>
      <c r="EW1" t="s">
        <v>241</v>
      </c>
      <c r="EX1" t="s">
        <v>242</v>
      </c>
      <c r="EY1" t="s">
        <v>243</v>
      </c>
      <c r="EZ1" t="s">
        <v>244</v>
      </c>
      <c r="FA1" t="s">
        <v>245</v>
      </c>
      <c r="FB1" t="s">
        <v>246</v>
      </c>
      <c r="FC1" t="s">
        <v>247</v>
      </c>
      <c r="FD1" t="s">
        <v>248</v>
      </c>
      <c r="FE1" t="s">
        <v>249</v>
      </c>
      <c r="FF1" t="s">
        <v>250</v>
      </c>
      <c r="FG1" t="s">
        <v>251</v>
      </c>
      <c r="FH1" t="s">
        <v>252</v>
      </c>
      <c r="FI1" t="s">
        <v>253</v>
      </c>
      <c r="FJ1" t="s">
        <v>254</v>
      </c>
      <c r="FK1" t="s">
        <v>255</v>
      </c>
      <c r="FL1" t="s">
        <v>256</v>
      </c>
      <c r="FM1" t="s">
        <v>257</v>
      </c>
      <c r="FN1" t="s">
        <v>258</v>
      </c>
      <c r="FO1" t="s">
        <v>5</v>
      </c>
      <c r="FP1" t="s">
        <v>259</v>
      </c>
      <c r="FQ1" t="s">
        <v>260</v>
      </c>
      <c r="FR1" t="s">
        <v>261</v>
      </c>
      <c r="FS1" t="s">
        <v>262</v>
      </c>
      <c r="FT1" t="s">
        <v>263</v>
      </c>
      <c r="FU1" t="s">
        <v>264</v>
      </c>
      <c r="FV1" t="s">
        <v>265</v>
      </c>
      <c r="FW1" t="s">
        <v>266</v>
      </c>
      <c r="FX1" t="s">
        <v>267</v>
      </c>
      <c r="FY1" t="s">
        <v>268</v>
      </c>
      <c r="FZ1" t="s">
        <v>269</v>
      </c>
      <c r="GA1" t="s">
        <v>270</v>
      </c>
      <c r="GB1" t="s">
        <v>271</v>
      </c>
      <c r="GC1" t="s">
        <v>272</v>
      </c>
      <c r="GD1" t="s">
        <v>273</v>
      </c>
      <c r="GE1" t="s">
        <v>274</v>
      </c>
      <c r="GF1" t="s">
        <v>275</v>
      </c>
      <c r="GG1" t="s">
        <v>276</v>
      </c>
      <c r="GH1" t="s">
        <v>277</v>
      </c>
      <c r="GI1" t="s">
        <v>278</v>
      </c>
      <c r="GJ1" t="s">
        <v>279</v>
      </c>
      <c r="GK1" t="s">
        <v>280</v>
      </c>
      <c r="GL1" t="s">
        <v>281</v>
      </c>
      <c r="GM1" t="s">
        <v>282</v>
      </c>
      <c r="GN1" t="s">
        <v>283</v>
      </c>
      <c r="GO1" t="s">
        <v>284</v>
      </c>
      <c r="GP1" t="s">
        <v>285</v>
      </c>
      <c r="GQ1" t="s">
        <v>6</v>
      </c>
      <c r="GR1" t="s">
        <v>286</v>
      </c>
      <c r="GS1" t="s">
        <v>287</v>
      </c>
      <c r="GT1" t="s">
        <v>288</v>
      </c>
      <c r="GU1" t="s">
        <v>289</v>
      </c>
      <c r="GV1" t="s">
        <v>290</v>
      </c>
      <c r="GW1" t="s">
        <v>291</v>
      </c>
      <c r="GX1" t="s">
        <v>292</v>
      </c>
      <c r="GY1" t="s">
        <v>293</v>
      </c>
      <c r="GZ1" t="s">
        <v>294</v>
      </c>
      <c r="HA1" t="s">
        <v>295</v>
      </c>
      <c r="HB1" t="s">
        <v>296</v>
      </c>
      <c r="HC1" t="s">
        <v>297</v>
      </c>
      <c r="HD1" t="s">
        <v>298</v>
      </c>
      <c r="HE1" t="s">
        <v>299</v>
      </c>
      <c r="HF1" t="s">
        <v>300</v>
      </c>
      <c r="HG1" t="s">
        <v>301</v>
      </c>
      <c r="HH1" t="s">
        <v>302</v>
      </c>
      <c r="HI1" t="s">
        <v>303</v>
      </c>
      <c r="HJ1" t="s">
        <v>304</v>
      </c>
      <c r="HK1" t="s">
        <v>305</v>
      </c>
      <c r="HL1" t="s">
        <v>306</v>
      </c>
      <c r="HM1" t="s">
        <v>307</v>
      </c>
      <c r="HN1" t="s">
        <v>308</v>
      </c>
      <c r="HO1" t="s">
        <v>309</v>
      </c>
      <c r="HP1" t="s">
        <v>310</v>
      </c>
      <c r="HQ1" t="s">
        <v>311</v>
      </c>
      <c r="HR1" t="s">
        <v>312</v>
      </c>
      <c r="HS1" t="s">
        <v>7</v>
      </c>
    </row>
    <row r="2" spans="1:227" x14ac:dyDescent="0.25">
      <c r="A2" s="124" t="s">
        <v>28</v>
      </c>
      <c r="B2" s="124">
        <v>7111</v>
      </c>
      <c r="C2" s="9" t="s">
        <v>892</v>
      </c>
      <c r="D2" s="135">
        <v>8.7789633197240113E-6</v>
      </c>
      <c r="E2" s="135">
        <v>1.0499195688727713E-5</v>
      </c>
      <c r="F2" s="135">
        <v>8.4312883441261391E-5</v>
      </c>
      <c r="G2" s="135">
        <v>9.4875567574373713E-7</v>
      </c>
      <c r="H2" s="135">
        <v>1.0004644388252799E-4</v>
      </c>
      <c r="I2" s="135">
        <v>7.8024103055407175E-6</v>
      </c>
      <c r="J2" s="135">
        <v>2.9970812144115975E-5</v>
      </c>
      <c r="K2" s="135">
        <v>1.0259118402669141E-4</v>
      </c>
      <c r="L2" s="135">
        <v>5.3382234275389552E-5</v>
      </c>
      <c r="M2" s="135">
        <v>1.6272990065385013E-4</v>
      </c>
      <c r="N2" s="135">
        <v>7.4782298133032926E-5</v>
      </c>
      <c r="O2" s="135">
        <v>1.5623051455090164E-5</v>
      </c>
      <c r="P2" s="135">
        <v>2.4922960578470014E-4</v>
      </c>
      <c r="Q2" s="135">
        <v>4.3833388051657361E-5</v>
      </c>
      <c r="R2" s="135">
        <v>3.5708288048259484E-5</v>
      </c>
      <c r="S2" s="135">
        <v>3.1746700460668899E-4</v>
      </c>
      <c r="T2" s="135">
        <v>5.0541123381918948E-4</v>
      </c>
      <c r="U2" s="135">
        <v>8.8459193834094854E-5</v>
      </c>
      <c r="V2" s="135">
        <v>1.4419442375426467E-3</v>
      </c>
      <c r="W2" s="135">
        <v>4.1476400528656478E-3</v>
      </c>
      <c r="X2" s="135">
        <v>2.5825535458930392E-4</v>
      </c>
      <c r="Y2" s="135">
        <v>3.0889895147799177E-4</v>
      </c>
      <c r="Z2" s="135">
        <v>4.3386120418562963E-4</v>
      </c>
      <c r="AA2" s="135">
        <v>7.7156183317886998E-5</v>
      </c>
      <c r="AB2" s="135">
        <v>4.9733573298832797E-5</v>
      </c>
      <c r="AC2" s="135">
        <v>1.4302028710809841E-4</v>
      </c>
      <c r="AD2" s="135">
        <v>1.1837408051488896E-4</v>
      </c>
      <c r="AE2" s="135"/>
      <c r="AF2" s="135">
        <v>3.421507453188478E-6</v>
      </c>
      <c r="AG2" s="135">
        <v>7.2973562824551576E-6</v>
      </c>
      <c r="AH2" s="135">
        <v>9.8656175899554591E-5</v>
      </c>
      <c r="AI2" s="135">
        <v>6.3034727881572862E-7</v>
      </c>
      <c r="AJ2" s="135">
        <v>6.6816208370446513E-5</v>
      </c>
      <c r="AK2" s="135">
        <v>6.9075835591954511E-6</v>
      </c>
      <c r="AL2" s="135">
        <v>6.6553967125151178E-6</v>
      </c>
      <c r="AM2" s="135">
        <v>7.1371605919808351E-5</v>
      </c>
      <c r="AN2" s="135">
        <v>6.0694825255019139E-5</v>
      </c>
      <c r="AO2" s="135">
        <v>1.49704518722959E-4</v>
      </c>
      <c r="AP2" s="135">
        <v>8.6525430129681197E-5</v>
      </c>
      <c r="AQ2" s="135">
        <v>5.4135047191507564E-6</v>
      </c>
      <c r="AR2" s="135">
        <v>1.83991919413464E-4</v>
      </c>
      <c r="AS2" s="135">
        <v>2.7670148377009587E-5</v>
      </c>
      <c r="AT2" s="135">
        <v>5.3477668480268654E-5</v>
      </c>
      <c r="AU2" s="135">
        <v>3.6593831796661084E-4</v>
      </c>
      <c r="AV2" s="135">
        <v>5.4652731678293744E-4</v>
      </c>
      <c r="AW2" s="135">
        <v>9.529867785571326E-5</v>
      </c>
      <c r="AX2" s="135">
        <v>1.5836654810295748E-3</v>
      </c>
      <c r="AY2" s="135">
        <v>3.843362843658449E-3</v>
      </c>
      <c r="AZ2" s="135">
        <v>3.0107068160693302E-4</v>
      </c>
      <c r="BA2" s="135">
        <v>2.1960839815377795E-4</v>
      </c>
      <c r="BB2" s="135">
        <v>3.9415141185779296E-4</v>
      </c>
      <c r="BC2" s="135">
        <v>6.2067568235784083E-5</v>
      </c>
      <c r="BD2" s="135">
        <v>3.476539007603046E-5</v>
      </c>
      <c r="BE2" s="135">
        <v>1.2815796646765355E-4</v>
      </c>
      <c r="BF2" s="135">
        <v>1.4146995028235164E-4</v>
      </c>
      <c r="BG2" s="135"/>
      <c r="BH2" s="135">
        <v>2.0043016179310695E-6</v>
      </c>
      <c r="BI2" s="135">
        <v>2.1249568446390507E-5</v>
      </c>
      <c r="BJ2" s="135">
        <v>1.1072027454596215E-4</v>
      </c>
      <c r="BK2" s="135">
        <v>9.350966251900222E-7</v>
      </c>
      <c r="BL2" s="135">
        <v>5.0669069937719812E-5</v>
      </c>
      <c r="BM2" s="135">
        <v>1.1704131180512249E-5</v>
      </c>
      <c r="BN2" s="135">
        <v>1.4803513792048415E-5</v>
      </c>
      <c r="BO2" s="135">
        <v>2.5127782549160707E-5</v>
      </c>
      <c r="BP2" s="135">
        <v>4.6503073458873097E-5</v>
      </c>
      <c r="BQ2" s="135">
        <v>1.1854229171552721E-4</v>
      </c>
      <c r="BR2" s="135">
        <v>9.0214081476538231E-5</v>
      </c>
      <c r="BS2" s="135">
        <v>7.5264526038606346E-6</v>
      </c>
      <c r="BT2" s="135">
        <v>2.3041768336684054E-3</v>
      </c>
      <c r="BU2" s="135">
        <v>1.9303487830403539E-5</v>
      </c>
      <c r="BV2" s="135">
        <v>4.4951685582885571E-5</v>
      </c>
      <c r="BW2" s="135">
        <v>3.2571259208565413E-4</v>
      </c>
      <c r="BX2" s="135">
        <v>6.872099527277406E-4</v>
      </c>
      <c r="BY2" s="135">
        <v>9.499532482399414E-5</v>
      </c>
      <c r="BZ2" s="135">
        <v>1.7067438862683982E-3</v>
      </c>
      <c r="CA2" s="135">
        <v>4.8068978731998328E-3</v>
      </c>
      <c r="CB2" s="135">
        <v>2.6668036958495855E-4</v>
      </c>
      <c r="CC2" s="135">
        <v>2.3194141538556443E-4</v>
      </c>
      <c r="CD2" s="135">
        <v>3.4054019717480384E-4</v>
      </c>
      <c r="CE2" s="135">
        <v>4.1677551832003725E-5</v>
      </c>
      <c r="CF2" s="135">
        <v>4.7825239274760023E-5</v>
      </c>
      <c r="CG2" s="135">
        <v>9.8735658444649643E-5</v>
      </c>
      <c r="CH2" s="135">
        <v>1.3750972203540777E-4</v>
      </c>
      <c r="CI2" s="135"/>
      <c r="CJ2" s="135">
        <v>4.8201590336911323E-6</v>
      </c>
      <c r="CK2" s="135">
        <v>2.3099154024605455E-5</v>
      </c>
      <c r="CL2" s="135">
        <v>9.3574697658453884E-5</v>
      </c>
      <c r="CM2" s="135">
        <v>0</v>
      </c>
      <c r="CN2" s="135">
        <v>4.669412184736172E-5</v>
      </c>
      <c r="CO2" s="135">
        <v>5.084450367572243E-6</v>
      </c>
      <c r="CP2" s="135">
        <v>1.4627878695347509E-5</v>
      </c>
      <c r="CQ2" s="135">
        <v>2.6292767259654145E-5</v>
      </c>
      <c r="CR2" s="135">
        <v>2.6830438992907986E-5</v>
      </c>
      <c r="CS2" s="135">
        <v>1.0792036313124851E-4</v>
      </c>
      <c r="CT2" s="135">
        <v>9.3760031190114209E-5</v>
      </c>
      <c r="CU2" s="135">
        <v>6.8330679932947151E-6</v>
      </c>
      <c r="CV2" s="135">
        <v>2.2897392949126783E-3</v>
      </c>
      <c r="CW2" s="135">
        <v>3.1508805590311057E-5</v>
      </c>
      <c r="CX2" s="135">
        <v>3.64798511501445E-5</v>
      </c>
      <c r="CY2" s="135">
        <v>3.6744998634800961E-4</v>
      </c>
      <c r="CZ2" s="135">
        <v>7.1471315823905105E-4</v>
      </c>
      <c r="DA2" s="135">
        <v>9.9444083540392274E-5</v>
      </c>
      <c r="DB2" s="135">
        <v>1.5701193727632602E-3</v>
      </c>
      <c r="DC2" s="135">
        <v>3.6317206317532181E-3</v>
      </c>
      <c r="DD2" s="135">
        <v>2.2184481018575734E-4</v>
      </c>
      <c r="DE2" s="135">
        <v>2.4868842304806398E-4</v>
      </c>
      <c r="DF2" s="135">
        <v>4.117037770127731E-4</v>
      </c>
      <c r="DG2" s="135">
        <v>3.6231361425422081E-5</v>
      </c>
      <c r="DH2" s="135">
        <v>4.2102520906100058E-5</v>
      </c>
      <c r="DI2" s="135">
        <v>9.4538937473648971E-5</v>
      </c>
      <c r="DJ2" s="135">
        <v>1.04382480815221E-4</v>
      </c>
      <c r="DK2" s="135"/>
      <c r="DL2" s="135">
        <v>5.4163474162398384E-6</v>
      </c>
      <c r="DM2" s="135">
        <v>1.6942358273979042E-5</v>
      </c>
      <c r="DN2" s="135">
        <v>2.8390725614052146E-4</v>
      </c>
      <c r="DO2" s="135">
        <v>6.4174956057180349E-7</v>
      </c>
      <c r="DP2" s="135">
        <v>7.9505113601761765E-5</v>
      </c>
      <c r="DQ2" s="135">
        <v>3.4654476270865687E-7</v>
      </c>
      <c r="DR2" s="135">
        <v>2.0551123677932123E-5</v>
      </c>
      <c r="DS2" s="135">
        <v>1.9281315214081156E-5</v>
      </c>
      <c r="DT2" s="135">
        <v>2.4138755388022348E-5</v>
      </c>
      <c r="DU2" s="135">
        <v>3.0213491924274E-4</v>
      </c>
      <c r="DV2" s="135">
        <v>1.3090926598688041E-4</v>
      </c>
      <c r="DW2" s="135">
        <v>1.0447569596185878E-5</v>
      </c>
      <c r="DX2" s="135">
        <v>2.6672773868725219E-3</v>
      </c>
      <c r="DY2" s="135">
        <v>1.9103858877257895E-5</v>
      </c>
      <c r="DZ2" s="135">
        <v>2.8227933254683734E-5</v>
      </c>
      <c r="EA2" s="135">
        <v>5.9524432929055943E-4</v>
      </c>
      <c r="EB2" s="135">
        <v>3.0920218502020077E-3</v>
      </c>
      <c r="EC2" s="135">
        <v>1.1580088324877728E-4</v>
      </c>
      <c r="ED2" s="135">
        <v>1.7148744618076385E-3</v>
      </c>
      <c r="EE2" s="135">
        <v>6.2246250673248594E-3</v>
      </c>
      <c r="EF2" s="135">
        <v>2.5604223226234147E-4</v>
      </c>
      <c r="EG2" s="135">
        <v>2.6629389207599556E-4</v>
      </c>
      <c r="EH2" s="135">
        <v>2.7793585197933971E-4</v>
      </c>
      <c r="EI2" s="135">
        <v>3.9537548677269496E-5</v>
      </c>
      <c r="EJ2" s="135">
        <v>2.9577155080830828E-5</v>
      </c>
      <c r="EK2" s="135">
        <v>9.3248312566307647E-5</v>
      </c>
      <c r="EL2" s="135">
        <v>2.5697490199868683E-4</v>
      </c>
      <c r="EM2" s="135"/>
      <c r="EN2" s="135">
        <v>7.1409140629350177E-6</v>
      </c>
      <c r="EO2" s="135">
        <v>4.2381108292955467E-5</v>
      </c>
      <c r="EP2" s="135">
        <v>1.1752246266658287E-4</v>
      </c>
      <c r="EQ2" s="135">
        <v>2.6823372912060467E-6</v>
      </c>
      <c r="ER2" s="135">
        <v>6.4331758266121744E-5</v>
      </c>
      <c r="ES2" s="135">
        <v>0</v>
      </c>
      <c r="ET2" s="135">
        <v>5.5872995770679512E-5</v>
      </c>
      <c r="EU2" s="135">
        <v>3.3284373036258908E-5</v>
      </c>
      <c r="EV2" s="135">
        <v>2.5719631129228376E-5</v>
      </c>
      <c r="EW2" s="135">
        <v>1.025398801227199E-4</v>
      </c>
      <c r="EX2" s="135">
        <v>4.0325056869201403E-5</v>
      </c>
      <c r="EY2" s="135">
        <v>8.5902878850529977E-6</v>
      </c>
      <c r="EZ2" s="135">
        <v>2.9118963640991278E-3</v>
      </c>
      <c r="FA2" s="135">
        <v>1.1526751975026441E-5</v>
      </c>
      <c r="FB2" s="135">
        <v>1.2872956623326787E-5</v>
      </c>
      <c r="FC2" s="135">
        <v>3.3525986363276634E-4</v>
      </c>
      <c r="FD2" s="135">
        <v>6.6720037390048692E-4</v>
      </c>
      <c r="FE2" s="135">
        <v>1.6860676326984437E-4</v>
      </c>
      <c r="FF2" s="135">
        <v>1.963110830623842E-3</v>
      </c>
      <c r="FG2" s="135">
        <v>2.8523114822789973E-3</v>
      </c>
      <c r="FH2" s="135">
        <v>2.7929256909423397E-4</v>
      </c>
      <c r="FI2" s="135">
        <v>2.9772349708438506E-4</v>
      </c>
      <c r="FJ2" s="135">
        <v>2.8361919188037122E-4</v>
      </c>
      <c r="FK2" s="135">
        <v>3.086062453405182E-5</v>
      </c>
      <c r="FL2" s="135">
        <v>2.2166761839709859E-5</v>
      </c>
      <c r="FM2" s="135">
        <v>7.3660570589399564E-5</v>
      </c>
      <c r="FN2" s="135">
        <v>1.0902939718620643E-4</v>
      </c>
      <c r="FO2" s="135"/>
      <c r="FP2" s="135">
        <v>7.4298548128251886E-6</v>
      </c>
      <c r="FQ2" s="135">
        <v>5.197351821488974E-5</v>
      </c>
      <c r="FR2" s="135">
        <v>1.3401774644576119E-4</v>
      </c>
      <c r="FS2" s="135">
        <v>2.2425078323824144E-6</v>
      </c>
      <c r="FT2" s="135">
        <v>4.7742617728275763E-5</v>
      </c>
      <c r="FU2" s="135">
        <v>4.4990461661961699E-6</v>
      </c>
      <c r="FV2" s="135">
        <v>7.3410419241108968E-5</v>
      </c>
      <c r="FW2" s="135">
        <v>2.7033013784481606E-5</v>
      </c>
      <c r="FX2" s="135">
        <v>2.7470053710157971E-5</v>
      </c>
      <c r="FY2" s="135">
        <v>2.3180413241175065E-4</v>
      </c>
      <c r="FZ2" s="135">
        <v>5.1619447297993141E-5</v>
      </c>
      <c r="GA2" s="135">
        <v>9.7981089291663581E-6</v>
      </c>
      <c r="GB2" s="135">
        <v>3.4141176074302172E-3</v>
      </c>
      <c r="GC2" s="135">
        <v>2.3503749575500599E-5</v>
      </c>
      <c r="GD2" s="135">
        <v>2.9305361917133528E-5</v>
      </c>
      <c r="GE2" s="135">
        <v>4.1447811020142765E-4</v>
      </c>
      <c r="GF2" s="135">
        <v>3.1109998651001466E-3</v>
      </c>
      <c r="GG2" s="135">
        <v>1.6694425660204222E-4</v>
      </c>
      <c r="GH2" s="135">
        <v>6.8524875296825357E-3</v>
      </c>
      <c r="GI2" s="135">
        <v>5.5829208526674582E-3</v>
      </c>
      <c r="GJ2" s="135">
        <v>2.5873640274772988E-4</v>
      </c>
      <c r="GK2" s="135">
        <v>2.3070243223271064E-4</v>
      </c>
      <c r="GL2" s="135">
        <v>2.6942677372362805E-4</v>
      </c>
      <c r="GM2" s="135">
        <v>3.1214835317601577E-5</v>
      </c>
      <c r="GN2" s="135">
        <v>2.9836324651267024E-5</v>
      </c>
      <c r="GO2" s="135">
        <v>7.0782165291121272E-5</v>
      </c>
      <c r="GP2" s="135">
        <v>2.1284877670399503E-4</v>
      </c>
      <c r="GQ2" s="135"/>
      <c r="GR2" s="135">
        <v>3.0703935608341304E-5</v>
      </c>
      <c r="GS2" s="135">
        <v>1.9552185730356732E-5</v>
      </c>
      <c r="GT2" s="135">
        <v>2.4555109435509873E-5</v>
      </c>
      <c r="GU2" s="135">
        <v>3.7821500049249963E-6</v>
      </c>
      <c r="GV2" s="135">
        <v>3.8348963807197307E-5</v>
      </c>
      <c r="GW2" s="135">
        <v>8.386591078578512E-6</v>
      </c>
      <c r="GX2" s="135">
        <v>1.6941105639768728E-4</v>
      </c>
      <c r="GY2" s="135">
        <v>1.7516852609676708E-5</v>
      </c>
      <c r="GZ2" s="135">
        <v>2.0719827636782661E-5</v>
      </c>
      <c r="HA2" s="135">
        <v>2.3097314139416242E-4</v>
      </c>
      <c r="HB2" s="135">
        <v>4.3339288651760507E-5</v>
      </c>
      <c r="HC2" s="135">
        <v>2.1418063011630555E-5</v>
      </c>
      <c r="HD2" s="135">
        <v>3.8730696591215614E-3</v>
      </c>
      <c r="HE2" s="135">
        <v>1.0841459270647417E-5</v>
      </c>
      <c r="HF2" s="135">
        <v>1.9567008604237779E-5</v>
      </c>
      <c r="HG2" s="135">
        <v>4.3388747912630654E-4</v>
      </c>
      <c r="HH2" s="135">
        <v>2.1138927337193574E-3</v>
      </c>
      <c r="HI2" s="135">
        <v>1.4905149562487535E-4</v>
      </c>
      <c r="HJ2" s="135">
        <v>5.2320730392154818E-3</v>
      </c>
      <c r="HK2" s="135">
        <v>4.8900203666418446E-3</v>
      </c>
      <c r="HL2" s="135">
        <v>2.934148760428049E-4</v>
      </c>
      <c r="HM2" s="135">
        <v>1.8659116312160095E-4</v>
      </c>
      <c r="HN2" s="135">
        <v>3.4047826911714693E-4</v>
      </c>
      <c r="HO2" s="135">
        <v>2.6362894558272644E-5</v>
      </c>
      <c r="HP2" s="135">
        <v>1.7451261683861954E-5</v>
      </c>
      <c r="HQ2" s="135">
        <v>6.5200407712966171E-5</v>
      </c>
      <c r="HR2" s="135">
        <v>2.4366385024465062E-4</v>
      </c>
    </row>
    <row r="3" spans="1:227" x14ac:dyDescent="0.25">
      <c r="A3" s="124" t="s">
        <v>28</v>
      </c>
      <c r="B3" s="124">
        <v>7420</v>
      </c>
      <c r="C3" s="9" t="s">
        <v>893</v>
      </c>
      <c r="D3" s="135">
        <v>3.603159421177128E-5</v>
      </c>
      <c r="E3" s="135">
        <v>5.8904195290809285E-6</v>
      </c>
      <c r="F3" s="135">
        <v>7.7255137332010277E-6</v>
      </c>
      <c r="G3" s="135">
        <v>1.6392573501154398E-5</v>
      </c>
      <c r="H3" s="135">
        <v>1.0461380407531029E-4</v>
      </c>
      <c r="I3" s="135">
        <v>5.5495478533939879E-6</v>
      </c>
      <c r="J3" s="135">
        <v>3.2658053586492351E-5</v>
      </c>
      <c r="K3" s="135">
        <v>3.3414757657698579E-5</v>
      </c>
      <c r="L3" s="135">
        <v>2.6474594853885656E-5</v>
      </c>
      <c r="M3" s="135">
        <v>1.2362952538561332E-4</v>
      </c>
      <c r="N3" s="135">
        <v>4.9331645210937161E-5</v>
      </c>
      <c r="O3" s="135">
        <v>3.2155036408311932E-5</v>
      </c>
      <c r="P3" s="135">
        <v>1.0733759366124726E-4</v>
      </c>
      <c r="Q3" s="135">
        <v>5.5994398470890215E-5</v>
      </c>
      <c r="R3" s="135">
        <v>5.1122692192362005E-5</v>
      </c>
      <c r="S3" s="135">
        <v>2.1752563428756969E-4</v>
      </c>
      <c r="T3" s="135">
        <v>7.4902719435834743E-4</v>
      </c>
      <c r="U3" s="135">
        <v>1.6416296903772016E-4</v>
      </c>
      <c r="V3" s="135">
        <v>8.2241374283314507E-4</v>
      </c>
      <c r="W3" s="135">
        <v>4.4858978953894423E-3</v>
      </c>
      <c r="X3" s="135">
        <v>7.4719272789669944E-4</v>
      </c>
      <c r="Y3" s="135">
        <v>6.8958842561402057E-4</v>
      </c>
      <c r="Z3" s="135">
        <v>8.2099624772488493E-4</v>
      </c>
      <c r="AA3" s="135">
        <v>6.1870594182710862E-5</v>
      </c>
      <c r="AB3" s="135">
        <v>9.9722724235955636E-5</v>
      </c>
      <c r="AC3" s="135">
        <v>1.7721761784080482E-4</v>
      </c>
      <c r="AD3" s="135">
        <v>2.3473155528021776E-4</v>
      </c>
      <c r="AE3" s="135"/>
      <c r="AF3" s="135">
        <v>3.3494273616939728E-5</v>
      </c>
      <c r="AG3" s="135">
        <v>7.3182839718978052E-6</v>
      </c>
      <c r="AH3" s="135">
        <v>9.6904669302632976E-6</v>
      </c>
      <c r="AI3" s="135">
        <v>9.0827370550758388E-6</v>
      </c>
      <c r="AJ3" s="135">
        <v>1.1428091506509096E-4</v>
      </c>
      <c r="AK3" s="135">
        <v>2.9941375905864077E-6</v>
      </c>
      <c r="AL3" s="135">
        <v>3.1992153654760303E-5</v>
      </c>
      <c r="AM3" s="135">
        <v>2.5137818062783313E-5</v>
      </c>
      <c r="AN3" s="135">
        <v>3.4929360260444676E-5</v>
      </c>
      <c r="AO3" s="135">
        <v>1.2536059469621215E-4</v>
      </c>
      <c r="AP3" s="135">
        <v>5.0130144943122279E-5</v>
      </c>
      <c r="AQ3" s="135">
        <v>3.2914434012350991E-5</v>
      </c>
      <c r="AR3" s="135">
        <v>2.0651997191483836E-4</v>
      </c>
      <c r="AS3" s="135">
        <v>5.9045927850430726E-5</v>
      </c>
      <c r="AT3" s="135">
        <v>4.2231306333925622E-5</v>
      </c>
      <c r="AU3" s="135">
        <v>2.0747356191740571E-4</v>
      </c>
      <c r="AV3" s="135">
        <v>8.1738614438140139E-4</v>
      </c>
      <c r="AW3" s="135">
        <v>1.7437866802755725E-4</v>
      </c>
      <c r="AX3" s="135">
        <v>8.1218783255361342E-4</v>
      </c>
      <c r="AY3" s="135">
        <v>4.4291626693771955E-3</v>
      </c>
      <c r="AZ3" s="135">
        <v>6.8926889483272435E-4</v>
      </c>
      <c r="BA3" s="135">
        <v>6.5057854636185243E-4</v>
      </c>
      <c r="BB3" s="135">
        <v>7.7632725602390883E-4</v>
      </c>
      <c r="BC3" s="135">
        <v>5.8542468919598731E-5</v>
      </c>
      <c r="BD3" s="135">
        <v>8.2046261459406812E-5</v>
      </c>
      <c r="BE3" s="135">
        <v>1.9473678397570563E-4</v>
      </c>
      <c r="BF3" s="135">
        <v>2.4662172706303107E-4</v>
      </c>
      <c r="BG3" s="135"/>
      <c r="BH3" s="135">
        <v>3.7459979618465057E-5</v>
      </c>
      <c r="BI3" s="135">
        <v>6.6903607660314365E-6</v>
      </c>
      <c r="BJ3" s="135">
        <v>1.1378028350835326E-5</v>
      </c>
      <c r="BK3" s="135">
        <v>1.30349473011888E-5</v>
      </c>
      <c r="BL3" s="135">
        <v>1.0379723247925164E-4</v>
      </c>
      <c r="BM3" s="135">
        <v>4.8072207018698028E-6</v>
      </c>
      <c r="BN3" s="135">
        <v>2.7531205616367656E-5</v>
      </c>
      <c r="BO3" s="135">
        <v>2.68626600027924E-5</v>
      </c>
      <c r="BP3" s="135">
        <v>3.0468501875088858E-5</v>
      </c>
      <c r="BQ3" s="135">
        <v>1.389886685663355E-4</v>
      </c>
      <c r="BR3" s="135">
        <v>4.5215605808985543E-5</v>
      </c>
      <c r="BS3" s="135">
        <v>2.4845574618085942E-5</v>
      </c>
      <c r="BT3" s="135">
        <v>8.4420051807836512E-5</v>
      </c>
      <c r="BU3" s="135">
        <v>6.1245528349701908E-5</v>
      </c>
      <c r="BV3" s="135">
        <v>4.8548793423550578E-5</v>
      </c>
      <c r="BW3" s="135">
        <v>1.8753415257628973E-4</v>
      </c>
      <c r="BX3" s="135">
        <v>8.2775054237784493E-4</v>
      </c>
      <c r="BY3" s="135">
        <v>1.6036563401289103E-4</v>
      </c>
      <c r="BZ3" s="135">
        <v>8.0405782908772008E-4</v>
      </c>
      <c r="CA3" s="135">
        <v>4.9787701576196634E-3</v>
      </c>
      <c r="CB3" s="135">
        <v>7.5456270201544314E-4</v>
      </c>
      <c r="CC3" s="135">
        <v>6.5056312379238883E-4</v>
      </c>
      <c r="CD3" s="135">
        <v>7.7069925729949889E-4</v>
      </c>
      <c r="CE3" s="135">
        <v>5.6965579638847649E-5</v>
      </c>
      <c r="CF3" s="135">
        <v>9.8058198125731508E-5</v>
      </c>
      <c r="CG3" s="135">
        <v>1.9678538693931161E-4</v>
      </c>
      <c r="CH3" s="135">
        <v>2.3167872902871546E-4</v>
      </c>
      <c r="CI3" s="135"/>
      <c r="CJ3" s="135">
        <v>4.9721941283015413E-5</v>
      </c>
      <c r="CK3" s="135">
        <v>7.6437181771972887E-6</v>
      </c>
      <c r="CL3" s="135">
        <v>1.496642503139036E-5</v>
      </c>
      <c r="CM3" s="135">
        <v>1.2558953156882947E-5</v>
      </c>
      <c r="CN3" s="135">
        <v>1.0235134850540471E-4</v>
      </c>
      <c r="CO3" s="135">
        <v>1.3529895467032372E-6</v>
      </c>
      <c r="CP3" s="135">
        <v>1.6696944915872192E-5</v>
      </c>
      <c r="CQ3" s="135">
        <v>1.8756520122179621E-5</v>
      </c>
      <c r="CR3" s="135">
        <v>4.1597185947587591E-5</v>
      </c>
      <c r="CS3" s="135">
        <v>9.5547708182966776E-5</v>
      </c>
      <c r="CT3" s="135">
        <v>4.6545174723806504E-5</v>
      </c>
      <c r="CU3" s="135">
        <v>3.1578181939847521E-5</v>
      </c>
      <c r="CV3" s="135">
        <v>8.7185240372944598E-5</v>
      </c>
      <c r="CW3" s="135">
        <v>3.7852244771430158E-5</v>
      </c>
      <c r="CX3" s="135">
        <v>4.559352595234483E-5</v>
      </c>
      <c r="CY3" s="135">
        <v>1.9878203754492477E-4</v>
      </c>
      <c r="CZ3" s="135">
        <v>8.0447598523466439E-4</v>
      </c>
      <c r="DA3" s="135">
        <v>1.593111452672522E-4</v>
      </c>
      <c r="DB3" s="135">
        <v>8.0226696549325896E-4</v>
      </c>
      <c r="DC3" s="135">
        <v>5.1597409554425327E-3</v>
      </c>
      <c r="DD3" s="135">
        <v>7.6744109816643917E-4</v>
      </c>
      <c r="DE3" s="135">
        <v>6.2639598504379672E-4</v>
      </c>
      <c r="DF3" s="135">
        <v>8.3619706496978054E-4</v>
      </c>
      <c r="DG3" s="135">
        <v>5.0386819738281956E-5</v>
      </c>
      <c r="DH3" s="135">
        <v>8.0522141421393624E-5</v>
      </c>
      <c r="DI3" s="135">
        <v>1.7075477613279634E-4</v>
      </c>
      <c r="DJ3" s="135">
        <v>3.0645432294888362E-4</v>
      </c>
      <c r="DK3" s="135"/>
      <c r="DL3" s="135">
        <v>4.8753808491574286E-5</v>
      </c>
      <c r="DM3" s="135">
        <v>7.5521843287552097E-6</v>
      </c>
      <c r="DN3" s="135">
        <v>2.510512955964631E-5</v>
      </c>
      <c r="DO3" s="135">
        <v>1.4333199602228461E-5</v>
      </c>
      <c r="DP3" s="135">
        <v>7.9464702254427783E-5</v>
      </c>
      <c r="DQ3" s="135">
        <v>1.6245953042496655E-6</v>
      </c>
      <c r="DR3" s="135">
        <v>2.1883571932225667E-5</v>
      </c>
      <c r="DS3" s="135">
        <v>2.0685897377313933E-5</v>
      </c>
      <c r="DT3" s="135">
        <v>1.6343656267264354E-5</v>
      </c>
      <c r="DU3" s="135">
        <v>1.1015613590560276E-4</v>
      </c>
      <c r="DV3" s="135">
        <v>5.957817945475364E-5</v>
      </c>
      <c r="DW3" s="135">
        <v>3.2251866582694479E-5</v>
      </c>
      <c r="DX3" s="135">
        <v>1.1118950369802564E-4</v>
      </c>
      <c r="DY3" s="135">
        <v>4.6207635651695119E-5</v>
      </c>
      <c r="DZ3" s="135">
        <v>4.2204125059704872E-5</v>
      </c>
      <c r="EA3" s="135">
        <v>2.8983587070598638E-4</v>
      </c>
      <c r="EB3" s="135">
        <v>7.789119524852805E-4</v>
      </c>
      <c r="EC3" s="135">
        <v>1.575377328367846E-4</v>
      </c>
      <c r="ED3" s="135">
        <v>8.8336906916821332E-4</v>
      </c>
      <c r="EE3" s="135">
        <v>6.2082673240255988E-3</v>
      </c>
      <c r="EF3" s="135">
        <v>8.8798056196890383E-4</v>
      </c>
      <c r="EG3" s="135">
        <v>6.8734404856001484E-4</v>
      </c>
      <c r="EH3" s="135">
        <v>8.1413506290845482E-4</v>
      </c>
      <c r="EI3" s="135">
        <v>4.7047704701470374E-5</v>
      </c>
      <c r="EJ3" s="135">
        <v>7.9572428097329575E-5</v>
      </c>
      <c r="EK3" s="135">
        <v>1.4831271502846943E-4</v>
      </c>
      <c r="EL3" s="135">
        <v>3.168526526649915E-4</v>
      </c>
      <c r="EM3" s="135"/>
      <c r="EN3" s="135">
        <v>4.8414071148306967E-5</v>
      </c>
      <c r="EO3" s="135">
        <v>1.1079412580342851E-5</v>
      </c>
      <c r="EP3" s="135">
        <v>2.8029304220775733E-5</v>
      </c>
      <c r="EQ3" s="135">
        <v>1.3917230714727053E-5</v>
      </c>
      <c r="ER3" s="135">
        <v>7.6184350330609033E-5</v>
      </c>
      <c r="ES3" s="135">
        <v>3.4139276588507745E-6</v>
      </c>
      <c r="ET3" s="135">
        <v>2.3045406547538588E-5</v>
      </c>
      <c r="EU3" s="135">
        <v>2.2348961049784208E-5</v>
      </c>
      <c r="EV3" s="135">
        <v>1.9071143226774524E-5</v>
      </c>
      <c r="EW3" s="135">
        <v>1.5164735067596153E-4</v>
      </c>
      <c r="EX3" s="135">
        <v>5.5639365043684727E-5</v>
      </c>
      <c r="EY3" s="135">
        <v>3.5782360484017559E-5</v>
      </c>
      <c r="EZ3" s="135">
        <v>9.4074627459676238E-5</v>
      </c>
      <c r="FA3" s="135">
        <v>3.4064662621486087E-5</v>
      </c>
      <c r="FB3" s="135">
        <v>4.3659036071847227E-5</v>
      </c>
      <c r="FC3" s="135">
        <v>2.9181349535266311E-4</v>
      </c>
      <c r="FD3" s="135">
        <v>8.770316256520921E-4</v>
      </c>
      <c r="FE3" s="135">
        <v>1.6854655318893227E-4</v>
      </c>
      <c r="FF3" s="135">
        <v>8.7738292128105655E-4</v>
      </c>
      <c r="FG3" s="135">
        <v>5.5702117770192773E-3</v>
      </c>
      <c r="FH3" s="135">
        <v>8.9170398889905356E-4</v>
      </c>
      <c r="FI3" s="135">
        <v>7.6120383912145961E-4</v>
      </c>
      <c r="FJ3" s="135">
        <v>8.4649198123529874E-4</v>
      </c>
      <c r="FK3" s="135">
        <v>3.503374873339267E-5</v>
      </c>
      <c r="FL3" s="135">
        <v>9.4814468299827821E-5</v>
      </c>
      <c r="FM3" s="135">
        <v>1.609916307218163E-4</v>
      </c>
      <c r="FN3" s="135">
        <v>1.8198982563756878E-4</v>
      </c>
      <c r="FO3" s="135"/>
      <c r="FP3" s="135">
        <v>5.3039502705363608E-5</v>
      </c>
      <c r="FQ3" s="135">
        <v>8.4274012233365904E-6</v>
      </c>
      <c r="FR3" s="135">
        <v>2.7773961414201759E-5</v>
      </c>
      <c r="FS3" s="135">
        <v>1.3870253458035336E-5</v>
      </c>
      <c r="FT3" s="135">
        <v>1.0535596196116479E-4</v>
      </c>
      <c r="FU3" s="135">
        <v>7.1926614943827319E-6</v>
      </c>
      <c r="FV3" s="135">
        <v>2.4688177816829269E-5</v>
      </c>
      <c r="FW3" s="135">
        <v>2.3313021867478313E-5</v>
      </c>
      <c r="FX3" s="135">
        <v>1.4347790934079893E-5</v>
      </c>
      <c r="FY3" s="135">
        <v>2.260780660725482E-4</v>
      </c>
      <c r="FZ3" s="135">
        <v>7.6121864612067284E-5</v>
      </c>
      <c r="GA3" s="135">
        <v>3.5912124869931606E-5</v>
      </c>
      <c r="GB3" s="135">
        <v>9.1401154807585521E-5</v>
      </c>
      <c r="GC3" s="135">
        <v>3.8768240094146535E-5</v>
      </c>
      <c r="GD3" s="135">
        <v>3.9392356461294894E-5</v>
      </c>
      <c r="GE3" s="135">
        <v>3.6491348266086502E-4</v>
      </c>
      <c r="GF3" s="135">
        <v>9.3323975718762487E-4</v>
      </c>
      <c r="GG3" s="135">
        <v>1.7754576464649207E-4</v>
      </c>
      <c r="GH3" s="135">
        <v>9.6618343941730865E-4</v>
      </c>
      <c r="GI3" s="135">
        <v>5.9809022254912478E-3</v>
      </c>
      <c r="GJ3" s="135">
        <v>8.5426454823636655E-4</v>
      </c>
      <c r="GK3" s="135">
        <v>7.2346765444895888E-4</v>
      </c>
      <c r="GL3" s="135">
        <v>9.3522593498725345E-4</v>
      </c>
      <c r="GM3" s="135">
        <v>9.7045707084325854E-5</v>
      </c>
      <c r="GN3" s="135">
        <v>9.6460281168615444E-5</v>
      </c>
      <c r="GO3" s="135">
        <v>1.6776564330206405E-4</v>
      </c>
      <c r="GP3" s="135">
        <v>2.1039909192973713E-4</v>
      </c>
      <c r="GQ3" s="135"/>
      <c r="GR3" s="135">
        <v>6.6421763615627063E-5</v>
      </c>
      <c r="GS3" s="135">
        <v>1.094562692950463E-5</v>
      </c>
      <c r="GT3" s="135">
        <v>2.3974611693770653E-4</v>
      </c>
      <c r="GU3" s="135">
        <v>3.0977687191141439E-5</v>
      </c>
      <c r="GV3" s="135">
        <v>9.1219569956299315E-5</v>
      </c>
      <c r="GW3" s="135">
        <v>5.7681589356980313E-6</v>
      </c>
      <c r="GX3" s="135">
        <v>2.7860493870137773E-5</v>
      </c>
      <c r="GY3" s="135">
        <v>2.4858157444609767E-5</v>
      </c>
      <c r="GZ3" s="135">
        <v>2.709122979877199E-5</v>
      </c>
      <c r="HA3" s="135">
        <v>1.3451315571727006E-4</v>
      </c>
      <c r="HB3" s="135">
        <v>7.7284706155961519E-5</v>
      </c>
      <c r="HC3" s="135">
        <v>2.5804376122689172E-5</v>
      </c>
      <c r="HD3" s="135">
        <v>9.2003132919354092E-5</v>
      </c>
      <c r="HE3" s="135">
        <v>3.4560747252950287E-5</v>
      </c>
      <c r="HF3" s="135">
        <v>2.9022383616549162E-5</v>
      </c>
      <c r="HG3" s="135">
        <v>4.0589784111304391E-4</v>
      </c>
      <c r="HH3" s="135">
        <v>1.1561597799569468E-3</v>
      </c>
      <c r="HI3" s="135">
        <v>1.6992051845648946E-4</v>
      </c>
      <c r="HJ3" s="135">
        <v>1.2021346990114304E-3</v>
      </c>
      <c r="HK3" s="135">
        <v>5.8220652916153356E-3</v>
      </c>
      <c r="HL3" s="135">
        <v>9.7248670856924381E-4</v>
      </c>
      <c r="HM3" s="135">
        <v>7.8407757178234607E-4</v>
      </c>
      <c r="HN3" s="135">
        <v>1.0159593797977981E-3</v>
      </c>
      <c r="HO3" s="135">
        <v>7.913797293258584E-5</v>
      </c>
      <c r="HP3" s="135">
        <v>1.0764134637048359E-4</v>
      </c>
      <c r="HQ3" s="135">
        <v>2.0183898655500322E-4</v>
      </c>
      <c r="HR3" s="135">
        <v>1.697776925562429E-4</v>
      </c>
    </row>
    <row r="4" spans="1:227" x14ac:dyDescent="0.25">
      <c r="A4" s="124" t="s">
        <v>28</v>
      </c>
      <c r="B4" s="124">
        <v>74102</v>
      </c>
      <c r="C4" s="139" t="s">
        <v>894</v>
      </c>
      <c r="D4" s="136">
        <v>5.1963844540156799E-6</v>
      </c>
      <c r="E4" s="135">
        <v>4.5099048421355814E-6</v>
      </c>
      <c r="F4" s="135">
        <v>1.266694077351444E-6</v>
      </c>
      <c r="G4" s="135">
        <v>8.3899471801110189E-7</v>
      </c>
      <c r="H4" s="135">
        <v>3.3439739552391708E-5</v>
      </c>
      <c r="I4" s="135">
        <v>1.6893301486755803E-6</v>
      </c>
      <c r="J4" s="135">
        <v>3.6876035629365729E-6</v>
      </c>
      <c r="K4" s="135">
        <v>2.0698950704371321E-5</v>
      </c>
      <c r="L4" s="135">
        <v>2.3247746741463563E-6</v>
      </c>
      <c r="M4" s="135">
        <v>5.6997824125031886E-5</v>
      </c>
      <c r="N4" s="135">
        <v>5.0455195211863729E-6</v>
      </c>
      <c r="O4" s="135">
        <v>3.1985170049411906E-6</v>
      </c>
      <c r="P4" s="135">
        <v>7.5782404645891407E-5</v>
      </c>
      <c r="Q4" s="135">
        <v>5.1687825802955614E-6</v>
      </c>
      <c r="R4" s="135">
        <v>7.9012853819862736E-7</v>
      </c>
      <c r="S4" s="135">
        <v>6.1924828124429652E-5</v>
      </c>
      <c r="T4" s="135">
        <v>9.6427061265542949E-5</v>
      </c>
      <c r="U4" s="135">
        <v>2.651819100415028E-5</v>
      </c>
      <c r="V4" s="135">
        <v>2.7507864211720473E-4</v>
      </c>
      <c r="W4" s="135">
        <v>1.9038600079793345E-3</v>
      </c>
      <c r="X4" s="135">
        <v>2.3923168688637112E-4</v>
      </c>
      <c r="Y4" s="135">
        <v>1.1659584023150585E-4</v>
      </c>
      <c r="Z4" s="135">
        <v>1.4932052097470989E-4</v>
      </c>
      <c r="AA4" s="135">
        <v>7.1559520949280134E-6</v>
      </c>
      <c r="AB4" s="135">
        <v>3.1182061902065485E-5</v>
      </c>
      <c r="AC4" s="135">
        <v>7.6308971563792473E-5</v>
      </c>
      <c r="AD4" s="135">
        <v>8.9586423834279799E-5</v>
      </c>
      <c r="AE4" s="135"/>
      <c r="AF4" s="135">
        <v>4.9353235930090797E-6</v>
      </c>
      <c r="AG4" s="135">
        <v>5.9149343951209947E-6</v>
      </c>
      <c r="AH4" s="135">
        <v>3.2256324290026138E-6</v>
      </c>
      <c r="AI4" s="135">
        <v>0</v>
      </c>
      <c r="AJ4" s="135">
        <v>2.3927339573858635E-5</v>
      </c>
      <c r="AK4" s="135">
        <v>2.7083362169649174E-7</v>
      </c>
      <c r="AL4" s="135">
        <v>3.1279126224003446E-6</v>
      </c>
      <c r="AM4" s="135">
        <v>1.9129486014139052E-5</v>
      </c>
      <c r="AN4" s="135">
        <v>1.8903068307486182E-6</v>
      </c>
      <c r="AO4" s="135">
        <v>6.4763680988406944E-5</v>
      </c>
      <c r="AP4" s="135">
        <v>1.1536673419070323E-5</v>
      </c>
      <c r="AQ4" s="135">
        <v>4.0663631053671634E-6</v>
      </c>
      <c r="AR4" s="135">
        <v>1.6208493474391793E-5</v>
      </c>
      <c r="AS4" s="135">
        <v>1.8541677190151152E-6</v>
      </c>
      <c r="AT4" s="135">
        <v>6.171930735614746E-7</v>
      </c>
      <c r="AU4" s="135">
        <v>8.0774913313746039E-5</v>
      </c>
      <c r="AV4" s="135">
        <v>1.0756642229653861E-4</v>
      </c>
      <c r="AW4" s="135">
        <v>2.5918677731451585E-5</v>
      </c>
      <c r="AX4" s="135">
        <v>3.1957838076191949E-4</v>
      </c>
      <c r="AY4" s="135">
        <v>1.483034001281529E-3</v>
      </c>
      <c r="AZ4" s="135">
        <v>2.4560013704955802E-4</v>
      </c>
      <c r="BA4" s="135">
        <v>1.7843269581988019E-4</v>
      </c>
      <c r="BB4" s="135">
        <v>7.6783396957180966E-5</v>
      </c>
      <c r="BC4" s="135">
        <v>5.302514864005428E-6</v>
      </c>
      <c r="BD4" s="135">
        <v>2.1029723411017428E-5</v>
      </c>
      <c r="BE4" s="135">
        <v>5.6562032015008745E-5</v>
      </c>
      <c r="BF4" s="135">
        <v>4.0592555203658357E-5</v>
      </c>
      <c r="BG4" s="135"/>
      <c r="BH4" s="135">
        <v>2.1976092694734406E-6</v>
      </c>
      <c r="BI4" s="135">
        <v>7.0387349356885838E-6</v>
      </c>
      <c r="BJ4" s="135">
        <v>2.8662342032154969E-6</v>
      </c>
      <c r="BK4" s="135">
        <v>0</v>
      </c>
      <c r="BL4" s="135">
        <v>1.7661273957514791E-5</v>
      </c>
      <c r="BM4" s="135">
        <v>6.6175933269603527E-7</v>
      </c>
      <c r="BN4" s="135">
        <v>2.8092558838767165E-6</v>
      </c>
      <c r="BO4" s="135">
        <v>1.732953498936649E-5</v>
      </c>
      <c r="BP4" s="135">
        <v>1.5797712754359793E-6</v>
      </c>
      <c r="BQ4" s="135">
        <v>1.1075197176568098E-5</v>
      </c>
      <c r="BR4" s="135">
        <v>4.0298346003315051E-6</v>
      </c>
      <c r="BS4" s="135">
        <v>4.2713909462614921E-6</v>
      </c>
      <c r="BT4" s="135">
        <v>2.296765646486043E-5</v>
      </c>
      <c r="BU4" s="135">
        <v>1.3678321982044436E-6</v>
      </c>
      <c r="BV4" s="135">
        <v>6.2662931245061813E-7</v>
      </c>
      <c r="BW4" s="135">
        <v>6.5849372145604913E-5</v>
      </c>
      <c r="BX4" s="135">
        <v>9.138783485491927E-5</v>
      </c>
      <c r="BY4" s="135">
        <v>1.8940523156851615E-5</v>
      </c>
      <c r="BZ4" s="135">
        <v>1.7087533128504101E-4</v>
      </c>
      <c r="CA4" s="135">
        <v>1.3454613995496883E-3</v>
      </c>
      <c r="CB4" s="135">
        <v>1.3510118722415281E-4</v>
      </c>
      <c r="CC4" s="135">
        <v>2.5191251902092804E-4</v>
      </c>
      <c r="CD4" s="135">
        <v>8.3688622929219752E-5</v>
      </c>
      <c r="CE4" s="135">
        <v>8.2218480936713385E-6</v>
      </c>
      <c r="CF4" s="135">
        <v>2.54100830204248E-5</v>
      </c>
      <c r="CG4" s="135">
        <v>5.7035033257647103E-5</v>
      </c>
      <c r="CH4" s="135">
        <v>2.3443595088358249E-5</v>
      </c>
      <c r="CI4" s="135"/>
      <c r="CJ4" s="135">
        <v>3.0146154201188449E-7</v>
      </c>
      <c r="CK4" s="135">
        <v>2.7901923751681326E-6</v>
      </c>
      <c r="CL4" s="135">
        <v>2.2839781538215351E-6</v>
      </c>
      <c r="CM4" s="135">
        <v>0</v>
      </c>
      <c r="CN4" s="135">
        <v>1.8308427686133706E-5</v>
      </c>
      <c r="CO4" s="135">
        <v>5.4765513465492349E-7</v>
      </c>
      <c r="CP4" s="135">
        <v>1.9694834244769316E-6</v>
      </c>
      <c r="CQ4" s="135">
        <v>1.3649103409462292E-5</v>
      </c>
      <c r="CR4" s="135">
        <v>1.751516680883654E-6</v>
      </c>
      <c r="CS4" s="135">
        <v>8.771485805867769E-6</v>
      </c>
      <c r="CT4" s="135">
        <v>8.0897656991192167E-6</v>
      </c>
      <c r="CU4" s="135">
        <v>6.229195305413307E-6</v>
      </c>
      <c r="CV4" s="135">
        <v>9.1040380815776891E-6</v>
      </c>
      <c r="CW4" s="135">
        <v>2.7633974684422745E-7</v>
      </c>
      <c r="CX4" s="135">
        <v>1.1406701826646991E-6</v>
      </c>
      <c r="CY4" s="135">
        <v>1.0032073872891834E-4</v>
      </c>
      <c r="CZ4" s="135">
        <v>1.3253872254810069E-4</v>
      </c>
      <c r="DA4" s="135">
        <v>2.2962752725563393E-5</v>
      </c>
      <c r="DB4" s="135">
        <v>1.4892094663847239E-4</v>
      </c>
      <c r="DC4" s="135">
        <v>1.143483788552873E-3</v>
      </c>
      <c r="DD4" s="135">
        <v>1.3700394578658557E-4</v>
      </c>
      <c r="DE4" s="135">
        <v>1.8044632758923849E-4</v>
      </c>
      <c r="DF4" s="135">
        <v>8.5138944547553559E-5</v>
      </c>
      <c r="DG4" s="135">
        <v>6.2660791250780588E-6</v>
      </c>
      <c r="DH4" s="135">
        <v>2.4185038596367089E-5</v>
      </c>
      <c r="DI4" s="135">
        <v>5.8259925027157234E-5</v>
      </c>
      <c r="DJ4" s="135">
        <v>6.4785381662986653E-5</v>
      </c>
      <c r="DK4" s="135"/>
      <c r="DL4" s="135">
        <v>3.7749974151282556E-7</v>
      </c>
      <c r="DM4" s="135">
        <v>2.8248305657397692E-6</v>
      </c>
      <c r="DN4" s="135">
        <v>1.7425583109763132E-5</v>
      </c>
      <c r="DO4" s="135">
        <v>0</v>
      </c>
      <c r="DP4" s="135">
        <v>1.5589134950578394E-5</v>
      </c>
      <c r="DQ4" s="135">
        <v>8.3112859756407105E-7</v>
      </c>
      <c r="DR4" s="135">
        <v>3.7435391033355205E-7</v>
      </c>
      <c r="DS4" s="135">
        <v>3.9032265273252761E-5</v>
      </c>
      <c r="DT4" s="135">
        <v>1.3457865784932232E-6</v>
      </c>
      <c r="DU4" s="135">
        <v>6.3688610556865922E-6</v>
      </c>
      <c r="DV4" s="135">
        <v>5.1618433821732186E-6</v>
      </c>
      <c r="DW4" s="135">
        <v>8.2640985079516068E-6</v>
      </c>
      <c r="DX4" s="135">
        <v>9.6241608683366262E-6</v>
      </c>
      <c r="DY4" s="135">
        <v>4.2531637543778349E-6</v>
      </c>
      <c r="DZ4" s="135">
        <v>8.5252024958313111E-7</v>
      </c>
      <c r="EA4" s="135">
        <v>7.8008729793048695E-5</v>
      </c>
      <c r="EB4" s="135">
        <v>1.0437368294838358E-4</v>
      </c>
      <c r="EC4" s="135">
        <v>2.298664505191234E-5</v>
      </c>
      <c r="ED4" s="135">
        <v>2.2024697064759375E-4</v>
      </c>
      <c r="EE4" s="135">
        <v>9.6699077970118636E-4</v>
      </c>
      <c r="EF4" s="135">
        <v>1.5660500647544589E-4</v>
      </c>
      <c r="EG4" s="135">
        <v>1.9299800118090124E-4</v>
      </c>
      <c r="EH4" s="135">
        <v>8.0631899996870494E-5</v>
      </c>
      <c r="EI4" s="135">
        <v>7.0725331571911537E-6</v>
      </c>
      <c r="EJ4" s="135">
        <v>1.8234980305543106E-5</v>
      </c>
      <c r="EK4" s="135">
        <v>3.5190821611955134E-5</v>
      </c>
      <c r="EL4" s="135">
        <v>5.3941642730952747E-5</v>
      </c>
      <c r="EM4" s="135"/>
      <c r="EN4" s="135">
        <v>0</v>
      </c>
      <c r="EO4" s="135">
        <v>2.3061524817579572E-6</v>
      </c>
      <c r="EP4" s="135">
        <v>1.8680508610194126E-6</v>
      </c>
      <c r="EQ4" s="135">
        <v>0</v>
      </c>
      <c r="ER4" s="135">
        <v>1.0826548608999698E-5</v>
      </c>
      <c r="ES4" s="135">
        <v>1.6443543764287566E-6</v>
      </c>
      <c r="ET4" s="135">
        <v>1.8683723080008015E-7</v>
      </c>
      <c r="EU4" s="135">
        <v>3.4428310998686096E-5</v>
      </c>
      <c r="EV4" s="135">
        <v>0</v>
      </c>
      <c r="EW4" s="135">
        <v>6.8169261203579347E-6</v>
      </c>
      <c r="EX4" s="135">
        <v>5.0080521177913797E-6</v>
      </c>
      <c r="EY4" s="135">
        <v>4.9969621969559921E-6</v>
      </c>
      <c r="EZ4" s="135">
        <v>1.1007263040166801E-5</v>
      </c>
      <c r="FA4" s="135">
        <v>3.6354122820742809E-7</v>
      </c>
      <c r="FB4" s="135">
        <v>2.5616262964426571E-6</v>
      </c>
      <c r="FC4" s="135">
        <v>6.3565344475558096E-5</v>
      </c>
      <c r="FD4" s="135">
        <v>1.2154676456734735E-4</v>
      </c>
      <c r="FE4" s="135">
        <v>2.5124655728397469E-5</v>
      </c>
      <c r="FF4" s="135">
        <v>3.1945100927843143E-4</v>
      </c>
      <c r="FG4" s="135">
        <v>1.2966355263093136E-3</v>
      </c>
      <c r="FH4" s="135">
        <v>7.7421132895969623E-5</v>
      </c>
      <c r="FI4" s="135">
        <v>4.5284111282931379E-5</v>
      </c>
      <c r="FJ4" s="135">
        <v>1.0125247731139128E-4</v>
      </c>
      <c r="FK4" s="135">
        <v>2.6251503426346915E-6</v>
      </c>
      <c r="FL4" s="135">
        <v>1.6680901745558316E-5</v>
      </c>
      <c r="FM4" s="135">
        <v>2.203157042381226E-5</v>
      </c>
      <c r="FN4" s="135">
        <v>3.2949670194321832E-5</v>
      </c>
      <c r="FO4" s="135"/>
      <c r="FP4" s="135">
        <v>1.0657250096039144E-6</v>
      </c>
      <c r="FQ4" s="135">
        <v>0</v>
      </c>
      <c r="FR4" s="135">
        <v>8.5060239275236667E-6</v>
      </c>
      <c r="FS4" s="135">
        <v>0</v>
      </c>
      <c r="FT4" s="135">
        <v>1.4248029806006601E-5</v>
      </c>
      <c r="FU4" s="135">
        <v>8.1666970844647792E-7</v>
      </c>
      <c r="FV4" s="135">
        <v>2.3001125859447085E-7</v>
      </c>
      <c r="FW4" s="135">
        <v>2.5599493173301181E-5</v>
      </c>
      <c r="FX4" s="135">
        <v>0</v>
      </c>
      <c r="FY4" s="135">
        <v>7.6491254167571382E-6</v>
      </c>
      <c r="FZ4" s="135">
        <v>5.5746499832796908E-6</v>
      </c>
      <c r="GA4" s="135">
        <v>6.3603580634043974E-6</v>
      </c>
      <c r="GB4" s="135">
        <v>5.8764169701302954E-6</v>
      </c>
      <c r="GC4" s="135">
        <v>1.5985967815796641E-6</v>
      </c>
      <c r="GD4" s="135">
        <v>9.9900135682871282E-7</v>
      </c>
      <c r="GE4" s="135">
        <v>9.8068654818758905E-5</v>
      </c>
      <c r="GF4" s="135">
        <v>1.0728679619769889E-4</v>
      </c>
      <c r="GG4" s="135">
        <v>2.0649219038038157E-5</v>
      </c>
      <c r="GH4" s="135">
        <v>1.6537177471679762E-4</v>
      </c>
      <c r="GI4" s="135">
        <v>1.1370085660770029E-3</v>
      </c>
      <c r="GJ4" s="135">
        <v>4.618972664885088E-5</v>
      </c>
      <c r="GK4" s="135">
        <v>2.7497577216927462E-5</v>
      </c>
      <c r="GL4" s="135">
        <v>1.1734847282249768E-4</v>
      </c>
      <c r="GM4" s="135">
        <v>3.1896593507002217E-6</v>
      </c>
      <c r="GN4" s="135">
        <v>1.8915599531329303E-5</v>
      </c>
      <c r="GO4" s="135">
        <v>1.6933110066941925E-5</v>
      </c>
      <c r="GP4" s="135">
        <v>5.2737476237646493E-5</v>
      </c>
      <c r="GQ4" s="135"/>
      <c r="GR4" s="135">
        <v>4.0008951020964757E-6</v>
      </c>
      <c r="GS4" s="135">
        <v>0</v>
      </c>
      <c r="GT4" s="135">
        <v>0</v>
      </c>
      <c r="GU4" s="135">
        <v>0</v>
      </c>
      <c r="GV4" s="135">
        <v>2.206792900855391E-5</v>
      </c>
      <c r="GW4" s="135">
        <v>0</v>
      </c>
      <c r="GX4" s="135">
        <v>1.347798626506598E-6</v>
      </c>
      <c r="GY4" s="135">
        <v>4.2256683232317602E-5</v>
      </c>
      <c r="GZ4" s="135">
        <v>3.4513588856096364E-5</v>
      </c>
      <c r="HA4" s="135">
        <v>7.2324096923448013E-6</v>
      </c>
      <c r="HB4" s="135">
        <v>2.0097627899355405E-6</v>
      </c>
      <c r="HC4" s="135">
        <v>5.0099683545636374E-6</v>
      </c>
      <c r="HD4" s="135">
        <v>6.9937998482466265E-6</v>
      </c>
      <c r="HE4" s="135">
        <v>0</v>
      </c>
      <c r="HF4" s="135">
        <v>4.2850098881592057E-6</v>
      </c>
      <c r="HG4" s="135">
        <v>6.3643365532953881E-5</v>
      </c>
      <c r="HH4" s="135">
        <v>8.5901930905335648E-5</v>
      </c>
      <c r="HI4" s="135">
        <v>1.7245057227043601E-5</v>
      </c>
      <c r="HJ4" s="135">
        <v>2.0391347861115107E-4</v>
      </c>
      <c r="HK4" s="135">
        <v>5.5231837559872258E-4</v>
      </c>
      <c r="HL4" s="135">
        <v>3.742284275702238E-5</v>
      </c>
      <c r="HM4" s="135">
        <v>5.9799339053718188E-5</v>
      </c>
      <c r="HN4" s="135">
        <v>8.6479720241370244E-5</v>
      </c>
      <c r="HO4" s="135">
        <v>2.4252224443090164E-6</v>
      </c>
      <c r="HP4" s="135">
        <v>1.6802408719166543E-5</v>
      </c>
      <c r="HQ4" s="135">
        <v>1.3464723693698438E-5</v>
      </c>
      <c r="HR4" s="135">
        <v>3.3423752482461251E-5</v>
      </c>
    </row>
    <row r="5" spans="1:227" x14ac:dyDescent="0.25">
      <c r="A5" s="124" t="s">
        <v>28</v>
      </c>
      <c r="B5" s="124">
        <v>7311</v>
      </c>
      <c r="C5" s="139" t="s">
        <v>895</v>
      </c>
      <c r="D5" s="136">
        <v>5.0504023802310867E-5</v>
      </c>
      <c r="E5" s="135">
        <v>1.3906390076152503E-5</v>
      </c>
      <c r="F5" s="135">
        <v>2.0320356593231447E-4</v>
      </c>
      <c r="G5" s="135">
        <v>1.5632599154837237E-5</v>
      </c>
      <c r="H5" s="135">
        <v>3.2628547811227069E-4</v>
      </c>
      <c r="I5" s="135">
        <v>2.5005166273303393E-5</v>
      </c>
      <c r="J5" s="135">
        <v>2.5572622906906288E-5</v>
      </c>
      <c r="K5" s="135">
        <v>1.6535592029079795E-4</v>
      </c>
      <c r="L5" s="135">
        <v>7.5174212413002425E-5</v>
      </c>
      <c r="M5" s="135">
        <v>3.3502341639455745E-4</v>
      </c>
      <c r="N5" s="135">
        <v>1.526664221369086E-4</v>
      </c>
      <c r="O5" s="135">
        <v>9.6540269168418952E-5</v>
      </c>
      <c r="P5" s="135">
        <v>8.1560417677433426E-4</v>
      </c>
      <c r="Q5" s="135">
        <v>8.1957650101346902E-5</v>
      </c>
      <c r="R5" s="135">
        <v>1.360302507293787E-4</v>
      </c>
      <c r="S5" s="135">
        <v>1.0762216548349077E-3</v>
      </c>
      <c r="T5" s="135">
        <v>1.3606765891771037E-3</v>
      </c>
      <c r="U5" s="135">
        <v>4.629670060093793E-4</v>
      </c>
      <c r="V5" s="135">
        <v>4.4605128359163672E-3</v>
      </c>
      <c r="W5" s="135">
        <v>3.4323536904095946E-2</v>
      </c>
      <c r="X5" s="135">
        <v>1.1500300161738466E-3</v>
      </c>
      <c r="Y5" s="135">
        <v>1.0112922558143042E-3</v>
      </c>
      <c r="Z5" s="135">
        <v>1.4557563083738856E-3</v>
      </c>
      <c r="AA5" s="135">
        <v>2.1191934904047776E-4</v>
      </c>
      <c r="AB5" s="135">
        <v>1.842150029411802E-4</v>
      </c>
      <c r="AC5" s="135">
        <v>2.9176800248197776E-4</v>
      </c>
      <c r="AD5" s="135">
        <v>1.8151136313654091E-3</v>
      </c>
      <c r="AE5" s="135"/>
      <c r="AF5" s="135">
        <v>3.8330511251451554E-5</v>
      </c>
      <c r="AG5" s="135">
        <v>1.4028071106139309E-5</v>
      </c>
      <c r="AH5" s="135">
        <v>2.7158162581149444E-4</v>
      </c>
      <c r="AI5" s="135">
        <v>1.1269239198732705E-5</v>
      </c>
      <c r="AJ5" s="135">
        <v>3.2104482099091044E-4</v>
      </c>
      <c r="AK5" s="135">
        <v>4.7608532130475503E-5</v>
      </c>
      <c r="AL5" s="135">
        <v>2.6016353597493011E-5</v>
      </c>
      <c r="AM5" s="135">
        <v>2.0855915734562257E-4</v>
      </c>
      <c r="AN5" s="135">
        <v>9.2862880953020445E-5</v>
      </c>
      <c r="AO5" s="135">
        <v>3.5739098862269133E-4</v>
      </c>
      <c r="AP5" s="135">
        <v>1.7098890563029353E-4</v>
      </c>
      <c r="AQ5" s="135">
        <v>1.0179380737448161E-4</v>
      </c>
      <c r="AR5" s="135">
        <v>8.1923346536257079E-4</v>
      </c>
      <c r="AS5" s="135">
        <v>7.4213249800824302E-5</v>
      </c>
      <c r="AT5" s="135">
        <v>1.2669676714885731E-4</v>
      </c>
      <c r="AU5" s="135">
        <v>8.7880590495843704E-4</v>
      </c>
      <c r="AV5" s="135">
        <v>1.3893610361941475E-3</v>
      </c>
      <c r="AW5" s="135">
        <v>4.2653662179387272E-4</v>
      </c>
      <c r="AX5" s="135">
        <v>4.4844212846284386E-3</v>
      </c>
      <c r="AY5" s="135">
        <v>3.3997306288407102E-2</v>
      </c>
      <c r="AZ5" s="135">
        <v>1.2312321617709758E-3</v>
      </c>
      <c r="BA5" s="135">
        <v>9.5901351371042011E-4</v>
      </c>
      <c r="BB5" s="135">
        <v>1.3936249520540935E-3</v>
      </c>
      <c r="BC5" s="135">
        <v>1.8499112370988749E-4</v>
      </c>
      <c r="BD5" s="135">
        <v>1.7756137452589463E-4</v>
      </c>
      <c r="BE5" s="135">
        <v>3.5509206256386728E-4</v>
      </c>
      <c r="BF5" s="135">
        <v>1.7115342347384594E-3</v>
      </c>
      <c r="BG5" s="135"/>
      <c r="BH5" s="135">
        <v>4.5292140955952971E-5</v>
      </c>
      <c r="BI5" s="135">
        <v>2.0592290703079693E-5</v>
      </c>
      <c r="BJ5" s="135">
        <v>3.2574231952123809E-4</v>
      </c>
      <c r="BK5" s="135">
        <v>2.4082673260217305E-5</v>
      </c>
      <c r="BL5" s="135">
        <v>3.3573279579923114E-4</v>
      </c>
      <c r="BM5" s="135">
        <v>4.4029266964247686E-5</v>
      </c>
      <c r="BN5" s="135">
        <v>5.476999744028958E-5</v>
      </c>
      <c r="BO5" s="135">
        <v>2.4048244782775749E-4</v>
      </c>
      <c r="BP5" s="135">
        <v>9.2111111383130556E-5</v>
      </c>
      <c r="BQ5" s="135">
        <v>4.0351155166585141E-4</v>
      </c>
      <c r="BR5" s="135">
        <v>1.9307790949413964E-4</v>
      </c>
      <c r="BS5" s="135">
        <v>9.6380224077945308E-5</v>
      </c>
      <c r="BT5" s="135">
        <v>9.0584833187060565E-4</v>
      </c>
      <c r="BU5" s="135">
        <v>9.2398250384537287E-5</v>
      </c>
      <c r="BV5" s="135">
        <v>1.3599921048505656E-4</v>
      </c>
      <c r="BW5" s="135">
        <v>9.6199961068394564E-4</v>
      </c>
      <c r="BX5" s="135">
        <v>1.485075066958408E-3</v>
      </c>
      <c r="BY5" s="135">
        <v>3.9966749811463361E-4</v>
      </c>
      <c r="BZ5" s="135">
        <v>4.6686339706181563E-3</v>
      </c>
      <c r="CA5" s="135">
        <v>3.5226962210209593E-2</v>
      </c>
      <c r="CB5" s="135">
        <v>1.2247168451149178E-3</v>
      </c>
      <c r="CC5" s="135">
        <v>8.9183239682144816E-4</v>
      </c>
      <c r="CD5" s="135">
        <v>1.4832823430702712E-3</v>
      </c>
      <c r="CE5" s="135">
        <v>1.8420051548078374E-4</v>
      </c>
      <c r="CF5" s="135">
        <v>2.0935516553288147E-4</v>
      </c>
      <c r="CG5" s="135">
        <v>3.7020273565516361E-4</v>
      </c>
      <c r="CH5" s="135">
        <v>1.9155251748060116E-3</v>
      </c>
      <c r="CI5" s="135"/>
      <c r="CJ5" s="135">
        <v>4.8162063704386348E-5</v>
      </c>
      <c r="CK5" s="135">
        <v>2.0526697272514121E-5</v>
      </c>
      <c r="CL5" s="135">
        <v>3.9167598854359694E-4</v>
      </c>
      <c r="CM5" s="135">
        <v>2.2912710109588668E-5</v>
      </c>
      <c r="CN5" s="135">
        <v>3.3476742517079975E-4</v>
      </c>
      <c r="CO5" s="135">
        <v>4.3206457999875099E-5</v>
      </c>
      <c r="CP5" s="135">
        <v>8.1305639969083012E-5</v>
      </c>
      <c r="CQ5" s="135">
        <v>2.680180215616017E-4</v>
      </c>
      <c r="CR5" s="135">
        <v>7.0592450419838665E-5</v>
      </c>
      <c r="CS5" s="135">
        <v>4.3343094438918876E-4</v>
      </c>
      <c r="CT5" s="135">
        <v>1.8638425577712083E-4</v>
      </c>
      <c r="CU5" s="135">
        <v>8.7293098288320441E-5</v>
      </c>
      <c r="CV5" s="135">
        <v>8.2919898195273783E-4</v>
      </c>
      <c r="CW5" s="135">
        <v>7.6086451365308359E-5</v>
      </c>
      <c r="CX5" s="135">
        <v>1.0101890858714278E-4</v>
      </c>
      <c r="CY5" s="135">
        <v>9.5313150503408993E-4</v>
      </c>
      <c r="CZ5" s="135">
        <v>1.6150321081153094E-3</v>
      </c>
      <c r="DA5" s="135">
        <v>3.8614286793867451E-4</v>
      </c>
      <c r="DB5" s="135">
        <v>4.6978733045747768E-3</v>
      </c>
      <c r="DC5" s="135">
        <v>3.5018769557957116E-2</v>
      </c>
      <c r="DD5" s="135">
        <v>1.2230292448217048E-3</v>
      </c>
      <c r="DE5" s="135">
        <v>8.4278667262174616E-4</v>
      </c>
      <c r="DF5" s="135">
        <v>1.6724398817529104E-3</v>
      </c>
      <c r="DG5" s="135">
        <v>2.004364434144059E-4</v>
      </c>
      <c r="DH5" s="135">
        <v>2.0264510140196199E-4</v>
      </c>
      <c r="DI5" s="135">
        <v>4.9277264406243266E-4</v>
      </c>
      <c r="DJ5" s="135">
        <v>1.7322056875721536E-3</v>
      </c>
      <c r="DK5" s="135"/>
      <c r="DL5" s="135">
        <v>3.3597244203134152E-5</v>
      </c>
      <c r="DM5" s="135">
        <v>3.6777975233511003E-5</v>
      </c>
      <c r="DN5" s="135">
        <v>4.1620870342411572E-4</v>
      </c>
      <c r="DO5" s="135">
        <v>2.4014935472806891E-5</v>
      </c>
      <c r="DP5" s="135">
        <v>3.8394399555855766E-4</v>
      </c>
      <c r="DQ5" s="135">
        <v>4.4504004484895541E-5</v>
      </c>
      <c r="DR5" s="135">
        <v>7.6064926999042329E-5</v>
      </c>
      <c r="DS5" s="135">
        <v>1.8900297174976992E-4</v>
      </c>
      <c r="DT5" s="135">
        <v>8.8054085997979253E-5</v>
      </c>
      <c r="DU5" s="135">
        <v>4.9210120741621322E-4</v>
      </c>
      <c r="DV5" s="135">
        <v>2.2919677856100753E-4</v>
      </c>
      <c r="DW5" s="135">
        <v>1.1253227657024408E-4</v>
      </c>
      <c r="DX5" s="135">
        <v>9.4916236032556531E-4</v>
      </c>
      <c r="DY5" s="135">
        <v>4.9594525582573224E-5</v>
      </c>
      <c r="DZ5" s="135">
        <v>9.8442413301395173E-5</v>
      </c>
      <c r="EA5" s="135">
        <v>1.2197860234368302E-3</v>
      </c>
      <c r="EB5" s="135">
        <v>1.6598727746358565E-3</v>
      </c>
      <c r="EC5" s="135">
        <v>5.2051808558320489E-4</v>
      </c>
      <c r="ED5" s="135">
        <v>4.4520814233803482E-3</v>
      </c>
      <c r="EE5" s="135">
        <v>3.6958731301865728E-2</v>
      </c>
      <c r="EF5" s="135">
        <v>1.3652144642735899E-3</v>
      </c>
      <c r="EG5" s="135">
        <v>9.4217687231711099E-4</v>
      </c>
      <c r="EH5" s="135">
        <v>1.8078298031161666E-3</v>
      </c>
      <c r="EI5" s="135">
        <v>2.3905366172832982E-4</v>
      </c>
      <c r="EJ5" s="135">
        <v>2.2666337779572122E-4</v>
      </c>
      <c r="EK5" s="135">
        <v>4.0910644216228173E-4</v>
      </c>
      <c r="EL5" s="135">
        <v>1.8137828607899141E-3</v>
      </c>
      <c r="EM5" s="135"/>
      <c r="EN5" s="135">
        <v>3.8574900515117262E-5</v>
      </c>
      <c r="EO5" s="135">
        <v>3.1069519150535241E-5</v>
      </c>
      <c r="EP5" s="135">
        <v>3.1120727185260052E-4</v>
      </c>
      <c r="EQ5" s="135">
        <v>2.3216753095265341E-5</v>
      </c>
      <c r="ER5" s="135">
        <v>4.2687546761083862E-4</v>
      </c>
      <c r="ES5" s="135">
        <v>7.0808524599365498E-5</v>
      </c>
      <c r="ET5" s="135">
        <v>1.0340895795612969E-4</v>
      </c>
      <c r="EU5" s="135">
        <v>1.0995637374364166E-4</v>
      </c>
      <c r="EV5" s="135">
        <v>9.5748639146829475E-5</v>
      </c>
      <c r="EW5" s="135">
        <v>5.0410835503208128E-4</v>
      </c>
      <c r="EX5" s="135">
        <v>2.2535264066318291E-4</v>
      </c>
      <c r="EY5" s="135">
        <v>9.9228953260692719E-5</v>
      </c>
      <c r="EZ5" s="135">
        <v>1.0185229431603664E-3</v>
      </c>
      <c r="FA5" s="135">
        <v>4.2721214505566873E-5</v>
      </c>
      <c r="FB5" s="135">
        <v>1.1427683546264437E-4</v>
      </c>
      <c r="FC5" s="135">
        <v>1.1843860110331778E-3</v>
      </c>
      <c r="FD5" s="135">
        <v>1.7624080531915293E-3</v>
      </c>
      <c r="FE5" s="135">
        <v>4.5513988733752688E-4</v>
      </c>
      <c r="FF5" s="135">
        <v>4.5219233715346318E-3</v>
      </c>
      <c r="FG5" s="135">
        <v>3.7167714856570333E-2</v>
      </c>
      <c r="FH5" s="135">
        <v>1.5781986284985105E-3</v>
      </c>
      <c r="FI5" s="135">
        <v>9.2687488834420956E-4</v>
      </c>
      <c r="FJ5" s="135">
        <v>2.1793087913853002E-3</v>
      </c>
      <c r="FK5" s="135">
        <v>2.3093641197695621E-4</v>
      </c>
      <c r="FL5" s="135">
        <v>2.5949428983653924E-4</v>
      </c>
      <c r="FM5" s="135">
        <v>4.0546987691451528E-4</v>
      </c>
      <c r="FN5" s="135">
        <v>1.9428744727058623E-3</v>
      </c>
      <c r="FO5" s="135"/>
      <c r="FP5" s="135">
        <v>5.1435151008731322E-5</v>
      </c>
      <c r="FQ5" s="135">
        <v>2.1068021165298195E-5</v>
      </c>
      <c r="FR5" s="135">
        <v>3.0572458910811516E-4</v>
      </c>
      <c r="FS5" s="135">
        <v>1.6168160456569393E-5</v>
      </c>
      <c r="FT5" s="135">
        <v>5.1438704043241701E-4</v>
      </c>
      <c r="FU5" s="135">
        <v>8.5209811463530231E-5</v>
      </c>
      <c r="FV5" s="135">
        <v>8.3576258901633219E-5</v>
      </c>
      <c r="FW5" s="135">
        <v>1.0610089447570764E-4</v>
      </c>
      <c r="FX5" s="135">
        <v>9.5609536061385465E-5</v>
      </c>
      <c r="FY5" s="135">
        <v>4.8665732050687493E-4</v>
      </c>
      <c r="FZ5" s="135">
        <v>2.4174280583609873E-4</v>
      </c>
      <c r="GA5" s="135">
        <v>1.2956431330997262E-4</v>
      </c>
      <c r="GB5" s="135">
        <v>9.7864997549574847E-4</v>
      </c>
      <c r="GC5" s="135">
        <v>5.0811748213982835E-5</v>
      </c>
      <c r="GD5" s="135">
        <v>1.3315538956951357E-4</v>
      </c>
      <c r="GE5" s="135">
        <v>1.371663188538306E-3</v>
      </c>
      <c r="GF5" s="135">
        <v>1.9886725136105099E-3</v>
      </c>
      <c r="GG5" s="135">
        <v>5.191838501663092E-4</v>
      </c>
      <c r="GH5" s="135">
        <v>5.5175436183350695E-3</v>
      </c>
      <c r="GI5" s="135">
        <v>4.5455862550386174E-2</v>
      </c>
      <c r="GJ5" s="135">
        <v>2.2549563160060297E-3</v>
      </c>
      <c r="GK5" s="135">
        <v>9.9997279761006633E-4</v>
      </c>
      <c r="GL5" s="135">
        <v>2.8164075614271391E-3</v>
      </c>
      <c r="GM5" s="135">
        <v>2.1351725503305054E-4</v>
      </c>
      <c r="GN5" s="135">
        <v>2.2430459771765799E-4</v>
      </c>
      <c r="GO5" s="135">
        <v>4.0503550860111238E-4</v>
      </c>
      <c r="GP5" s="135">
        <v>1.8568084954702722E-3</v>
      </c>
      <c r="GQ5" s="135"/>
      <c r="GR5" s="135">
        <v>5.4520311667945277E-5</v>
      </c>
      <c r="GS5" s="135">
        <v>1.4978927418881E-5</v>
      </c>
      <c r="GT5" s="135">
        <v>2.8549841342680806E-4</v>
      </c>
      <c r="GU5" s="135">
        <v>5.6187553123993997E-5</v>
      </c>
      <c r="GV5" s="135">
        <v>6.0668245906650572E-4</v>
      </c>
      <c r="GW5" s="135">
        <v>9.0967383151523419E-5</v>
      </c>
      <c r="GX5" s="135">
        <v>9.3938280645802002E-5</v>
      </c>
      <c r="GY5" s="135">
        <v>1.3484037677128144E-4</v>
      </c>
      <c r="GZ5" s="135">
        <v>8.2613756374556226E-5</v>
      </c>
      <c r="HA5" s="135">
        <v>4.2843625954970012E-4</v>
      </c>
      <c r="HB5" s="135">
        <v>2.5713048356233199E-4</v>
      </c>
      <c r="HC5" s="135">
        <v>1.4788188587423659E-4</v>
      </c>
      <c r="HD5" s="135">
        <v>9.285844185232049E-4</v>
      </c>
      <c r="HE5" s="135">
        <v>4.4927315645119937E-5</v>
      </c>
      <c r="HF5" s="135">
        <v>1.0110717205298505E-4</v>
      </c>
      <c r="HG5" s="135">
        <v>1.2393414980905598E-3</v>
      </c>
      <c r="HH5" s="135">
        <v>1.8181677832289514E-3</v>
      </c>
      <c r="HI5" s="135">
        <v>4.1533347946295907E-4</v>
      </c>
      <c r="HJ5" s="135">
        <v>6.1846232618741242E-3</v>
      </c>
      <c r="HK5" s="135">
        <v>4.3350642146422702E-2</v>
      </c>
      <c r="HL5" s="135">
        <v>7.9483182295094195E-3</v>
      </c>
      <c r="HM5" s="135">
        <v>1.0100819531099691E-3</v>
      </c>
      <c r="HN5" s="135">
        <v>2.0072326895454319E-3</v>
      </c>
      <c r="HO5" s="135">
        <v>2.373656891484234E-4</v>
      </c>
      <c r="HP5" s="135">
        <v>2.3462311980331865E-4</v>
      </c>
      <c r="HQ5" s="135">
        <v>4.492084504730807E-4</v>
      </c>
      <c r="HR5" s="135">
        <v>2.1303112265118438E-3</v>
      </c>
    </row>
    <row r="6" spans="1:227" x14ac:dyDescent="0.25">
      <c r="A6" s="124" t="s">
        <v>28</v>
      </c>
      <c r="B6" s="124">
        <v>7312</v>
      </c>
      <c r="C6" s="139" t="s">
        <v>896</v>
      </c>
      <c r="D6" s="136">
        <v>1.4305953792729629E-5</v>
      </c>
      <c r="E6" s="135">
        <v>6.7660864355734029E-7</v>
      </c>
      <c r="F6" s="135">
        <v>3.3559815033004318E-5</v>
      </c>
      <c r="G6" s="135">
        <v>1.6961616406134582E-5</v>
      </c>
      <c r="H6" s="135">
        <v>1.9264938827343317E-5</v>
      </c>
      <c r="I6" s="135">
        <v>1.2349348194101577E-6</v>
      </c>
      <c r="J6" s="135">
        <v>4.8851068886096533E-6</v>
      </c>
      <c r="K6" s="135">
        <v>2.25900605863043E-5</v>
      </c>
      <c r="L6" s="135">
        <v>1.6702667001433371E-5</v>
      </c>
      <c r="M6" s="135">
        <v>1.3037110355254344E-4</v>
      </c>
      <c r="N6" s="135">
        <v>3.1181610829637798E-5</v>
      </c>
      <c r="O6" s="135">
        <v>1.3773571799420504E-5</v>
      </c>
      <c r="P6" s="135">
        <v>5.7437905422553344E-5</v>
      </c>
      <c r="Q6" s="135">
        <v>8.432968213031293E-6</v>
      </c>
      <c r="R6" s="135">
        <v>6.4740828191669019E-5</v>
      </c>
      <c r="S6" s="135">
        <v>2.1045355535188889E-4</v>
      </c>
      <c r="T6" s="135">
        <v>2.3906369623699671E-4</v>
      </c>
      <c r="U6" s="135">
        <v>9.2022688577125813E-5</v>
      </c>
      <c r="V6" s="135">
        <v>4.9873248628267731E-4</v>
      </c>
      <c r="W6" s="135">
        <v>2.2238198944366039E-3</v>
      </c>
      <c r="X6" s="135">
        <v>5.9542351513370022E-4</v>
      </c>
      <c r="Y6" s="135">
        <v>2.6028085022466698E-4</v>
      </c>
      <c r="Z6" s="135">
        <v>3.061110005979366E-4</v>
      </c>
      <c r="AA6" s="135">
        <v>6.3242696368855363E-5</v>
      </c>
      <c r="AB6" s="135">
        <v>7.9017120213256307E-5</v>
      </c>
      <c r="AC6" s="135">
        <v>1.7425397424967307E-4</v>
      </c>
      <c r="AD6" s="135">
        <v>2.5125672152187528E-4</v>
      </c>
      <c r="AE6" s="135"/>
      <c r="AF6" s="135">
        <v>1.586309672021021E-5</v>
      </c>
      <c r="AG6" s="135">
        <v>0</v>
      </c>
      <c r="AH6" s="135">
        <v>1.8769105529646778E-5</v>
      </c>
      <c r="AI6" s="135">
        <v>9.0184200618162083E-6</v>
      </c>
      <c r="AJ6" s="135">
        <v>2.4278121043705905E-5</v>
      </c>
      <c r="AK6" s="135">
        <v>7.6008377388122294E-7</v>
      </c>
      <c r="AL6" s="135">
        <v>5.9817879569598128E-6</v>
      </c>
      <c r="AM6" s="135">
        <v>1.4363549277979835E-5</v>
      </c>
      <c r="AN6" s="135">
        <v>1.5322975385541365E-5</v>
      </c>
      <c r="AO6" s="135">
        <v>1.2760754306941722E-4</v>
      </c>
      <c r="AP6" s="135">
        <v>3.2028963858654761E-5</v>
      </c>
      <c r="AQ6" s="135">
        <v>1.3222401000533465E-5</v>
      </c>
      <c r="AR6" s="135">
        <v>7.4517881700888181E-5</v>
      </c>
      <c r="AS6" s="135">
        <v>8.2254008423473262E-6</v>
      </c>
      <c r="AT6" s="135">
        <v>4.0798764248189572E-5</v>
      </c>
      <c r="AU6" s="135">
        <v>2.1589471395145617E-4</v>
      </c>
      <c r="AV6" s="135">
        <v>2.4887502684417615E-4</v>
      </c>
      <c r="AW6" s="135">
        <v>8.717936150439036E-5</v>
      </c>
      <c r="AX6" s="135">
        <v>5.108607018658529E-4</v>
      </c>
      <c r="AY6" s="135">
        <v>2.3359783272664629E-3</v>
      </c>
      <c r="AZ6" s="135">
        <v>4.6016032831659043E-4</v>
      </c>
      <c r="BA6" s="135">
        <v>2.3513445481504201E-4</v>
      </c>
      <c r="BB6" s="135">
        <v>3.105691163145588E-4</v>
      </c>
      <c r="BC6" s="135">
        <v>8.5356719138509796E-5</v>
      </c>
      <c r="BD6" s="135">
        <v>6.1150692566840922E-5</v>
      </c>
      <c r="BE6" s="135">
        <v>1.6516599075302175E-4</v>
      </c>
      <c r="BF6" s="135">
        <v>2.0390993472095938E-4</v>
      </c>
      <c r="BG6" s="135"/>
      <c r="BH6" s="135">
        <v>1.3965297936437476E-5</v>
      </c>
      <c r="BI6" s="135">
        <v>1.3810301925134631E-6</v>
      </c>
      <c r="BJ6" s="135">
        <v>1.5781121619610132E-5</v>
      </c>
      <c r="BK6" s="135">
        <v>0</v>
      </c>
      <c r="BL6" s="135">
        <v>2.6216306409029342E-5</v>
      </c>
      <c r="BM6" s="135">
        <v>1.6203347270611272E-6</v>
      </c>
      <c r="BN6" s="135">
        <v>4.5110700482601853E-6</v>
      </c>
      <c r="BO6" s="135">
        <v>1.6190739770871449E-5</v>
      </c>
      <c r="BP6" s="135">
        <v>1.3946225843158695E-5</v>
      </c>
      <c r="BQ6" s="135">
        <v>1.4320601603940198E-4</v>
      </c>
      <c r="BR6" s="135">
        <v>3.8244301827864793E-5</v>
      </c>
      <c r="BS6" s="135">
        <v>8.4217745724109491E-6</v>
      </c>
      <c r="BT6" s="135">
        <v>6.6973052465781418E-5</v>
      </c>
      <c r="BU6" s="135">
        <v>2.2482111287904228E-6</v>
      </c>
      <c r="BV6" s="135">
        <v>5.1848781141910415E-5</v>
      </c>
      <c r="BW6" s="135">
        <v>1.9620204881086779E-4</v>
      </c>
      <c r="BX6" s="135">
        <v>2.6932020200064671E-4</v>
      </c>
      <c r="BY6" s="135">
        <v>8.6000378324430489E-5</v>
      </c>
      <c r="BZ6" s="135">
        <v>4.1808992838637148E-4</v>
      </c>
      <c r="CA6" s="135">
        <v>1.9173354020107466E-3</v>
      </c>
      <c r="CB6" s="135">
        <v>3.7608284092415347E-4</v>
      </c>
      <c r="CC6" s="135">
        <v>2.4381761844647501E-4</v>
      </c>
      <c r="CD6" s="135">
        <v>2.8758912571751484E-4</v>
      </c>
      <c r="CE6" s="135">
        <v>6.3436131004500265E-5</v>
      </c>
      <c r="CF6" s="135">
        <v>4.4107115300628369E-5</v>
      </c>
      <c r="CG6" s="135">
        <v>1.3673411182425492E-4</v>
      </c>
      <c r="CH6" s="135">
        <v>1.9922962904534523E-4</v>
      </c>
      <c r="CI6" s="135"/>
      <c r="CJ6" s="135">
        <v>1.1585046474899114E-5</v>
      </c>
      <c r="CK6" s="135">
        <v>8.9936026700212213E-7</v>
      </c>
      <c r="CL6" s="135">
        <v>1.4223674035460949E-5</v>
      </c>
      <c r="CM6" s="135">
        <v>0</v>
      </c>
      <c r="CN6" s="135">
        <v>2.1592172897885722E-5</v>
      </c>
      <c r="CO6" s="135">
        <v>8.0322920561353058E-7</v>
      </c>
      <c r="CP6" s="135">
        <v>2.7336733603998276E-6</v>
      </c>
      <c r="CQ6" s="135">
        <v>1.4080921946600203E-5</v>
      </c>
      <c r="CR6" s="135">
        <v>1.1857366734517671E-5</v>
      </c>
      <c r="CS6" s="135">
        <v>1.637004956599712E-4</v>
      </c>
      <c r="CT6" s="135">
        <v>3.4021753834010898E-5</v>
      </c>
      <c r="CU6" s="135">
        <v>8.6218905400028032E-6</v>
      </c>
      <c r="CV6" s="135">
        <v>5.1449119968740002E-5</v>
      </c>
      <c r="CW6" s="135">
        <v>3.4559852637788926E-6</v>
      </c>
      <c r="CX6" s="135">
        <v>5.1124219791838694E-5</v>
      </c>
      <c r="CY6" s="135">
        <v>2.9888126735712328E-4</v>
      </c>
      <c r="CZ6" s="135">
        <v>3.2754596417549389E-4</v>
      </c>
      <c r="DA6" s="135">
        <v>7.0141880974783648E-5</v>
      </c>
      <c r="DB6" s="135">
        <v>5.2876255489006554E-4</v>
      </c>
      <c r="DC6" s="135">
        <v>2.0119694496836694E-3</v>
      </c>
      <c r="DD6" s="135">
        <v>3.5487824117305184E-4</v>
      </c>
      <c r="DE6" s="135">
        <v>2.431271509594908E-4</v>
      </c>
      <c r="DF6" s="135">
        <v>2.9087145428329409E-4</v>
      </c>
      <c r="DG6" s="135">
        <v>5.8561969394811985E-5</v>
      </c>
      <c r="DH6" s="135">
        <v>2.5050755755280235E-5</v>
      </c>
      <c r="DI6" s="135">
        <v>1.0860109343926406E-4</v>
      </c>
      <c r="DJ6" s="135">
        <v>1.9308936841890473E-4</v>
      </c>
      <c r="DK6" s="135"/>
      <c r="DL6" s="135">
        <v>7.0359911822132774E-6</v>
      </c>
      <c r="DM6" s="135">
        <v>0</v>
      </c>
      <c r="DN6" s="135">
        <v>2.4327945675143417E-5</v>
      </c>
      <c r="DO6" s="135">
        <v>1.1324992245384767E-6</v>
      </c>
      <c r="DP6" s="135">
        <v>1.6603243964514389E-5</v>
      </c>
      <c r="DQ6" s="135">
        <v>9.1984103681958501E-7</v>
      </c>
      <c r="DR6" s="135">
        <v>4.0327353636452002E-6</v>
      </c>
      <c r="DS6" s="135">
        <v>2.0227153399764684E-5</v>
      </c>
      <c r="DT6" s="135">
        <v>1.4398060349481465E-5</v>
      </c>
      <c r="DU6" s="135">
        <v>1.0972527028397041E-4</v>
      </c>
      <c r="DV6" s="135">
        <v>1.4973810371913369E-5</v>
      </c>
      <c r="DW6" s="135">
        <v>8.1643567845808055E-6</v>
      </c>
      <c r="DX6" s="135">
        <v>4.8107484892469586E-5</v>
      </c>
      <c r="DY6" s="135">
        <v>2.8681234944292589E-6</v>
      </c>
      <c r="DZ6" s="135">
        <v>4.3690083583883599E-5</v>
      </c>
      <c r="EA6" s="135">
        <v>1.8515897996521782E-4</v>
      </c>
      <c r="EB6" s="135">
        <v>3.1045177963124991E-4</v>
      </c>
      <c r="EC6" s="135">
        <v>8.0673928301426226E-5</v>
      </c>
      <c r="ED6" s="135">
        <v>6.7166145725673762E-4</v>
      </c>
      <c r="EE6" s="135">
        <v>2.7297105024975013E-3</v>
      </c>
      <c r="EF6" s="135">
        <v>3.1896622967610036E-4</v>
      </c>
      <c r="EG6" s="135">
        <v>2.4197148306372523E-4</v>
      </c>
      <c r="EH6" s="135">
        <v>3.3815292457995544E-4</v>
      </c>
      <c r="EI6" s="135">
        <v>3.2033029982539559E-5</v>
      </c>
      <c r="EJ6" s="135">
        <v>1.7561665474917905E-5</v>
      </c>
      <c r="EK6" s="135">
        <v>1.3989550262536146E-4</v>
      </c>
      <c r="EL6" s="135">
        <v>1.6317499310175435E-4</v>
      </c>
      <c r="EM6" s="135"/>
      <c r="EN6" s="135">
        <v>3.5492415307399239E-6</v>
      </c>
      <c r="EO6" s="135">
        <v>2.9913243746846095E-6</v>
      </c>
      <c r="EP6" s="135">
        <v>2.0263765099781811E-5</v>
      </c>
      <c r="EQ6" s="135">
        <v>0</v>
      </c>
      <c r="ER6" s="135">
        <v>1.7534733807874675E-5</v>
      </c>
      <c r="ES6" s="135">
        <v>6.761866844658163E-7</v>
      </c>
      <c r="ET6" s="135">
        <v>5.7240523068702217E-6</v>
      </c>
      <c r="EU6" s="135">
        <v>3.8891533444634484E-5</v>
      </c>
      <c r="EV6" s="135">
        <v>3.2609342030228479E-5</v>
      </c>
      <c r="EW6" s="135">
        <v>1.1387207248590721E-4</v>
      </c>
      <c r="EX6" s="135">
        <v>7.0055389630510914E-6</v>
      </c>
      <c r="EY6" s="135">
        <v>5.4748314013120592E-6</v>
      </c>
      <c r="EZ6" s="135">
        <v>5.805709024175747E-5</v>
      </c>
      <c r="FA6" s="135">
        <v>3.7612740820303209E-6</v>
      </c>
      <c r="FB6" s="135">
        <v>5.0090654411302223E-5</v>
      </c>
      <c r="FC6" s="135">
        <v>1.491010160716015E-4</v>
      </c>
      <c r="FD6" s="135">
        <v>3.6680908117402589E-4</v>
      </c>
      <c r="FE6" s="135">
        <v>5.5068283868413356E-5</v>
      </c>
      <c r="FF6" s="135">
        <v>7.1715016565277985E-4</v>
      </c>
      <c r="FG6" s="135">
        <v>2.9709035597739186E-3</v>
      </c>
      <c r="FH6" s="135">
        <v>2.6613948673419969E-4</v>
      </c>
      <c r="FI6" s="135">
        <v>1.9863962356099466E-4</v>
      </c>
      <c r="FJ6" s="135">
        <v>3.3715121174638827E-4</v>
      </c>
      <c r="FK6" s="135">
        <v>3.7160518492905975E-5</v>
      </c>
      <c r="FL6" s="135">
        <v>2.578973718502983E-5</v>
      </c>
      <c r="FM6" s="135">
        <v>1.3024187478212441E-4</v>
      </c>
      <c r="FN6" s="135">
        <v>1.5096165069154383E-4</v>
      </c>
      <c r="FO6" s="135"/>
      <c r="FP6" s="135">
        <v>2.9006254609219584E-6</v>
      </c>
      <c r="FQ6" s="135">
        <v>9.5451892164524519E-7</v>
      </c>
      <c r="FR6" s="135">
        <v>2.4938391514738402E-5</v>
      </c>
      <c r="FS6" s="135">
        <v>7.691754417141295E-7</v>
      </c>
      <c r="FT6" s="135">
        <v>1.9094066768158497E-5</v>
      </c>
      <c r="FU6" s="135">
        <v>1.1321150441153605E-6</v>
      </c>
      <c r="FV6" s="135">
        <v>1.5689381179213375E-5</v>
      </c>
      <c r="FW6" s="135">
        <v>4.6556845746726477E-5</v>
      </c>
      <c r="FX6" s="135">
        <v>4.2809710277089414E-6</v>
      </c>
      <c r="FY6" s="135">
        <v>6.1540420420012792E-5</v>
      </c>
      <c r="FZ6" s="135">
        <v>1.1656390460479009E-5</v>
      </c>
      <c r="GA6" s="135">
        <v>3.0991283279279234E-6</v>
      </c>
      <c r="GB6" s="135">
        <v>6.6821718010424801E-5</v>
      </c>
      <c r="GC6" s="135">
        <v>3.1548240436481783E-6</v>
      </c>
      <c r="GD6" s="135">
        <v>3.1215419149561507E-5</v>
      </c>
      <c r="GE6" s="135">
        <v>1.3354657551824966E-4</v>
      </c>
      <c r="GF6" s="135">
        <v>3.3800265656550927E-4</v>
      </c>
      <c r="GG6" s="135">
        <v>5.2638234071312375E-5</v>
      </c>
      <c r="GH6" s="135">
        <v>1.043948095963691E-3</v>
      </c>
      <c r="GI6" s="135">
        <v>3.6789583069566732E-3</v>
      </c>
      <c r="GJ6" s="135">
        <v>2.3752744640029468E-4</v>
      </c>
      <c r="GK6" s="135">
        <v>2.2141261853007293E-4</v>
      </c>
      <c r="GL6" s="135">
        <v>3.9801903461877806E-4</v>
      </c>
      <c r="GM6" s="135">
        <v>3.4107898764542632E-5</v>
      </c>
      <c r="GN6" s="135">
        <v>2.2526433405829293E-5</v>
      </c>
      <c r="GO6" s="135">
        <v>1.2834341873897966E-4</v>
      </c>
      <c r="GP6" s="135">
        <v>1.4085368661148807E-4</v>
      </c>
      <c r="GQ6" s="135"/>
      <c r="GR6" s="135">
        <v>0</v>
      </c>
      <c r="GS6" s="135">
        <v>5.3096861657624938E-7</v>
      </c>
      <c r="GT6" s="135">
        <v>2.8409126508458842E-5</v>
      </c>
      <c r="GU6" s="135">
        <v>4.657619443651311E-7</v>
      </c>
      <c r="GV6" s="135">
        <v>2.3302605702820268E-5</v>
      </c>
      <c r="GW6" s="135">
        <v>0</v>
      </c>
      <c r="GX6" s="135">
        <v>2.7759528324645342E-6</v>
      </c>
      <c r="GY6" s="135">
        <v>2.4396028443417789E-5</v>
      </c>
      <c r="GZ6" s="135">
        <v>3.0856728814189935E-6</v>
      </c>
      <c r="HA6" s="135">
        <v>2.2622639840242663E-5</v>
      </c>
      <c r="HB6" s="135">
        <v>4.7147567901755699E-6</v>
      </c>
      <c r="HC6" s="135">
        <v>1.3972858330953934E-6</v>
      </c>
      <c r="HD6" s="135">
        <v>6.4195316725114578E-5</v>
      </c>
      <c r="HE6" s="135">
        <v>5.0568007180719612E-6</v>
      </c>
      <c r="HF6" s="135">
        <v>4.2554456487412933E-5</v>
      </c>
      <c r="HG6" s="135">
        <v>9.3112589514873453E-5</v>
      </c>
      <c r="HH6" s="135">
        <v>3.4934844917854644E-4</v>
      </c>
      <c r="HI6" s="135">
        <v>5.2789214249324796E-5</v>
      </c>
      <c r="HJ6" s="135">
        <v>9.9040550209284297E-4</v>
      </c>
      <c r="HK6" s="135">
        <v>3.1980454026881797E-3</v>
      </c>
      <c r="HL6" s="135">
        <v>2.2161322429233265E-4</v>
      </c>
      <c r="HM6" s="135">
        <v>1.6905269915769159E-4</v>
      </c>
      <c r="HN6" s="135">
        <v>4.9102077352236909E-4</v>
      </c>
      <c r="HO6" s="135">
        <v>5.875107193363851E-5</v>
      </c>
      <c r="HP6" s="135">
        <v>1.8129329566516857E-5</v>
      </c>
      <c r="HQ6" s="135">
        <v>1.165717028750602E-4</v>
      </c>
      <c r="HR6" s="135">
        <v>1.3871477092928136E-4</v>
      </c>
    </row>
    <row r="7" spans="1:227" x14ac:dyDescent="0.25">
      <c r="A7" s="124" t="s">
        <v>28</v>
      </c>
      <c r="B7" s="124">
        <v>7319</v>
      </c>
      <c r="C7" s="139" t="s">
        <v>897</v>
      </c>
      <c r="D7" s="136">
        <v>6.0947545876487287E-5</v>
      </c>
      <c r="E7" s="135">
        <v>3.0428744633010049E-6</v>
      </c>
      <c r="F7" s="135">
        <v>1.205983600107798E-4</v>
      </c>
      <c r="G7" s="135">
        <v>7.6958857924862067E-6</v>
      </c>
      <c r="H7" s="135">
        <v>1.9118635740345637E-4</v>
      </c>
      <c r="I7" s="135">
        <v>9.1377538476562252E-6</v>
      </c>
      <c r="J7" s="135">
        <v>1.4567575801572139E-5</v>
      </c>
      <c r="K7" s="135">
        <v>5.4023204438118223E-5</v>
      </c>
      <c r="L7" s="135">
        <v>7.4118421008782941E-5</v>
      </c>
      <c r="M7" s="135">
        <v>4.4355353654901704E-4</v>
      </c>
      <c r="N7" s="135">
        <v>2.3978890793478481E-4</v>
      </c>
      <c r="O7" s="135">
        <v>1.8398764364226114E-4</v>
      </c>
      <c r="P7" s="135">
        <v>7.8409338832173699E-4</v>
      </c>
      <c r="Q7" s="135">
        <v>7.8988804141524185E-5</v>
      </c>
      <c r="R7" s="135">
        <v>9.0098530121879002E-5</v>
      </c>
      <c r="S7" s="135">
        <v>7.2365520470893711E-4</v>
      </c>
      <c r="T7" s="135">
        <v>1.7303681506700426E-3</v>
      </c>
      <c r="U7" s="135">
        <v>1.6492276671400928E-4</v>
      </c>
      <c r="V7" s="135">
        <v>2.3692242684843776E-3</v>
      </c>
      <c r="W7" s="135">
        <v>2.1467427747181918E-2</v>
      </c>
      <c r="X7" s="135">
        <v>1.4248763146418218E-3</v>
      </c>
      <c r="Y7" s="135">
        <v>7.8682428605739033E-4</v>
      </c>
      <c r="Z7" s="135">
        <v>1.6844853714210969E-3</v>
      </c>
      <c r="AA7" s="135">
        <v>3.3913493030843277E-4</v>
      </c>
      <c r="AB7" s="135">
        <v>1.5151060918048079E-4</v>
      </c>
      <c r="AC7" s="135">
        <v>4.5885522145204169E-4</v>
      </c>
      <c r="AD7" s="135">
        <v>4.0712976869062818E-4</v>
      </c>
      <c r="AE7" s="135"/>
      <c r="AF7" s="135">
        <v>2.5279230762513508E-5</v>
      </c>
      <c r="AG7" s="135">
        <v>4.2436992086360711E-6</v>
      </c>
      <c r="AH7" s="135">
        <v>9.5923880094637585E-5</v>
      </c>
      <c r="AI7" s="135">
        <v>4.5925073479637376E-7</v>
      </c>
      <c r="AJ7" s="135">
        <v>1.133634681688866E-4</v>
      </c>
      <c r="AK7" s="135">
        <v>4.4435248884550434E-6</v>
      </c>
      <c r="AL7" s="135">
        <v>1.9534210510939409E-5</v>
      </c>
      <c r="AM7" s="135">
        <v>4.7708329127097204E-5</v>
      </c>
      <c r="AN7" s="135">
        <v>2.8749109180428207E-4</v>
      </c>
      <c r="AO7" s="135">
        <v>3.3756441761118836E-4</v>
      </c>
      <c r="AP7" s="135">
        <v>1.6524566696862213E-4</v>
      </c>
      <c r="AQ7" s="135">
        <v>1.6871840511794819E-4</v>
      </c>
      <c r="AR7" s="135">
        <v>7.1475287661215453E-4</v>
      </c>
      <c r="AS7" s="135">
        <v>5.8514870254519742E-5</v>
      </c>
      <c r="AT7" s="135">
        <v>1.0521327358901135E-4</v>
      </c>
      <c r="AU7" s="135">
        <v>4.584281915165899E-4</v>
      </c>
      <c r="AV7" s="135">
        <v>1.5835914811351509E-3</v>
      </c>
      <c r="AW7" s="135">
        <v>1.3676320147794721E-4</v>
      </c>
      <c r="AX7" s="135">
        <v>2.4799522462301115E-3</v>
      </c>
      <c r="AY7" s="135">
        <v>2.0173433482895155E-2</v>
      </c>
      <c r="AZ7" s="135">
        <v>1.2542122707394252E-3</v>
      </c>
      <c r="BA7" s="135">
        <v>6.7794975114378396E-4</v>
      </c>
      <c r="BB7" s="135">
        <v>1.600517471993449E-3</v>
      </c>
      <c r="BC7" s="135">
        <v>2.515545380550213E-4</v>
      </c>
      <c r="BD7" s="135">
        <v>1.3134628137904716E-4</v>
      </c>
      <c r="BE7" s="135">
        <v>3.5422612598553089E-4</v>
      </c>
      <c r="BF7" s="135">
        <v>3.2837403018339618E-4</v>
      </c>
      <c r="BG7" s="135"/>
      <c r="BH7" s="135">
        <v>1.5132454521002323E-5</v>
      </c>
      <c r="BI7" s="135">
        <v>3.5329642663226514E-6</v>
      </c>
      <c r="BJ7" s="135">
        <v>6.8956783720626396E-5</v>
      </c>
      <c r="BK7" s="135">
        <v>0</v>
      </c>
      <c r="BL7" s="135">
        <v>9.9189678262239127E-5</v>
      </c>
      <c r="BM7" s="135">
        <v>9.790391158925457E-6</v>
      </c>
      <c r="BN7" s="135">
        <v>8.0478637159356218E-6</v>
      </c>
      <c r="BO7" s="135">
        <v>5.3367273182335334E-5</v>
      </c>
      <c r="BP7" s="135">
        <v>1.7760786834607778E-4</v>
      </c>
      <c r="BQ7" s="135">
        <v>2.5785811630708839E-4</v>
      </c>
      <c r="BR7" s="135">
        <v>1.5358810479095461E-4</v>
      </c>
      <c r="BS7" s="135">
        <v>1.178939286775632E-4</v>
      </c>
      <c r="BT7" s="135">
        <v>5.4622252173506906E-4</v>
      </c>
      <c r="BU7" s="135">
        <v>7.2007071556004425E-5</v>
      </c>
      <c r="BV7" s="135">
        <v>7.3909252866709383E-5</v>
      </c>
      <c r="BW7" s="135">
        <v>5.4585695712274613E-4</v>
      </c>
      <c r="BX7" s="135">
        <v>1.3334472587198686E-3</v>
      </c>
      <c r="BY7" s="135">
        <v>1.2054892887168061E-4</v>
      </c>
      <c r="BZ7" s="135">
        <v>2.1458989637149002E-3</v>
      </c>
      <c r="CA7" s="135">
        <v>1.9735004715163484E-2</v>
      </c>
      <c r="CB7" s="135">
        <v>1.7946992114407862E-3</v>
      </c>
      <c r="CC7" s="135">
        <v>6.0407694112222837E-4</v>
      </c>
      <c r="CD7" s="135">
        <v>1.4231469224789421E-3</v>
      </c>
      <c r="CE7" s="135">
        <v>1.8876509579445223E-4</v>
      </c>
      <c r="CF7" s="135">
        <v>1.0330243328291142E-4</v>
      </c>
      <c r="CG7" s="135">
        <v>3.4377546845095185E-4</v>
      </c>
      <c r="CH7" s="135">
        <v>2.2281510587754161E-4</v>
      </c>
      <c r="CI7" s="135"/>
      <c r="CJ7" s="135">
        <v>1.3129911268733681E-5</v>
      </c>
      <c r="CK7" s="135">
        <v>2.4607451533389205E-6</v>
      </c>
      <c r="CL7" s="135">
        <v>6.7319889431296352E-5</v>
      </c>
      <c r="CM7" s="135">
        <v>0</v>
      </c>
      <c r="CN7" s="135">
        <v>9.359230803686489E-5</v>
      </c>
      <c r="CO7" s="135">
        <v>1.683869213292668E-5</v>
      </c>
      <c r="CP7" s="135">
        <v>7.5658406121808187E-6</v>
      </c>
      <c r="CQ7" s="135">
        <v>7.437910884904443E-5</v>
      </c>
      <c r="CR7" s="135">
        <v>4.9823895576526391E-5</v>
      </c>
      <c r="CS7" s="135">
        <v>2.7045730265314987E-4</v>
      </c>
      <c r="CT7" s="135">
        <v>1.3925472800027479E-4</v>
      </c>
      <c r="CU7" s="135">
        <v>9.0137322620523064E-5</v>
      </c>
      <c r="CV7" s="135">
        <v>5.2932689592111604E-4</v>
      </c>
      <c r="CW7" s="135">
        <v>5.5940268899842405E-5</v>
      </c>
      <c r="CX7" s="135">
        <v>6.7827615984718338E-5</v>
      </c>
      <c r="CY7" s="135">
        <v>3.9159422212467417E-4</v>
      </c>
      <c r="CZ7" s="135">
        <v>1.156016157826079E-3</v>
      </c>
      <c r="DA7" s="135">
        <v>9.4219488726294528E-5</v>
      </c>
      <c r="DB7" s="135">
        <v>2.226012309553113E-3</v>
      </c>
      <c r="DC7" s="135">
        <v>1.5973407204547662E-2</v>
      </c>
      <c r="DD7" s="135">
        <v>1.7422814366908166E-3</v>
      </c>
      <c r="DE7" s="135">
        <v>5.0227340553326682E-4</v>
      </c>
      <c r="DF7" s="135">
        <v>1.3955983622207424E-3</v>
      </c>
      <c r="DG7" s="135">
        <v>1.4607095936644877E-4</v>
      </c>
      <c r="DH7" s="135">
        <v>7.5064044545576549E-5</v>
      </c>
      <c r="DI7" s="135">
        <v>3.3084319476690241E-4</v>
      </c>
      <c r="DJ7" s="135">
        <v>3.2611324357772566E-3</v>
      </c>
      <c r="DK7" s="135"/>
      <c r="DL7" s="135">
        <v>1.7154588628659187E-5</v>
      </c>
      <c r="DM7" s="135">
        <v>8.6833937625111901E-6</v>
      </c>
      <c r="DN7" s="135">
        <v>3.3844921783540519E-5</v>
      </c>
      <c r="DO7" s="135">
        <v>8.1162444425257499E-7</v>
      </c>
      <c r="DP7" s="135">
        <v>1.2622400973670526E-4</v>
      </c>
      <c r="DQ7" s="135">
        <v>2.6166709166092329E-6</v>
      </c>
      <c r="DR7" s="135">
        <v>9.4613389381597834E-6</v>
      </c>
      <c r="DS7" s="135">
        <v>1.1456014855668914E-4</v>
      </c>
      <c r="DT7" s="135">
        <v>2.0755061621621878E-5</v>
      </c>
      <c r="DU7" s="135">
        <v>2.4556693531014022E-4</v>
      </c>
      <c r="DV7" s="135">
        <v>1.3013305731004532E-4</v>
      </c>
      <c r="DW7" s="135">
        <v>5.7163294733304055E-5</v>
      </c>
      <c r="DX7" s="135">
        <v>4.3465721645846348E-4</v>
      </c>
      <c r="DY7" s="135">
        <v>5.8850422869743264E-5</v>
      </c>
      <c r="DZ7" s="135">
        <v>3.7471794591761692E-5</v>
      </c>
      <c r="EA7" s="135">
        <v>2.7865827323467657E-4</v>
      </c>
      <c r="EB7" s="135">
        <v>1.0106295736535419E-3</v>
      </c>
      <c r="EC7" s="135">
        <v>4.5221845410034817E-5</v>
      </c>
      <c r="ED7" s="135">
        <v>2.0857996804055888E-3</v>
      </c>
      <c r="EE7" s="135">
        <v>1.544024033228183E-2</v>
      </c>
      <c r="EF7" s="135">
        <v>1.592398993045836E-3</v>
      </c>
      <c r="EG7" s="135">
        <v>5.7180111088460188E-4</v>
      </c>
      <c r="EH7" s="135">
        <v>1.4704063842033589E-3</v>
      </c>
      <c r="EI7" s="135">
        <v>1.5223992663103547E-4</v>
      </c>
      <c r="EJ7" s="135">
        <v>6.1751716008124019E-5</v>
      </c>
      <c r="EK7" s="135">
        <v>2.7047674021184794E-4</v>
      </c>
      <c r="EL7" s="135">
        <v>3.2347642671278301E-4</v>
      </c>
      <c r="EM7" s="135"/>
      <c r="EN7" s="135">
        <v>9.3522014178789775E-6</v>
      </c>
      <c r="EO7" s="135">
        <v>4.6375921259983075E-6</v>
      </c>
      <c r="EP7" s="135">
        <v>2.4705075576549462E-5</v>
      </c>
      <c r="EQ7" s="135">
        <v>1.4585067431194404E-5</v>
      </c>
      <c r="ER7" s="135">
        <v>1.3254971868726479E-4</v>
      </c>
      <c r="ES7" s="135">
        <v>9.5592209269700575E-7</v>
      </c>
      <c r="ET7" s="135">
        <v>6.8416469238758938E-6</v>
      </c>
      <c r="EU7" s="135">
        <v>8.7266877885264701E-5</v>
      </c>
      <c r="EV7" s="135">
        <v>1.3203832715493253E-5</v>
      </c>
      <c r="EW7" s="135">
        <v>1.8198279207149194E-4</v>
      </c>
      <c r="EX7" s="135">
        <v>1.5350252835075626E-4</v>
      </c>
      <c r="EY7" s="135">
        <v>1.1079977408607845E-4</v>
      </c>
      <c r="EZ7" s="135">
        <v>4.5783453910949382E-4</v>
      </c>
      <c r="FA7" s="135">
        <v>5.0540289855846729E-5</v>
      </c>
      <c r="FB7" s="135">
        <v>6.6349871292638002E-6</v>
      </c>
      <c r="FC7" s="135">
        <v>2.9452331636072374E-4</v>
      </c>
      <c r="FD7" s="135">
        <v>1.1501341667734056E-3</v>
      </c>
      <c r="FE7" s="135">
        <v>3.8819827807435415E-5</v>
      </c>
      <c r="FF7" s="135">
        <v>2.4704616749250128E-3</v>
      </c>
      <c r="FG7" s="135">
        <v>1.5623514951661595E-2</v>
      </c>
      <c r="FH7" s="135">
        <v>1.1537181628455697E-3</v>
      </c>
      <c r="FI7" s="135">
        <v>4.3487603804923098E-4</v>
      </c>
      <c r="FJ7" s="135">
        <v>1.3304479831604402E-3</v>
      </c>
      <c r="FK7" s="135">
        <v>7.3807931069563862E-5</v>
      </c>
      <c r="FL7" s="135">
        <v>6.5372603589722105E-5</v>
      </c>
      <c r="FM7" s="135">
        <v>2.456648677220498E-4</v>
      </c>
      <c r="FN7" s="135">
        <v>3.0992922161771584E-4</v>
      </c>
      <c r="FO7" s="135"/>
      <c r="FP7" s="135">
        <v>1.8632876587041083E-5</v>
      </c>
      <c r="FQ7" s="135">
        <v>0</v>
      </c>
      <c r="FR7" s="135">
        <v>2.6541909165708588E-5</v>
      </c>
      <c r="FS7" s="135">
        <v>3.4683436605596871E-5</v>
      </c>
      <c r="FT7" s="135">
        <v>1.291362996117705E-4</v>
      </c>
      <c r="FU7" s="135">
        <v>6.9940288869402678E-6</v>
      </c>
      <c r="FV7" s="135">
        <v>3.5246584235023557E-6</v>
      </c>
      <c r="FW7" s="135">
        <v>2.0341054920980153E-4</v>
      </c>
      <c r="FX7" s="135">
        <v>1.6030913609682069E-5</v>
      </c>
      <c r="FY7" s="135">
        <v>1.6265879099494867E-4</v>
      </c>
      <c r="FZ7" s="135">
        <v>1.409332360330745E-4</v>
      </c>
      <c r="GA7" s="135">
        <v>4.0282839210623477E-5</v>
      </c>
      <c r="GB7" s="135">
        <v>4.6893490669629764E-4</v>
      </c>
      <c r="GC7" s="135">
        <v>4.8907047408126352E-5</v>
      </c>
      <c r="GD7" s="135">
        <v>2.3316061500550297E-5</v>
      </c>
      <c r="GE7" s="135">
        <v>4.3762441560871184E-4</v>
      </c>
      <c r="GF7" s="135">
        <v>9.1064546026661493E-4</v>
      </c>
      <c r="GG7" s="135">
        <v>4.6405308917535914E-5</v>
      </c>
      <c r="GH7" s="135">
        <v>2.3382108371608626E-3</v>
      </c>
      <c r="GI7" s="135">
        <v>1.7151093071185838E-2</v>
      </c>
      <c r="GJ7" s="135">
        <v>9.0576981468353478E-4</v>
      </c>
      <c r="GK7" s="135">
        <v>4.6330121554747809E-4</v>
      </c>
      <c r="GL7" s="135">
        <v>1.3300340050223082E-3</v>
      </c>
      <c r="GM7" s="135">
        <v>9.1233891584124033E-5</v>
      </c>
      <c r="GN7" s="135">
        <v>1.1913578633533879E-4</v>
      </c>
      <c r="GO7" s="135">
        <v>1.5660033892600153E-4</v>
      </c>
      <c r="GP7" s="135">
        <v>3.0451653884031201E-4</v>
      </c>
      <c r="GQ7" s="135"/>
      <c r="GR7" s="135">
        <v>2.239358976005471E-5</v>
      </c>
      <c r="GS7" s="135">
        <v>0</v>
      </c>
      <c r="GT7" s="135">
        <v>3.2317253475281619E-5</v>
      </c>
      <c r="GU7" s="135">
        <v>5.0440039086480959E-6</v>
      </c>
      <c r="GV7" s="135">
        <v>1.0191366214774932E-4</v>
      </c>
      <c r="GW7" s="135">
        <v>4.4014503742504887E-6</v>
      </c>
      <c r="GX7" s="135">
        <v>6.7857672757957767E-6</v>
      </c>
      <c r="GY7" s="135">
        <v>8.8524927515270786E-5</v>
      </c>
      <c r="GZ7" s="135">
        <v>1.5634487355572124E-5</v>
      </c>
      <c r="HA7" s="135">
        <v>1.2275348170545547E-4</v>
      </c>
      <c r="HB7" s="135">
        <v>1.1013893657690263E-4</v>
      </c>
      <c r="HC7" s="135">
        <v>3.5076834775402443E-5</v>
      </c>
      <c r="HD7" s="135">
        <v>4.3182275642694295E-4</v>
      </c>
      <c r="HE7" s="135">
        <v>3.571539440112855E-5</v>
      </c>
      <c r="HF7" s="135">
        <v>3.2827926515136235E-5</v>
      </c>
      <c r="HG7" s="135">
        <v>4.4436482899694253E-4</v>
      </c>
      <c r="HH7" s="135">
        <v>9.7837216965061553E-4</v>
      </c>
      <c r="HI7" s="135">
        <v>4.05227912420357E-5</v>
      </c>
      <c r="HJ7" s="135">
        <v>2.9410670951971318E-3</v>
      </c>
      <c r="HK7" s="135">
        <v>1.6275068981983373E-2</v>
      </c>
      <c r="HL7" s="135">
        <v>4.9745544944451996E-4</v>
      </c>
      <c r="HM7" s="135">
        <v>3.5931538217838028E-4</v>
      </c>
      <c r="HN7" s="135">
        <v>3.3757680508471859E-4</v>
      </c>
      <c r="HO7" s="135">
        <v>8.3883120689628128E-5</v>
      </c>
      <c r="HP7" s="135">
        <v>9.3542732314552931E-5</v>
      </c>
      <c r="HQ7" s="135">
        <v>1.0280131126132693E-4</v>
      </c>
      <c r="HR7" s="135">
        <v>7.2645427253264789E-4</v>
      </c>
    </row>
    <row r="8" spans="1:227" x14ac:dyDescent="0.25">
      <c r="A8" s="124" t="s">
        <v>28</v>
      </c>
      <c r="B8" s="124">
        <v>9001</v>
      </c>
      <c r="C8" s="139" t="s">
        <v>898</v>
      </c>
      <c r="D8" s="136">
        <v>2.010812317134847E-4</v>
      </c>
      <c r="E8" s="135">
        <v>2.4233613039156399E-5</v>
      </c>
      <c r="F8" s="135">
        <v>8.1095006383401431E-4</v>
      </c>
      <c r="G8" s="135">
        <v>8.5675047163368611E-6</v>
      </c>
      <c r="H8" s="135">
        <v>7.8396073310905458E-4</v>
      </c>
      <c r="I8" s="135">
        <v>5.8006511853184945E-5</v>
      </c>
      <c r="J8" s="135">
        <v>7.4889483504145488E-5</v>
      </c>
      <c r="K8" s="135">
        <v>3.1467226179913359E-4</v>
      </c>
      <c r="L8" s="135">
        <v>2.3645900370205817E-4</v>
      </c>
      <c r="M8" s="135">
        <v>1.3725787895945501E-3</v>
      </c>
      <c r="N8" s="135">
        <v>1.2631562424039991E-3</v>
      </c>
      <c r="O8" s="135">
        <v>1.2463393364083105E-3</v>
      </c>
      <c r="P8" s="135">
        <v>2.4770862179804834E-3</v>
      </c>
      <c r="Q8" s="135">
        <v>1.778138493747206E-4</v>
      </c>
      <c r="R8" s="135">
        <v>3.1544500279940131E-4</v>
      </c>
      <c r="S8" s="135">
        <v>7.1926476335322405E-3</v>
      </c>
      <c r="T8" s="135">
        <v>6.6162996156057833E-3</v>
      </c>
      <c r="U8" s="135">
        <v>5.8545205726291856E-4</v>
      </c>
      <c r="V8" s="135">
        <v>1.6647185833105899E-2</v>
      </c>
      <c r="W8" s="135">
        <v>2.0338457343137467E-2</v>
      </c>
      <c r="X8" s="135">
        <v>6.2990975848767391E-3</v>
      </c>
      <c r="Y8" s="135">
        <v>1.9504911654233902E-3</v>
      </c>
      <c r="Z8" s="135">
        <v>3.1158473574130459E-3</v>
      </c>
      <c r="AA8" s="135">
        <v>6.8990204562484347E-4</v>
      </c>
      <c r="AB8" s="135">
        <v>4.4211551038168638E-4</v>
      </c>
      <c r="AC8" s="135">
        <v>2.3362939599527685E-3</v>
      </c>
      <c r="AD8" s="135">
        <v>9.9145768702426826E-4</v>
      </c>
      <c r="AE8" s="135"/>
      <c r="AF8" s="135">
        <v>1.6664243983238776E-4</v>
      </c>
      <c r="AG8" s="135">
        <v>1.608066270467915E-5</v>
      </c>
      <c r="AH8" s="135">
        <v>7.8989902389054139E-4</v>
      </c>
      <c r="AI8" s="135">
        <v>5.727269426071925E-6</v>
      </c>
      <c r="AJ8" s="135">
        <v>7.4109007078173032E-4</v>
      </c>
      <c r="AK8" s="135">
        <v>6.9768225018236723E-5</v>
      </c>
      <c r="AL8" s="135">
        <v>4.8665571305544731E-5</v>
      </c>
      <c r="AM8" s="135">
        <v>2.2563411519145959E-4</v>
      </c>
      <c r="AN8" s="135">
        <v>1.8933453752032514E-4</v>
      </c>
      <c r="AO8" s="135">
        <v>1.3166385538721658E-3</v>
      </c>
      <c r="AP8" s="135">
        <v>1.1873968639600537E-3</v>
      </c>
      <c r="AQ8" s="135">
        <v>1.1584610555973329E-3</v>
      </c>
      <c r="AR8" s="135">
        <v>2.2733695750078975E-3</v>
      </c>
      <c r="AS8" s="135">
        <v>1.9334063844192925E-4</v>
      </c>
      <c r="AT8" s="135">
        <v>5.7649336250508029E-4</v>
      </c>
      <c r="AU8" s="135">
        <v>7.8446996994231636E-3</v>
      </c>
      <c r="AV8" s="135">
        <v>8.1257777573363367E-3</v>
      </c>
      <c r="AW8" s="135">
        <v>4.5791362351232636E-4</v>
      </c>
      <c r="AX8" s="135">
        <v>1.7315075542298962E-2</v>
      </c>
      <c r="AY8" s="135">
        <v>2.5534077587265076E-2</v>
      </c>
      <c r="AZ8" s="135">
        <v>8.0287680567210622E-3</v>
      </c>
      <c r="BA8" s="135">
        <v>2.1451948324420485E-3</v>
      </c>
      <c r="BB8" s="135">
        <v>3.124600798800599E-3</v>
      </c>
      <c r="BC8" s="135">
        <v>1.6610752300476013E-3</v>
      </c>
      <c r="BD8" s="135">
        <v>3.2182073756625878E-4</v>
      </c>
      <c r="BE8" s="135">
        <v>2.1592358723227065E-3</v>
      </c>
      <c r="BF8" s="135">
        <v>9.7452559655885457E-4</v>
      </c>
      <c r="BG8" s="135"/>
      <c r="BH8" s="135">
        <v>2.2489750921911666E-4</v>
      </c>
      <c r="BI8" s="135">
        <v>2.0810344319430334E-5</v>
      </c>
      <c r="BJ8" s="135">
        <v>8.6045001675563173E-4</v>
      </c>
      <c r="BK8" s="135">
        <v>1.1552230986482617E-5</v>
      </c>
      <c r="BL8" s="135">
        <v>7.6314981825748843E-4</v>
      </c>
      <c r="BM8" s="135">
        <v>8.2209302175334558E-5</v>
      </c>
      <c r="BN8" s="135">
        <v>5.0908051681821157E-5</v>
      </c>
      <c r="BO8" s="135">
        <v>3.1584533019160115E-4</v>
      </c>
      <c r="BP8" s="135">
        <v>1.9940498245506896E-4</v>
      </c>
      <c r="BQ8" s="135">
        <v>1.2557640306763383E-3</v>
      </c>
      <c r="BR8" s="135">
        <v>9.6869409501659451E-4</v>
      </c>
      <c r="BS8" s="135">
        <v>1.0925275359531632E-3</v>
      </c>
      <c r="BT8" s="135">
        <v>2.1686878440299682E-3</v>
      </c>
      <c r="BU8" s="135">
        <v>1.9985932998631284E-4</v>
      </c>
      <c r="BV8" s="135">
        <v>6.3785483831323565E-4</v>
      </c>
      <c r="BW8" s="135">
        <v>8.1766498203971021E-3</v>
      </c>
      <c r="BX8" s="135">
        <v>1.1316743097647901E-2</v>
      </c>
      <c r="BY8" s="135">
        <v>4.4855703514749931E-4</v>
      </c>
      <c r="BZ8" s="135">
        <v>1.6936716219469013E-2</v>
      </c>
      <c r="CA8" s="135">
        <v>2.3102901632219414E-2</v>
      </c>
      <c r="CB8" s="135">
        <v>8.5033173295750303E-3</v>
      </c>
      <c r="CC8" s="135">
        <v>2.2720496938128105E-3</v>
      </c>
      <c r="CD8" s="135">
        <v>2.9814663292101256E-3</v>
      </c>
      <c r="CE8" s="135">
        <v>1.6210051597964706E-3</v>
      </c>
      <c r="CF8" s="135">
        <v>2.4439940226165429E-4</v>
      </c>
      <c r="CG8" s="135">
        <v>1.7778642712397792E-3</v>
      </c>
      <c r="CH8" s="135">
        <v>1.3469328732051023E-3</v>
      </c>
      <c r="CI8" s="135"/>
      <c r="CJ8" s="135">
        <v>1.4486449680242781E-4</v>
      </c>
      <c r="CK8" s="135">
        <v>2.9371872186559477E-5</v>
      </c>
      <c r="CL8" s="135">
        <v>9.0133585759709573E-4</v>
      </c>
      <c r="CM8" s="135">
        <v>2.0648210483289533E-5</v>
      </c>
      <c r="CN8" s="135">
        <v>8.8366092248713245E-4</v>
      </c>
      <c r="CO8" s="135">
        <v>6.2272576661207598E-5</v>
      </c>
      <c r="CP8" s="135">
        <v>8.5197790517235335E-5</v>
      </c>
      <c r="CQ8" s="135">
        <v>1.5424557343041533E-4</v>
      </c>
      <c r="CR8" s="135">
        <v>9.8092064423779119E-5</v>
      </c>
      <c r="CS8" s="135">
        <v>1.1341221819295914E-3</v>
      </c>
      <c r="CT8" s="135">
        <v>1.2016995294221356E-3</v>
      </c>
      <c r="CU8" s="135">
        <v>1.07440800335913E-3</v>
      </c>
      <c r="CV8" s="135">
        <v>2.0541377633106228E-3</v>
      </c>
      <c r="CW8" s="135">
        <v>1.938484144186133E-4</v>
      </c>
      <c r="CX8" s="135">
        <v>5.9690396338187696E-4</v>
      </c>
      <c r="CY8" s="135">
        <v>5.2723019864927539E-3</v>
      </c>
      <c r="CZ8" s="135">
        <v>8.1414040566549079E-3</v>
      </c>
      <c r="DA8" s="135">
        <v>4.1512708810499915E-4</v>
      </c>
      <c r="DB8" s="135">
        <v>2.0141906436668931E-2</v>
      </c>
      <c r="DC8" s="135">
        <v>2.4678451570963118E-2</v>
      </c>
      <c r="DD8" s="135">
        <v>9.0778031426309823E-3</v>
      </c>
      <c r="DE8" s="135">
        <v>2.4549238959578447E-3</v>
      </c>
      <c r="DF8" s="135">
        <v>4.9251251816292158E-3</v>
      </c>
      <c r="DG8" s="135">
        <v>1.4489902500148446E-3</v>
      </c>
      <c r="DH8" s="135">
        <v>1.958136748461327E-4</v>
      </c>
      <c r="DI8" s="135">
        <v>1.5659555081705327E-3</v>
      </c>
      <c r="DJ8" s="135">
        <v>1.4744768400587541E-3</v>
      </c>
      <c r="DK8" s="135"/>
      <c r="DL8" s="135">
        <v>1.2089007617853079E-4</v>
      </c>
      <c r="DM8" s="135">
        <v>3.1333676708990303E-5</v>
      </c>
      <c r="DN8" s="135">
        <v>7.9470076038967469E-4</v>
      </c>
      <c r="DO8" s="135">
        <v>5.3286306073769063E-5</v>
      </c>
      <c r="DP8" s="135">
        <v>5.7767741631503092E-4</v>
      </c>
      <c r="DQ8" s="135">
        <v>5.5040925399446642E-5</v>
      </c>
      <c r="DR8" s="135">
        <v>1.093930591139608E-4</v>
      </c>
      <c r="DS8" s="135">
        <v>1.6112599535646847E-4</v>
      </c>
      <c r="DT8" s="135">
        <v>8.9305596915823451E-5</v>
      </c>
      <c r="DU8" s="135">
        <v>1.1142295379729485E-3</v>
      </c>
      <c r="DV8" s="135">
        <v>1.2658999691680479E-3</v>
      </c>
      <c r="DW8" s="135">
        <v>1.3017050709678787E-3</v>
      </c>
      <c r="DX8" s="135">
        <v>2.0551521813789646E-3</v>
      </c>
      <c r="DY8" s="135">
        <v>1.5893775555718865E-4</v>
      </c>
      <c r="DZ8" s="135">
        <v>6.3040341084416357E-4</v>
      </c>
      <c r="EA8" s="135">
        <v>5.9428609148570654E-3</v>
      </c>
      <c r="EB8" s="135">
        <v>7.2909815168298881E-3</v>
      </c>
      <c r="EC8" s="135">
        <v>6.1683207192857702E-4</v>
      </c>
      <c r="ED8" s="135">
        <v>2.0917912141517721E-2</v>
      </c>
      <c r="EE8" s="135">
        <v>2.3378735498034233E-2</v>
      </c>
      <c r="EF8" s="135">
        <v>8.1668290107686885E-3</v>
      </c>
      <c r="EG8" s="135">
        <v>2.5734575435227233E-3</v>
      </c>
      <c r="EH8" s="135">
        <v>4.9442905472460615E-3</v>
      </c>
      <c r="EI8" s="135">
        <v>1.50244056160569E-3</v>
      </c>
      <c r="EJ8" s="135">
        <v>1.5083755702121723E-4</v>
      </c>
      <c r="EK8" s="135">
        <v>1.2887341104282318E-3</v>
      </c>
      <c r="EL8" s="135">
        <v>1.5966781649443173E-3</v>
      </c>
      <c r="EM8" s="135"/>
      <c r="EN8" s="135">
        <v>7.6387964428905564E-5</v>
      </c>
      <c r="EO8" s="135">
        <v>2.9905122968458793E-5</v>
      </c>
      <c r="EP8" s="135">
        <v>6.9877288099255545E-4</v>
      </c>
      <c r="EQ8" s="135">
        <v>6.0268365535436283E-5</v>
      </c>
      <c r="ER8" s="135">
        <v>5.393502458207152E-4</v>
      </c>
      <c r="ES8" s="135">
        <v>1.9394612368219271E-5</v>
      </c>
      <c r="ET8" s="135">
        <v>1.2518109604348413E-4</v>
      </c>
      <c r="EU8" s="135">
        <v>2.7570494458374292E-4</v>
      </c>
      <c r="EV8" s="135">
        <v>7.5879819999799571E-5</v>
      </c>
      <c r="EW8" s="135">
        <v>8.5747971331938345E-4</v>
      </c>
      <c r="EX8" s="135">
        <v>1.3333214386258721E-3</v>
      </c>
      <c r="EY8" s="135">
        <v>1.3536002723736667E-3</v>
      </c>
      <c r="EZ8" s="135">
        <v>1.537909707063087E-3</v>
      </c>
      <c r="FA8" s="135">
        <v>1.5503908300700195E-4</v>
      </c>
      <c r="FB8" s="135">
        <v>5.8608354846370744E-4</v>
      </c>
      <c r="FC8" s="135">
        <v>5.687750389362191E-3</v>
      </c>
      <c r="FD8" s="135">
        <v>6.2880079608017047E-3</v>
      </c>
      <c r="FE8" s="135">
        <v>6.3125134834823588E-4</v>
      </c>
      <c r="FF8" s="135">
        <v>1.7955400111169102E-2</v>
      </c>
      <c r="FG8" s="135">
        <v>2.6936906579704569E-2</v>
      </c>
      <c r="FH8" s="135">
        <v>8.2633042611192052E-3</v>
      </c>
      <c r="FI8" s="135">
        <v>2.1211723654417174E-3</v>
      </c>
      <c r="FJ8" s="135">
        <v>4.333317268557956E-3</v>
      </c>
      <c r="FK8" s="135">
        <v>1.6686521294826096E-3</v>
      </c>
      <c r="FL8" s="135">
        <v>2.1841635454320415E-4</v>
      </c>
      <c r="FM8" s="135">
        <v>1.2172068736892455E-3</v>
      </c>
      <c r="FN8" s="135">
        <v>1.4843026364111296E-3</v>
      </c>
      <c r="FO8" s="135"/>
      <c r="FP8" s="135">
        <v>3.4781452773175897E-5</v>
      </c>
      <c r="FQ8" s="135">
        <v>1.4246034088973036E-4</v>
      </c>
      <c r="FR8" s="135">
        <v>9.4603088341880268E-4</v>
      </c>
      <c r="FS8" s="135">
        <v>8.4125390278562653E-5</v>
      </c>
      <c r="FT8" s="135">
        <v>6.3928549391793147E-4</v>
      </c>
      <c r="FU8" s="135">
        <v>4.7411415330011732E-6</v>
      </c>
      <c r="FV8" s="135">
        <v>1.155787261282222E-4</v>
      </c>
      <c r="FW8" s="135">
        <v>1.9224709553321585E-4</v>
      </c>
      <c r="FX8" s="135">
        <v>9.5033359268443184E-5</v>
      </c>
      <c r="FY8" s="135">
        <v>6.6963351346525154E-4</v>
      </c>
      <c r="FZ8" s="135">
        <v>1.2535681257718533E-3</v>
      </c>
      <c r="GA8" s="135">
        <v>1.2095780058694161E-3</v>
      </c>
      <c r="GB8" s="135">
        <v>1.1432654406011167E-3</v>
      </c>
      <c r="GC8" s="135">
        <v>8.0104134906193547E-5</v>
      </c>
      <c r="GD8" s="135">
        <v>7.4748607203572776E-4</v>
      </c>
      <c r="GE8" s="135">
        <v>4.7826564481580364E-3</v>
      </c>
      <c r="GF8" s="135">
        <v>1.0800399833148438E-2</v>
      </c>
      <c r="GG8" s="135">
        <v>5.8286355280719421E-4</v>
      </c>
      <c r="GH8" s="135">
        <v>1.7413641721294015E-2</v>
      </c>
      <c r="GI8" s="135">
        <v>3.0365492380390158E-2</v>
      </c>
      <c r="GJ8" s="135">
        <v>8.361779928117808E-3</v>
      </c>
      <c r="GK8" s="135">
        <v>2.1986083572591362E-3</v>
      </c>
      <c r="GL8" s="135">
        <v>4.3622047271639607E-3</v>
      </c>
      <c r="GM8" s="135">
        <v>1.8760209229209724E-3</v>
      </c>
      <c r="GN8" s="135">
        <v>1.8940811094544214E-4</v>
      </c>
      <c r="GO8" s="135">
        <v>1.1885451510005086E-3</v>
      </c>
      <c r="GP8" s="135">
        <v>9.0806086223465296E-4</v>
      </c>
      <c r="GQ8" s="135"/>
      <c r="GR8" s="135">
        <v>1.0182848909009612E-4</v>
      </c>
      <c r="GS8" s="135">
        <v>2.0471005886339038E-4</v>
      </c>
      <c r="GT8" s="135">
        <v>7.8493186290375073E-4</v>
      </c>
      <c r="GU8" s="135">
        <v>6.9473799460925619E-5</v>
      </c>
      <c r="GV8" s="135">
        <v>7.0786826300762442E-4</v>
      </c>
      <c r="GW8" s="135">
        <v>1.1619762738347966E-5</v>
      </c>
      <c r="GX8" s="135">
        <v>1.0752731600556467E-4</v>
      </c>
      <c r="GY8" s="135">
        <v>1.4367804877981003E-4</v>
      </c>
      <c r="GZ8" s="135">
        <v>6.2748369682327085E-5</v>
      </c>
      <c r="HA8" s="135">
        <v>6.3443485477971122E-4</v>
      </c>
      <c r="HB8" s="135">
        <v>1.3708189679867957E-3</v>
      </c>
      <c r="HC8" s="135">
        <v>2.589059656903856E-4</v>
      </c>
      <c r="HD8" s="135">
        <v>1.0586917586279988E-3</v>
      </c>
      <c r="HE8" s="135">
        <v>1.0475927263499302E-4</v>
      </c>
      <c r="HF8" s="135">
        <v>6.95420512804205E-4</v>
      </c>
      <c r="HG8" s="135">
        <v>4.4784509205274478E-3</v>
      </c>
      <c r="HH8" s="135">
        <v>6.3501144264580013E-3</v>
      </c>
      <c r="HI8" s="135">
        <v>5.4376686206793537E-4</v>
      </c>
      <c r="HJ8" s="135">
        <v>1.849298675555601E-2</v>
      </c>
      <c r="HK8" s="135">
        <v>2.2763798929041616E-2</v>
      </c>
      <c r="HL8" s="135">
        <v>8.4593611889824411E-3</v>
      </c>
      <c r="HM8" s="135">
        <v>1.8281898462884532E-3</v>
      </c>
      <c r="HN8" s="135">
        <v>3.7272020194753725E-3</v>
      </c>
      <c r="HO8" s="135">
        <v>2.2670404101843827E-3</v>
      </c>
      <c r="HP8" s="135">
        <v>3.2427322670685937E-4</v>
      </c>
      <c r="HQ8" s="135">
        <v>1.4737733676390191E-3</v>
      </c>
      <c r="HR8" s="135">
        <v>5.5357222742783926E-4</v>
      </c>
    </row>
    <row r="9" spans="1:227" x14ac:dyDescent="0.25">
      <c r="A9" s="124" t="s">
        <v>28</v>
      </c>
      <c r="B9" s="124">
        <v>9003</v>
      </c>
      <c r="C9" s="139" t="s">
        <v>899</v>
      </c>
      <c r="D9" s="136">
        <v>0</v>
      </c>
      <c r="E9" s="135">
        <v>0</v>
      </c>
      <c r="F9" s="135">
        <v>4.6111031602007581E-3</v>
      </c>
      <c r="G9" s="135">
        <v>0</v>
      </c>
      <c r="H9" s="135">
        <v>7.156695013056461E-5</v>
      </c>
      <c r="I9" s="135">
        <v>0</v>
      </c>
      <c r="J9" s="135">
        <v>6.3264246677773407E-6</v>
      </c>
      <c r="K9" s="135">
        <v>2.2561034863008879E-5</v>
      </c>
      <c r="L9" s="135">
        <v>3.8265595223913637E-4</v>
      </c>
      <c r="M9" s="135">
        <v>3.8609883704926824E-5</v>
      </c>
      <c r="N9" s="135">
        <v>1.9169817563956425E-4</v>
      </c>
      <c r="O9" s="135">
        <v>1.0642849197403876E-4</v>
      </c>
      <c r="P9" s="135">
        <v>9.8208411573965534E-5</v>
      </c>
      <c r="Q9" s="135">
        <v>1.6630488903839236E-5</v>
      </c>
      <c r="R9" s="135">
        <v>0</v>
      </c>
      <c r="S9" s="135">
        <v>1.1301119330463249E-4</v>
      </c>
      <c r="T9" s="135">
        <v>3.2452459948249576E-3</v>
      </c>
      <c r="U9" s="135">
        <v>3.6112456735852407E-6</v>
      </c>
      <c r="V9" s="135">
        <v>1.4450421342737769E-3</v>
      </c>
      <c r="W9" s="135">
        <v>4.9296381902321782E-3</v>
      </c>
      <c r="X9" s="135">
        <v>1.4230823179511965E-4</v>
      </c>
      <c r="Y9" s="135">
        <v>2.4227102492485324E-5</v>
      </c>
      <c r="Z9" s="135">
        <v>1.119400678612333E-4</v>
      </c>
      <c r="AA9" s="135">
        <v>4.0666441277568792E-4</v>
      </c>
      <c r="AB9" s="135">
        <v>6.9908704524812671E-5</v>
      </c>
      <c r="AC9" s="135">
        <v>3.2700672666689279E-5</v>
      </c>
      <c r="AD9" s="135">
        <v>1.4010139066467371E-4</v>
      </c>
      <c r="AE9" s="135"/>
      <c r="AF9" s="135">
        <v>0</v>
      </c>
      <c r="AG9" s="135">
        <v>0</v>
      </c>
      <c r="AH9" s="135">
        <v>4.6990301250289714E-3</v>
      </c>
      <c r="AI9" s="135">
        <v>0</v>
      </c>
      <c r="AJ9" s="135">
        <v>3.9473130484743663E-5</v>
      </c>
      <c r="AK9" s="135">
        <v>0</v>
      </c>
      <c r="AL9" s="135">
        <v>3.6172227954138468E-6</v>
      </c>
      <c r="AM9" s="135">
        <v>4.2609390691660269E-5</v>
      </c>
      <c r="AN9" s="135">
        <v>0</v>
      </c>
      <c r="AO9" s="135">
        <v>3.611620901704135E-5</v>
      </c>
      <c r="AP9" s="135">
        <v>1.6956369402357116E-4</v>
      </c>
      <c r="AQ9" s="135">
        <v>1.6266298791939897E-5</v>
      </c>
      <c r="AR9" s="135">
        <v>8.0662947958994052E-5</v>
      </c>
      <c r="AS9" s="135">
        <v>0</v>
      </c>
      <c r="AT9" s="135">
        <v>0</v>
      </c>
      <c r="AU9" s="135">
        <v>1.0473223120192584E-4</v>
      </c>
      <c r="AV9" s="135">
        <v>2.7382501936996511E-4</v>
      </c>
      <c r="AW9" s="135">
        <v>1.1322707620175486E-5</v>
      </c>
      <c r="AX9" s="135">
        <v>1.5883616626952766E-3</v>
      </c>
      <c r="AY9" s="135">
        <v>2.181203325045779E-3</v>
      </c>
      <c r="AZ9" s="135">
        <v>1.9411444669304329E-4</v>
      </c>
      <c r="BA9" s="135">
        <v>2.0506959005880878E-5</v>
      </c>
      <c r="BB9" s="135">
        <v>1.1037419178949056E-4</v>
      </c>
      <c r="BC9" s="135">
        <v>1.3155407160834891E-5</v>
      </c>
      <c r="BD9" s="135">
        <v>1.7763444899387465E-5</v>
      </c>
      <c r="BE9" s="135">
        <v>5.2542268482439541E-5</v>
      </c>
      <c r="BF9" s="135">
        <v>2.1392351644541885E-4</v>
      </c>
      <c r="BG9" s="135"/>
      <c r="BH9" s="135">
        <v>0</v>
      </c>
      <c r="BI9" s="135">
        <v>0</v>
      </c>
      <c r="BJ9" s="135">
        <v>5.3752279134886578E-3</v>
      </c>
      <c r="BK9" s="135">
        <v>0</v>
      </c>
      <c r="BL9" s="135">
        <v>5.0901304097361759E-5</v>
      </c>
      <c r="BM9" s="135">
        <v>0</v>
      </c>
      <c r="BN9" s="135">
        <v>3.7981878157494093E-6</v>
      </c>
      <c r="BO9" s="135">
        <v>3.0899051714588371E-5</v>
      </c>
      <c r="BP9" s="135">
        <v>0</v>
      </c>
      <c r="BQ9" s="135">
        <v>4.2802889862532932E-5</v>
      </c>
      <c r="BR9" s="135">
        <v>9.803812776923333E-5</v>
      </c>
      <c r="BS9" s="135">
        <v>5.3540495052293686E-5</v>
      </c>
      <c r="BT9" s="135">
        <v>1.8975611986437276E-5</v>
      </c>
      <c r="BU9" s="135">
        <v>0</v>
      </c>
      <c r="BV9" s="135">
        <v>0</v>
      </c>
      <c r="BW9" s="135">
        <v>9.1832120921935657E-5</v>
      </c>
      <c r="BX9" s="135">
        <v>3.694161435759239E-4</v>
      </c>
      <c r="BY9" s="135">
        <v>0</v>
      </c>
      <c r="BZ9" s="135">
        <v>1.0572672853028677E-3</v>
      </c>
      <c r="CA9" s="135">
        <v>2.0093545979285822E-3</v>
      </c>
      <c r="CB9" s="135">
        <v>1.3190544494258381E-4</v>
      </c>
      <c r="CC9" s="135">
        <v>1.3309228703886959E-5</v>
      </c>
      <c r="CD9" s="135">
        <v>2.8242335359289782E-5</v>
      </c>
      <c r="CE9" s="135">
        <v>1.5571348762316709E-5</v>
      </c>
      <c r="CF9" s="135">
        <v>5.7442644520070503E-5</v>
      </c>
      <c r="CG9" s="135">
        <v>3.5120871812833435E-5</v>
      </c>
      <c r="CH9" s="135">
        <v>7.2050737435129877E-5</v>
      </c>
      <c r="CI9" s="135"/>
      <c r="CJ9" s="135">
        <v>1.3025593805219232E-5</v>
      </c>
      <c r="CK9" s="135">
        <v>2.0867951501638827E-6</v>
      </c>
      <c r="CL9" s="135">
        <v>1.4890485271311352E-4</v>
      </c>
      <c r="CM9" s="135">
        <v>0</v>
      </c>
      <c r="CN9" s="135">
        <v>2.2050681474635776E-5</v>
      </c>
      <c r="CO9" s="135">
        <v>0</v>
      </c>
      <c r="CP9" s="135">
        <v>5.7966531949033473E-6</v>
      </c>
      <c r="CQ9" s="135">
        <v>8.7747502491656166E-6</v>
      </c>
      <c r="CR9" s="135">
        <v>0</v>
      </c>
      <c r="CS9" s="135">
        <v>3.8644354632688985E-6</v>
      </c>
      <c r="CT9" s="135">
        <v>3.9438372033016675E-5</v>
      </c>
      <c r="CU9" s="135">
        <v>6.1235348001449915E-5</v>
      </c>
      <c r="CV9" s="135">
        <v>2.0811225843475626E-5</v>
      </c>
      <c r="CW9" s="135">
        <v>0</v>
      </c>
      <c r="CX9" s="135">
        <v>0</v>
      </c>
      <c r="CY9" s="135">
        <v>1.4930221594865284E-4</v>
      </c>
      <c r="CZ9" s="135">
        <v>7.8759109232402375E-5</v>
      </c>
      <c r="DA9" s="135">
        <v>0</v>
      </c>
      <c r="DB9" s="135">
        <v>8.4915357010532824E-4</v>
      </c>
      <c r="DC9" s="135">
        <v>1.345011338599599E-3</v>
      </c>
      <c r="DD9" s="135">
        <v>1.435638838210926E-4</v>
      </c>
      <c r="DE9" s="135">
        <v>5.3253338825285294E-6</v>
      </c>
      <c r="DF9" s="135">
        <v>1.1764851870839581E-4</v>
      </c>
      <c r="DG9" s="135">
        <v>1.5794550448498114E-5</v>
      </c>
      <c r="DH9" s="135">
        <v>1.1621279229997071E-5</v>
      </c>
      <c r="DI9" s="135">
        <v>4.1965890093670308E-5</v>
      </c>
      <c r="DJ9" s="135">
        <v>8.766166948012478E-5</v>
      </c>
      <c r="DK9" s="135"/>
      <c r="DL9" s="135">
        <v>0</v>
      </c>
      <c r="DM9" s="135">
        <v>0</v>
      </c>
      <c r="DN9" s="135">
        <v>4.9274297339637115E-6</v>
      </c>
      <c r="DO9" s="135">
        <v>0</v>
      </c>
      <c r="DP9" s="135">
        <v>0</v>
      </c>
      <c r="DQ9" s="135">
        <v>0</v>
      </c>
      <c r="DR9" s="135">
        <v>7.0730647198623707E-6</v>
      </c>
      <c r="DS9" s="135">
        <v>2.121919415958711E-6</v>
      </c>
      <c r="DT9" s="135">
        <v>0</v>
      </c>
      <c r="DU9" s="135">
        <v>0</v>
      </c>
      <c r="DV9" s="135">
        <v>8.9869528205310118E-6</v>
      </c>
      <c r="DW9" s="135">
        <v>5.8481763354344394E-5</v>
      </c>
      <c r="DX9" s="135">
        <v>1.2368293819260464E-5</v>
      </c>
      <c r="DY9" s="135">
        <v>0</v>
      </c>
      <c r="DZ9" s="135">
        <v>0</v>
      </c>
      <c r="EA9" s="135">
        <v>4.7207423009674615E-5</v>
      </c>
      <c r="EB9" s="135">
        <v>3.8542353298726467E-3</v>
      </c>
      <c r="EC9" s="135">
        <v>0</v>
      </c>
      <c r="ED9" s="135">
        <v>8.4703370055174418E-4</v>
      </c>
      <c r="EE9" s="135">
        <v>9.1974684457881914E-4</v>
      </c>
      <c r="EF9" s="135">
        <v>1.3605393641891885E-4</v>
      </c>
      <c r="EG9" s="135">
        <v>0</v>
      </c>
      <c r="EH9" s="135">
        <v>1.7426616856796741E-5</v>
      </c>
      <c r="EI9" s="135">
        <v>3.2859836044219604E-5</v>
      </c>
      <c r="EJ9" s="135">
        <v>2.3120267531233592E-5</v>
      </c>
      <c r="EK9" s="135">
        <v>5.6967836260448285E-5</v>
      </c>
      <c r="EL9" s="135">
        <v>1.4864199451965291E-4</v>
      </c>
      <c r="EM9" s="135"/>
      <c r="EN9" s="135">
        <v>0</v>
      </c>
      <c r="EO9" s="135">
        <v>0</v>
      </c>
      <c r="EP9" s="135">
        <v>0</v>
      </c>
      <c r="EQ9" s="135">
        <v>2.2388398667453552E-6</v>
      </c>
      <c r="ER9" s="135">
        <v>0</v>
      </c>
      <c r="ES9" s="135">
        <v>0</v>
      </c>
      <c r="ET9" s="135">
        <v>6.6442989593733122E-6</v>
      </c>
      <c r="EU9" s="135">
        <v>0</v>
      </c>
      <c r="EV9" s="135">
        <v>0</v>
      </c>
      <c r="EW9" s="135">
        <v>1.3433039200472133E-5</v>
      </c>
      <c r="EX9" s="135">
        <v>3.1969670355245502E-6</v>
      </c>
      <c r="EY9" s="135">
        <v>2.6817931307035758E-6</v>
      </c>
      <c r="EZ9" s="135">
        <v>1.028527849492082E-5</v>
      </c>
      <c r="FA9" s="135">
        <v>0</v>
      </c>
      <c r="FB9" s="135">
        <v>0</v>
      </c>
      <c r="FC9" s="135">
        <v>2.909384443606914E-6</v>
      </c>
      <c r="FD9" s="135">
        <v>3.4870517356162473E-3</v>
      </c>
      <c r="FE9" s="135">
        <v>0</v>
      </c>
      <c r="FF9" s="135">
        <v>5.8421857078118085E-4</v>
      </c>
      <c r="FG9" s="135">
        <v>9.3377152800175323E-4</v>
      </c>
      <c r="FH9" s="135">
        <v>8.0945924626788933E-4</v>
      </c>
      <c r="FI9" s="135">
        <v>1.3701699984485185E-5</v>
      </c>
      <c r="FJ9" s="135">
        <v>3.1160895471772789E-5</v>
      </c>
      <c r="FK9" s="135">
        <v>1.5724840870516839E-5</v>
      </c>
      <c r="FL9" s="135">
        <v>7.7200061461864602E-5</v>
      </c>
      <c r="FM9" s="135">
        <v>5.56712810090626E-5</v>
      </c>
      <c r="FN9" s="135">
        <v>6.5671673149317946E-5</v>
      </c>
      <c r="FO9" s="135"/>
      <c r="FP9" s="135">
        <v>0</v>
      </c>
      <c r="FQ9" s="135">
        <v>0</v>
      </c>
      <c r="FR9" s="135">
        <v>4.3848707819664027E-6</v>
      </c>
      <c r="FS9" s="135">
        <v>2.3642127038659186E-6</v>
      </c>
      <c r="FT9" s="135">
        <v>0</v>
      </c>
      <c r="FU9" s="135">
        <v>0</v>
      </c>
      <c r="FV9" s="135">
        <v>0</v>
      </c>
      <c r="FW9" s="135">
        <v>0</v>
      </c>
      <c r="FX9" s="135">
        <v>0</v>
      </c>
      <c r="FY9" s="135">
        <v>0</v>
      </c>
      <c r="FZ9" s="135">
        <v>3.4311613868887101E-6</v>
      </c>
      <c r="GA9" s="135">
        <v>2.4264778689706584E-5</v>
      </c>
      <c r="GB9" s="135">
        <v>0</v>
      </c>
      <c r="GC9" s="135">
        <v>0</v>
      </c>
      <c r="GD9" s="135">
        <v>0</v>
      </c>
      <c r="GE9" s="135">
        <v>7.0446237765366866E-5</v>
      </c>
      <c r="GF9" s="135">
        <v>6.3117200307719114E-5</v>
      </c>
      <c r="GG9" s="135">
        <v>0</v>
      </c>
      <c r="GH9" s="135">
        <v>3.279523237397884E-4</v>
      </c>
      <c r="GI9" s="135">
        <v>1.5888465271814928E-3</v>
      </c>
      <c r="GJ9" s="135">
        <v>8.7946174839875855E-4</v>
      </c>
      <c r="GK9" s="135">
        <v>0</v>
      </c>
      <c r="GL9" s="135">
        <v>1.1035914038204183E-4</v>
      </c>
      <c r="GM9" s="135">
        <v>1.1140805628395543E-5</v>
      </c>
      <c r="GN9" s="135">
        <v>4.4942184970916897E-5</v>
      </c>
      <c r="GO9" s="135">
        <v>4.106869974389629E-5</v>
      </c>
      <c r="GP9" s="135">
        <v>3.5636392953884595E-6</v>
      </c>
      <c r="GQ9" s="135"/>
      <c r="GR9" s="135">
        <v>0</v>
      </c>
      <c r="GS9" s="135">
        <v>0</v>
      </c>
      <c r="GT9" s="135">
        <v>0</v>
      </c>
      <c r="GU9" s="135">
        <v>3.1300973986314664E-6</v>
      </c>
      <c r="GV9" s="135">
        <v>0</v>
      </c>
      <c r="GW9" s="135">
        <v>0</v>
      </c>
      <c r="GX9" s="135">
        <v>0</v>
      </c>
      <c r="GY9" s="135">
        <v>4.8256938148330349E-6</v>
      </c>
      <c r="GZ9" s="135">
        <v>0</v>
      </c>
      <c r="HA9" s="135">
        <v>0</v>
      </c>
      <c r="HB9" s="135">
        <v>2.7572046082856613E-5</v>
      </c>
      <c r="HC9" s="135">
        <v>0</v>
      </c>
      <c r="HD9" s="135">
        <v>0</v>
      </c>
      <c r="HE9" s="135">
        <v>0</v>
      </c>
      <c r="HF9" s="135">
        <v>0</v>
      </c>
      <c r="HG9" s="135">
        <v>1.0332381921298186E-4</v>
      </c>
      <c r="HH9" s="135">
        <v>4.342308256135274E-3</v>
      </c>
      <c r="HI9" s="135">
        <v>0</v>
      </c>
      <c r="HJ9" s="135">
        <v>2.7188289131821524E-4</v>
      </c>
      <c r="HK9" s="135">
        <v>2.3257207834768575E-3</v>
      </c>
      <c r="HL9" s="135">
        <v>9.2553689716306175E-4</v>
      </c>
      <c r="HM9" s="135">
        <v>1.2191226479578196E-6</v>
      </c>
      <c r="HN9" s="135">
        <v>8.6101108475761598E-5</v>
      </c>
      <c r="HO9" s="135">
        <v>2.4443409091551931E-5</v>
      </c>
      <c r="HP9" s="135">
        <v>1.3740464682054737E-5</v>
      </c>
      <c r="HQ9" s="135">
        <v>4.2524623457631605E-4</v>
      </c>
      <c r="HR9" s="135">
        <v>1.0233899669894813E-5</v>
      </c>
    </row>
    <row r="10" spans="1:227" x14ac:dyDescent="0.25">
      <c r="A10" s="124" t="s">
        <v>28</v>
      </c>
      <c r="B10" s="124">
        <v>9002</v>
      </c>
      <c r="C10" s="139" t="s">
        <v>900</v>
      </c>
      <c r="D10" s="136">
        <v>0</v>
      </c>
      <c r="E10" s="135">
        <v>0</v>
      </c>
      <c r="F10" s="135">
        <v>3.2756504117306042E-5</v>
      </c>
      <c r="G10" s="135">
        <v>0</v>
      </c>
      <c r="H10" s="135">
        <v>1.1363807932402117E-5</v>
      </c>
      <c r="I10" s="135">
        <v>0</v>
      </c>
      <c r="J10" s="135">
        <v>0</v>
      </c>
      <c r="K10" s="135">
        <v>0</v>
      </c>
      <c r="L10" s="135">
        <v>0</v>
      </c>
      <c r="M10" s="135">
        <v>2.4836096218139739E-5</v>
      </c>
      <c r="N10" s="135">
        <v>0</v>
      </c>
      <c r="O10" s="135">
        <v>1.6955524433694644E-6</v>
      </c>
      <c r="P10" s="135">
        <v>3.6420911448993977E-5</v>
      </c>
      <c r="Q10" s="135">
        <v>0</v>
      </c>
      <c r="R10" s="135">
        <v>0</v>
      </c>
      <c r="S10" s="135">
        <v>1.7272733255999824E-4</v>
      </c>
      <c r="T10" s="135">
        <v>3.1675158520781118E-4</v>
      </c>
      <c r="U10" s="135">
        <v>4.3781318657201816E-6</v>
      </c>
      <c r="V10" s="135">
        <v>2.7462790325632618E-4</v>
      </c>
      <c r="W10" s="135">
        <v>5.9779790387776578E-4</v>
      </c>
      <c r="X10" s="135">
        <v>8.8918845076776289E-5</v>
      </c>
      <c r="Y10" s="135">
        <v>2.0182132630347051E-5</v>
      </c>
      <c r="Z10" s="135">
        <v>5.3007582968556894E-5</v>
      </c>
      <c r="AA10" s="135">
        <v>2.1637216392936565E-5</v>
      </c>
      <c r="AB10" s="135">
        <v>0</v>
      </c>
      <c r="AC10" s="135">
        <v>4.5358018494906908E-5</v>
      </c>
      <c r="AD10" s="135">
        <v>5.335710798998536E-4</v>
      </c>
      <c r="AE10" s="135"/>
      <c r="AF10" s="135">
        <v>0</v>
      </c>
      <c r="AG10" s="135">
        <v>0</v>
      </c>
      <c r="AH10" s="135">
        <v>3.1783917827426038E-5</v>
      </c>
      <c r="AI10" s="135">
        <v>0</v>
      </c>
      <c r="AJ10" s="135">
        <v>2.3469907291683422E-5</v>
      </c>
      <c r="AK10" s="135">
        <v>0</v>
      </c>
      <c r="AL10" s="135">
        <v>0</v>
      </c>
      <c r="AM10" s="135">
        <v>0</v>
      </c>
      <c r="AN10" s="135">
        <v>0</v>
      </c>
      <c r="AO10" s="135">
        <v>3.0573001812859955E-5</v>
      </c>
      <c r="AP10" s="135">
        <v>0</v>
      </c>
      <c r="AQ10" s="135">
        <v>3.6172227954138468E-6</v>
      </c>
      <c r="AR10" s="135">
        <v>4.6302052322358236E-5</v>
      </c>
      <c r="AS10" s="135">
        <v>0</v>
      </c>
      <c r="AT10" s="135">
        <v>2.1450184528181714E-6</v>
      </c>
      <c r="AU10" s="135">
        <v>8.845969029985512E-5</v>
      </c>
      <c r="AV10" s="135">
        <v>2.5667266104727345E-4</v>
      </c>
      <c r="AW10" s="135">
        <v>5.9700181534927645E-6</v>
      </c>
      <c r="AX10" s="135">
        <v>1.2909649416221084E-4</v>
      </c>
      <c r="AY10" s="135">
        <v>3.2623665435869281E-3</v>
      </c>
      <c r="AZ10" s="135">
        <v>5.0487387166986635E-5</v>
      </c>
      <c r="BA10" s="135">
        <v>1.3477702778933184E-5</v>
      </c>
      <c r="BB10" s="135">
        <v>9.7520753375320775E-5</v>
      </c>
      <c r="BC10" s="135">
        <v>0</v>
      </c>
      <c r="BD10" s="135">
        <v>3.6503006439864651E-6</v>
      </c>
      <c r="BE10" s="135">
        <v>3.5953460666932592E-5</v>
      </c>
      <c r="BF10" s="135">
        <v>3.6454419348412815E-4</v>
      </c>
      <c r="BG10" s="135"/>
      <c r="BH10" s="135">
        <v>0</v>
      </c>
      <c r="BI10" s="135">
        <v>8.2040856820160067E-6</v>
      </c>
      <c r="BJ10" s="135">
        <v>4.041314580836541E-5</v>
      </c>
      <c r="BK10" s="135">
        <v>0</v>
      </c>
      <c r="BL10" s="135">
        <v>0</v>
      </c>
      <c r="BM10" s="135">
        <v>0</v>
      </c>
      <c r="BN10" s="135">
        <v>0</v>
      </c>
      <c r="BO10" s="135">
        <v>0</v>
      </c>
      <c r="BP10" s="135">
        <v>6.4789023673796187E-6</v>
      </c>
      <c r="BQ10" s="135">
        <v>6.633089252182952E-6</v>
      </c>
      <c r="BR10" s="135">
        <v>0</v>
      </c>
      <c r="BS10" s="135">
        <v>3.7981878157494093E-6</v>
      </c>
      <c r="BT10" s="135">
        <v>9.0621433289636414E-5</v>
      </c>
      <c r="BU10" s="135">
        <v>1.5943839850356442E-5</v>
      </c>
      <c r="BV10" s="135">
        <v>0</v>
      </c>
      <c r="BW10" s="135">
        <v>1.2171701985125065E-4</v>
      </c>
      <c r="BX10" s="135">
        <v>2.8731471115582368E-4</v>
      </c>
      <c r="BY10" s="135">
        <v>2.2837978184731174E-6</v>
      </c>
      <c r="BZ10" s="135">
        <v>1.3072919746992355E-4</v>
      </c>
      <c r="CA10" s="135">
        <v>2.8238901113581826E-3</v>
      </c>
      <c r="CB10" s="135">
        <v>3.7677534619329965E-5</v>
      </c>
      <c r="CC10" s="135">
        <v>1.1729805426486277E-5</v>
      </c>
      <c r="CD10" s="135">
        <v>6.0871974562483137E-5</v>
      </c>
      <c r="CE10" s="135">
        <v>1.2306708632099623E-5</v>
      </c>
      <c r="CF10" s="135">
        <v>1.7061539051691329E-4</v>
      </c>
      <c r="CG10" s="135">
        <v>1.7492792135471876E-5</v>
      </c>
      <c r="CH10" s="135">
        <v>4.3829130288928271E-4</v>
      </c>
      <c r="CI10" s="135"/>
      <c r="CJ10" s="135">
        <v>0</v>
      </c>
      <c r="CK10" s="135">
        <v>0</v>
      </c>
      <c r="CL10" s="135">
        <v>4.3027900775357997E-5</v>
      </c>
      <c r="CM10" s="135">
        <v>0</v>
      </c>
      <c r="CN10" s="135">
        <v>9.1824659173086653E-6</v>
      </c>
      <c r="CO10" s="135">
        <v>0</v>
      </c>
      <c r="CP10" s="135">
        <v>0</v>
      </c>
      <c r="CQ10" s="135">
        <v>0</v>
      </c>
      <c r="CR10" s="135">
        <v>0</v>
      </c>
      <c r="CS10" s="135">
        <v>1.5120933257653075E-5</v>
      </c>
      <c r="CT10" s="135">
        <v>0</v>
      </c>
      <c r="CU10" s="135">
        <v>4.6444132631947315E-6</v>
      </c>
      <c r="CV10" s="135">
        <v>4.7291649418648664E-5</v>
      </c>
      <c r="CW10" s="135">
        <v>3.5269177971191743E-5</v>
      </c>
      <c r="CX10" s="135">
        <v>0</v>
      </c>
      <c r="CY10" s="135">
        <v>3.842510996383746E-5</v>
      </c>
      <c r="CZ10" s="135">
        <v>2.4870272858531941E-4</v>
      </c>
      <c r="DA10" s="135">
        <v>9.6321585725017382E-6</v>
      </c>
      <c r="DB10" s="135">
        <v>1.7886805443261594E-4</v>
      </c>
      <c r="DC10" s="135">
        <v>2.9528808328863677E-3</v>
      </c>
      <c r="DD10" s="135">
        <v>3.1754668911799338E-5</v>
      </c>
      <c r="DE10" s="135">
        <v>5.5591145012895716E-6</v>
      </c>
      <c r="DF10" s="135">
        <v>6.082203067456017E-5</v>
      </c>
      <c r="DG10" s="135">
        <v>1.2782985255910297E-5</v>
      </c>
      <c r="DH10" s="135">
        <v>1.5897780510319251E-4</v>
      </c>
      <c r="DI10" s="135">
        <v>1.5883184289398775E-5</v>
      </c>
      <c r="DJ10" s="135">
        <v>6.9412213358779732E-4</v>
      </c>
      <c r="DK10" s="135"/>
      <c r="DL10" s="135">
        <v>0</v>
      </c>
      <c r="DM10" s="135">
        <v>0</v>
      </c>
      <c r="DN10" s="135">
        <v>4.6997394593756098E-5</v>
      </c>
      <c r="DO10" s="135">
        <v>0</v>
      </c>
      <c r="DP10" s="135">
        <v>0</v>
      </c>
      <c r="DQ10" s="135">
        <v>0</v>
      </c>
      <c r="DR10" s="135">
        <v>0</v>
      </c>
      <c r="DS10" s="135">
        <v>0</v>
      </c>
      <c r="DT10" s="135">
        <v>0</v>
      </c>
      <c r="DU10" s="135">
        <v>9.5486373718142008E-6</v>
      </c>
      <c r="DV10" s="135">
        <v>2.1718469316283276E-6</v>
      </c>
      <c r="DW10" s="135">
        <v>0</v>
      </c>
      <c r="DX10" s="135">
        <v>1.0972574279338806E-4</v>
      </c>
      <c r="DY10" s="135">
        <v>2.121919415958711E-6</v>
      </c>
      <c r="DZ10" s="135">
        <v>0</v>
      </c>
      <c r="EA10" s="135">
        <v>4.4416350064938052E-5</v>
      </c>
      <c r="EB10" s="135">
        <v>2.1586506731742963E-4</v>
      </c>
      <c r="EC10" s="135">
        <v>9.1159322360108546E-6</v>
      </c>
      <c r="ED10" s="135">
        <v>2.043137540795781E-4</v>
      </c>
      <c r="EE10" s="135">
        <v>4.2814830553632522E-3</v>
      </c>
      <c r="EF10" s="135">
        <v>2.4640643595903074E-5</v>
      </c>
      <c r="EG10" s="135">
        <v>5.6505049796459825E-5</v>
      </c>
      <c r="EH10" s="135">
        <v>2.9996867476940973E-5</v>
      </c>
      <c r="EI10" s="135">
        <v>2.121919415958711E-6</v>
      </c>
      <c r="EJ10" s="135">
        <v>1.7245483990573052E-4</v>
      </c>
      <c r="EK10" s="135">
        <v>1.1670556787772911E-5</v>
      </c>
      <c r="EL10" s="135">
        <v>3.7468828083244663E-4</v>
      </c>
      <c r="EM10" s="135"/>
      <c r="EN10" s="135">
        <v>1.1218272880681027E-5</v>
      </c>
      <c r="EO10" s="135">
        <v>0</v>
      </c>
      <c r="EP10" s="135">
        <v>4.0169120447863436E-5</v>
      </c>
      <c r="EQ10" s="135">
        <v>0</v>
      </c>
      <c r="ER10" s="135">
        <v>0</v>
      </c>
      <c r="ES10" s="135">
        <v>0</v>
      </c>
      <c r="ET10" s="135">
        <v>0</v>
      </c>
      <c r="EU10" s="135">
        <v>0</v>
      </c>
      <c r="EV10" s="135">
        <v>0</v>
      </c>
      <c r="EW10" s="135">
        <v>7.8359395336087431E-6</v>
      </c>
      <c r="EX10" s="135">
        <v>6.5335606433837568E-6</v>
      </c>
      <c r="EY10" s="135">
        <v>0</v>
      </c>
      <c r="EZ10" s="135">
        <v>1.6568994238596403E-4</v>
      </c>
      <c r="FA10" s="135">
        <v>2.2388398667453552E-6</v>
      </c>
      <c r="FB10" s="135">
        <v>0</v>
      </c>
      <c r="FC10" s="135">
        <v>6.6203746684102247E-5</v>
      </c>
      <c r="FD10" s="135">
        <v>1.6206730689318673E-4</v>
      </c>
      <c r="FE10" s="135">
        <v>2.454677511086369E-4</v>
      </c>
      <c r="FF10" s="135">
        <v>1.0042203076615991E-4</v>
      </c>
      <c r="FG10" s="135">
        <v>2.8579713878795119E-3</v>
      </c>
      <c r="FH10" s="135">
        <v>2.1152607208104361E-5</v>
      </c>
      <c r="FI10" s="135">
        <v>5.109908853022084E-5</v>
      </c>
      <c r="FJ10" s="135">
        <v>3.0220245698077381E-5</v>
      </c>
      <c r="FK10" s="135">
        <v>0</v>
      </c>
      <c r="FL10" s="135">
        <v>2.2808915385649688E-5</v>
      </c>
      <c r="FM10" s="135">
        <v>1.6025808354537831E-5</v>
      </c>
      <c r="FN10" s="135">
        <v>4.399629923967723E-4</v>
      </c>
      <c r="FO10" s="135"/>
      <c r="FP10" s="135">
        <v>0</v>
      </c>
      <c r="FQ10" s="135">
        <v>0</v>
      </c>
      <c r="FR10" s="135">
        <v>0</v>
      </c>
      <c r="FS10" s="135">
        <v>0</v>
      </c>
      <c r="FT10" s="135">
        <v>0</v>
      </c>
      <c r="FU10" s="135">
        <v>0</v>
      </c>
      <c r="FV10" s="135">
        <v>0</v>
      </c>
      <c r="FW10" s="135">
        <v>0</v>
      </c>
      <c r="FX10" s="135">
        <v>4.5493034362901426E-6</v>
      </c>
      <c r="FY10" s="135">
        <v>0</v>
      </c>
      <c r="FZ10" s="135">
        <v>2.2746517181450713E-6</v>
      </c>
      <c r="GA10" s="135">
        <v>0</v>
      </c>
      <c r="GB10" s="135">
        <v>5.5304182737551258E-5</v>
      </c>
      <c r="GC10" s="135">
        <v>8.6393464690589581E-6</v>
      </c>
      <c r="GD10" s="135">
        <v>0</v>
      </c>
      <c r="GE10" s="135">
        <v>8.2180700086766583E-5</v>
      </c>
      <c r="GF10" s="135">
        <v>2.0548847350971929E-4</v>
      </c>
      <c r="GG10" s="135">
        <v>3.9157224948266385E-5</v>
      </c>
      <c r="GH10" s="135">
        <v>2.0149215708991765E-4</v>
      </c>
      <c r="GI10" s="135">
        <v>2.5469812982849239E-3</v>
      </c>
      <c r="GJ10" s="135">
        <v>2.297836722404615E-5</v>
      </c>
      <c r="GK10" s="135">
        <v>7.5258085339739863E-5</v>
      </c>
      <c r="GL10" s="135">
        <v>1.1947347797855514E-5</v>
      </c>
      <c r="GM10" s="135">
        <v>0</v>
      </c>
      <c r="GN10" s="135">
        <v>0</v>
      </c>
      <c r="GO10" s="135">
        <v>1.9167914514516359E-5</v>
      </c>
      <c r="GP10" s="135">
        <v>4.3794445043735669E-4</v>
      </c>
      <c r="GQ10" s="135"/>
      <c r="GR10" s="135">
        <v>0</v>
      </c>
      <c r="GS10" s="135">
        <v>0</v>
      </c>
      <c r="GT10" s="135">
        <v>3.1017781954551807E-5</v>
      </c>
      <c r="GU10" s="135">
        <v>0</v>
      </c>
      <c r="GV10" s="135">
        <v>0</v>
      </c>
      <c r="GW10" s="135">
        <v>0</v>
      </c>
      <c r="GX10" s="135">
        <v>0</v>
      </c>
      <c r="GY10" s="135">
        <v>0</v>
      </c>
      <c r="GZ10" s="135">
        <v>2.9284913403247765E-5</v>
      </c>
      <c r="HA10" s="135">
        <v>0</v>
      </c>
      <c r="HB10" s="135">
        <v>2.4128469074165175E-6</v>
      </c>
      <c r="HC10" s="135">
        <v>0</v>
      </c>
      <c r="HD10" s="135">
        <v>1.8959731925068888E-4</v>
      </c>
      <c r="HE10" s="135">
        <v>1.1727642393493476E-5</v>
      </c>
      <c r="HF10" s="135">
        <v>0</v>
      </c>
      <c r="HG10" s="135">
        <v>9.6513876296660698E-6</v>
      </c>
      <c r="HH10" s="135">
        <v>5.450329082386313E-5</v>
      </c>
      <c r="HI10" s="135">
        <v>2.5508427017294124E-5</v>
      </c>
      <c r="HJ10" s="135">
        <v>2.8174426012478196E-4</v>
      </c>
      <c r="HK10" s="135">
        <v>2.2885621156550303E-3</v>
      </c>
      <c r="HL10" s="135">
        <v>3.2399962256672089E-5</v>
      </c>
      <c r="HM10" s="135">
        <v>6.1003119416610788E-5</v>
      </c>
      <c r="HN10" s="135">
        <v>1.7368814967066109E-5</v>
      </c>
      <c r="HO10" s="135">
        <v>0</v>
      </c>
      <c r="HP10" s="135">
        <v>2.4128469074165175E-6</v>
      </c>
      <c r="HQ10" s="135">
        <v>7.2385407222495532E-6</v>
      </c>
      <c r="HR10" s="135">
        <v>5.9178245202952481E-6</v>
      </c>
    </row>
    <row r="11" spans="1:227" x14ac:dyDescent="0.25">
      <c r="A11" s="124" t="s">
        <v>28</v>
      </c>
      <c r="B11" s="124">
        <v>93212</v>
      </c>
      <c r="C11" s="139" t="s">
        <v>901</v>
      </c>
      <c r="D11" s="136">
        <v>1.6573650426215185E-5</v>
      </c>
      <c r="E11" s="135">
        <v>5.49358991651655E-6</v>
      </c>
      <c r="F11" s="135">
        <v>1.764319741333787E-4</v>
      </c>
      <c r="G11" s="135">
        <v>7.3909857002692756E-5</v>
      </c>
      <c r="H11" s="135">
        <v>3.2037180044750115E-4</v>
      </c>
      <c r="I11" s="135">
        <v>6.5214670629984097E-5</v>
      </c>
      <c r="J11" s="135">
        <v>6.501858139508087E-6</v>
      </c>
      <c r="K11" s="135">
        <v>3.5296504909405148E-4</v>
      </c>
      <c r="L11" s="135">
        <v>9.775438291071438E-5</v>
      </c>
      <c r="M11" s="135">
        <v>7.3945873674763109E-3</v>
      </c>
      <c r="N11" s="135">
        <v>4.7432533935141589E-4</v>
      </c>
      <c r="O11" s="135">
        <v>3.1505287116805129E-4</v>
      </c>
      <c r="P11" s="135">
        <v>1.9887348191681992E-3</v>
      </c>
      <c r="Q11" s="135">
        <v>9.9715884159979132E-4</v>
      </c>
      <c r="R11" s="135">
        <v>4.7863302616531488E-4</v>
      </c>
      <c r="S11" s="135">
        <v>6.855805414636405E-4</v>
      </c>
      <c r="T11" s="135">
        <v>1.0182887505752313E-3</v>
      </c>
      <c r="U11" s="135">
        <v>5.1175917945068053E-4</v>
      </c>
      <c r="V11" s="135">
        <v>3.2906790719607211E-3</v>
      </c>
      <c r="W11" s="135">
        <v>1.0729842606849935E-2</v>
      </c>
      <c r="X11" s="135">
        <v>1.0993153376704532E-3</v>
      </c>
      <c r="Y11" s="135">
        <v>4.509608140356388E-3</v>
      </c>
      <c r="Z11" s="135">
        <v>3.3306049760246834E-3</v>
      </c>
      <c r="AA11" s="135">
        <v>2.4707648752860271E-4</v>
      </c>
      <c r="AB11" s="135">
        <v>6.9773294521681726E-5</v>
      </c>
      <c r="AC11" s="135">
        <v>1.9427351136987873E-3</v>
      </c>
      <c r="AD11" s="135">
        <v>6.6306772680058774E-4</v>
      </c>
      <c r="AE11" s="135"/>
      <c r="AF11" s="135">
        <v>2.2364893743915703E-5</v>
      </c>
      <c r="AG11" s="135">
        <v>0</v>
      </c>
      <c r="AH11" s="135">
        <v>1.907768650964643E-4</v>
      </c>
      <c r="AI11" s="135">
        <v>4.3075254842825353E-5</v>
      </c>
      <c r="AJ11" s="135">
        <v>3.1172300404630482E-4</v>
      </c>
      <c r="AK11" s="135">
        <v>5.9615059426221435E-5</v>
      </c>
      <c r="AL11" s="135">
        <v>5.6018937097117097E-6</v>
      </c>
      <c r="AM11" s="135">
        <v>4.5530058017791819E-4</v>
      </c>
      <c r="AN11" s="135">
        <v>9.5613948783576411E-5</v>
      </c>
      <c r="AO11" s="135">
        <v>6.8862444687547777E-3</v>
      </c>
      <c r="AP11" s="135">
        <v>5.3758063479673152E-4</v>
      </c>
      <c r="AQ11" s="135">
        <v>2.5077744151264002E-4</v>
      </c>
      <c r="AR11" s="135">
        <v>1.8588499007390737E-3</v>
      </c>
      <c r="AS11" s="135">
        <v>6.6908677020042009E-4</v>
      </c>
      <c r="AT11" s="135">
        <v>4.9483557157457456E-4</v>
      </c>
      <c r="AU11" s="135">
        <v>6.7304570851209442E-4</v>
      </c>
      <c r="AV11" s="135">
        <v>1.1585770948242169E-3</v>
      </c>
      <c r="AW11" s="135">
        <v>3.0146486963644672E-4</v>
      </c>
      <c r="AX11" s="135">
        <v>3.7704670793579785E-3</v>
      </c>
      <c r="AY11" s="135">
        <v>1.0433842447629573E-2</v>
      </c>
      <c r="AZ11" s="135">
        <v>1.1693917106849214E-3</v>
      </c>
      <c r="BA11" s="135">
        <v>6.2187848352717899E-3</v>
      </c>
      <c r="BB11" s="135">
        <v>3.2480559192404937E-3</v>
      </c>
      <c r="BC11" s="135">
        <v>1.8408681687149579E-4</v>
      </c>
      <c r="BD11" s="135">
        <v>1.3475904837809878E-4</v>
      </c>
      <c r="BE11" s="135">
        <v>1.0177228393060561E-3</v>
      </c>
      <c r="BF11" s="135">
        <v>7.6081177766796401E-4</v>
      </c>
      <c r="BG11" s="135"/>
      <c r="BH11" s="135">
        <v>1.8032415700227814E-5</v>
      </c>
      <c r="BI11" s="135">
        <v>0</v>
      </c>
      <c r="BJ11" s="135">
        <v>1.709054145206518E-4</v>
      </c>
      <c r="BK11" s="135">
        <v>3.9465766630428555E-5</v>
      </c>
      <c r="BL11" s="135">
        <v>3.0656361557907007E-4</v>
      </c>
      <c r="BM11" s="135">
        <v>1.7062106947941284E-5</v>
      </c>
      <c r="BN11" s="135">
        <v>5.6972817236241146E-6</v>
      </c>
      <c r="BO11" s="135">
        <v>3.1483068889343215E-4</v>
      </c>
      <c r="BP11" s="135">
        <v>1.397431764799022E-4</v>
      </c>
      <c r="BQ11" s="135">
        <v>6.7485145006404741E-3</v>
      </c>
      <c r="BR11" s="135">
        <v>6.4095671205078046E-4</v>
      </c>
      <c r="BS11" s="135">
        <v>2.6697202634421579E-4</v>
      </c>
      <c r="BT11" s="135">
        <v>1.9042759306146391E-3</v>
      </c>
      <c r="BU11" s="135">
        <v>5.7043288275609441E-4</v>
      </c>
      <c r="BV11" s="135">
        <v>5.1404716643229634E-4</v>
      </c>
      <c r="BW11" s="135">
        <v>7.4701841998466262E-4</v>
      </c>
      <c r="BX11" s="135">
        <v>1.21193407296864E-3</v>
      </c>
      <c r="BY11" s="135">
        <v>3.4981096058655451E-4</v>
      </c>
      <c r="BZ11" s="135">
        <v>3.1067190833202387E-3</v>
      </c>
      <c r="CA11" s="135">
        <v>1.2288267941741319E-2</v>
      </c>
      <c r="CB11" s="135">
        <v>1.1539055488183827E-3</v>
      </c>
      <c r="CC11" s="135">
        <v>6.0387049176774477E-3</v>
      </c>
      <c r="CD11" s="135">
        <v>2.1474699578218018E-3</v>
      </c>
      <c r="CE11" s="135">
        <v>1.3107198086709237E-4</v>
      </c>
      <c r="CF11" s="135">
        <v>8.0455357663559673E-5</v>
      </c>
      <c r="CG11" s="135">
        <v>1.1972122176114946E-3</v>
      </c>
      <c r="CH11" s="135">
        <v>6.7161376668645656E-4</v>
      </c>
      <c r="CI11" s="135"/>
      <c r="CJ11" s="135">
        <v>2.1423437509343622E-5</v>
      </c>
      <c r="CK11" s="135">
        <v>3.2036169990478032E-6</v>
      </c>
      <c r="CL11" s="135">
        <v>1.180557025734938E-4</v>
      </c>
      <c r="CM11" s="135">
        <v>8.5594621949714733E-5</v>
      </c>
      <c r="CN11" s="135">
        <v>1.5372263376910142E-4</v>
      </c>
      <c r="CO11" s="135">
        <v>1.287186727156325E-5</v>
      </c>
      <c r="CP11" s="135">
        <v>0</v>
      </c>
      <c r="CQ11" s="135">
        <v>2.1048410001724488E-4</v>
      </c>
      <c r="CR11" s="135">
        <v>1.2988434953765959E-4</v>
      </c>
      <c r="CS11" s="135">
        <v>5.9149620357265582E-3</v>
      </c>
      <c r="CT11" s="135">
        <v>2.6476388962725066E-4</v>
      </c>
      <c r="CU11" s="135">
        <v>2.6556641587628633E-4</v>
      </c>
      <c r="CV11" s="135">
        <v>1.5637245943950491E-3</v>
      </c>
      <c r="CW11" s="135">
        <v>2.4661249444210461E-4</v>
      </c>
      <c r="CX11" s="135">
        <v>3.8991568841033943E-4</v>
      </c>
      <c r="CY11" s="135">
        <v>5.5014954139965134E-4</v>
      </c>
      <c r="CZ11" s="135">
        <v>9.2302395575540172E-4</v>
      </c>
      <c r="DA11" s="135">
        <v>3.3495249643342314E-4</v>
      </c>
      <c r="DB11" s="135">
        <v>3.5497467546238438E-3</v>
      </c>
      <c r="DC11" s="135">
        <v>1.3390634548001105E-2</v>
      </c>
      <c r="DD11" s="135">
        <v>2.443334843992462E-3</v>
      </c>
      <c r="DE11" s="135">
        <v>6.0852570350781272E-3</v>
      </c>
      <c r="DF11" s="135">
        <v>1.7536409280030705E-3</v>
      </c>
      <c r="DG11" s="135">
        <v>8.2445887024957596E-5</v>
      </c>
      <c r="DH11" s="135">
        <v>2.8059453177572949E-5</v>
      </c>
      <c r="DI11" s="135">
        <v>6.6225982773966219E-4</v>
      </c>
      <c r="DJ11" s="135">
        <v>5.3653779427774656E-4</v>
      </c>
      <c r="DK11" s="135"/>
      <c r="DL11" s="135">
        <v>2.0969556581239026E-5</v>
      </c>
      <c r="DM11" s="135">
        <v>9.1666918769385112E-6</v>
      </c>
      <c r="DN11" s="135">
        <v>2.2275672873035284E-4</v>
      </c>
      <c r="DO11" s="135">
        <v>3.2500274718884181E-5</v>
      </c>
      <c r="DP11" s="135">
        <v>1.7233771827522679E-4</v>
      </c>
      <c r="DQ11" s="135">
        <v>1.3149076951803908E-5</v>
      </c>
      <c r="DR11" s="135">
        <v>9.1532114477145388E-6</v>
      </c>
      <c r="DS11" s="135">
        <v>3.4821820984986553E-4</v>
      </c>
      <c r="DT11" s="135">
        <v>1.5128790321256217E-4</v>
      </c>
      <c r="DU11" s="135">
        <v>5.5227531153512364E-3</v>
      </c>
      <c r="DV11" s="135">
        <v>2.7704720196302458E-4</v>
      </c>
      <c r="DW11" s="135">
        <v>2.7556439635391627E-4</v>
      </c>
      <c r="DX11" s="135">
        <v>1.7526666189384829E-3</v>
      </c>
      <c r="DY11" s="135">
        <v>2.9318119543912761E-4</v>
      </c>
      <c r="DZ11" s="135">
        <v>4.3636806799045893E-4</v>
      </c>
      <c r="EA11" s="135">
        <v>6.2150969765917058E-4</v>
      </c>
      <c r="EB11" s="135">
        <v>1.0216894285607462E-3</v>
      </c>
      <c r="EC11" s="135">
        <v>3.5757470949888574E-4</v>
      </c>
      <c r="ED11" s="135">
        <v>3.8220387392676543E-3</v>
      </c>
      <c r="EE11" s="135">
        <v>1.3135036502270813E-2</v>
      </c>
      <c r="EF11" s="135">
        <v>2.4721146722164974E-3</v>
      </c>
      <c r="EG11" s="135">
        <v>5.5501859968671808E-3</v>
      </c>
      <c r="EH11" s="135">
        <v>1.5037765803187584E-3</v>
      </c>
      <c r="EI11" s="135">
        <v>3.5391161088674586E-5</v>
      </c>
      <c r="EJ11" s="135">
        <v>3.3689797779702734E-5</v>
      </c>
      <c r="EK11" s="135">
        <v>8.4655227448191656E-4</v>
      </c>
      <c r="EL11" s="135">
        <v>5.5157809874253861E-4</v>
      </c>
      <c r="EM11" s="135"/>
      <c r="EN11" s="135">
        <v>4.6572828378981696E-5</v>
      </c>
      <c r="EO11" s="135">
        <v>4.835894112171749E-6</v>
      </c>
      <c r="EP11" s="135">
        <v>1.3792548735976803E-4</v>
      </c>
      <c r="EQ11" s="135">
        <v>5.2882360594403464E-5</v>
      </c>
      <c r="ER11" s="135">
        <v>1.6444066974031341E-4</v>
      </c>
      <c r="ES11" s="135">
        <v>1.0140259448067881E-5</v>
      </c>
      <c r="ET11" s="135">
        <v>0</v>
      </c>
      <c r="EU11" s="135">
        <v>1.9374689100763588E-4</v>
      </c>
      <c r="EV11" s="135">
        <v>1.4346875857564992E-4</v>
      </c>
      <c r="EW11" s="135">
        <v>4.6316499991600098E-3</v>
      </c>
      <c r="EX11" s="135">
        <v>2.2255897865017013E-4</v>
      </c>
      <c r="EY11" s="135">
        <v>2.6261928666579366E-4</v>
      </c>
      <c r="EZ11" s="135">
        <v>1.8089146286336193E-3</v>
      </c>
      <c r="FA11" s="135">
        <v>1.9145147830554375E-4</v>
      </c>
      <c r="FB11" s="135">
        <v>3.8101265355717514E-4</v>
      </c>
      <c r="FC11" s="135">
        <v>4.2236975540010469E-4</v>
      </c>
      <c r="FD11" s="135">
        <v>1.1289118922012645E-3</v>
      </c>
      <c r="FE11" s="135">
        <v>2.4022559181802988E-4</v>
      </c>
      <c r="FF11" s="135">
        <v>4.1254170578247026E-3</v>
      </c>
      <c r="FG11" s="135">
        <v>1.2999733988220616E-2</v>
      </c>
      <c r="FH11" s="135">
        <v>2.48881678578691E-3</v>
      </c>
      <c r="FI11" s="135">
        <v>5.3259160714272799E-3</v>
      </c>
      <c r="FJ11" s="135">
        <v>1.5400826335582234E-3</v>
      </c>
      <c r="FK11" s="135">
        <v>3.0327854452965579E-5</v>
      </c>
      <c r="FL11" s="135">
        <v>7.3543241532452219E-6</v>
      </c>
      <c r="FM11" s="135">
        <v>9.0956085812404102E-4</v>
      </c>
      <c r="FN11" s="135">
        <v>6.0406157703488204E-4</v>
      </c>
      <c r="FO11" s="135"/>
      <c r="FP11" s="135">
        <v>2.1919530551977553E-5</v>
      </c>
      <c r="FQ11" s="135">
        <v>7.4537322204971667E-6</v>
      </c>
      <c r="FR11" s="135">
        <v>9.0440152313439823E-5</v>
      </c>
      <c r="FS11" s="135">
        <v>3.7665382286468411E-5</v>
      </c>
      <c r="FT11" s="135">
        <v>1.1682649592011772E-4</v>
      </c>
      <c r="FU11" s="135">
        <v>2.0354186493696044E-5</v>
      </c>
      <c r="FV11" s="135">
        <v>3.1074263770563172E-5</v>
      </c>
      <c r="FW11" s="135">
        <v>9.000528275364434E-5</v>
      </c>
      <c r="FX11" s="135">
        <v>1.3909681613465509E-4</v>
      </c>
      <c r="FY11" s="135">
        <v>4.5041295108984979E-3</v>
      </c>
      <c r="FZ11" s="135">
        <v>5.267771091221489E-4</v>
      </c>
      <c r="GA11" s="135">
        <v>2.2860315540420138E-4</v>
      </c>
      <c r="GB11" s="135">
        <v>1.6155262734544222E-3</v>
      </c>
      <c r="GC11" s="135">
        <v>2.0448598242720753E-4</v>
      </c>
      <c r="GD11" s="135">
        <v>4.2705824136875296E-4</v>
      </c>
      <c r="GE11" s="135">
        <v>5.467764499478058E-4</v>
      </c>
      <c r="GF11" s="135">
        <v>1.391358195602618E-3</v>
      </c>
      <c r="GG11" s="135">
        <v>2.1660867024543158E-4</v>
      </c>
      <c r="GH11" s="135">
        <v>4.4313589079425838E-3</v>
      </c>
      <c r="GI11" s="135">
        <v>1.3019107615909416E-2</v>
      </c>
      <c r="GJ11" s="135">
        <v>2.7787333390195245E-3</v>
      </c>
      <c r="GK11" s="135">
        <v>5.6448310079317112E-3</v>
      </c>
      <c r="GL11" s="135">
        <v>9.7314105956971349E-4</v>
      </c>
      <c r="GM11" s="135">
        <v>5.3833058590209691E-6</v>
      </c>
      <c r="GN11" s="135">
        <v>2.2746517181450713E-6</v>
      </c>
      <c r="GO11" s="135">
        <v>8.866117735067615E-4</v>
      </c>
      <c r="GP11" s="135">
        <v>6.5307339122653814E-4</v>
      </c>
      <c r="GQ11" s="135"/>
      <c r="GR11" s="135">
        <v>0</v>
      </c>
      <c r="GS11" s="135">
        <v>0</v>
      </c>
      <c r="GT11" s="135">
        <v>1.6609860321935752E-4</v>
      </c>
      <c r="GU11" s="135">
        <v>4.1337655169516405E-5</v>
      </c>
      <c r="GV11" s="135">
        <v>1.4606270347600141E-4</v>
      </c>
      <c r="GW11" s="135">
        <v>0</v>
      </c>
      <c r="GX11" s="135">
        <v>9.5243956871704636E-6</v>
      </c>
      <c r="GY11" s="135">
        <v>9.0828002559335588E-5</v>
      </c>
      <c r="GZ11" s="135">
        <v>1.357508942493971E-4</v>
      </c>
      <c r="HA11" s="135">
        <v>2.8325486737835115E-3</v>
      </c>
      <c r="HB11" s="135">
        <v>4.8390901948468647E-4</v>
      </c>
      <c r="HC11" s="135">
        <v>2.1424385195426677E-4</v>
      </c>
      <c r="HD11" s="135">
        <v>1.4914252476459907E-3</v>
      </c>
      <c r="HE11" s="135">
        <v>1.7587126815409289E-4</v>
      </c>
      <c r="HF11" s="135">
        <v>2.9409130571780861E-4</v>
      </c>
      <c r="HG11" s="135">
        <v>5.2789991730878359E-4</v>
      </c>
      <c r="HH11" s="135">
        <v>1.2609958281488763E-3</v>
      </c>
      <c r="HI11" s="135">
        <v>2.0755258300818427E-4</v>
      </c>
      <c r="HJ11" s="135">
        <v>5.1400687815740991E-3</v>
      </c>
      <c r="HK11" s="135">
        <v>1.4483316685379921E-2</v>
      </c>
      <c r="HL11" s="135">
        <v>2.5034395304104101E-3</v>
      </c>
      <c r="HM11" s="135">
        <v>5.6139245474269494E-3</v>
      </c>
      <c r="HN11" s="135">
        <v>1.0059909914360021E-3</v>
      </c>
      <c r="HO11" s="135">
        <v>4.8256938148330349E-6</v>
      </c>
      <c r="HP11" s="135">
        <v>0</v>
      </c>
      <c r="HQ11" s="135">
        <v>7.0935667206972037E-4</v>
      </c>
      <c r="HR11" s="135">
        <v>6.3538621491691515E-4</v>
      </c>
    </row>
    <row r="12" spans="1:227" x14ac:dyDescent="0.25">
      <c r="A12" s="124" t="s">
        <v>28</v>
      </c>
      <c r="B12" s="124">
        <v>93298</v>
      </c>
      <c r="C12" s="139" t="s">
        <v>902</v>
      </c>
      <c r="D12" s="136">
        <v>2.4483245665673131E-4</v>
      </c>
      <c r="E12" s="135">
        <v>2.8082613104465004E-4</v>
      </c>
      <c r="F12" s="135">
        <v>5.959990023607629E-4</v>
      </c>
      <c r="G12" s="135">
        <v>4.4202600207452863E-4</v>
      </c>
      <c r="H12" s="135">
        <v>4.0464335641778454E-3</v>
      </c>
      <c r="I12" s="135">
        <v>1.1668353975619538E-4</v>
      </c>
      <c r="J12" s="135">
        <v>2.8591976730607679E-4</v>
      </c>
      <c r="K12" s="135">
        <v>1.3761721898128895E-4</v>
      </c>
      <c r="L12" s="135">
        <v>2.2398962063504863E-4</v>
      </c>
      <c r="M12" s="135">
        <v>1.2602332645585213E-3</v>
      </c>
      <c r="N12" s="135">
        <v>8.6422514127787225E-4</v>
      </c>
      <c r="O12" s="135">
        <v>4.7412533910462865E-4</v>
      </c>
      <c r="P12" s="135">
        <v>2.0811324507387361E-3</v>
      </c>
      <c r="Q12" s="135">
        <v>3.144961725889009E-4</v>
      </c>
      <c r="R12" s="135">
        <v>1.8026076105897396E-4</v>
      </c>
      <c r="S12" s="135">
        <v>2.9115098453350325E-3</v>
      </c>
      <c r="T12" s="135">
        <v>9.5080710290923152E-3</v>
      </c>
      <c r="U12" s="135">
        <v>3.4750320863123118E-3</v>
      </c>
      <c r="V12" s="135">
        <v>1.434552378942092E-2</v>
      </c>
      <c r="W12" s="135">
        <v>3.2289782112868204E-2</v>
      </c>
      <c r="X12" s="135">
        <v>7.1348295528250172E-3</v>
      </c>
      <c r="Y12" s="135">
        <v>5.3517058772828141E-3</v>
      </c>
      <c r="Z12" s="135">
        <v>5.2085671292404004E-3</v>
      </c>
      <c r="AA12" s="135">
        <v>1.5383536311404824E-3</v>
      </c>
      <c r="AB12" s="135">
        <v>1.0743707635667099E-3</v>
      </c>
      <c r="AC12" s="135">
        <v>2.1319293284033846E-3</v>
      </c>
      <c r="AD12" s="135">
        <v>2.3655935511396014E-3</v>
      </c>
      <c r="AE12" s="135"/>
      <c r="AF12" s="135">
        <v>2.7361604205895123E-4</v>
      </c>
      <c r="AG12" s="135">
        <v>2.8842806256815267E-4</v>
      </c>
      <c r="AH12" s="135">
        <v>5.0796120867173942E-4</v>
      </c>
      <c r="AI12" s="135">
        <v>3.7491708668800899E-4</v>
      </c>
      <c r="AJ12" s="135">
        <v>9.5205872167366059E-4</v>
      </c>
      <c r="AK12" s="135">
        <v>1.5231901115739162E-4</v>
      </c>
      <c r="AL12" s="135">
        <v>2.7710351432577176E-4</v>
      </c>
      <c r="AM12" s="135">
        <v>2.0502338777352022E-4</v>
      </c>
      <c r="AN12" s="135">
        <v>2.041404226221286E-4</v>
      </c>
      <c r="AO12" s="135">
        <v>1.2078716520906284E-3</v>
      </c>
      <c r="AP12" s="135">
        <v>9.3102075649546161E-4</v>
      </c>
      <c r="AQ12" s="135">
        <v>4.4739841553255856E-4</v>
      </c>
      <c r="AR12" s="135">
        <v>1.9915034373528102E-3</v>
      </c>
      <c r="AS12" s="135">
        <v>2.5410614010631965E-4</v>
      </c>
      <c r="AT12" s="135">
        <v>1.0795742814038999E-4</v>
      </c>
      <c r="AU12" s="135">
        <v>2.9529430902328047E-3</v>
      </c>
      <c r="AV12" s="135">
        <v>1.0584383764507668E-2</v>
      </c>
      <c r="AW12" s="135">
        <v>3.2634925242224465E-3</v>
      </c>
      <c r="AX12" s="135">
        <v>1.557843559440633E-2</v>
      </c>
      <c r="AY12" s="135">
        <v>3.7435956621922582E-2</v>
      </c>
      <c r="AZ12" s="135">
        <v>7.8998376987210357E-3</v>
      </c>
      <c r="BA12" s="135">
        <v>5.7458938820344968E-3</v>
      </c>
      <c r="BB12" s="135">
        <v>5.63532629153348E-3</v>
      </c>
      <c r="BC12" s="135">
        <v>1.7200535408887607E-3</v>
      </c>
      <c r="BD12" s="135">
        <v>9.6442818314705127E-4</v>
      </c>
      <c r="BE12" s="135">
        <v>2.9259475911214681E-3</v>
      </c>
      <c r="BF12" s="135">
        <v>3.1332844809699731E-3</v>
      </c>
      <c r="BG12" s="135"/>
      <c r="BH12" s="135">
        <v>3.2105800711610603E-4</v>
      </c>
      <c r="BI12" s="135">
        <v>3.1986469222387913E-4</v>
      </c>
      <c r="BJ12" s="135">
        <v>5.3543804727203118E-4</v>
      </c>
      <c r="BK12" s="135">
        <v>3.6113123954059872E-4</v>
      </c>
      <c r="BL12" s="135">
        <v>9.4811164196614351E-4</v>
      </c>
      <c r="BM12" s="135">
        <v>8.377764231625221E-5</v>
      </c>
      <c r="BN12" s="135">
        <v>2.7011081333798919E-4</v>
      </c>
      <c r="BO12" s="135">
        <v>2.3412838795775463E-4</v>
      </c>
      <c r="BP12" s="135">
        <v>1.5649962701127636E-4</v>
      </c>
      <c r="BQ12" s="135">
        <v>1.2676932714952114E-3</v>
      </c>
      <c r="BR12" s="135">
        <v>9.0309908611803499E-4</v>
      </c>
      <c r="BS12" s="135">
        <v>4.0572318577977099E-4</v>
      </c>
      <c r="BT12" s="135">
        <v>1.9710161053524662E-3</v>
      </c>
      <c r="BU12" s="135">
        <v>3.1372561164422219E-4</v>
      </c>
      <c r="BV12" s="135">
        <v>1.6898104007006016E-4</v>
      </c>
      <c r="BW12" s="135">
        <v>3.1217436029526129E-3</v>
      </c>
      <c r="BX12" s="135">
        <v>1.0618266433909888E-2</v>
      </c>
      <c r="BY12" s="135">
        <v>3.3079011535859138E-3</v>
      </c>
      <c r="BZ12" s="135">
        <v>1.4455293834345422E-2</v>
      </c>
      <c r="CA12" s="135">
        <v>3.3800283066517632E-2</v>
      </c>
      <c r="CB12" s="135">
        <v>8.2265309874260759E-3</v>
      </c>
      <c r="CC12" s="135">
        <v>6.114318318645221E-3</v>
      </c>
      <c r="CD12" s="135">
        <v>6.1689268555623587E-3</v>
      </c>
      <c r="CE12" s="135">
        <v>1.6029815678605403E-3</v>
      </c>
      <c r="CF12" s="135">
        <v>1.0196099018407912E-3</v>
      </c>
      <c r="CG12" s="135">
        <v>2.9089890894791466E-3</v>
      </c>
      <c r="CH12" s="135">
        <v>2.6634525818410677E-3</v>
      </c>
      <c r="CI12" s="135"/>
      <c r="CJ12" s="135">
        <v>2.3917221530157727E-4</v>
      </c>
      <c r="CK12" s="135">
        <v>3.3447670997546373E-4</v>
      </c>
      <c r="CL12" s="135">
        <v>7.6329598927637554E-4</v>
      </c>
      <c r="CM12" s="135">
        <v>3.4977367004118985E-4</v>
      </c>
      <c r="CN12" s="135">
        <v>1.2961293499005428E-3</v>
      </c>
      <c r="CO12" s="135">
        <v>1.1458802763561844E-4</v>
      </c>
      <c r="CP12" s="135">
        <v>2.7036930644702706E-4</v>
      </c>
      <c r="CQ12" s="135">
        <v>3.7098520176369966E-4</v>
      </c>
      <c r="CR12" s="135">
        <v>1.4791853533157521E-4</v>
      </c>
      <c r="CS12" s="135">
        <v>1.4227138260879757E-3</v>
      </c>
      <c r="CT12" s="135">
        <v>7.9253413072379671E-4</v>
      </c>
      <c r="CU12" s="135">
        <v>5.0680092793442338E-4</v>
      </c>
      <c r="CV12" s="135">
        <v>2.2788087731700725E-3</v>
      </c>
      <c r="CW12" s="135">
        <v>3.2069553040335141E-4</v>
      </c>
      <c r="CX12" s="135">
        <v>2.7283889342929004E-4</v>
      </c>
      <c r="CY12" s="135">
        <v>5.0425731751364538E-3</v>
      </c>
      <c r="CZ12" s="135">
        <v>1.2339924432869126E-2</v>
      </c>
      <c r="DA12" s="135">
        <v>3.0656895184395468E-3</v>
      </c>
      <c r="DB12" s="135">
        <v>1.7947979775728241E-2</v>
      </c>
      <c r="DC12" s="135">
        <v>4.083481517864699E-2</v>
      </c>
      <c r="DD12" s="135">
        <v>9.1875381129415852E-3</v>
      </c>
      <c r="DE12" s="135">
        <v>7.1709395820818223E-3</v>
      </c>
      <c r="DF12" s="135">
        <v>6.646241035375435E-3</v>
      </c>
      <c r="DG12" s="135">
        <v>1.5387963620953555E-3</v>
      </c>
      <c r="DH12" s="135">
        <v>1.2733515163951205E-3</v>
      </c>
      <c r="DI12" s="135">
        <v>3.3822052896271436E-3</v>
      </c>
      <c r="DJ12" s="135">
        <v>3.3138702291553197E-3</v>
      </c>
      <c r="DK12" s="135"/>
      <c r="DL12" s="135">
        <v>3.0911011164462809E-4</v>
      </c>
      <c r="DM12" s="135">
        <v>2.7112292777246746E-4</v>
      </c>
      <c r="DN12" s="135">
        <v>9.7816615693234682E-4</v>
      </c>
      <c r="DO12" s="135">
        <v>2.8515310055703743E-4</v>
      </c>
      <c r="DP12" s="135">
        <v>1.1128358945855822E-3</v>
      </c>
      <c r="DQ12" s="135">
        <v>1.2622021293262243E-4</v>
      </c>
      <c r="DR12" s="135">
        <v>3.2480166411936762E-4</v>
      </c>
      <c r="DS12" s="135">
        <v>3.5865264456217777E-4</v>
      </c>
      <c r="DT12" s="135">
        <v>2.4335340998205015E-4</v>
      </c>
      <c r="DU12" s="135">
        <v>1.4326517553838901E-3</v>
      </c>
      <c r="DV12" s="135">
        <v>1.2161883483974266E-3</v>
      </c>
      <c r="DW12" s="135">
        <v>5.272451750682408E-4</v>
      </c>
      <c r="DX12" s="135">
        <v>2.624752615452731E-3</v>
      </c>
      <c r="DY12" s="135">
        <v>2.710876456613834E-4</v>
      </c>
      <c r="DZ12" s="135">
        <v>5.12777554033846E-4</v>
      </c>
      <c r="EA12" s="135">
        <v>5.5817799623578204E-3</v>
      </c>
      <c r="EB12" s="135">
        <v>1.4034368734605484E-2</v>
      </c>
      <c r="EC12" s="135">
        <v>2.6447680156033945E-3</v>
      </c>
      <c r="ED12" s="135">
        <v>1.6668803585140082E-2</v>
      </c>
      <c r="EE12" s="135">
        <v>4.5140872626104576E-2</v>
      </c>
      <c r="EF12" s="135">
        <v>9.1401431701219754E-3</v>
      </c>
      <c r="EG12" s="135">
        <v>7.4313488577525521E-3</v>
      </c>
      <c r="EH12" s="135">
        <v>7.11712729187254E-3</v>
      </c>
      <c r="EI12" s="135">
        <v>1.8161152547642168E-3</v>
      </c>
      <c r="EJ12" s="135">
        <v>1.208749939081681E-3</v>
      </c>
      <c r="EK12" s="135">
        <v>3.2163416267026162E-3</v>
      </c>
      <c r="EL12" s="135">
        <v>3.0447184127830188E-3</v>
      </c>
      <c r="EM12" s="135"/>
      <c r="EN12" s="135">
        <v>3.9694582690299606E-4</v>
      </c>
      <c r="EO12" s="135">
        <v>3.0036039731496061E-4</v>
      </c>
      <c r="EP12" s="135">
        <v>8.2755075753941599E-4</v>
      </c>
      <c r="EQ12" s="135">
        <v>2.6619204176929766E-4</v>
      </c>
      <c r="ER12" s="135">
        <v>9.380437159383847E-4</v>
      </c>
      <c r="ES12" s="135">
        <v>1.1026002275866236E-4</v>
      </c>
      <c r="ET12" s="135">
        <v>3.7588479546751943E-4</v>
      </c>
      <c r="EU12" s="135">
        <v>5.8179422016155788E-4</v>
      </c>
      <c r="EV12" s="135">
        <v>2.2634887714717311E-4</v>
      </c>
      <c r="EW12" s="135">
        <v>1.7054236539546315E-3</v>
      </c>
      <c r="EX12" s="135">
        <v>9.028338906043931E-4</v>
      </c>
      <c r="EY12" s="135">
        <v>4.5662439053806043E-4</v>
      </c>
      <c r="EZ12" s="135">
        <v>2.4265637007464054E-3</v>
      </c>
      <c r="FA12" s="135">
        <v>3.4125085752375353E-4</v>
      </c>
      <c r="FB12" s="135">
        <v>3.77718044215182E-4</v>
      </c>
      <c r="FC12" s="135">
        <v>5.4278870423516146E-3</v>
      </c>
      <c r="FD12" s="135">
        <v>1.4650329705663519E-2</v>
      </c>
      <c r="FE12" s="135">
        <v>2.0917790460816214E-3</v>
      </c>
      <c r="FF12" s="135">
        <v>1.97162964875175E-2</v>
      </c>
      <c r="FG12" s="135">
        <v>4.7763490074644803E-2</v>
      </c>
      <c r="FH12" s="135">
        <v>9.7155895615521123E-3</v>
      </c>
      <c r="FI12" s="135">
        <v>8.2599313164555422E-3</v>
      </c>
      <c r="FJ12" s="135">
        <v>7.527538379022548E-3</v>
      </c>
      <c r="FK12" s="135">
        <v>2.0796746259375736E-3</v>
      </c>
      <c r="FL12" s="135">
        <v>1.2587741375970937E-3</v>
      </c>
      <c r="FM12" s="135">
        <v>2.6553745313933788E-3</v>
      </c>
      <c r="FN12" s="135">
        <v>3.051107966324676E-3</v>
      </c>
      <c r="FO12" s="135"/>
      <c r="FP12" s="135">
        <v>4.013789033648092E-4</v>
      </c>
      <c r="FQ12" s="135">
        <v>3.0422677453451882E-4</v>
      </c>
      <c r="FR12" s="135">
        <v>1.158739265914543E-3</v>
      </c>
      <c r="FS12" s="135">
        <v>2.2688329946172651E-4</v>
      </c>
      <c r="FT12" s="135">
        <v>1.4754039456655926E-3</v>
      </c>
      <c r="FU12" s="135">
        <v>2.1478544097429053E-4</v>
      </c>
      <c r="FV12" s="135">
        <v>4.9724138688722489E-4</v>
      </c>
      <c r="FW12" s="135">
        <v>3.4499116424612734E-4</v>
      </c>
      <c r="FX12" s="135">
        <v>1.3259777990517021E-4</v>
      </c>
      <c r="FY12" s="135">
        <v>1.873441906359822E-3</v>
      </c>
      <c r="FZ12" s="135">
        <v>1.0336986463694183E-3</v>
      </c>
      <c r="GA12" s="135">
        <v>4.0824802268827677E-4</v>
      </c>
      <c r="GB12" s="135">
        <v>2.6030246058037203E-3</v>
      </c>
      <c r="GC12" s="135">
        <v>3.8036364278982049E-4</v>
      </c>
      <c r="GD12" s="135">
        <v>3.8086039383855986E-4</v>
      </c>
      <c r="GE12" s="135">
        <v>5.3401652530211596E-3</v>
      </c>
      <c r="GF12" s="135">
        <v>1.3963994596162797E-2</v>
      </c>
      <c r="GG12" s="135">
        <v>1.6523377021559716E-3</v>
      </c>
      <c r="GH12" s="135">
        <v>2.0086067485723075E-2</v>
      </c>
      <c r="GI12" s="135">
        <v>4.9791230555150161E-2</v>
      </c>
      <c r="GJ12" s="135">
        <v>1.0037881985585138E-2</v>
      </c>
      <c r="GK12" s="135">
        <v>7.3277671605675434E-3</v>
      </c>
      <c r="GL12" s="135">
        <v>8.6148583908197476E-3</v>
      </c>
      <c r="GM12" s="135">
        <v>1.9589400352475264E-3</v>
      </c>
      <c r="GN12" s="135">
        <v>1.5460980382520462E-3</v>
      </c>
      <c r="GO12" s="135">
        <v>2.6710414059123817E-3</v>
      </c>
      <c r="GP12" s="135">
        <v>3.6249554100229978E-3</v>
      </c>
      <c r="GQ12" s="135"/>
      <c r="GR12" s="135">
        <v>4.0830455700783852E-4</v>
      </c>
      <c r="GS12" s="135">
        <v>3.3192023701209336E-4</v>
      </c>
      <c r="GT12" s="135">
        <v>1.1312295561814573E-3</v>
      </c>
      <c r="GU12" s="135">
        <v>2.535324286356278E-4</v>
      </c>
      <c r="GV12" s="135">
        <v>1.6916931283608683E-3</v>
      </c>
      <c r="GW12" s="135">
        <v>2.4113452276963484E-4</v>
      </c>
      <c r="GX12" s="135">
        <v>2.6109441783544031E-4</v>
      </c>
      <c r="GY12" s="135">
        <v>4.5507327658205149E-4</v>
      </c>
      <c r="GZ12" s="135">
        <v>7.9864629423762425E-4</v>
      </c>
      <c r="HA12" s="135">
        <v>2.0127189171141981E-3</v>
      </c>
      <c r="HB12" s="135">
        <v>1.1200710916742563E-3</v>
      </c>
      <c r="HC12" s="135">
        <v>8.9282072496963088E-4</v>
      </c>
      <c r="HD12" s="135">
        <v>3.525233272178541E-3</v>
      </c>
      <c r="HE12" s="135">
        <v>4.2309086383232776E-4</v>
      </c>
      <c r="HF12" s="135">
        <v>2.749359617541078E-3</v>
      </c>
      <c r="HG12" s="135">
        <v>5.9642143594087196E-3</v>
      </c>
      <c r="HH12" s="135">
        <v>1.5851372753169762E-2</v>
      </c>
      <c r="HI12" s="135">
        <v>1.6481120335351182E-3</v>
      </c>
      <c r="HJ12" s="135">
        <v>2.004446655630393E-2</v>
      </c>
      <c r="HK12" s="135">
        <v>5.1880006013007227E-2</v>
      </c>
      <c r="HL12" s="135">
        <v>1.0840188094034295E-2</v>
      </c>
      <c r="HM12" s="135">
        <v>7.1269466162773827E-3</v>
      </c>
      <c r="HN12" s="135">
        <v>1.0131941141054326E-2</v>
      </c>
      <c r="HO12" s="135">
        <v>1.8089791401874622E-3</v>
      </c>
      <c r="HP12" s="135">
        <v>1.2938505485515191E-3</v>
      </c>
      <c r="HQ12" s="135">
        <v>3.4644472454876548E-3</v>
      </c>
      <c r="HR12" s="135">
        <v>3.7707446357422422E-3</v>
      </c>
    </row>
    <row r="13" spans="1:227" x14ac:dyDescent="0.25">
      <c r="A13" s="124" t="s">
        <v>28</v>
      </c>
      <c r="B13" s="124">
        <v>5911</v>
      </c>
      <c r="C13" s="139" t="s">
        <v>903</v>
      </c>
      <c r="D13" s="136">
        <v>2.3326128426556022E-4</v>
      </c>
      <c r="E13" s="135">
        <v>7.2056544449909421E-5</v>
      </c>
      <c r="F13" s="135">
        <v>3.5797364937739895E-4</v>
      </c>
      <c r="G13" s="135">
        <v>4.8478599000409108E-5</v>
      </c>
      <c r="H13" s="135">
        <v>2.5537462877560531E-4</v>
      </c>
      <c r="I13" s="135">
        <v>1.0938704054799746E-4</v>
      </c>
      <c r="J13" s="135">
        <v>2.0905232622666254E-4</v>
      </c>
      <c r="K13" s="135">
        <v>4.1819214876030048E-4</v>
      </c>
      <c r="L13" s="135">
        <v>2.6490315194252175E-4</v>
      </c>
      <c r="M13" s="135">
        <v>6.7379740685333971E-4</v>
      </c>
      <c r="N13" s="135">
        <v>5.2450024729308858E-4</v>
      </c>
      <c r="O13" s="135">
        <v>7.2168536301704005E-4</v>
      </c>
      <c r="P13" s="135">
        <v>6.7407204091189958E-4</v>
      </c>
      <c r="Q13" s="135">
        <v>1.2692019286825198E-4</v>
      </c>
      <c r="R13" s="135">
        <v>1.3644418299088861E-4</v>
      </c>
      <c r="S13" s="135">
        <v>8.3900732647181498E-4</v>
      </c>
      <c r="T13" s="135">
        <v>2.1630231683795386E-3</v>
      </c>
      <c r="U13" s="135">
        <v>3.0525776587911427E-4</v>
      </c>
      <c r="V13" s="135">
        <v>1.0180541434353475E-2</v>
      </c>
      <c r="W13" s="135">
        <v>3.1130351372734958E-2</v>
      </c>
      <c r="X13" s="135">
        <v>2.0100837932908702E-3</v>
      </c>
      <c r="Y13" s="135">
        <v>1.8316736915720256E-3</v>
      </c>
      <c r="Z13" s="135">
        <v>2.0406077737670511E-3</v>
      </c>
      <c r="AA13" s="135">
        <v>6.5823225858980942E-4</v>
      </c>
      <c r="AB13" s="135">
        <v>5.3425788163531554E-4</v>
      </c>
      <c r="AC13" s="135">
        <v>7.8353558727273925E-4</v>
      </c>
      <c r="AD13" s="135">
        <v>1.368868069652567E-3</v>
      </c>
      <c r="AE13" s="135"/>
      <c r="AF13" s="135">
        <v>5.1540180120116452E-4</v>
      </c>
      <c r="AG13" s="135">
        <v>7.458620513898217E-5</v>
      </c>
      <c r="AH13" s="135">
        <v>1.1504884525119431E-4</v>
      </c>
      <c r="AI13" s="135">
        <v>7.3899191721574358E-5</v>
      </c>
      <c r="AJ13" s="135">
        <v>2.6117529755230001E-4</v>
      </c>
      <c r="AK13" s="135">
        <v>1.0616794526597398E-4</v>
      </c>
      <c r="AL13" s="135">
        <v>1.6193847011050942E-4</v>
      </c>
      <c r="AM13" s="135">
        <v>4.0161127625284434E-4</v>
      </c>
      <c r="AN13" s="135">
        <v>2.3570206676895499E-4</v>
      </c>
      <c r="AO13" s="135">
        <v>6.3392796195773185E-4</v>
      </c>
      <c r="AP13" s="135">
        <v>6.1262343792775902E-4</v>
      </c>
      <c r="AQ13" s="135">
        <v>5.7918582716583709E-4</v>
      </c>
      <c r="AR13" s="135">
        <v>7.8396428766564896E-4</v>
      </c>
      <c r="AS13" s="135">
        <v>5.9854993665069233E-5</v>
      </c>
      <c r="AT13" s="135">
        <v>1.0070808448067281E-4</v>
      </c>
      <c r="AU13" s="135">
        <v>8.2060258682360601E-4</v>
      </c>
      <c r="AV13" s="135">
        <v>2.1763039171379651E-3</v>
      </c>
      <c r="AW13" s="135">
        <v>3.6111229543981445E-4</v>
      </c>
      <c r="AX13" s="135">
        <v>1.0966718546453617E-2</v>
      </c>
      <c r="AY13" s="135">
        <v>2.9819196648428699E-2</v>
      </c>
      <c r="AZ13" s="135">
        <v>1.8848571453098746E-3</v>
      </c>
      <c r="BA13" s="135">
        <v>1.7123538168065777E-3</v>
      </c>
      <c r="BB13" s="135">
        <v>1.8853400247258664E-3</v>
      </c>
      <c r="BC13" s="135">
        <v>6.1680770245523865E-4</v>
      </c>
      <c r="BD13" s="135">
        <v>8.3604950298067919E-4</v>
      </c>
      <c r="BE13" s="135">
        <v>1.2093516086556077E-3</v>
      </c>
      <c r="BF13" s="135">
        <v>1.2233599602824829E-3</v>
      </c>
      <c r="BG13" s="135"/>
      <c r="BH13" s="135">
        <v>4.8709872506108842E-4</v>
      </c>
      <c r="BI13" s="135">
        <v>3.7549565112034549E-5</v>
      </c>
      <c r="BJ13" s="135">
        <v>8.5798406414433107E-5</v>
      </c>
      <c r="BK13" s="135">
        <v>6.209462110481491E-5</v>
      </c>
      <c r="BL13" s="135">
        <v>2.6730977947019046E-4</v>
      </c>
      <c r="BM13" s="135">
        <v>8.8453401827838407E-5</v>
      </c>
      <c r="BN13" s="135">
        <v>1.5543062312838379E-4</v>
      </c>
      <c r="BO13" s="135">
        <v>2.2822972468836746E-4</v>
      </c>
      <c r="BP13" s="135">
        <v>1.7195144630015357E-4</v>
      </c>
      <c r="BQ13" s="135">
        <v>6.343519100171619E-4</v>
      </c>
      <c r="BR13" s="135">
        <v>4.0073087466025771E-4</v>
      </c>
      <c r="BS13" s="135">
        <v>2.472557219761767E-4</v>
      </c>
      <c r="BT13" s="135">
        <v>7.4518634225081949E-4</v>
      </c>
      <c r="BU13" s="135">
        <v>9.0005580207021482E-5</v>
      </c>
      <c r="BV13" s="135">
        <v>1.1287368364981376E-4</v>
      </c>
      <c r="BW13" s="135">
        <v>6.9957716557196982E-4</v>
      </c>
      <c r="BX13" s="135">
        <v>1.8138374038484532E-3</v>
      </c>
      <c r="BY13" s="135">
        <v>3.1759843619778757E-4</v>
      </c>
      <c r="BZ13" s="135">
        <v>1.0558757888053343E-2</v>
      </c>
      <c r="CA13" s="135">
        <v>2.6344020428279446E-2</v>
      </c>
      <c r="CB13" s="135">
        <v>1.5079748410924156E-3</v>
      </c>
      <c r="CC13" s="135">
        <v>1.3996789107788416E-3</v>
      </c>
      <c r="CD13" s="135">
        <v>1.7597011803333162E-3</v>
      </c>
      <c r="CE13" s="135">
        <v>6.5826212261744165E-4</v>
      </c>
      <c r="CF13" s="135">
        <v>3.7364923950534339E-4</v>
      </c>
      <c r="CG13" s="135">
        <v>9.8826073230083382E-4</v>
      </c>
      <c r="CH13" s="135">
        <v>1.2819854626622163E-3</v>
      </c>
      <c r="CI13" s="135"/>
      <c r="CJ13" s="135">
        <v>3.2136177396770757E-4</v>
      </c>
      <c r="CK13" s="135">
        <v>3.715910919284729E-5</v>
      </c>
      <c r="CL13" s="135">
        <v>8.1856915938138049E-5</v>
      </c>
      <c r="CM13" s="135">
        <v>5.2827345080541352E-5</v>
      </c>
      <c r="CN13" s="135">
        <v>2.5854333817717194E-4</v>
      </c>
      <c r="CO13" s="135">
        <v>6.6334994280286663E-5</v>
      </c>
      <c r="CP13" s="135">
        <v>1.5520444910207458E-4</v>
      </c>
      <c r="CQ13" s="135">
        <v>1.492115463652107E-4</v>
      </c>
      <c r="CR13" s="135">
        <v>7.9173061718827391E-5</v>
      </c>
      <c r="CS13" s="135">
        <v>4.6120388086056036E-4</v>
      </c>
      <c r="CT13" s="135">
        <v>4.3712254841303283E-4</v>
      </c>
      <c r="CU13" s="135">
        <v>1.9905875232826059E-4</v>
      </c>
      <c r="CV13" s="135">
        <v>5.5108667935352775E-4</v>
      </c>
      <c r="CW13" s="135">
        <v>8.9522370025997731E-5</v>
      </c>
      <c r="CX13" s="135">
        <v>8.688123094507041E-5</v>
      </c>
      <c r="CY13" s="135">
        <v>5.522914900186255E-4</v>
      </c>
      <c r="CZ13" s="135">
        <v>1.8157000971405922E-3</v>
      </c>
      <c r="DA13" s="135">
        <v>3.160531354351143E-4</v>
      </c>
      <c r="DB13" s="135">
        <v>9.585122888520559E-3</v>
      </c>
      <c r="DC13" s="135">
        <v>2.477062385790792E-2</v>
      </c>
      <c r="DD13" s="135">
        <v>1.5108911620824214E-3</v>
      </c>
      <c r="DE13" s="135">
        <v>1.3345487851982331E-3</v>
      </c>
      <c r="DF13" s="135">
        <v>5.126341432987353E-3</v>
      </c>
      <c r="DG13" s="135">
        <v>7.8824622968861008E-4</v>
      </c>
      <c r="DH13" s="135">
        <v>4.3842551602854232E-4</v>
      </c>
      <c r="DI13" s="135">
        <v>7.6802969606938685E-4</v>
      </c>
      <c r="DJ13" s="135">
        <v>1.0832587439574574E-3</v>
      </c>
      <c r="DK13" s="135"/>
      <c r="DL13" s="135">
        <v>3.5057941485587779E-4</v>
      </c>
      <c r="DM13" s="135">
        <v>1.3681706668013325E-5</v>
      </c>
      <c r="DN13" s="135">
        <v>4.753236695131801E-5</v>
      </c>
      <c r="DO13" s="135">
        <v>3.1128733559176148E-5</v>
      </c>
      <c r="DP13" s="135">
        <v>3.5751652574873719E-4</v>
      </c>
      <c r="DQ13" s="135">
        <v>7.3882369176055796E-5</v>
      </c>
      <c r="DR13" s="135">
        <v>1.7311417448423791E-4</v>
      </c>
      <c r="DS13" s="135">
        <v>1.9240207513569578E-4</v>
      </c>
      <c r="DT13" s="135">
        <v>6.5036828053133784E-5</v>
      </c>
      <c r="DU13" s="135">
        <v>1.9506752862313002E-4</v>
      </c>
      <c r="DV13" s="135">
        <v>3.6729837583850372E-4</v>
      </c>
      <c r="DW13" s="135">
        <v>2.1276197427787583E-4</v>
      </c>
      <c r="DX13" s="135">
        <v>3.4563904770051087E-4</v>
      </c>
      <c r="DY13" s="135">
        <v>1.0105317129699789E-4</v>
      </c>
      <c r="DZ13" s="135">
        <v>4.3293670952897015E-5</v>
      </c>
      <c r="EA13" s="135">
        <v>4.2243976667917109E-4</v>
      </c>
      <c r="EB13" s="135">
        <v>1.3824791206901101E-3</v>
      </c>
      <c r="EC13" s="135">
        <v>2.4850821977257968E-4</v>
      </c>
      <c r="ED13" s="135">
        <v>7.7823103344538862E-3</v>
      </c>
      <c r="EE13" s="135">
        <v>2.1360927174986319E-2</v>
      </c>
      <c r="EF13" s="135">
        <v>1.2225177007709337E-3</v>
      </c>
      <c r="EG13" s="135">
        <v>1.1373526643985901E-3</v>
      </c>
      <c r="EH13" s="135">
        <v>4.373498575377846E-3</v>
      </c>
      <c r="EI13" s="135">
        <v>7.5136907874720591E-4</v>
      </c>
      <c r="EJ13" s="135">
        <v>3.5203477789383879E-4</v>
      </c>
      <c r="EK13" s="135">
        <v>4.4794174141206595E-4</v>
      </c>
      <c r="EL13" s="135">
        <v>1.1171105486321214E-3</v>
      </c>
      <c r="EM13" s="135"/>
      <c r="EN13" s="135">
        <v>2.0364844302935391E-4</v>
      </c>
      <c r="EO13" s="135">
        <v>8.0971425754316115E-6</v>
      </c>
      <c r="EP13" s="135">
        <v>7.386760625827957E-5</v>
      </c>
      <c r="EQ13" s="135">
        <v>3.4448303537026832E-5</v>
      </c>
      <c r="ER13" s="135">
        <v>3.7715583319181708E-4</v>
      </c>
      <c r="ES13" s="135">
        <v>2.2804059006512585E-4</v>
      </c>
      <c r="ET13" s="135">
        <v>1.1284809905892873E-4</v>
      </c>
      <c r="EU13" s="135">
        <v>1.5781181471421276E-4</v>
      </c>
      <c r="EV13" s="135">
        <v>5.6384056453655303E-5</v>
      </c>
      <c r="EW13" s="135">
        <v>1.6736060173633673E-4</v>
      </c>
      <c r="EX13" s="135">
        <v>3.4160949873815834E-4</v>
      </c>
      <c r="EY13" s="135">
        <v>1.1239143059501047E-4</v>
      </c>
      <c r="EZ13" s="135">
        <v>2.9679770646509141E-4</v>
      </c>
      <c r="FA13" s="135">
        <v>8.5253667277361694E-5</v>
      </c>
      <c r="FB13" s="135">
        <v>3.0133327340086997E-5</v>
      </c>
      <c r="FC13" s="135">
        <v>4.1986268891477772E-4</v>
      </c>
      <c r="FD13" s="135">
        <v>1.042835046215253E-3</v>
      </c>
      <c r="FE13" s="135">
        <v>2.3507186147488817E-4</v>
      </c>
      <c r="FF13" s="135">
        <v>7.1289242959760978E-3</v>
      </c>
      <c r="FG13" s="135">
        <v>2.0053987467254904E-2</v>
      </c>
      <c r="FH13" s="135">
        <v>1.1270288071521611E-3</v>
      </c>
      <c r="FI13" s="135">
        <v>1.0308275653821667E-3</v>
      </c>
      <c r="FJ13" s="135">
        <v>3.9815307114991908E-3</v>
      </c>
      <c r="FK13" s="135">
        <v>7.5437354246316697E-4</v>
      </c>
      <c r="FL13" s="135">
        <v>1.6199473830239914E-4</v>
      </c>
      <c r="FM13" s="135">
        <v>3.9308019203056758E-4</v>
      </c>
      <c r="FN13" s="135">
        <v>1.0882554303343751E-3</v>
      </c>
      <c r="FO13" s="135"/>
      <c r="FP13" s="135">
        <v>2.8774734920766548E-4</v>
      </c>
      <c r="FQ13" s="135">
        <v>3.9675918928142986E-5</v>
      </c>
      <c r="FR13" s="135">
        <v>2.5951525581818308E-5</v>
      </c>
      <c r="FS13" s="135">
        <v>6.9587431084246617E-6</v>
      </c>
      <c r="FT13" s="135">
        <v>3.0534761841651882E-4</v>
      </c>
      <c r="FU13" s="135">
        <v>8.9339142125423619E-5</v>
      </c>
      <c r="FV13" s="135">
        <v>1.5084494387738743E-3</v>
      </c>
      <c r="FW13" s="135">
        <v>1.4346964719664243E-4</v>
      </c>
      <c r="FX13" s="135">
        <v>5.6717423330485432E-5</v>
      </c>
      <c r="FY13" s="135">
        <v>8.6676992877635667E-5</v>
      </c>
      <c r="FZ13" s="135">
        <v>3.0115445688764326E-4</v>
      </c>
      <c r="GA13" s="135">
        <v>9.2539624594338343E-5</v>
      </c>
      <c r="GB13" s="135">
        <v>3.3946441950128325E-4</v>
      </c>
      <c r="GC13" s="135">
        <v>4.0205413535849782E-5</v>
      </c>
      <c r="GD13" s="135">
        <v>1.6341157342024834E-5</v>
      </c>
      <c r="GE13" s="135">
        <v>3.8919099294628675E-4</v>
      </c>
      <c r="GF13" s="135">
        <v>6.4960865063819879E-4</v>
      </c>
      <c r="GG13" s="135">
        <v>1.5913142349152418E-4</v>
      </c>
      <c r="GH13" s="135">
        <v>5.5384920962202617E-3</v>
      </c>
      <c r="GI13" s="135">
        <v>1.9736074300758414E-2</v>
      </c>
      <c r="GJ13" s="135">
        <v>6.2171669998041339E-4</v>
      </c>
      <c r="GK13" s="135">
        <v>6.7366328645381164E-4</v>
      </c>
      <c r="GL13" s="135">
        <v>3.7555558593754248E-3</v>
      </c>
      <c r="GM13" s="135">
        <v>1.8240353369703956E-4</v>
      </c>
      <c r="GN13" s="135">
        <v>2.4935323477241316E-4</v>
      </c>
      <c r="GO13" s="135">
        <v>2.9931853299898194E-4</v>
      </c>
      <c r="GP13" s="135">
        <v>5.380691315699578E-4</v>
      </c>
      <c r="GQ13" s="135"/>
      <c r="GR13" s="135">
        <v>5.1451428753986259E-5</v>
      </c>
      <c r="GS13" s="135">
        <v>4.2699447711900267E-5</v>
      </c>
      <c r="GT13" s="135">
        <v>2.1686815179951975E-5</v>
      </c>
      <c r="GU13" s="135">
        <v>4.6583516300807598E-6</v>
      </c>
      <c r="GV13" s="135">
        <v>1.9833454233784839E-4</v>
      </c>
      <c r="GW13" s="135">
        <v>0</v>
      </c>
      <c r="GX13" s="135">
        <v>6.8212524587041656E-5</v>
      </c>
      <c r="GY13" s="135">
        <v>1.3928484373992056E-4</v>
      </c>
      <c r="GZ13" s="135">
        <v>2.1916959417233198E-5</v>
      </c>
      <c r="HA13" s="135">
        <v>4.422712704555378E-5</v>
      </c>
      <c r="HB13" s="135">
        <v>1.9637868465577964E-4</v>
      </c>
      <c r="HC13" s="135">
        <v>5.3064648423613914E-5</v>
      </c>
      <c r="HD13" s="135">
        <v>2.7519561089400568E-4</v>
      </c>
      <c r="HE13" s="135">
        <v>1.6466731343541292E-6</v>
      </c>
      <c r="HF13" s="135">
        <v>1.0283040389006182E-5</v>
      </c>
      <c r="HG13" s="135">
        <v>2.7431754411191427E-4</v>
      </c>
      <c r="HH13" s="135">
        <v>7.4168874981983394E-4</v>
      </c>
      <c r="HI13" s="135">
        <v>4.9536954567784505E-5</v>
      </c>
      <c r="HJ13" s="135">
        <v>4.3666454776712191E-3</v>
      </c>
      <c r="HK13" s="135">
        <v>1.4715672089186839E-2</v>
      </c>
      <c r="HL13" s="135">
        <v>3.8035549393366814E-4</v>
      </c>
      <c r="HM13" s="135">
        <v>3.729420848158261E-4</v>
      </c>
      <c r="HN13" s="135">
        <v>3.2655461361834541E-3</v>
      </c>
      <c r="HO13" s="135">
        <v>1.5058344811778919E-4</v>
      </c>
      <c r="HP13" s="135">
        <v>6.318588151041673E-5</v>
      </c>
      <c r="HQ13" s="135">
        <v>2.3541844466008917E-4</v>
      </c>
      <c r="HR13" s="135">
        <v>4.2286882424792666E-4</v>
      </c>
    </row>
    <row r="14" spans="1:227" x14ac:dyDescent="0.25">
      <c r="A14" s="124" t="s">
        <v>28</v>
      </c>
      <c r="B14" s="124">
        <v>5912</v>
      </c>
      <c r="C14" s="139" t="s">
        <v>904</v>
      </c>
      <c r="D14" s="136">
        <v>2.3392646574503647E-6</v>
      </c>
      <c r="E14" s="135">
        <v>0</v>
      </c>
      <c r="F14" s="135">
        <v>1.1985986953259419E-4</v>
      </c>
      <c r="G14" s="135">
        <v>0</v>
      </c>
      <c r="H14" s="135">
        <v>7.4333159014610549E-6</v>
      </c>
      <c r="I14" s="135">
        <v>0</v>
      </c>
      <c r="J14" s="135">
        <v>0</v>
      </c>
      <c r="K14" s="135">
        <v>4.9214256488752797E-5</v>
      </c>
      <c r="L14" s="135">
        <v>1.3919867022548159E-5</v>
      </c>
      <c r="M14" s="135">
        <v>3.4512995271928428E-5</v>
      </c>
      <c r="N14" s="135">
        <v>3.5090810876440838E-4</v>
      </c>
      <c r="O14" s="135">
        <v>2.0313170002182412E-6</v>
      </c>
      <c r="P14" s="135">
        <v>6.9338642303618271E-5</v>
      </c>
      <c r="Q14" s="135">
        <v>0</v>
      </c>
      <c r="R14" s="135">
        <v>2.4806165236975313E-5</v>
      </c>
      <c r="S14" s="135">
        <v>3.9355997116993985E-5</v>
      </c>
      <c r="T14" s="135">
        <v>2.9972719530288195E-4</v>
      </c>
      <c r="U14" s="135">
        <v>6.414685263847078E-6</v>
      </c>
      <c r="V14" s="135">
        <v>9.5788350401921859E-4</v>
      </c>
      <c r="W14" s="135">
        <v>5.3519405790854874E-3</v>
      </c>
      <c r="X14" s="135">
        <v>2.3862393976385642E-4</v>
      </c>
      <c r="Y14" s="135">
        <v>1.0098363179408495E-4</v>
      </c>
      <c r="Z14" s="135">
        <v>5.0828982445656659E-4</v>
      </c>
      <c r="AA14" s="135">
        <v>1.3870238740892271E-5</v>
      </c>
      <c r="AB14" s="135">
        <v>3.3482133967745272E-5</v>
      </c>
      <c r="AC14" s="135">
        <v>2.0806159946996373E-5</v>
      </c>
      <c r="AD14" s="135">
        <v>1.183888325256112E-4</v>
      </c>
      <c r="AE14" s="135"/>
      <c r="AF14" s="135">
        <v>8.3950784788748306E-7</v>
      </c>
      <c r="AG14" s="135">
        <v>0</v>
      </c>
      <c r="AH14" s="135">
        <v>1.1526745433750735E-4</v>
      </c>
      <c r="AI14" s="135">
        <v>0</v>
      </c>
      <c r="AJ14" s="135">
        <v>4.7468251665764807E-5</v>
      </c>
      <c r="AK14" s="135">
        <v>0</v>
      </c>
      <c r="AL14" s="135">
        <v>0</v>
      </c>
      <c r="AM14" s="135">
        <v>4.8999244908493458E-5</v>
      </c>
      <c r="AN14" s="135">
        <v>1.7475546341235532E-5</v>
      </c>
      <c r="AO14" s="135">
        <v>3.8259014390044448E-5</v>
      </c>
      <c r="AP14" s="135">
        <v>3.0007752351760198E-4</v>
      </c>
      <c r="AQ14" s="135">
        <v>0</v>
      </c>
      <c r="AR14" s="135">
        <v>3.5747928450959176E-5</v>
      </c>
      <c r="AS14" s="135">
        <v>1.6664000120670015E-6</v>
      </c>
      <c r="AT14" s="135">
        <v>0</v>
      </c>
      <c r="AU14" s="135">
        <v>1.7736239088883305E-5</v>
      </c>
      <c r="AV14" s="135">
        <v>3.071852844504207E-4</v>
      </c>
      <c r="AW14" s="135">
        <v>3.0597740334563585E-6</v>
      </c>
      <c r="AX14" s="135">
        <v>9.3262997582696462E-4</v>
      </c>
      <c r="AY14" s="135">
        <v>6.2233853822975266E-3</v>
      </c>
      <c r="AZ14" s="135">
        <v>4.2724876982830633E-4</v>
      </c>
      <c r="BA14" s="135">
        <v>1.0576984512749775E-4</v>
      </c>
      <c r="BB14" s="135">
        <v>7.6614235136708835E-4</v>
      </c>
      <c r="BC14" s="135">
        <v>1.0341636108788188E-5</v>
      </c>
      <c r="BD14" s="135">
        <v>2.8246256916400528E-5</v>
      </c>
      <c r="BE14" s="135">
        <v>2.5426298557007503E-5</v>
      </c>
      <c r="BF14" s="135">
        <v>1.1963817678725075E-4</v>
      </c>
      <c r="BG14" s="135"/>
      <c r="BH14" s="135">
        <v>0</v>
      </c>
      <c r="BI14" s="135">
        <v>0</v>
      </c>
      <c r="BJ14" s="135">
        <v>1.4963591784761379E-4</v>
      </c>
      <c r="BK14" s="135">
        <v>0</v>
      </c>
      <c r="BL14" s="135">
        <v>4.3760688485347558E-5</v>
      </c>
      <c r="BM14" s="135">
        <v>0</v>
      </c>
      <c r="BN14" s="135">
        <v>0</v>
      </c>
      <c r="BO14" s="135">
        <v>7.0862294685909152E-5</v>
      </c>
      <c r="BP14" s="135">
        <v>9.0815702211856602E-6</v>
      </c>
      <c r="BQ14" s="135">
        <v>4.4287011420760921E-5</v>
      </c>
      <c r="BR14" s="135">
        <v>2.7458885386741046E-4</v>
      </c>
      <c r="BS14" s="135">
        <v>0</v>
      </c>
      <c r="BT14" s="135">
        <v>5.9966281904855228E-5</v>
      </c>
      <c r="BU14" s="135">
        <v>0</v>
      </c>
      <c r="BV14" s="135">
        <v>0</v>
      </c>
      <c r="BW14" s="135">
        <v>3.0426567384593772E-5</v>
      </c>
      <c r="BX14" s="135">
        <v>5.1601279979006799E-4</v>
      </c>
      <c r="BY14" s="135">
        <v>1.871484378236461E-6</v>
      </c>
      <c r="BZ14" s="135">
        <v>8.6444194145104351E-4</v>
      </c>
      <c r="CA14" s="135">
        <v>7.7440388201719963E-3</v>
      </c>
      <c r="CB14" s="135">
        <v>8.6940557948401271E-4</v>
      </c>
      <c r="CC14" s="135">
        <v>5.0821850317989354E-5</v>
      </c>
      <c r="CD14" s="135">
        <v>8.9496974844948079E-4</v>
      </c>
      <c r="CE14" s="135">
        <v>3.1780599150636823E-5</v>
      </c>
      <c r="CF14" s="135">
        <v>4.9266723709985615E-5</v>
      </c>
      <c r="CG14" s="135">
        <v>2.5647385928344702E-5</v>
      </c>
      <c r="CH14" s="135">
        <v>1.3310255829418322E-4</v>
      </c>
      <c r="CI14" s="135"/>
      <c r="CJ14" s="135">
        <v>0</v>
      </c>
      <c r="CK14" s="135">
        <v>0</v>
      </c>
      <c r="CL14" s="135">
        <v>9.9443846681654126E-5</v>
      </c>
      <c r="CM14" s="135">
        <v>0</v>
      </c>
      <c r="CN14" s="135">
        <v>5.6536532688054476E-5</v>
      </c>
      <c r="CO14" s="135">
        <v>0</v>
      </c>
      <c r="CP14" s="135">
        <v>0</v>
      </c>
      <c r="CQ14" s="135">
        <v>2.5756945002861037E-5</v>
      </c>
      <c r="CR14" s="135">
        <v>4.9744570584073596E-6</v>
      </c>
      <c r="CS14" s="135">
        <v>5.5771940214270174E-5</v>
      </c>
      <c r="CT14" s="135">
        <v>1.9436507573491869E-4</v>
      </c>
      <c r="CU14" s="135">
        <v>0</v>
      </c>
      <c r="CV14" s="135">
        <v>4.0306339047437088E-5</v>
      </c>
      <c r="CW14" s="135">
        <v>1.5447744141492942E-6</v>
      </c>
      <c r="CX14" s="135">
        <v>0</v>
      </c>
      <c r="CY14" s="135">
        <v>6.4608106552167794E-5</v>
      </c>
      <c r="CZ14" s="135">
        <v>3.7243170431015474E-4</v>
      </c>
      <c r="DA14" s="135">
        <v>0</v>
      </c>
      <c r="DB14" s="135">
        <v>6.0515962281258804E-4</v>
      </c>
      <c r="DC14" s="135">
        <v>5.2991831809821458E-3</v>
      </c>
      <c r="DD14" s="135">
        <v>1.1825497288333207E-3</v>
      </c>
      <c r="DE14" s="135">
        <v>7.1499472763873027E-5</v>
      </c>
      <c r="DF14" s="135">
        <v>9.358138526322235E-5</v>
      </c>
      <c r="DG14" s="135">
        <v>1.3540160323653537E-5</v>
      </c>
      <c r="DH14" s="135">
        <v>2.671342963782429E-5</v>
      </c>
      <c r="DI14" s="135">
        <v>5.1750027907450816E-5</v>
      </c>
      <c r="DJ14" s="135">
        <v>1.2088440852654306E-4</v>
      </c>
      <c r="DK14" s="135"/>
      <c r="DL14" s="135">
        <v>0</v>
      </c>
      <c r="DM14" s="135">
        <v>0</v>
      </c>
      <c r="DN14" s="135">
        <v>7.207407243317071E-5</v>
      </c>
      <c r="DO14" s="135">
        <v>0</v>
      </c>
      <c r="DP14" s="135">
        <v>6.7756160147548631E-5</v>
      </c>
      <c r="DQ14" s="135">
        <v>0</v>
      </c>
      <c r="DR14" s="135">
        <v>0</v>
      </c>
      <c r="DS14" s="135">
        <v>2.8342902066357382E-5</v>
      </c>
      <c r="DT14" s="135">
        <v>5.1316009744722713E-6</v>
      </c>
      <c r="DU14" s="135">
        <v>5.4446158209293898E-5</v>
      </c>
      <c r="DV14" s="135">
        <v>2.7579952802875316E-5</v>
      </c>
      <c r="DW14" s="135">
        <v>0</v>
      </c>
      <c r="DX14" s="135">
        <v>3.8758770745919274E-5</v>
      </c>
      <c r="DY14" s="135">
        <v>1.6336557409368655E-6</v>
      </c>
      <c r="DZ14" s="135">
        <v>2.2903212838624681E-6</v>
      </c>
      <c r="EA14" s="135">
        <v>6.3051616003243291E-5</v>
      </c>
      <c r="EB14" s="135">
        <v>3.4121975266155263E-4</v>
      </c>
      <c r="EC14" s="135">
        <v>0</v>
      </c>
      <c r="ED14" s="135">
        <v>9.326940710502672E-4</v>
      </c>
      <c r="EE14" s="135">
        <v>8.9530289118354579E-3</v>
      </c>
      <c r="EF14" s="135">
        <v>1.1336502239051392E-3</v>
      </c>
      <c r="EG14" s="135">
        <v>8.3236073331813712E-5</v>
      </c>
      <c r="EH14" s="135">
        <v>9.9014593159560827E-5</v>
      </c>
      <c r="EI14" s="135">
        <v>6.824439898682091E-5</v>
      </c>
      <c r="EJ14" s="135">
        <v>1.9699998320232887E-5</v>
      </c>
      <c r="EK14" s="135">
        <v>2.3104665014209974E-5</v>
      </c>
      <c r="EL14" s="135">
        <v>1.2700123014453547E-4</v>
      </c>
      <c r="EM14" s="135"/>
      <c r="EN14" s="135">
        <v>0</v>
      </c>
      <c r="EO14" s="135">
        <v>0</v>
      </c>
      <c r="EP14" s="135">
        <v>2.1942005203409959E-5</v>
      </c>
      <c r="EQ14" s="135">
        <v>0</v>
      </c>
      <c r="ER14" s="135">
        <v>1.2125268166713744E-5</v>
      </c>
      <c r="ES14" s="135">
        <v>0</v>
      </c>
      <c r="ET14" s="135">
        <v>0</v>
      </c>
      <c r="EU14" s="135">
        <v>3.5877597855078692E-5</v>
      </c>
      <c r="EV14" s="135">
        <v>3.4854702177884761E-6</v>
      </c>
      <c r="EW14" s="135">
        <v>4.1574113834858415E-5</v>
      </c>
      <c r="EX14" s="135">
        <v>1.0074769630859062E-5</v>
      </c>
      <c r="EY14" s="135">
        <v>0</v>
      </c>
      <c r="EZ14" s="135">
        <v>4.6979215758259531E-5</v>
      </c>
      <c r="FA14" s="135">
        <v>0</v>
      </c>
      <c r="FB14" s="135">
        <v>1.8568213763321597E-6</v>
      </c>
      <c r="FC14" s="135">
        <v>1.1263566503903318E-4</v>
      </c>
      <c r="FD14" s="135">
        <v>1.9700844260104062E-4</v>
      </c>
      <c r="FE14" s="135">
        <v>0</v>
      </c>
      <c r="FF14" s="135">
        <v>1.3743606484210439E-3</v>
      </c>
      <c r="FG14" s="135">
        <v>9.960879771464079E-3</v>
      </c>
      <c r="FH14" s="135">
        <v>7.6449811479213181E-4</v>
      </c>
      <c r="FI14" s="135">
        <v>9.4427604553987054E-5</v>
      </c>
      <c r="FJ14" s="135">
        <v>8.3126524329391635E-5</v>
      </c>
      <c r="FK14" s="135">
        <v>6.1450420977641286E-5</v>
      </c>
      <c r="FL14" s="135">
        <v>7.3983956284701202E-6</v>
      </c>
      <c r="FM14" s="135">
        <v>2.2749951572968366E-5</v>
      </c>
      <c r="FN14" s="135">
        <v>1.4667573736838757E-4</v>
      </c>
      <c r="FO14" s="135"/>
      <c r="FP14" s="135">
        <v>0</v>
      </c>
      <c r="FQ14" s="135">
        <v>0</v>
      </c>
      <c r="FR14" s="135">
        <v>1.9732718299803572E-6</v>
      </c>
      <c r="FS14" s="135">
        <v>0</v>
      </c>
      <c r="FT14" s="135">
        <v>3.1477508902363701E-5</v>
      </c>
      <c r="FU14" s="135">
        <v>0</v>
      </c>
      <c r="FV14" s="135">
        <v>0</v>
      </c>
      <c r="FW14" s="135">
        <v>3.7468937715774056E-5</v>
      </c>
      <c r="FX14" s="135">
        <v>3.5190014301316374E-6</v>
      </c>
      <c r="FY14" s="135">
        <v>5.2862513481140938E-5</v>
      </c>
      <c r="FZ14" s="135">
        <v>3.8439746346307626E-6</v>
      </c>
      <c r="GA14" s="135">
        <v>0</v>
      </c>
      <c r="GB14" s="135">
        <v>8.3641484155672863E-5</v>
      </c>
      <c r="GC14" s="135">
        <v>0</v>
      </c>
      <c r="GD14" s="135">
        <v>2.3967030768303091E-6</v>
      </c>
      <c r="GE14" s="135">
        <v>8.2233308046012564E-5</v>
      </c>
      <c r="GF14" s="135">
        <v>2.2765452108249856E-4</v>
      </c>
      <c r="GG14" s="135">
        <v>2.5590869045057758E-6</v>
      </c>
      <c r="GH14" s="135">
        <v>2.000675190311193E-3</v>
      </c>
      <c r="GI14" s="135">
        <v>7.3647014443197099E-3</v>
      </c>
      <c r="GJ14" s="135">
        <v>6.9217726273961954E-4</v>
      </c>
      <c r="GK14" s="135">
        <v>4.6860313892290383E-5</v>
      </c>
      <c r="GL14" s="135">
        <v>6.7828711455957924E-5</v>
      </c>
      <c r="GM14" s="135">
        <v>9.0521666379368715E-5</v>
      </c>
      <c r="GN14" s="135">
        <v>1.9655842918093141E-5</v>
      </c>
      <c r="GO14" s="135">
        <v>2.0240835796023888E-5</v>
      </c>
      <c r="GP14" s="135">
        <v>6.0109724265201242E-5</v>
      </c>
      <c r="GQ14" s="135"/>
      <c r="GR14" s="135">
        <v>0</v>
      </c>
      <c r="GS14" s="135">
        <v>0</v>
      </c>
      <c r="GT14" s="135">
        <v>8.3633661823775512E-6</v>
      </c>
      <c r="GU14" s="135">
        <v>0</v>
      </c>
      <c r="GV14" s="135">
        <v>4.813875574270328E-5</v>
      </c>
      <c r="GW14" s="135">
        <v>0</v>
      </c>
      <c r="GX14" s="135">
        <v>0</v>
      </c>
      <c r="GY14" s="135">
        <v>3.4635126037409048E-5</v>
      </c>
      <c r="GZ14" s="135">
        <v>3.2933462687082585E-6</v>
      </c>
      <c r="HA14" s="135">
        <v>2.4069854539887886E-5</v>
      </c>
      <c r="HB14" s="135">
        <v>2.0358946631104748E-6</v>
      </c>
      <c r="HC14" s="135">
        <v>0</v>
      </c>
      <c r="HD14" s="135">
        <v>7.5864657975897499E-5</v>
      </c>
      <c r="HE14" s="135">
        <v>0</v>
      </c>
      <c r="HF14" s="135">
        <v>3.2933462687082585E-6</v>
      </c>
      <c r="HG14" s="135">
        <v>1.1684294226086805E-4</v>
      </c>
      <c r="HH14" s="135">
        <v>1.7824400342766338E-4</v>
      </c>
      <c r="HI14" s="135">
        <v>0</v>
      </c>
      <c r="HJ14" s="135">
        <v>2.2132584764150954E-3</v>
      </c>
      <c r="HK14" s="135">
        <v>7.861765495559038E-3</v>
      </c>
      <c r="HL14" s="135">
        <v>2.4509017931471466E-4</v>
      </c>
      <c r="HM14" s="135">
        <v>5.5246490326629233E-5</v>
      </c>
      <c r="HN14" s="135">
        <v>7.5809364425374757E-5</v>
      </c>
      <c r="HO14" s="135">
        <v>9.1696423492123759E-5</v>
      </c>
      <c r="HP14" s="135">
        <v>1.0364464042149812E-5</v>
      </c>
      <c r="HQ14" s="135">
        <v>4.2614904046497178E-5</v>
      </c>
      <c r="HR14" s="135">
        <v>1.3245626358578504E-4</v>
      </c>
    </row>
    <row r="15" spans="1:227" x14ac:dyDescent="0.25">
      <c r="A15" s="124" t="s">
        <v>28</v>
      </c>
      <c r="B15" s="124">
        <v>5913</v>
      </c>
      <c r="C15" s="139" t="s">
        <v>905</v>
      </c>
      <c r="D15" s="136">
        <v>8.7508473518596163E-5</v>
      </c>
      <c r="E15" s="135">
        <v>7.2246034252589772E-6</v>
      </c>
      <c r="F15" s="135">
        <v>0</v>
      </c>
      <c r="G15" s="135">
        <v>0</v>
      </c>
      <c r="H15" s="135">
        <v>6.273568602726958E-5</v>
      </c>
      <c r="I15" s="135">
        <v>0</v>
      </c>
      <c r="J15" s="135">
        <v>0</v>
      </c>
      <c r="K15" s="135">
        <v>9.9450735838856933E-5</v>
      </c>
      <c r="L15" s="135">
        <v>3.3014246824599628E-6</v>
      </c>
      <c r="M15" s="135">
        <v>1.5897050493824216E-4</v>
      </c>
      <c r="N15" s="135">
        <v>0</v>
      </c>
      <c r="O15" s="135">
        <v>6.7753616339483453E-6</v>
      </c>
      <c r="P15" s="135">
        <v>4.6041638686399431E-5</v>
      </c>
      <c r="Q15" s="135">
        <v>6.3668295735502508E-5</v>
      </c>
      <c r="R15" s="135">
        <v>1.2952660778465618E-5</v>
      </c>
      <c r="S15" s="135">
        <v>5.0192260786368483E-5</v>
      </c>
      <c r="T15" s="135">
        <v>3.20774248063834E-5</v>
      </c>
      <c r="U15" s="135">
        <v>7.0540155618105035E-6</v>
      </c>
      <c r="V15" s="135">
        <v>1.1197633253120062E-3</v>
      </c>
      <c r="W15" s="135">
        <v>1.1227857240148935E-2</v>
      </c>
      <c r="X15" s="135">
        <v>1.2643366037326333E-5</v>
      </c>
      <c r="Y15" s="135">
        <v>2.4026182273455444E-5</v>
      </c>
      <c r="Z15" s="135">
        <v>2.6157375923229862E-5</v>
      </c>
      <c r="AA15" s="135">
        <v>1.2180225761277366E-5</v>
      </c>
      <c r="AB15" s="135">
        <v>4.8559167447322381E-6</v>
      </c>
      <c r="AC15" s="135">
        <v>1.5815919692838538E-5</v>
      </c>
      <c r="AD15" s="135">
        <v>9.6598103919785038E-6</v>
      </c>
      <c r="AE15" s="135"/>
      <c r="AF15" s="135">
        <v>1.0427225049519336E-4</v>
      </c>
      <c r="AG15" s="135">
        <v>1.1447603201541854E-5</v>
      </c>
      <c r="AH15" s="135">
        <v>3.0025562590305832E-5</v>
      </c>
      <c r="AI15" s="135">
        <v>0</v>
      </c>
      <c r="AJ15" s="135">
        <v>5.4423353411051031E-5</v>
      </c>
      <c r="AK15" s="135">
        <v>0</v>
      </c>
      <c r="AL15" s="135">
        <v>0</v>
      </c>
      <c r="AM15" s="135">
        <v>1.3866738223578559E-4</v>
      </c>
      <c r="AN15" s="135">
        <v>1.1392244828258499E-5</v>
      </c>
      <c r="AO15" s="135">
        <v>1.6804584969144797E-4</v>
      </c>
      <c r="AP15" s="135">
        <v>0</v>
      </c>
      <c r="AQ15" s="135">
        <v>6.5620384655971753E-6</v>
      </c>
      <c r="AR15" s="135">
        <v>4.5324432757603165E-5</v>
      </c>
      <c r="AS15" s="135">
        <v>6.3836489321017912E-5</v>
      </c>
      <c r="AT15" s="135">
        <v>8.336071913470707E-6</v>
      </c>
      <c r="AU15" s="135">
        <v>5.0086617989814319E-5</v>
      </c>
      <c r="AV15" s="135">
        <v>4.663625203262395E-5</v>
      </c>
      <c r="AW15" s="135">
        <v>1.5957898420641624E-6</v>
      </c>
      <c r="AX15" s="135">
        <v>1.0892927835490082E-3</v>
      </c>
      <c r="AY15" s="135">
        <v>1.0490725293210476E-2</v>
      </c>
      <c r="AZ15" s="135">
        <v>1.8827801706961618E-5</v>
      </c>
      <c r="BA15" s="135">
        <v>2.7309895451997113E-5</v>
      </c>
      <c r="BB15" s="135">
        <v>2.5829717994951172E-5</v>
      </c>
      <c r="BC15" s="135">
        <v>1.2593323820004154E-5</v>
      </c>
      <c r="BD15" s="135">
        <v>4.4720009702359559E-6</v>
      </c>
      <c r="BE15" s="135">
        <v>2.6398930112067153E-5</v>
      </c>
      <c r="BF15" s="135">
        <v>3.3746647939276273E-5</v>
      </c>
      <c r="BG15" s="135"/>
      <c r="BH15" s="135">
        <v>1.0296668627075267E-4</v>
      </c>
      <c r="BI15" s="135">
        <v>6.6335661073610481E-6</v>
      </c>
      <c r="BJ15" s="135">
        <v>9.6519627681890888E-6</v>
      </c>
      <c r="BK15" s="135">
        <v>0</v>
      </c>
      <c r="BL15" s="135">
        <v>3.3880712264282711E-5</v>
      </c>
      <c r="BM15" s="135">
        <v>0</v>
      </c>
      <c r="BN15" s="135">
        <v>0</v>
      </c>
      <c r="BO15" s="135">
        <v>1.0036724574292632E-4</v>
      </c>
      <c r="BP15" s="135">
        <v>5.2407330864389443E-5</v>
      </c>
      <c r="BQ15" s="135">
        <v>2.495294985854086E-4</v>
      </c>
      <c r="BR15" s="135">
        <v>0</v>
      </c>
      <c r="BS15" s="135">
        <v>5.8144199586853339E-6</v>
      </c>
      <c r="BT15" s="135">
        <v>3.8724652207382194E-5</v>
      </c>
      <c r="BU15" s="135">
        <v>2.7332798613191746E-5</v>
      </c>
      <c r="BV15" s="135">
        <v>1.1434000447855638E-5</v>
      </c>
      <c r="BW15" s="135">
        <v>5.8816626487640669E-5</v>
      </c>
      <c r="BX15" s="135">
        <v>5.8892254965930812E-5</v>
      </c>
      <c r="BY15" s="135">
        <v>3.5122378057314407E-6</v>
      </c>
      <c r="BZ15" s="135">
        <v>1.3962573502369594E-3</v>
      </c>
      <c r="CA15" s="135">
        <v>1.0838695598094366E-2</v>
      </c>
      <c r="CB15" s="135">
        <v>3.5433403378909828E-5</v>
      </c>
      <c r="CC15" s="135">
        <v>5.9199357861366693E-5</v>
      </c>
      <c r="CD15" s="135">
        <v>5.1240268078772631E-5</v>
      </c>
      <c r="CE15" s="135">
        <v>9.9587580223605487E-6</v>
      </c>
      <c r="CF15" s="135">
        <v>1.6168881561566573E-5</v>
      </c>
      <c r="CG15" s="135">
        <v>2.6950605611676687E-5</v>
      </c>
      <c r="CH15" s="135">
        <v>3.5429327132128253E-5</v>
      </c>
      <c r="CI15" s="135"/>
      <c r="CJ15" s="135">
        <v>1.0556940160673907E-4</v>
      </c>
      <c r="CK15" s="135">
        <v>8.3417818364009169E-6</v>
      </c>
      <c r="CL15" s="135">
        <v>8.2340727946856874E-6</v>
      </c>
      <c r="CM15" s="135">
        <v>0</v>
      </c>
      <c r="CN15" s="135">
        <v>3.2855027541210547E-5</v>
      </c>
      <c r="CO15" s="135">
        <v>0</v>
      </c>
      <c r="CP15" s="135">
        <v>0</v>
      </c>
      <c r="CQ15" s="135">
        <v>1.1212995933792716E-4</v>
      </c>
      <c r="CR15" s="135">
        <v>6.1976916385351337E-6</v>
      </c>
      <c r="CS15" s="135">
        <v>2.0556233764528023E-4</v>
      </c>
      <c r="CT15" s="135">
        <v>1.5447744141492942E-6</v>
      </c>
      <c r="CU15" s="135">
        <v>3.5855773099061599E-6</v>
      </c>
      <c r="CV15" s="135">
        <v>1.7625110764356689E-5</v>
      </c>
      <c r="CW15" s="135">
        <v>3.0224659364460086E-5</v>
      </c>
      <c r="CX15" s="135">
        <v>8.50334539898694E-6</v>
      </c>
      <c r="CY15" s="135">
        <v>6.6852989737505727E-5</v>
      </c>
      <c r="CZ15" s="135">
        <v>8.9156215973118199E-5</v>
      </c>
      <c r="DA15" s="135">
        <v>3.472199371253001E-6</v>
      </c>
      <c r="DB15" s="135">
        <v>1.8580446880801923E-3</v>
      </c>
      <c r="DC15" s="135">
        <v>8.5895727226703456E-3</v>
      </c>
      <c r="DD15" s="135">
        <v>4.9276914931613409E-5</v>
      </c>
      <c r="DE15" s="135">
        <v>4.7807534012223415E-4</v>
      </c>
      <c r="DF15" s="135">
        <v>5.0132975057422031E-5</v>
      </c>
      <c r="DG15" s="135">
        <v>1.4086868743836123E-5</v>
      </c>
      <c r="DH15" s="135">
        <v>2.5176988502167166E-5</v>
      </c>
      <c r="DI15" s="135">
        <v>1.9418182864157989E-5</v>
      </c>
      <c r="DJ15" s="135">
        <v>3.1786950670125057E-5</v>
      </c>
      <c r="DK15" s="135"/>
      <c r="DL15" s="135">
        <v>8.8183743889353727E-5</v>
      </c>
      <c r="DM15" s="135">
        <v>3.528696400422444E-6</v>
      </c>
      <c r="DN15" s="135">
        <v>0</v>
      </c>
      <c r="DO15" s="135">
        <v>0</v>
      </c>
      <c r="DP15" s="135">
        <v>1.4991193858008882E-5</v>
      </c>
      <c r="DQ15" s="135">
        <v>0</v>
      </c>
      <c r="DR15" s="135">
        <v>0</v>
      </c>
      <c r="DS15" s="135">
        <v>1.3810272171583694E-4</v>
      </c>
      <c r="DT15" s="135">
        <v>6.8183024782900091E-6</v>
      </c>
      <c r="DU15" s="135">
        <v>1.95722656607701E-4</v>
      </c>
      <c r="DV15" s="135">
        <v>6.5986878947645941E-6</v>
      </c>
      <c r="DW15" s="135">
        <v>0</v>
      </c>
      <c r="DX15" s="135">
        <v>6.4525686001006864E-5</v>
      </c>
      <c r="DY15" s="135">
        <v>3.4392201145185203E-5</v>
      </c>
      <c r="DZ15" s="135">
        <v>8.7448630838385151E-6</v>
      </c>
      <c r="EA15" s="135">
        <v>1.5057584346020816E-4</v>
      </c>
      <c r="EB15" s="135">
        <v>1.4994473982474655E-4</v>
      </c>
      <c r="EC15" s="135">
        <v>3.9784322161638965E-6</v>
      </c>
      <c r="ED15" s="135">
        <v>1.9785606045278977E-3</v>
      </c>
      <c r="EE15" s="135">
        <v>9.5768039676314455E-3</v>
      </c>
      <c r="EF15" s="135">
        <v>9.6822547479880565E-5</v>
      </c>
      <c r="EG15" s="135">
        <v>5.1597488628882932E-4</v>
      </c>
      <c r="EH15" s="135">
        <v>9.1601351699390442E-5</v>
      </c>
      <c r="EI15" s="135">
        <v>1.5385193183764246E-5</v>
      </c>
      <c r="EJ15" s="135">
        <v>3.9136849936317513E-5</v>
      </c>
      <c r="EK15" s="135">
        <v>3.7964205438981213E-5</v>
      </c>
      <c r="EL15" s="135">
        <v>6.4083253587399034E-5</v>
      </c>
      <c r="EM15" s="135"/>
      <c r="EN15" s="135">
        <v>5.8030779434479048E-5</v>
      </c>
      <c r="EO15" s="135">
        <v>1.3942024601881335E-5</v>
      </c>
      <c r="EP15" s="135">
        <v>0</v>
      </c>
      <c r="EQ15" s="135">
        <v>0</v>
      </c>
      <c r="ER15" s="135">
        <v>3.9042512610888873E-5</v>
      </c>
      <c r="ES15" s="135">
        <v>0</v>
      </c>
      <c r="ET15" s="135">
        <v>0</v>
      </c>
      <c r="EU15" s="135">
        <v>6.4886340026051384E-5</v>
      </c>
      <c r="EV15" s="135">
        <v>7.2172949078760741E-6</v>
      </c>
      <c r="EW15" s="135">
        <v>1.790946348542766E-4</v>
      </c>
      <c r="EX15" s="135">
        <v>9.2706321256641935E-6</v>
      </c>
      <c r="EY15" s="135">
        <v>5.0126092307370346E-6</v>
      </c>
      <c r="EZ15" s="135">
        <v>4.932561993581173E-5</v>
      </c>
      <c r="FA15" s="135">
        <v>5.0126092307370346E-6</v>
      </c>
      <c r="FB15" s="135">
        <v>5.4977004466148121E-6</v>
      </c>
      <c r="FC15" s="135">
        <v>1.716444961627648E-4</v>
      </c>
      <c r="FD15" s="135">
        <v>1.5269647394376657E-4</v>
      </c>
      <c r="FE15" s="135">
        <v>1.404306730551828E-5</v>
      </c>
      <c r="FF15" s="135">
        <v>1.8662959982974185E-3</v>
      </c>
      <c r="FG15" s="135">
        <v>1.1925058876676079E-2</v>
      </c>
      <c r="FH15" s="135">
        <v>9.7875596983766519E-5</v>
      </c>
      <c r="FI15" s="135">
        <v>5.6574467332328056E-4</v>
      </c>
      <c r="FJ15" s="135">
        <v>1.0064014978938382E-4</v>
      </c>
      <c r="FK15" s="135">
        <v>1.2360842834218925E-5</v>
      </c>
      <c r="FL15" s="135">
        <v>2.9062713060306107E-5</v>
      </c>
      <c r="FM15" s="135">
        <v>5.2472352754183287E-5</v>
      </c>
      <c r="FN15" s="135">
        <v>9.3750237553212698E-5</v>
      </c>
      <c r="FO15" s="135"/>
      <c r="FP15" s="135">
        <v>1.3909099811575565E-5</v>
      </c>
      <c r="FQ15" s="135">
        <v>1.0658134471679885E-5</v>
      </c>
      <c r="FR15" s="135">
        <v>0</v>
      </c>
      <c r="FS15" s="135">
        <v>0</v>
      </c>
      <c r="FT15" s="135">
        <v>8.0102503348265134E-6</v>
      </c>
      <c r="FU15" s="135">
        <v>0</v>
      </c>
      <c r="FV15" s="135">
        <v>0</v>
      </c>
      <c r="FW15" s="135">
        <v>7.3243122698441986E-5</v>
      </c>
      <c r="FX15" s="135">
        <v>9.3150763324025449E-6</v>
      </c>
      <c r="FY15" s="135">
        <v>2.6878852345366914E-4</v>
      </c>
      <c r="FZ15" s="135">
        <v>7.1239224045266326E-6</v>
      </c>
      <c r="GA15" s="135">
        <v>1.7060579363371839E-6</v>
      </c>
      <c r="GB15" s="135">
        <v>6.9224924605160041E-5</v>
      </c>
      <c r="GC15" s="135">
        <v>2.3084690491491893E-5</v>
      </c>
      <c r="GD15" s="135">
        <v>1.7684215481302132E-6</v>
      </c>
      <c r="GE15" s="135">
        <v>2.4915833306934937E-4</v>
      </c>
      <c r="GF15" s="135">
        <v>1.8457733927673507E-4</v>
      </c>
      <c r="GG15" s="135">
        <v>1.024750071484543E-4</v>
      </c>
      <c r="GH15" s="135">
        <v>2.4277178123789118E-3</v>
      </c>
      <c r="GI15" s="135">
        <v>1.4683734554261392E-2</v>
      </c>
      <c r="GJ15" s="135">
        <v>1.7629843620425186E-4</v>
      </c>
      <c r="GK15" s="135">
        <v>6.7691980162068097E-4</v>
      </c>
      <c r="GL15" s="135">
        <v>1.1952493906591062E-4</v>
      </c>
      <c r="GM15" s="135">
        <v>2.7144820611167292E-5</v>
      </c>
      <c r="GN15" s="135">
        <v>4.1620043888794276E-5</v>
      </c>
      <c r="GO15" s="135">
        <v>5.801517843733667E-5</v>
      </c>
      <c r="GP15" s="135">
        <v>1.386116575003834E-5</v>
      </c>
      <c r="GQ15" s="135"/>
      <c r="GR15" s="135">
        <v>1.4776724705651528E-5</v>
      </c>
      <c r="GS15" s="135">
        <v>1.8751620317969378E-5</v>
      </c>
      <c r="GT15" s="135">
        <v>1.7983403967288517E-6</v>
      </c>
      <c r="GU15" s="135">
        <v>0</v>
      </c>
      <c r="GV15" s="135">
        <v>1.2553715974273455E-5</v>
      </c>
      <c r="GW15" s="135">
        <v>0</v>
      </c>
      <c r="GX15" s="135">
        <v>6.0970239474638411E-6</v>
      </c>
      <c r="GY15" s="135">
        <v>8.2108972501875938E-5</v>
      </c>
      <c r="GZ15" s="135">
        <v>6.8689236459436308E-6</v>
      </c>
      <c r="HA15" s="135">
        <v>2.7381084545506038E-4</v>
      </c>
      <c r="HB15" s="135">
        <v>3.5100137863864335E-6</v>
      </c>
      <c r="HC15" s="135">
        <v>3.6746810998218463E-6</v>
      </c>
      <c r="HD15" s="135">
        <v>5.744289228683773E-5</v>
      </c>
      <c r="HE15" s="135">
        <v>3.2393483899527632E-5</v>
      </c>
      <c r="HF15" s="135">
        <v>4.9400194030623877E-6</v>
      </c>
      <c r="HG15" s="135">
        <v>2.4502392238777838E-4</v>
      </c>
      <c r="HH15" s="135">
        <v>1.9952638701911803E-4</v>
      </c>
      <c r="HI15" s="135">
        <v>7.6508463837931626E-5</v>
      </c>
      <c r="HJ15" s="135">
        <v>2.238318544844178E-3</v>
      </c>
      <c r="HK15" s="135">
        <v>1.5227326712161558E-2</v>
      </c>
      <c r="HL15" s="135">
        <v>2.2000107743814904E-4</v>
      </c>
      <c r="HM15" s="135">
        <v>6.8225056636265027E-4</v>
      </c>
      <c r="HN15" s="135">
        <v>1.6251584831835787E-4</v>
      </c>
      <c r="HO15" s="135">
        <v>8.1669050773983901E-5</v>
      </c>
      <c r="HP15" s="135">
        <v>4.6268091728573445E-5</v>
      </c>
      <c r="HQ15" s="135">
        <v>1.3697867801526587E-4</v>
      </c>
      <c r="HR15" s="135">
        <v>2.7783189124867248E-5</v>
      </c>
    </row>
    <row r="16" spans="1:227" x14ac:dyDescent="0.25">
      <c r="A16" s="124" t="s">
        <v>28</v>
      </c>
      <c r="B16" s="124">
        <v>5914</v>
      </c>
      <c r="C16" s="139" t="s">
        <v>906</v>
      </c>
      <c r="D16" s="136">
        <v>2.159963940830336E-4</v>
      </c>
      <c r="E16" s="135">
        <v>8.1742804727459424E-5</v>
      </c>
      <c r="F16" s="135">
        <v>6.6266397219808622E-4</v>
      </c>
      <c r="G16" s="135">
        <v>4.9794079889749795E-5</v>
      </c>
      <c r="H16" s="135">
        <v>6.0721060038114926E-4</v>
      </c>
      <c r="I16" s="135">
        <v>1.0319385436630782E-4</v>
      </c>
      <c r="J16" s="135">
        <v>1.2080257167897793E-4</v>
      </c>
      <c r="K16" s="135">
        <v>3.1207698257799878E-4</v>
      </c>
      <c r="L16" s="135">
        <v>1.0006021646807614E-4</v>
      </c>
      <c r="M16" s="135">
        <v>9.0792552892094975E-4</v>
      </c>
      <c r="N16" s="135">
        <v>3.6771571741675102E-4</v>
      </c>
      <c r="O16" s="135">
        <v>2.3774164257036774E-4</v>
      </c>
      <c r="P16" s="135">
        <v>1.0728786473060013E-3</v>
      </c>
      <c r="Q16" s="135">
        <v>3.0721353926920652E-4</v>
      </c>
      <c r="R16" s="135">
        <v>2.070741442026954E-4</v>
      </c>
      <c r="S16" s="135">
        <v>1.1463722950778338E-3</v>
      </c>
      <c r="T16" s="135">
        <v>2.6297703578063276E-3</v>
      </c>
      <c r="U16" s="135">
        <v>6.3618594754077788E-4</v>
      </c>
      <c r="V16" s="135">
        <v>7.3342778650904239E-3</v>
      </c>
      <c r="W16" s="135">
        <v>1.5713509670244485E-2</v>
      </c>
      <c r="X16" s="135">
        <v>1.7038859766686707E-3</v>
      </c>
      <c r="Y16" s="135">
        <v>1.4134999101940073E-3</v>
      </c>
      <c r="Z16" s="135">
        <v>1.7733033057782111E-3</v>
      </c>
      <c r="AA16" s="135">
        <v>2.8228649997958104E-4</v>
      </c>
      <c r="AB16" s="135">
        <v>4.9304397784306442E-4</v>
      </c>
      <c r="AC16" s="135">
        <v>1.0826200524945598E-3</v>
      </c>
      <c r="AD16" s="135">
        <v>1.0767467880491907E-3</v>
      </c>
      <c r="AE16" s="135"/>
      <c r="AF16" s="135">
        <v>1.978948868567714E-4</v>
      </c>
      <c r="AG16" s="135">
        <v>8.7265061411577293E-5</v>
      </c>
      <c r="AH16" s="135">
        <v>6.3801271321895425E-4</v>
      </c>
      <c r="AI16" s="135">
        <v>4.9483512991089685E-5</v>
      </c>
      <c r="AJ16" s="135">
        <v>6.2709012016811782E-4</v>
      </c>
      <c r="AK16" s="135">
        <v>5.4654060373170346E-5</v>
      </c>
      <c r="AL16" s="135">
        <v>1.8794351315758797E-4</v>
      </c>
      <c r="AM16" s="135">
        <v>3.4970211562836628E-4</v>
      </c>
      <c r="AN16" s="135">
        <v>1.0519352491992822E-4</v>
      </c>
      <c r="AO16" s="135">
        <v>5.2642393105496277E-4</v>
      </c>
      <c r="AP16" s="135">
        <v>4.2440176777378956E-4</v>
      </c>
      <c r="AQ16" s="135">
        <v>2.4443885139717881E-4</v>
      </c>
      <c r="AR16" s="135">
        <v>1.0581714452671054E-3</v>
      </c>
      <c r="AS16" s="135">
        <v>3.713827329604976E-4</v>
      </c>
      <c r="AT16" s="135">
        <v>2.0061074228887031E-4</v>
      </c>
      <c r="AU16" s="135">
        <v>1.259146771400439E-3</v>
      </c>
      <c r="AV16" s="135">
        <v>2.6251927975973941E-3</v>
      </c>
      <c r="AW16" s="135">
        <v>5.5154808869452537E-4</v>
      </c>
      <c r="AX16" s="135">
        <v>7.5172237775421227E-3</v>
      </c>
      <c r="AY16" s="135">
        <v>1.6873982456552035E-2</v>
      </c>
      <c r="AZ16" s="135">
        <v>1.8868956844547162E-3</v>
      </c>
      <c r="BA16" s="135">
        <v>1.3539378177816949E-3</v>
      </c>
      <c r="BB16" s="135">
        <v>1.7332095190592276E-3</v>
      </c>
      <c r="BC16" s="135">
        <v>3.292785240793535E-4</v>
      </c>
      <c r="BD16" s="135">
        <v>5.0636329931649272E-4</v>
      </c>
      <c r="BE16" s="135">
        <v>8.5199530352555531E-4</v>
      </c>
      <c r="BF16" s="135">
        <v>1.0990960877216524E-3</v>
      </c>
      <c r="BG16" s="135"/>
      <c r="BH16" s="135">
        <v>1.6971912435173202E-4</v>
      </c>
      <c r="BI16" s="135">
        <v>7.8279346191662536E-5</v>
      </c>
      <c r="BJ16" s="135">
        <v>4.9609625794266637E-4</v>
      </c>
      <c r="BK16" s="135">
        <v>3.8495664557159224E-5</v>
      </c>
      <c r="BL16" s="135">
        <v>6.5551198914198631E-4</v>
      </c>
      <c r="BM16" s="135">
        <v>4.4560581418030326E-5</v>
      </c>
      <c r="BN16" s="135">
        <v>1.420195148003949E-4</v>
      </c>
      <c r="BO16" s="135">
        <v>2.9049385613164275E-4</v>
      </c>
      <c r="BP16" s="135">
        <v>1.0280894321075575E-4</v>
      </c>
      <c r="BQ16" s="135">
        <v>4.8843393943627511E-4</v>
      </c>
      <c r="BR16" s="135">
        <v>2.3770787014032113E-4</v>
      </c>
      <c r="BS16" s="135">
        <v>2.6384461077842822E-4</v>
      </c>
      <c r="BT16" s="135">
        <v>1.0773313906955048E-3</v>
      </c>
      <c r="BU16" s="135">
        <v>1.8263787846758498E-4</v>
      </c>
      <c r="BV16" s="135">
        <v>1.7621791794706967E-4</v>
      </c>
      <c r="BW16" s="135">
        <v>1.1198474651590079E-3</v>
      </c>
      <c r="BX16" s="135">
        <v>2.5728723203098298E-3</v>
      </c>
      <c r="BY16" s="135">
        <v>4.4589973977473977E-4</v>
      </c>
      <c r="BZ16" s="135">
        <v>7.6332511494108506E-3</v>
      </c>
      <c r="CA16" s="135">
        <v>1.6367798123891372E-2</v>
      </c>
      <c r="CB16" s="135">
        <v>1.8344552908758278E-3</v>
      </c>
      <c r="CC16" s="135">
        <v>1.4753415372581607E-3</v>
      </c>
      <c r="CD16" s="135">
        <v>1.5208136853890758E-3</v>
      </c>
      <c r="CE16" s="135">
        <v>2.9361187728964619E-4</v>
      </c>
      <c r="CF16" s="135">
        <v>4.5011016943742268E-4</v>
      </c>
      <c r="CG16" s="135">
        <v>6.9866767543769399E-4</v>
      </c>
      <c r="CH16" s="135">
        <v>1.3266598969860672E-3</v>
      </c>
      <c r="CI16" s="135"/>
      <c r="CJ16" s="135">
        <v>1.754790605703232E-4</v>
      </c>
      <c r="CK16" s="135">
        <v>1.1051239628715148E-4</v>
      </c>
      <c r="CL16" s="135">
        <v>4.850402886160898E-4</v>
      </c>
      <c r="CM16" s="135">
        <v>3.7794620883488012E-5</v>
      </c>
      <c r="CN16" s="135">
        <v>5.2416602318832611E-4</v>
      </c>
      <c r="CO16" s="135">
        <v>5.6383954327117092E-5</v>
      </c>
      <c r="CP16" s="135">
        <v>1.3165256328358029E-4</v>
      </c>
      <c r="CQ16" s="135">
        <v>2.1184608313924209E-4</v>
      </c>
      <c r="CR16" s="135">
        <v>8.2015560018810954E-5</v>
      </c>
      <c r="CS16" s="135">
        <v>5.4200558832366032E-4</v>
      </c>
      <c r="CT16" s="135">
        <v>2.1701875317890979E-4</v>
      </c>
      <c r="CU16" s="135">
        <v>2.0750470014579893E-4</v>
      </c>
      <c r="CV16" s="135">
        <v>7.5993142170074565E-4</v>
      </c>
      <c r="CW16" s="135">
        <v>1.7813428686010889E-4</v>
      </c>
      <c r="CX16" s="135">
        <v>1.4900040829895982E-4</v>
      </c>
      <c r="CY16" s="135">
        <v>9.4192781466317216E-4</v>
      </c>
      <c r="CZ16" s="135">
        <v>2.4454715477756463E-3</v>
      </c>
      <c r="DA16" s="135">
        <v>3.9163645320479179E-4</v>
      </c>
      <c r="DB16" s="135">
        <v>6.8460642706098668E-3</v>
      </c>
      <c r="DC16" s="135">
        <v>1.4775641138381302E-2</v>
      </c>
      <c r="DD16" s="135">
        <v>1.5052168230086937E-3</v>
      </c>
      <c r="DE16" s="135">
        <v>1.2961258521232257E-3</v>
      </c>
      <c r="DF16" s="135">
        <v>1.4529908061703164E-3</v>
      </c>
      <c r="DG16" s="135">
        <v>3.2934516814004527E-4</v>
      </c>
      <c r="DH16" s="135">
        <v>3.023123245045407E-4</v>
      </c>
      <c r="DI16" s="135">
        <v>6.1539558152559919E-4</v>
      </c>
      <c r="DJ16" s="135">
        <v>1.1447655670646314E-3</v>
      </c>
      <c r="DK16" s="135"/>
      <c r="DL16" s="135">
        <v>1.6752137007136045E-4</v>
      </c>
      <c r="DM16" s="135">
        <v>2.9788142845171903E-5</v>
      </c>
      <c r="DN16" s="135">
        <v>4.8512198429017636E-4</v>
      </c>
      <c r="DO16" s="135">
        <v>2.5921311738863264E-5</v>
      </c>
      <c r="DP16" s="135">
        <v>4.1423596397026987E-4</v>
      </c>
      <c r="DQ16" s="135">
        <v>4.701843807469121E-5</v>
      </c>
      <c r="DR16" s="135">
        <v>2.4963188663017549E-5</v>
      </c>
      <c r="DS16" s="135">
        <v>2.5257688744409148E-4</v>
      </c>
      <c r="DT16" s="135">
        <v>8.755260822141089E-5</v>
      </c>
      <c r="DU16" s="135">
        <v>5.4784712540497272E-4</v>
      </c>
      <c r="DV16" s="135">
        <v>2.3655536933299089E-4</v>
      </c>
      <c r="DW16" s="135">
        <v>1.9110463215273363E-4</v>
      </c>
      <c r="DX16" s="135">
        <v>6.7616261557682672E-4</v>
      </c>
      <c r="DY16" s="135">
        <v>1.437197747050835E-4</v>
      </c>
      <c r="DZ16" s="135">
        <v>2.2272352649912652E-4</v>
      </c>
      <c r="EA16" s="135">
        <v>1.0174215119112533E-3</v>
      </c>
      <c r="EB16" s="135">
        <v>2.6892627385588573E-3</v>
      </c>
      <c r="EC16" s="135">
        <v>3.9004783284269685E-4</v>
      </c>
      <c r="ED16" s="135">
        <v>6.3422200237350946E-3</v>
      </c>
      <c r="EE16" s="135">
        <v>1.3681581068721478E-2</v>
      </c>
      <c r="EF16" s="135">
        <v>1.5150402579053521E-3</v>
      </c>
      <c r="EG16" s="135">
        <v>1.1682647303610726E-3</v>
      </c>
      <c r="EH16" s="135">
        <v>1.3334347893342148E-3</v>
      </c>
      <c r="EI16" s="135">
        <v>2.1627798582194747E-4</v>
      </c>
      <c r="EJ16" s="135">
        <v>3.2071814189196069E-4</v>
      </c>
      <c r="EK16" s="135">
        <v>4.8467929561686086E-4</v>
      </c>
      <c r="EL16" s="135">
        <v>1.2816236858026557E-3</v>
      </c>
      <c r="EM16" s="135"/>
      <c r="EN16" s="135">
        <v>1.3103061140656722E-4</v>
      </c>
      <c r="EO16" s="135">
        <v>2.400353507284829E-5</v>
      </c>
      <c r="EP16" s="135">
        <v>4.876693499257535E-4</v>
      </c>
      <c r="EQ16" s="135">
        <v>2.6196650426167479E-5</v>
      </c>
      <c r="ER16" s="135">
        <v>2.3959876863412926E-4</v>
      </c>
      <c r="ES16" s="135">
        <v>4.1085465283400049E-5</v>
      </c>
      <c r="ET16" s="135">
        <v>3.9254659169309489E-5</v>
      </c>
      <c r="EU16" s="135">
        <v>1.3156370868648849E-4</v>
      </c>
      <c r="EV16" s="135">
        <v>8.0429704630573885E-5</v>
      </c>
      <c r="EW16" s="135">
        <v>5.1649368556934286E-4</v>
      </c>
      <c r="EX16" s="135">
        <v>1.8214880508211822E-4</v>
      </c>
      <c r="EY16" s="135">
        <v>1.5619664062876994E-4</v>
      </c>
      <c r="EZ16" s="135">
        <v>6.7057363966078608E-4</v>
      </c>
      <c r="FA16" s="135">
        <v>7.9952877931705209E-5</v>
      </c>
      <c r="FB16" s="135">
        <v>1.739008530375878E-4</v>
      </c>
      <c r="FC16" s="135">
        <v>8.731988276861174E-4</v>
      </c>
      <c r="FD16" s="135">
        <v>2.5630227379728472E-3</v>
      </c>
      <c r="FE16" s="135">
        <v>4.1873203112227685E-4</v>
      </c>
      <c r="FF16" s="135">
        <v>6.281368863200909E-3</v>
      </c>
      <c r="FG16" s="135">
        <v>1.2201140888531655E-2</v>
      </c>
      <c r="FH16" s="135">
        <v>1.3060858923530409E-3</v>
      </c>
      <c r="FI16" s="135">
        <v>1.0687906602060452E-3</v>
      </c>
      <c r="FJ16" s="135">
        <v>1.1858548127865521E-3</v>
      </c>
      <c r="FK16" s="135">
        <v>2.2933032184374439E-4</v>
      </c>
      <c r="FL16" s="135">
        <v>3.1347273497723751E-4</v>
      </c>
      <c r="FM16" s="135">
        <v>5.1605523497554029E-4</v>
      </c>
      <c r="FN16" s="135">
        <v>1.1671810288015462E-3</v>
      </c>
      <c r="FO16" s="135"/>
      <c r="FP16" s="135">
        <v>1.19065331168853E-4</v>
      </c>
      <c r="FQ16" s="135">
        <v>1.7041216633544147E-5</v>
      </c>
      <c r="FR16" s="135">
        <v>3.1830819112534678E-4</v>
      </c>
      <c r="FS16" s="135">
        <v>2.3598810022861564E-5</v>
      </c>
      <c r="FT16" s="135">
        <v>2.4253093518903087E-4</v>
      </c>
      <c r="FU16" s="135">
        <v>3.7639173520957494E-5</v>
      </c>
      <c r="FV16" s="135">
        <v>3.8713126714427132E-5</v>
      </c>
      <c r="FW16" s="135">
        <v>9.9363650790558274E-5</v>
      </c>
      <c r="FX16" s="135">
        <v>8.013251352400988E-5</v>
      </c>
      <c r="FY16" s="135">
        <v>3.5934727089949727E-4</v>
      </c>
      <c r="FZ16" s="135">
        <v>1.8866969950297321E-4</v>
      </c>
      <c r="GA16" s="135">
        <v>1.323960567850918E-4</v>
      </c>
      <c r="GB16" s="135">
        <v>6.3759705724034501E-4</v>
      </c>
      <c r="GC16" s="135">
        <v>7.0899533521703216E-5</v>
      </c>
      <c r="GD16" s="135">
        <v>1.5837496151353361E-4</v>
      </c>
      <c r="GE16" s="135">
        <v>6.4370963672214854E-4</v>
      </c>
      <c r="GF16" s="135">
        <v>1.7062249655756055E-3</v>
      </c>
      <c r="GG16" s="135">
        <v>7.0130483713836322E-4</v>
      </c>
      <c r="GH16" s="135">
        <v>5.7383416550448804E-3</v>
      </c>
      <c r="GI16" s="135">
        <v>1.093438619696499E-2</v>
      </c>
      <c r="GJ16" s="135">
        <v>1.1113631385768334E-3</v>
      </c>
      <c r="GK16" s="135">
        <v>1.1072260508558681E-3</v>
      </c>
      <c r="GL16" s="135">
        <v>1.1838971989310918E-3</v>
      </c>
      <c r="GM16" s="135">
        <v>1.8310379853770137E-4</v>
      </c>
      <c r="GN16" s="135">
        <v>2.7419282167801678E-4</v>
      </c>
      <c r="GO16" s="135">
        <v>4.7033558936992998E-4</v>
      </c>
      <c r="GP16" s="135">
        <v>1.0092728372156105E-3</v>
      </c>
      <c r="GQ16" s="135"/>
      <c r="GR16" s="135">
        <v>3.9376201325754852E-5</v>
      </c>
      <c r="GS16" s="135">
        <v>1.4855331681061703E-5</v>
      </c>
      <c r="GT16" s="135">
        <v>3.6048638922653255E-4</v>
      </c>
      <c r="GU16" s="135">
        <v>2.1086949490511518E-5</v>
      </c>
      <c r="GV16" s="135">
        <v>1.5601833613121334E-4</v>
      </c>
      <c r="GW16" s="135">
        <v>3.9749216124187904E-5</v>
      </c>
      <c r="GX16" s="135">
        <v>4.1988734920411276E-5</v>
      </c>
      <c r="GY16" s="135">
        <v>9.2859234726006359E-5</v>
      </c>
      <c r="GZ16" s="135">
        <v>1.0348647313360085E-4</v>
      </c>
      <c r="HA16" s="135">
        <v>3.6902087941439652E-4</v>
      </c>
      <c r="HB16" s="135">
        <v>1.5354139306913902E-4</v>
      </c>
      <c r="HC16" s="135">
        <v>1.6394923394833606E-4</v>
      </c>
      <c r="HD16" s="135">
        <v>5.983340234277985E-4</v>
      </c>
      <c r="HE16" s="135">
        <v>7.2446901218530633E-5</v>
      </c>
      <c r="HF16" s="135">
        <v>1.6273676251939772E-4</v>
      </c>
      <c r="HG16" s="135">
        <v>5.5310038909563381E-4</v>
      </c>
      <c r="HH16" s="135">
        <v>1.8380424660012628E-3</v>
      </c>
      <c r="HI16" s="135">
        <v>4.2204007099277556E-4</v>
      </c>
      <c r="HJ16" s="135">
        <v>5.7247709520212089E-3</v>
      </c>
      <c r="HK16" s="135">
        <v>1.0441708568878529E-2</v>
      </c>
      <c r="HL16" s="135">
        <v>1.0450590247096914E-3</v>
      </c>
      <c r="HM16" s="135">
        <v>1.1130071715917224E-3</v>
      </c>
      <c r="HN16" s="135">
        <v>1.1280049404988528E-3</v>
      </c>
      <c r="HO16" s="135">
        <v>1.9253920624202176E-4</v>
      </c>
      <c r="HP16" s="135">
        <v>3.3980283132043762E-4</v>
      </c>
      <c r="HQ16" s="135">
        <v>5.2263771611313738E-4</v>
      </c>
      <c r="HR16" s="135">
        <v>9.7155014931999686E-4</v>
      </c>
    </row>
    <row r="17" spans="1:226" x14ac:dyDescent="0.25">
      <c r="A17" s="124" t="s">
        <v>28</v>
      </c>
      <c r="B17" s="124">
        <v>6010</v>
      </c>
      <c r="C17" s="139" t="s">
        <v>907</v>
      </c>
      <c r="D17" s="136">
        <v>2.1190249276839615E-3</v>
      </c>
      <c r="E17" s="135">
        <v>6.4630028114825392E-5</v>
      </c>
      <c r="F17" s="135">
        <v>1.3602942654757039E-3</v>
      </c>
      <c r="G17" s="135">
        <v>7.5852770156651142E-4</v>
      </c>
      <c r="H17" s="135">
        <v>2.5227950464770032E-3</v>
      </c>
      <c r="I17" s="135">
        <v>2.3690764795692435E-4</v>
      </c>
      <c r="J17" s="135">
        <v>9.052050395183109E-4</v>
      </c>
      <c r="K17" s="135">
        <v>1.9231521710359504E-3</v>
      </c>
      <c r="L17" s="135">
        <v>4.116392270290132E-4</v>
      </c>
      <c r="M17" s="135">
        <v>2.5857441490829227E-3</v>
      </c>
      <c r="N17" s="135">
        <v>1.6046681580517736E-3</v>
      </c>
      <c r="O17" s="135">
        <v>3.0253544401466913E-3</v>
      </c>
      <c r="P17" s="135">
        <v>6.606198750066003E-3</v>
      </c>
      <c r="Q17" s="135">
        <v>1.187488781183162E-3</v>
      </c>
      <c r="R17" s="135">
        <v>1.2631360526209766E-3</v>
      </c>
      <c r="S17" s="135">
        <v>5.3740188138848705E-3</v>
      </c>
      <c r="T17" s="135">
        <v>1.4521042665650671E-2</v>
      </c>
      <c r="U17" s="135">
        <v>3.3213839115114846E-3</v>
      </c>
      <c r="V17" s="135">
        <v>1.4719985319607793E-2</v>
      </c>
      <c r="W17" s="135">
        <v>3.4942629273413066E-2</v>
      </c>
      <c r="X17" s="135">
        <v>1.2291667532426576E-2</v>
      </c>
      <c r="Y17" s="135">
        <v>1.0125439544524502E-2</v>
      </c>
      <c r="Z17" s="135">
        <v>1.7238550159123091E-2</v>
      </c>
      <c r="AA17" s="135">
        <v>1.6866199746074014E-3</v>
      </c>
      <c r="AB17" s="135">
        <v>2.3219981422151659E-3</v>
      </c>
      <c r="AC17" s="135">
        <v>4.6325156870086048E-3</v>
      </c>
      <c r="AD17" s="135">
        <v>4.0348932791965123E-2</v>
      </c>
      <c r="AE17" s="135"/>
      <c r="AF17" s="135">
        <v>2.0947204089087645E-3</v>
      </c>
      <c r="AG17" s="135">
        <v>6.3762207422176091E-5</v>
      </c>
      <c r="AH17" s="135">
        <v>1.4243833248681319E-3</v>
      </c>
      <c r="AI17" s="135">
        <v>6.2160949999288679E-4</v>
      </c>
      <c r="AJ17" s="135">
        <v>2.5251347503418352E-3</v>
      </c>
      <c r="AK17" s="135">
        <v>1.6861035446390959E-4</v>
      </c>
      <c r="AL17" s="135">
        <v>7.2192011982656721E-4</v>
      </c>
      <c r="AM17" s="135">
        <v>1.9996439562201618E-3</v>
      </c>
      <c r="AN17" s="135">
        <v>4.1639057325253137E-4</v>
      </c>
      <c r="AO17" s="135">
        <v>2.9522193750617211E-3</v>
      </c>
      <c r="AP17" s="135">
        <v>1.5430680054563937E-3</v>
      </c>
      <c r="AQ17" s="135">
        <v>2.7416509276950874E-3</v>
      </c>
      <c r="AR17" s="135">
        <v>6.6366501139340046E-3</v>
      </c>
      <c r="AS17" s="135">
        <v>8.1894268294722635E-4</v>
      </c>
      <c r="AT17" s="135">
        <v>1.3323607620322323E-3</v>
      </c>
      <c r="AU17" s="135">
        <v>5.1929867762934324E-3</v>
      </c>
      <c r="AV17" s="135">
        <v>1.4510368328871214E-2</v>
      </c>
      <c r="AW17" s="135">
        <v>3.3195338089305696E-3</v>
      </c>
      <c r="AX17" s="135">
        <v>1.5283593892368772E-2</v>
      </c>
      <c r="AY17" s="135">
        <v>3.5934184451658441E-2</v>
      </c>
      <c r="AZ17" s="135">
        <v>1.2517800076566938E-2</v>
      </c>
      <c r="BA17" s="135">
        <v>1.0516564214063873E-2</v>
      </c>
      <c r="BB17" s="135">
        <v>1.7298881296386109E-2</v>
      </c>
      <c r="BC17" s="135">
        <v>2.7050073798477706E-3</v>
      </c>
      <c r="BD17" s="135">
        <v>2.0122108718368058E-3</v>
      </c>
      <c r="BE17" s="135">
        <v>4.7428233822653923E-3</v>
      </c>
      <c r="BF17" s="135">
        <v>3.8781880651217251E-2</v>
      </c>
      <c r="BG17" s="135"/>
      <c r="BH17" s="135">
        <v>2.0689416698450353E-3</v>
      </c>
      <c r="BI17" s="135">
        <v>7.8434730668601769E-5</v>
      </c>
      <c r="BJ17" s="135">
        <v>1.5460729049479112E-3</v>
      </c>
      <c r="BK17" s="135">
        <v>6.1007537357747014E-4</v>
      </c>
      <c r="BL17" s="135">
        <v>2.7047029101460907E-3</v>
      </c>
      <c r="BM17" s="135">
        <v>2.7459805746867292E-4</v>
      </c>
      <c r="BN17" s="135">
        <v>9.6206392470524085E-4</v>
      </c>
      <c r="BO17" s="135">
        <v>2.0099985515228762E-3</v>
      </c>
      <c r="BP17" s="135">
        <v>9.1483642677470881E-4</v>
      </c>
      <c r="BQ17" s="135">
        <v>2.7187500924318042E-3</v>
      </c>
      <c r="BR17" s="135">
        <v>1.8906715282750448E-3</v>
      </c>
      <c r="BS17" s="135">
        <v>2.7321752240741909E-3</v>
      </c>
      <c r="BT17" s="135">
        <v>6.4015774934820047E-3</v>
      </c>
      <c r="BU17" s="135">
        <v>1.2233734176175426E-3</v>
      </c>
      <c r="BV17" s="135">
        <v>1.2090619202094455E-3</v>
      </c>
      <c r="BW17" s="135">
        <v>5.5770502119347606E-3</v>
      </c>
      <c r="BX17" s="135">
        <v>1.5412646283187774E-2</v>
      </c>
      <c r="BY17" s="135">
        <v>3.3613663492794684E-3</v>
      </c>
      <c r="BZ17" s="135">
        <v>1.5382800568153257E-2</v>
      </c>
      <c r="CA17" s="135">
        <v>4.0861068374995833E-2</v>
      </c>
      <c r="CB17" s="135">
        <v>1.1977728957089954E-2</v>
      </c>
      <c r="CC17" s="135">
        <v>1.015559733957141E-2</v>
      </c>
      <c r="CD17" s="135">
        <v>1.7173125590834254E-2</v>
      </c>
      <c r="CE17" s="135">
        <v>2.6618114107890304E-3</v>
      </c>
      <c r="CF17" s="135">
        <v>1.9582191933961166E-3</v>
      </c>
      <c r="CG17" s="135">
        <v>4.5736591437186072E-3</v>
      </c>
      <c r="CH17" s="135">
        <v>3.4115496234908768E-2</v>
      </c>
      <c r="CI17" s="135"/>
      <c r="CJ17" s="135">
        <v>2.1125366356864405E-3</v>
      </c>
      <c r="CK17" s="135">
        <v>6.7555451100916332E-5</v>
      </c>
      <c r="CL17" s="135">
        <v>1.4871872364481912E-3</v>
      </c>
      <c r="CM17" s="135">
        <v>5.5049325922262274E-4</v>
      </c>
      <c r="CN17" s="135">
        <v>2.7623969847263186E-3</v>
      </c>
      <c r="CO17" s="135">
        <v>2.5857443207684926E-4</v>
      </c>
      <c r="CP17" s="135">
        <v>2.9951319326607952E-4</v>
      </c>
      <c r="CQ17" s="135">
        <v>1.9108572373398038E-3</v>
      </c>
      <c r="CR17" s="135">
        <v>3.3803388646871029E-4</v>
      </c>
      <c r="CS17" s="135">
        <v>2.7040936552756791E-3</v>
      </c>
      <c r="CT17" s="135">
        <v>1.6833944769303966E-3</v>
      </c>
      <c r="CU17" s="135">
        <v>2.2518647436944859E-3</v>
      </c>
      <c r="CV17" s="135">
        <v>6.6602053180331187E-3</v>
      </c>
      <c r="CW17" s="135">
        <v>1.256554598941066E-3</v>
      </c>
      <c r="CX17" s="135">
        <v>1.3005088164756882E-3</v>
      </c>
      <c r="CY17" s="135">
        <v>5.8361694429278884E-3</v>
      </c>
      <c r="CZ17" s="135">
        <v>1.6210227077014343E-2</v>
      </c>
      <c r="DA17" s="135">
        <v>3.6026569877520564E-3</v>
      </c>
      <c r="DB17" s="135">
        <v>1.5632665515205802E-2</v>
      </c>
      <c r="DC17" s="135">
        <v>3.6274404102502544E-2</v>
      </c>
      <c r="DD17" s="135">
        <v>1.3259651682186967E-2</v>
      </c>
      <c r="DE17" s="135">
        <v>9.7181120076337488E-3</v>
      </c>
      <c r="DF17" s="135">
        <v>1.8540950173614151E-2</v>
      </c>
      <c r="DG17" s="135">
        <v>2.6606862878836885E-3</v>
      </c>
      <c r="DH17" s="135">
        <v>1.9854562645350072E-3</v>
      </c>
      <c r="DI17" s="135">
        <v>5.0040727081742597E-3</v>
      </c>
      <c r="DJ17" s="135">
        <v>3.3605994169304834E-2</v>
      </c>
      <c r="DK17" s="135"/>
      <c r="DL17" s="135">
        <v>1.6935355022054189E-3</v>
      </c>
      <c r="DM17" s="135">
        <v>8.8545678717132776E-5</v>
      </c>
      <c r="DN17" s="135">
        <v>1.3464612398878255E-3</v>
      </c>
      <c r="DO17" s="135">
        <v>3.703262446407105E-4</v>
      </c>
      <c r="DP17" s="135">
        <v>2.6772528703306519E-3</v>
      </c>
      <c r="DQ17" s="135">
        <v>2.3103937877239474E-4</v>
      </c>
      <c r="DR17" s="135">
        <v>2.4768495337653795E-4</v>
      </c>
      <c r="DS17" s="135">
        <v>1.6652565049076252E-3</v>
      </c>
      <c r="DT17" s="135">
        <v>3.4273293429970851E-4</v>
      </c>
      <c r="DU17" s="135">
        <v>2.9944865206245497E-3</v>
      </c>
      <c r="DV17" s="135">
        <v>1.6847300336968699E-3</v>
      </c>
      <c r="DW17" s="135">
        <v>2.291095028066853E-3</v>
      </c>
      <c r="DX17" s="135">
        <v>5.7846546967493598E-3</v>
      </c>
      <c r="DY17" s="135">
        <v>1.0954219107881691E-3</v>
      </c>
      <c r="DZ17" s="135">
        <v>1.1602544678087612E-3</v>
      </c>
      <c r="EA17" s="135">
        <v>5.9076582111334628E-3</v>
      </c>
      <c r="EB17" s="135">
        <v>1.6286186133128985E-2</v>
      </c>
      <c r="EC17" s="135">
        <v>3.370269239505029E-3</v>
      </c>
      <c r="ED17" s="135">
        <v>1.5478807647790849E-2</v>
      </c>
      <c r="EE17" s="135">
        <v>3.9064465469290363E-2</v>
      </c>
      <c r="EF17" s="135">
        <v>1.3108864513679796E-2</v>
      </c>
      <c r="EG17" s="135">
        <v>9.9009223237044568E-3</v>
      </c>
      <c r="EH17" s="135">
        <v>1.8796518081954417E-2</v>
      </c>
      <c r="EI17" s="135">
        <v>2.669106758092074E-3</v>
      </c>
      <c r="EJ17" s="135">
        <v>1.4081932784744599E-3</v>
      </c>
      <c r="EK17" s="135">
        <v>4.8366841827360407E-3</v>
      </c>
      <c r="EL17" s="135">
        <v>3.2452432849394586E-2</v>
      </c>
      <c r="EM17" s="135"/>
      <c r="EN17" s="135">
        <v>1.1640824098452102E-3</v>
      </c>
      <c r="EO17" s="135">
        <v>4.5796096249078911E-5</v>
      </c>
      <c r="EP17" s="135">
        <v>1.3120485617132021E-3</v>
      </c>
      <c r="EQ17" s="135">
        <v>3.4594574708326635E-4</v>
      </c>
      <c r="ER17" s="135">
        <v>2.7451874971660714E-3</v>
      </c>
      <c r="ES17" s="135">
        <v>3.2848796101205875E-4</v>
      </c>
      <c r="ET17" s="135">
        <v>3.2753132520167521E-4</v>
      </c>
      <c r="EU17" s="135">
        <v>1.8327348008297596E-3</v>
      </c>
      <c r="EV17" s="135">
        <v>4.2202680659319056E-4</v>
      </c>
      <c r="EW17" s="135">
        <v>2.8103630234220865E-3</v>
      </c>
      <c r="EX17" s="135">
        <v>1.7221536228543002E-3</v>
      </c>
      <c r="EY17" s="135">
        <v>2.2148905590153398E-3</v>
      </c>
      <c r="EZ17" s="135">
        <v>5.4865398272469388E-3</v>
      </c>
      <c r="FA17" s="135">
        <v>1.2151603589161952E-3</v>
      </c>
      <c r="FB17" s="135">
        <v>1.2335599405998406E-3</v>
      </c>
      <c r="FC17" s="135">
        <v>5.9130358331107189E-3</v>
      </c>
      <c r="FD17" s="135">
        <v>1.6313794953691042E-2</v>
      </c>
      <c r="FE17" s="135">
        <v>3.6226921741476935E-3</v>
      </c>
      <c r="FF17" s="135">
        <v>1.5960539708436139E-2</v>
      </c>
      <c r="FG17" s="135">
        <v>3.6861449187135228E-2</v>
      </c>
      <c r="FH17" s="135">
        <v>1.2946715810588523E-2</v>
      </c>
      <c r="FI17" s="135">
        <v>9.5584780306971397E-3</v>
      </c>
      <c r="FJ17" s="135">
        <v>1.9379929794682848E-2</v>
      </c>
      <c r="FK17" s="135">
        <v>2.9097464276355242E-3</v>
      </c>
      <c r="FL17" s="135">
        <v>1.3706584681941079E-3</v>
      </c>
      <c r="FM17" s="135">
        <v>5.1233649696848958E-3</v>
      </c>
      <c r="FN17" s="135">
        <v>3.3896431789757389E-2</v>
      </c>
      <c r="FO17" s="135"/>
      <c r="FP17" s="135">
        <v>8.5175998994259958E-4</v>
      </c>
      <c r="FQ17" s="135">
        <v>5.2597601737960734E-5</v>
      </c>
      <c r="FR17" s="135">
        <v>1.8064457563172903E-3</v>
      </c>
      <c r="FS17" s="135">
        <v>2.3317766782478296E-4</v>
      </c>
      <c r="FT17" s="135">
        <v>2.6587177280801306E-3</v>
      </c>
      <c r="FU17" s="135">
        <v>3.4043202156511503E-4</v>
      </c>
      <c r="FV17" s="135">
        <v>3.4809567492497228E-4</v>
      </c>
      <c r="FW17" s="135">
        <v>1.8134955988085377E-3</v>
      </c>
      <c r="FX17" s="135">
        <v>3.7497467937669165E-4</v>
      </c>
      <c r="FY17" s="135">
        <v>2.6366565490208885E-3</v>
      </c>
      <c r="FZ17" s="135">
        <v>1.6733350051412799E-3</v>
      </c>
      <c r="GA17" s="135">
        <v>2.0682721245466966E-3</v>
      </c>
      <c r="GB17" s="135">
        <v>5.6677959538280667E-3</v>
      </c>
      <c r="GC17" s="135">
        <v>1.1413552671092344E-3</v>
      </c>
      <c r="GD17" s="135">
        <v>1.1236031792988656E-3</v>
      </c>
      <c r="GE17" s="135">
        <v>6.3420767921449524E-3</v>
      </c>
      <c r="GF17" s="135">
        <v>1.6595860733375926E-2</v>
      </c>
      <c r="GG17" s="135">
        <v>4.4337581232463145E-3</v>
      </c>
      <c r="GH17" s="135">
        <v>1.7632731298197323E-2</v>
      </c>
      <c r="GI17" s="135">
        <v>4.082519178402589E-2</v>
      </c>
      <c r="GJ17" s="135">
        <v>1.360337673708175E-2</v>
      </c>
      <c r="GK17" s="135">
        <v>9.2390457988034119E-3</v>
      </c>
      <c r="GL17" s="135">
        <v>2.1479767381853528E-2</v>
      </c>
      <c r="GM17" s="135">
        <v>2.5563555674144654E-3</v>
      </c>
      <c r="GN17" s="135">
        <v>1.3179253981785209E-3</v>
      </c>
      <c r="GO17" s="135">
        <v>4.2038685429376891E-3</v>
      </c>
      <c r="GP17" s="135">
        <v>3.5231739956357944E-3</v>
      </c>
      <c r="GQ17" s="135"/>
      <c r="GR17" s="135">
        <v>1.0385751625761302E-3</v>
      </c>
      <c r="GS17" s="135">
        <v>5.7861797265520618E-5</v>
      </c>
      <c r="GT17" s="135">
        <v>9.9955624598704949E-4</v>
      </c>
      <c r="GU17" s="135">
        <v>1.4074804282030741E-4</v>
      </c>
      <c r="GV17" s="135">
        <v>2.6896156207505476E-3</v>
      </c>
      <c r="GW17" s="135">
        <v>3.1424191425738078E-4</v>
      </c>
      <c r="GX17" s="135">
        <v>3.1476988966446412E-4</v>
      </c>
      <c r="GY17" s="135">
        <v>1.6192510433141742E-3</v>
      </c>
      <c r="GZ17" s="135">
        <v>3.3733589829766436E-4</v>
      </c>
      <c r="HA17" s="135">
        <v>2.6862265074390993E-3</v>
      </c>
      <c r="HB17" s="135">
        <v>1.6377713927237601E-3</v>
      </c>
      <c r="HC17" s="135">
        <v>2.0380234648059549E-3</v>
      </c>
      <c r="HD17" s="135">
        <v>4.7749355679908611E-3</v>
      </c>
      <c r="HE17" s="135">
        <v>1.1072002654503733E-3</v>
      </c>
      <c r="HF17" s="135">
        <v>1.02917989567405E-3</v>
      </c>
      <c r="HG17" s="135">
        <v>5.4619340130020134E-3</v>
      </c>
      <c r="HH17" s="135">
        <v>1.5929035061615523E-2</v>
      </c>
      <c r="HI17" s="135">
        <v>3.643093402420488E-3</v>
      </c>
      <c r="HJ17" s="135">
        <v>1.694708483357335E-2</v>
      </c>
      <c r="HK17" s="135">
        <v>3.9562184996247272E-2</v>
      </c>
      <c r="HL17" s="135">
        <v>1.2426653171871827E-2</v>
      </c>
      <c r="HM17" s="135">
        <v>8.7204608149488074E-3</v>
      </c>
      <c r="HN17" s="135">
        <v>1.9805876142133635E-2</v>
      </c>
      <c r="HO17" s="135">
        <v>2.3289735342458414E-3</v>
      </c>
      <c r="HP17" s="135">
        <v>1.1560477839769078E-3</v>
      </c>
      <c r="HQ17" s="135">
        <v>4.7013957091461937E-3</v>
      </c>
      <c r="HR17" s="135">
        <v>2.1651274167025177E-2</v>
      </c>
    </row>
    <row r="18" spans="1:226" x14ac:dyDescent="0.25">
      <c r="A18" s="124" t="s">
        <v>28</v>
      </c>
      <c r="B18" s="124">
        <v>6021</v>
      </c>
      <c r="C18" s="139" t="s">
        <v>908</v>
      </c>
      <c r="D18" s="136">
        <v>2.5375694137235272E-3</v>
      </c>
      <c r="E18" s="135">
        <v>1.3256406175381223E-3</v>
      </c>
      <c r="F18" s="135">
        <v>6.9260097048438702E-3</v>
      </c>
      <c r="G18" s="135">
        <v>7.6313485681668602E-4</v>
      </c>
      <c r="H18" s="135">
        <v>5.3857722492532166E-3</v>
      </c>
      <c r="I18" s="135">
        <v>1.0153941936938806E-3</v>
      </c>
      <c r="J18" s="135">
        <v>1.2277747579875107E-3</v>
      </c>
      <c r="K18" s="135">
        <v>4.3497384636063188E-3</v>
      </c>
      <c r="L18" s="135">
        <v>2.9341995387898233E-3</v>
      </c>
      <c r="M18" s="135">
        <v>6.943861217993382E-3</v>
      </c>
      <c r="N18" s="135">
        <v>2.2793509839121096E-3</v>
      </c>
      <c r="O18" s="135">
        <v>4.0083004188437394E-3</v>
      </c>
      <c r="P18" s="135">
        <v>8.5991224691316457E-3</v>
      </c>
      <c r="Q18" s="135">
        <v>2.7010869683108821E-3</v>
      </c>
      <c r="R18" s="135">
        <v>2.8944935136801559E-3</v>
      </c>
      <c r="S18" s="135">
        <v>1.4347107298695913E-2</v>
      </c>
      <c r="T18" s="135">
        <v>2.2801510277346736E-2</v>
      </c>
      <c r="U18" s="135">
        <v>6.8485648675368754E-3</v>
      </c>
      <c r="V18" s="135">
        <v>0.24889113044601122</v>
      </c>
      <c r="W18" s="135">
        <v>0.20216132834438638</v>
      </c>
      <c r="X18" s="135">
        <v>2.21843425031477E-2</v>
      </c>
      <c r="Y18" s="135">
        <v>9.9223435101528298E-3</v>
      </c>
      <c r="Z18" s="135">
        <v>2.0961202440792234E-2</v>
      </c>
      <c r="AA18" s="135">
        <v>4.1063721042624473E-3</v>
      </c>
      <c r="AB18" s="135">
        <v>4.8777568664145838E-3</v>
      </c>
      <c r="AC18" s="135">
        <v>8.9562596649328686E-3</v>
      </c>
      <c r="AD18" s="135">
        <v>1.5560595034458391E-2</v>
      </c>
      <c r="AE18" s="135"/>
      <c r="AF18" s="135">
        <v>2.2912002444219247E-3</v>
      </c>
      <c r="AG18" s="135">
        <v>1.3149107294991847E-3</v>
      </c>
      <c r="AH18" s="135">
        <v>6.9317492438788798E-3</v>
      </c>
      <c r="AI18" s="135">
        <v>8.5957191598717635E-4</v>
      </c>
      <c r="AJ18" s="135">
        <v>5.315623319803074E-3</v>
      </c>
      <c r="AK18" s="135">
        <v>1.0237895647017708E-3</v>
      </c>
      <c r="AL18" s="135">
        <v>1.3057416458734804E-3</v>
      </c>
      <c r="AM18" s="135">
        <v>4.5940554505777761E-3</v>
      </c>
      <c r="AN18" s="135">
        <v>3.0504243054791198E-3</v>
      </c>
      <c r="AO18" s="135">
        <v>7.1633198625275177E-3</v>
      </c>
      <c r="AP18" s="135">
        <v>2.4270258732925513E-3</v>
      </c>
      <c r="AQ18" s="135">
        <v>3.9267856487855248E-3</v>
      </c>
      <c r="AR18" s="135">
        <v>7.0419384383265411E-3</v>
      </c>
      <c r="AS18" s="135">
        <v>2.7950731230422482E-3</v>
      </c>
      <c r="AT18" s="135">
        <v>2.605921516949581E-3</v>
      </c>
      <c r="AU18" s="135">
        <v>1.3725877242264114E-2</v>
      </c>
      <c r="AV18" s="135">
        <v>2.4193434044176638E-2</v>
      </c>
      <c r="AW18" s="135">
        <v>7.1204950768614748E-3</v>
      </c>
      <c r="AX18" s="135">
        <v>0.2506238681074992</v>
      </c>
      <c r="AY18" s="135">
        <v>0.19604729003912863</v>
      </c>
      <c r="AZ18" s="135">
        <v>2.3418899674104324E-2</v>
      </c>
      <c r="BA18" s="135">
        <v>1.0154505789419503E-2</v>
      </c>
      <c r="BB18" s="135">
        <v>1.794990885260293E-2</v>
      </c>
      <c r="BC18" s="135">
        <v>4.1641881496686959E-3</v>
      </c>
      <c r="BD18" s="135">
        <v>4.9461780828341439E-3</v>
      </c>
      <c r="BE18" s="135">
        <v>9.2617830105706078E-3</v>
      </c>
      <c r="BF18" s="135">
        <v>1.6962580120165025E-2</v>
      </c>
      <c r="BG18" s="135"/>
      <c r="BH18" s="135">
        <v>2.1757408484811259E-3</v>
      </c>
      <c r="BI18" s="135">
        <v>1.2110290553851862E-3</v>
      </c>
      <c r="BJ18" s="135">
        <v>7.2193034418833613E-3</v>
      </c>
      <c r="BK18" s="135">
        <v>7.1932611983879314E-4</v>
      </c>
      <c r="BL18" s="135">
        <v>5.7344765552400723E-3</v>
      </c>
      <c r="BM18" s="135">
        <v>8.9397027324439782E-4</v>
      </c>
      <c r="BN18" s="135">
        <v>1.2601207312138453E-3</v>
      </c>
      <c r="BO18" s="135">
        <v>4.6104370932576553E-3</v>
      </c>
      <c r="BP18" s="135">
        <v>2.2335374390724319E-3</v>
      </c>
      <c r="BQ18" s="135">
        <v>6.9198148729151471E-3</v>
      </c>
      <c r="BR18" s="135">
        <v>2.1647600805308771E-3</v>
      </c>
      <c r="BS18" s="135">
        <v>3.7028739469695949E-3</v>
      </c>
      <c r="BT18" s="135">
        <v>7.4789700278794198E-3</v>
      </c>
      <c r="BU18" s="135">
        <v>2.6865375393044537E-3</v>
      </c>
      <c r="BV18" s="135">
        <v>2.4294305542924568E-3</v>
      </c>
      <c r="BW18" s="135">
        <v>1.3045469631266371E-2</v>
      </c>
      <c r="BX18" s="135">
        <v>2.4508150551581329E-2</v>
      </c>
      <c r="BY18" s="135">
        <v>6.6223071291589735E-3</v>
      </c>
      <c r="BZ18" s="135">
        <v>0.25914060369631076</v>
      </c>
      <c r="CA18" s="135">
        <v>0.19701626313756421</v>
      </c>
      <c r="CB18" s="135">
        <v>2.2381673734949595E-2</v>
      </c>
      <c r="CC18" s="135">
        <v>9.5187865298122024E-3</v>
      </c>
      <c r="CD18" s="135">
        <v>1.7714686844248151E-2</v>
      </c>
      <c r="CE18" s="135">
        <v>4.0107531238720183E-3</v>
      </c>
      <c r="CF18" s="135">
        <v>4.6982343218983577E-3</v>
      </c>
      <c r="CG18" s="135">
        <v>8.6311622806369108E-3</v>
      </c>
      <c r="CH18" s="135">
        <v>1.6334211209037386E-2</v>
      </c>
      <c r="CI18" s="135"/>
      <c r="CJ18" s="135">
        <v>2.3683823158803944E-3</v>
      </c>
      <c r="CK18" s="135">
        <v>9.7526118372758843E-4</v>
      </c>
      <c r="CL18" s="135">
        <v>7.1342260079688092E-3</v>
      </c>
      <c r="CM18" s="135">
        <v>7.4232813618957611E-4</v>
      </c>
      <c r="CN18" s="135">
        <v>5.8880992032128484E-3</v>
      </c>
      <c r="CO18" s="135">
        <v>9.4815433264261104E-4</v>
      </c>
      <c r="CP18" s="135">
        <v>1.350974867572387E-3</v>
      </c>
      <c r="CQ18" s="135">
        <v>4.1498165387555477E-3</v>
      </c>
      <c r="CR18" s="135">
        <v>2.4360267119740548E-3</v>
      </c>
      <c r="CS18" s="135">
        <v>6.3801637086402015E-3</v>
      </c>
      <c r="CT18" s="135">
        <v>2.3690892556722967E-3</v>
      </c>
      <c r="CU18" s="135">
        <v>3.8398528473720947E-3</v>
      </c>
      <c r="CV18" s="135">
        <v>7.8741268642140601E-3</v>
      </c>
      <c r="CW18" s="135">
        <v>2.7317830705538698E-3</v>
      </c>
      <c r="CX18" s="135">
        <v>2.5607929827089282E-3</v>
      </c>
      <c r="CY18" s="135">
        <v>1.3502704787839569E-2</v>
      </c>
      <c r="CZ18" s="135">
        <v>2.4584061707012324E-2</v>
      </c>
      <c r="DA18" s="135">
        <v>7.2087944231206879E-3</v>
      </c>
      <c r="DB18" s="135">
        <v>0.25443631458241578</v>
      </c>
      <c r="DC18" s="135">
        <v>0.20980396548457095</v>
      </c>
      <c r="DD18" s="135">
        <v>2.0745478267385504E-2</v>
      </c>
      <c r="DE18" s="135">
        <v>9.3055285834398004E-3</v>
      </c>
      <c r="DF18" s="135">
        <v>2.0583920600457734E-2</v>
      </c>
      <c r="DG18" s="135">
        <v>4.2327185725322203E-3</v>
      </c>
      <c r="DH18" s="135">
        <v>4.6647413812645972E-3</v>
      </c>
      <c r="DI18" s="135">
        <v>9.9391963519703634E-3</v>
      </c>
      <c r="DJ18" s="135">
        <v>1.5841899625738984E-2</v>
      </c>
      <c r="DK18" s="135"/>
      <c r="DL18" s="135">
        <v>2.47404871107863E-3</v>
      </c>
      <c r="DM18" s="135">
        <v>1.1621620331622236E-3</v>
      </c>
      <c r="DN18" s="135">
        <v>5.5441161864276528E-3</v>
      </c>
      <c r="DO18" s="135">
        <v>7.530189749482101E-4</v>
      </c>
      <c r="DP18" s="135">
        <v>6.2509474532617265E-3</v>
      </c>
      <c r="DQ18" s="135">
        <v>9.7092722106967625E-4</v>
      </c>
      <c r="DR18" s="135">
        <v>7.9935060492984167E-4</v>
      </c>
      <c r="DS18" s="135">
        <v>3.9249619910811922E-3</v>
      </c>
      <c r="DT18" s="135">
        <v>2.399947207806139E-3</v>
      </c>
      <c r="DU18" s="135">
        <v>6.6273923793014203E-3</v>
      </c>
      <c r="DV18" s="135">
        <v>2.0202118108118088E-3</v>
      </c>
      <c r="DW18" s="135">
        <v>3.8671179570607455E-3</v>
      </c>
      <c r="DX18" s="135">
        <v>7.4726065237942863E-3</v>
      </c>
      <c r="DY18" s="135">
        <v>2.9010246912959782E-3</v>
      </c>
      <c r="DZ18" s="135">
        <v>2.5186945364655319E-3</v>
      </c>
      <c r="EA18" s="135">
        <v>1.2900057748080687E-2</v>
      </c>
      <c r="EB18" s="135">
        <v>2.4417643807003276E-2</v>
      </c>
      <c r="EC18" s="135">
        <v>7.0160508359851425E-3</v>
      </c>
      <c r="ED18" s="135">
        <v>0.24225401253546061</v>
      </c>
      <c r="EE18" s="135">
        <v>0.22323246282770554</v>
      </c>
      <c r="EF18" s="135">
        <v>1.8413662690787157E-2</v>
      </c>
      <c r="EG18" s="135">
        <v>8.7261134247049576E-3</v>
      </c>
      <c r="EH18" s="135">
        <v>2.055604754228222E-2</v>
      </c>
      <c r="EI18" s="135">
        <v>3.8056554716713914E-3</v>
      </c>
      <c r="EJ18" s="135">
        <v>4.5834259006852498E-3</v>
      </c>
      <c r="EK18" s="135">
        <v>9.5341394143008823E-3</v>
      </c>
      <c r="EL18" s="135">
        <v>1.5731481913930648E-2</v>
      </c>
      <c r="EM18" s="135"/>
      <c r="EN18" s="135">
        <v>2.8455286870356935E-3</v>
      </c>
      <c r="EO18" s="135">
        <v>9.3567789357022627E-4</v>
      </c>
      <c r="EP18" s="135">
        <v>5.8027351815889321E-3</v>
      </c>
      <c r="EQ18" s="135">
        <v>6.8979536112356572E-4</v>
      </c>
      <c r="ER18" s="135">
        <v>5.1703685118691762E-3</v>
      </c>
      <c r="ES18" s="135">
        <v>9.9357026031102733E-4</v>
      </c>
      <c r="ET18" s="135">
        <v>5.2949427388557994E-4</v>
      </c>
      <c r="EU18" s="135">
        <v>3.9846796002783813E-3</v>
      </c>
      <c r="EV18" s="135">
        <v>2.3806789621546556E-3</v>
      </c>
      <c r="EW18" s="135">
        <v>6.8139620075714988E-3</v>
      </c>
      <c r="EX18" s="135">
        <v>2.1889818731079466E-3</v>
      </c>
      <c r="EY18" s="135">
        <v>3.532567041216992E-3</v>
      </c>
      <c r="EZ18" s="135">
        <v>8.0297616089120196E-3</v>
      </c>
      <c r="FA18" s="135">
        <v>2.6188381237907126E-3</v>
      </c>
      <c r="FB18" s="135">
        <v>2.700612609069915E-3</v>
      </c>
      <c r="FC18" s="135">
        <v>1.3626320698843033E-2</v>
      </c>
      <c r="FD18" s="135">
        <v>2.5344805421601994E-2</v>
      </c>
      <c r="FE18" s="135">
        <v>6.6633750336284412E-3</v>
      </c>
      <c r="FF18" s="135">
        <v>0.24430555325766995</v>
      </c>
      <c r="FG18" s="135">
        <v>0.23013031045361043</v>
      </c>
      <c r="FH18" s="135">
        <v>1.8032888010300223E-2</v>
      </c>
      <c r="FI18" s="135">
        <v>8.9698480833177736E-3</v>
      </c>
      <c r="FJ18" s="135">
        <v>1.950998864261996E-2</v>
      </c>
      <c r="FK18" s="135">
        <v>4.0458242700597271E-3</v>
      </c>
      <c r="FL18" s="135">
        <v>4.5356264762299774E-3</v>
      </c>
      <c r="FM18" s="135">
        <v>8.6842260520152269E-3</v>
      </c>
      <c r="FN18" s="135">
        <v>1.5194112655373767E-2</v>
      </c>
      <c r="FO18" s="135"/>
      <c r="FP18" s="135">
        <v>2.4274864873663352E-3</v>
      </c>
      <c r="FQ18" s="135">
        <v>1.0406405417626775E-3</v>
      </c>
      <c r="FR18" s="135">
        <v>5.6899292395287829E-3</v>
      </c>
      <c r="FS18" s="135">
        <v>6.3849904801579495E-4</v>
      </c>
      <c r="FT18" s="135">
        <v>5.2957589006686736E-3</v>
      </c>
      <c r="FU18" s="135">
        <v>1.1044237581982596E-3</v>
      </c>
      <c r="FV18" s="135">
        <v>1.2825196394904476E-3</v>
      </c>
      <c r="FW18" s="135">
        <v>4.4433095399901441E-3</v>
      </c>
      <c r="FX18" s="135">
        <v>2.6057910832645087E-3</v>
      </c>
      <c r="FY18" s="135">
        <v>6.4115418392663333E-3</v>
      </c>
      <c r="FZ18" s="135">
        <v>2.2354790396729089E-3</v>
      </c>
      <c r="GA18" s="135">
        <v>2.5879096228198528E-3</v>
      </c>
      <c r="GB18" s="135">
        <v>9.4335254683313753E-3</v>
      </c>
      <c r="GC18" s="135">
        <v>2.8920213564233854E-3</v>
      </c>
      <c r="GD18" s="135">
        <v>3.0595628644541615E-3</v>
      </c>
      <c r="GE18" s="135">
        <v>1.3567914287938368E-2</v>
      </c>
      <c r="GF18" s="135">
        <v>2.5548299775199537E-2</v>
      </c>
      <c r="GG18" s="135">
        <v>8.2926631903006264E-3</v>
      </c>
      <c r="GH18" s="135">
        <v>0.25412156849308276</v>
      </c>
      <c r="GI18" s="135">
        <v>0.23415119369171827</v>
      </c>
      <c r="GJ18" s="135">
        <v>1.6728105875975643E-2</v>
      </c>
      <c r="GK18" s="135">
        <v>9.306544233886745E-3</v>
      </c>
      <c r="GL18" s="135">
        <v>2.2269067727440028E-2</v>
      </c>
      <c r="GM18" s="135">
        <v>4.1891317789229691E-3</v>
      </c>
      <c r="GN18" s="135">
        <v>4.9109999173622965E-3</v>
      </c>
      <c r="GO18" s="135">
        <v>1.0899747465481051E-2</v>
      </c>
      <c r="GP18" s="135">
        <v>1.4681616986929543E-2</v>
      </c>
      <c r="GQ18" s="135"/>
      <c r="GR18" s="135">
        <v>2.1399311250717029E-3</v>
      </c>
      <c r="GS18" s="135">
        <v>1.2418313075780415E-3</v>
      </c>
      <c r="GT18" s="135">
        <v>5.9767080848953163E-3</v>
      </c>
      <c r="GU18" s="135">
        <v>6.2842528495149963E-4</v>
      </c>
      <c r="GV18" s="135">
        <v>4.6311328598393599E-3</v>
      </c>
      <c r="GW18" s="135">
        <v>1.0499899440769723E-3</v>
      </c>
      <c r="GX18" s="135">
        <v>9.6394121943415754E-4</v>
      </c>
      <c r="GY18" s="135">
        <v>2.9539216955402157E-3</v>
      </c>
      <c r="GZ18" s="135">
        <v>2.5597699407518097E-3</v>
      </c>
      <c r="HA18" s="135">
        <v>6.210866694607328E-3</v>
      </c>
      <c r="HB18" s="135">
        <v>2.3065341894435171E-3</v>
      </c>
      <c r="HC18" s="135">
        <v>3.6015364425294122E-3</v>
      </c>
      <c r="HD18" s="135">
        <v>7.6675775361741945E-3</v>
      </c>
      <c r="HE18" s="135">
        <v>2.397558250294854E-3</v>
      </c>
      <c r="HF18" s="135">
        <v>3.1866801997527182E-3</v>
      </c>
      <c r="HG18" s="135">
        <v>1.4168377869562918E-2</v>
      </c>
      <c r="HH18" s="135">
        <v>2.476253127720357E-2</v>
      </c>
      <c r="HI18" s="135">
        <v>3.2422627413992932E-3</v>
      </c>
      <c r="HJ18" s="135">
        <v>0.28296286138172261</v>
      </c>
      <c r="HK18" s="135">
        <v>0.22638789700720036</v>
      </c>
      <c r="HL18" s="135">
        <v>1.4602833249319505E-2</v>
      </c>
      <c r="HM18" s="135">
        <v>9.23228006190298E-3</v>
      </c>
      <c r="HN18" s="135">
        <v>1.8989926160636102E-2</v>
      </c>
      <c r="HO18" s="135">
        <v>4.3496769876901521E-3</v>
      </c>
      <c r="HP18" s="135">
        <v>4.296973437351477E-3</v>
      </c>
      <c r="HQ18" s="135">
        <v>8.8565385894259965E-3</v>
      </c>
      <c r="HR18" s="135">
        <v>1.3200350257412091E-2</v>
      </c>
    </row>
    <row r="19" spans="1:226" x14ac:dyDescent="0.25">
      <c r="A19" s="124" t="s">
        <v>28</v>
      </c>
      <c r="B19" s="124">
        <v>6022</v>
      </c>
      <c r="C19" s="139" t="s">
        <v>909</v>
      </c>
      <c r="D19" s="136">
        <v>0</v>
      </c>
      <c r="E19" s="135">
        <v>0</v>
      </c>
      <c r="F19" s="135">
        <v>2.7672952228236293E-5</v>
      </c>
      <c r="G19" s="135">
        <v>0</v>
      </c>
      <c r="H19" s="135">
        <v>0</v>
      </c>
      <c r="I19" s="135">
        <v>0</v>
      </c>
      <c r="J19" s="135">
        <v>0</v>
      </c>
      <c r="K19" s="135">
        <v>4.3435488910306854E-4</v>
      </c>
      <c r="L19" s="135">
        <v>1.3864615200142544E-5</v>
      </c>
      <c r="M19" s="135">
        <v>5.6620288595556874E-6</v>
      </c>
      <c r="N19" s="135">
        <v>2.2543263131129184E-4</v>
      </c>
      <c r="O19" s="135">
        <v>3.6777528846056581E-6</v>
      </c>
      <c r="P19" s="135">
        <v>1.7122886156604124E-4</v>
      </c>
      <c r="Q19" s="135">
        <v>0</v>
      </c>
      <c r="R19" s="135">
        <v>2.3128060051435154E-4</v>
      </c>
      <c r="S19" s="135">
        <v>5.3616826043606885E-5</v>
      </c>
      <c r="T19" s="135">
        <v>2.0836409464469518E-4</v>
      </c>
      <c r="U19" s="135">
        <v>1.4558855203963859E-5</v>
      </c>
      <c r="V19" s="135">
        <v>2.7217753696042225E-2</v>
      </c>
      <c r="W19" s="135">
        <v>9.0875444310369626E-3</v>
      </c>
      <c r="X19" s="135">
        <v>8.8525648022657678E-4</v>
      </c>
      <c r="Y19" s="135">
        <v>3.3593110161037396E-4</v>
      </c>
      <c r="Z19" s="135">
        <v>3.5089746038686608E-4</v>
      </c>
      <c r="AA19" s="135">
        <v>1.0954080055376739E-4</v>
      </c>
      <c r="AB19" s="135">
        <v>6.8480847069623564E-4</v>
      </c>
      <c r="AC19" s="135">
        <v>5.5212094121864673E-5</v>
      </c>
      <c r="AD19" s="135">
        <v>2.1823105660612863E-4</v>
      </c>
      <c r="AE19" s="135"/>
      <c r="AF19" s="135">
        <v>0</v>
      </c>
      <c r="AG19" s="135">
        <v>0</v>
      </c>
      <c r="AH19" s="135">
        <v>2.2552629394955902E-5</v>
      </c>
      <c r="AI19" s="135">
        <v>0</v>
      </c>
      <c r="AJ19" s="135">
        <v>0</v>
      </c>
      <c r="AK19" s="135">
        <v>0</v>
      </c>
      <c r="AL19" s="135">
        <v>0</v>
      </c>
      <c r="AM19" s="135">
        <v>5.0010071858185392E-4</v>
      </c>
      <c r="AN19" s="135">
        <v>1.3406517611205708E-5</v>
      </c>
      <c r="AO19" s="135">
        <v>2.200356330080447E-3</v>
      </c>
      <c r="AP19" s="135">
        <v>4.6752688202961452E-5</v>
      </c>
      <c r="AQ19" s="135">
        <v>5.5782034302242843E-6</v>
      </c>
      <c r="AR19" s="135">
        <v>1.8361977000762756E-4</v>
      </c>
      <c r="AS19" s="135">
        <v>0</v>
      </c>
      <c r="AT19" s="135">
        <v>2.3355387003021858E-4</v>
      </c>
      <c r="AU19" s="135">
        <v>5.7379918912676461E-5</v>
      </c>
      <c r="AV19" s="135">
        <v>1.3738590179713188E-4</v>
      </c>
      <c r="AW19" s="135">
        <v>1.7537942194796377E-5</v>
      </c>
      <c r="AX19" s="135">
        <v>2.6740147286008136E-2</v>
      </c>
      <c r="AY19" s="135">
        <v>9.37259783466164E-3</v>
      </c>
      <c r="AZ19" s="135">
        <v>9.4813053217650484E-4</v>
      </c>
      <c r="BA19" s="135">
        <v>4.0824816149863982E-4</v>
      </c>
      <c r="BB19" s="135">
        <v>3.5835958149895363E-4</v>
      </c>
      <c r="BC19" s="135">
        <v>1.0755769463196091E-4</v>
      </c>
      <c r="BD19" s="135">
        <v>3.4752558067474034E-4</v>
      </c>
      <c r="BE19" s="135">
        <v>6.6074690489764613E-5</v>
      </c>
      <c r="BF19" s="135">
        <v>1.7969603347071719E-4</v>
      </c>
      <c r="BG19" s="135"/>
      <c r="BH19" s="135">
        <v>0</v>
      </c>
      <c r="BI19" s="135">
        <v>0</v>
      </c>
      <c r="BJ19" s="135">
        <v>2.0433071535761068E-5</v>
      </c>
      <c r="BK19" s="135">
        <v>0</v>
      </c>
      <c r="BL19" s="135">
        <v>2.7891782796545282E-6</v>
      </c>
      <c r="BM19" s="135">
        <v>0</v>
      </c>
      <c r="BN19" s="135">
        <v>0</v>
      </c>
      <c r="BO19" s="135">
        <v>4.7721933848582533E-4</v>
      </c>
      <c r="BP19" s="135">
        <v>1.1772405842276477E-5</v>
      </c>
      <c r="BQ19" s="135">
        <v>2.3535569628137633E-3</v>
      </c>
      <c r="BR19" s="135">
        <v>0</v>
      </c>
      <c r="BS19" s="135">
        <v>0</v>
      </c>
      <c r="BT19" s="135">
        <v>4.0974825040359682E-4</v>
      </c>
      <c r="BU19" s="135">
        <v>0</v>
      </c>
      <c r="BV19" s="135">
        <v>4.2987903875710959E-4</v>
      </c>
      <c r="BW19" s="135">
        <v>1.8518209738788748E-4</v>
      </c>
      <c r="BX19" s="135">
        <v>2.0684847712889735E-4</v>
      </c>
      <c r="BY19" s="135">
        <v>3.2286105026938334E-5</v>
      </c>
      <c r="BZ19" s="135">
        <v>2.3408151921554453E-2</v>
      </c>
      <c r="CA19" s="135">
        <v>8.4751413195528723E-3</v>
      </c>
      <c r="CB19" s="135">
        <v>1.0484605139277994E-3</v>
      </c>
      <c r="CC19" s="135">
        <v>4.0519095521164284E-4</v>
      </c>
      <c r="CD19" s="135">
        <v>3.3075433045748229E-4</v>
      </c>
      <c r="CE19" s="135">
        <v>3.6147848949498769E-6</v>
      </c>
      <c r="CF19" s="135">
        <v>4.3932798392542962E-4</v>
      </c>
      <c r="CG19" s="135">
        <v>3.1320880549669806E-5</v>
      </c>
      <c r="CH19" s="135">
        <v>2.7895858530583195E-3</v>
      </c>
      <c r="CI19" s="135"/>
      <c r="CJ19" s="135">
        <v>0</v>
      </c>
      <c r="CK19" s="135">
        <v>0</v>
      </c>
      <c r="CL19" s="135">
        <v>1.6238555263598728E-5</v>
      </c>
      <c r="CM19" s="135">
        <v>0</v>
      </c>
      <c r="CN19" s="135">
        <v>0</v>
      </c>
      <c r="CO19" s="135">
        <v>0</v>
      </c>
      <c r="CP19" s="135">
        <v>0</v>
      </c>
      <c r="CQ19" s="135">
        <v>6.0372910501616179E-4</v>
      </c>
      <c r="CR19" s="135">
        <v>0</v>
      </c>
      <c r="CS19" s="135">
        <v>2.4868639057529771E-3</v>
      </c>
      <c r="CT19" s="135">
        <v>0</v>
      </c>
      <c r="CU19" s="135">
        <v>0</v>
      </c>
      <c r="CV19" s="135">
        <v>4.8154354292112409E-4</v>
      </c>
      <c r="CW19" s="135">
        <v>0</v>
      </c>
      <c r="CX19" s="135">
        <v>5.2793229658796366E-4</v>
      </c>
      <c r="CY19" s="135">
        <v>1.7329741393026253E-4</v>
      </c>
      <c r="CZ19" s="135">
        <v>2.4478781645905325E-4</v>
      </c>
      <c r="DA19" s="135">
        <v>2.8748053435925437E-5</v>
      </c>
      <c r="DB19" s="135">
        <v>2.4494232054427866E-2</v>
      </c>
      <c r="DC19" s="135">
        <v>6.6757768708836478E-3</v>
      </c>
      <c r="DD19" s="135">
        <v>1.2217038929236204E-3</v>
      </c>
      <c r="DE19" s="135">
        <v>6.4568072802031638E-4</v>
      </c>
      <c r="DF19" s="135">
        <v>4.5971174215445352E-4</v>
      </c>
      <c r="DG19" s="135">
        <v>3.4580271289213562E-6</v>
      </c>
      <c r="DH19" s="135">
        <v>4.0017134601520895E-4</v>
      </c>
      <c r="DI19" s="135">
        <v>4.8660195634301339E-5</v>
      </c>
      <c r="DJ19" s="135">
        <v>3.3104196819767197E-3</v>
      </c>
      <c r="DK19" s="135"/>
      <c r="DL19" s="135">
        <v>0</v>
      </c>
      <c r="DM19" s="135">
        <v>0</v>
      </c>
      <c r="DN19" s="135">
        <v>1.0528719055546969E-5</v>
      </c>
      <c r="DO19" s="135">
        <v>0</v>
      </c>
      <c r="DP19" s="135">
        <v>0</v>
      </c>
      <c r="DQ19" s="135">
        <v>0</v>
      </c>
      <c r="DR19" s="135">
        <v>0</v>
      </c>
      <c r="DS19" s="135">
        <v>3.35995289569619E-4</v>
      </c>
      <c r="DT19" s="135">
        <v>0</v>
      </c>
      <c r="DU19" s="135">
        <v>3.2292589308948495E-3</v>
      </c>
      <c r="DV19" s="135">
        <v>1.6565973927341068E-4</v>
      </c>
      <c r="DW19" s="135">
        <v>0</v>
      </c>
      <c r="DX19" s="135">
        <v>7.3399012084519335E-4</v>
      </c>
      <c r="DY19" s="135">
        <v>0</v>
      </c>
      <c r="DZ19" s="135">
        <v>2.4539837989112558E-4</v>
      </c>
      <c r="EA19" s="135">
        <v>1.947431678773941E-4</v>
      </c>
      <c r="EB19" s="135">
        <v>2.8169529550039043E-4</v>
      </c>
      <c r="EC19" s="135">
        <v>2.4969771334675044E-4</v>
      </c>
      <c r="ED19" s="135">
        <v>2.3440829307065328E-2</v>
      </c>
      <c r="EE19" s="135">
        <v>1.6180741855362581E-2</v>
      </c>
      <c r="EF19" s="135">
        <v>5.0464801429022006E-4</v>
      </c>
      <c r="EG19" s="135">
        <v>8.06235342741553E-4</v>
      </c>
      <c r="EH19" s="135">
        <v>3.9857247272615117E-4</v>
      </c>
      <c r="EI19" s="135">
        <v>1.005819416968972E-5</v>
      </c>
      <c r="EJ19" s="135">
        <v>3.7745936219000078E-4</v>
      </c>
      <c r="EK19" s="135">
        <v>4.0802986597276227E-5</v>
      </c>
      <c r="EL19" s="135">
        <v>2.8575267172781206E-3</v>
      </c>
      <c r="EM19" s="135"/>
      <c r="EN19" s="135">
        <v>0</v>
      </c>
      <c r="EO19" s="135">
        <v>0</v>
      </c>
      <c r="EP19" s="135">
        <v>1.0829391899354146E-5</v>
      </c>
      <c r="EQ19" s="135">
        <v>0</v>
      </c>
      <c r="ER19" s="135">
        <v>1.2391637143257576E-5</v>
      </c>
      <c r="ES19" s="135">
        <v>0</v>
      </c>
      <c r="ET19" s="135">
        <v>0</v>
      </c>
      <c r="EU19" s="135">
        <v>2.5152877860329206E-6</v>
      </c>
      <c r="EV19" s="135">
        <v>0</v>
      </c>
      <c r="EW19" s="135">
        <v>2.4345206735123226E-3</v>
      </c>
      <c r="EX19" s="135">
        <v>1.3129802243091845E-5</v>
      </c>
      <c r="EY19" s="135">
        <v>0</v>
      </c>
      <c r="EZ19" s="135">
        <v>3.8092466854504711E-4</v>
      </c>
      <c r="FA19" s="135">
        <v>0</v>
      </c>
      <c r="FB19" s="135">
        <v>4.6594869004756449E-4</v>
      </c>
      <c r="FC19" s="135">
        <v>2.6344207987498094E-4</v>
      </c>
      <c r="FD19" s="135">
        <v>2.8273067206026082E-4</v>
      </c>
      <c r="FE19" s="135">
        <v>3.8690275302604685E-4</v>
      </c>
      <c r="FF19" s="135">
        <v>2.3958700499248697E-2</v>
      </c>
      <c r="FG19" s="135">
        <v>1.4819286230200771E-2</v>
      </c>
      <c r="FH19" s="135">
        <v>3.6234700448620454E-4</v>
      </c>
      <c r="FI19" s="135">
        <v>9.492679934781621E-4</v>
      </c>
      <c r="FJ19" s="135">
        <v>3.3102455687892488E-4</v>
      </c>
      <c r="FK19" s="135">
        <v>1.027045902061228E-5</v>
      </c>
      <c r="FL19" s="135">
        <v>2.0600839382827664E-4</v>
      </c>
      <c r="FM19" s="135">
        <v>5.3658634339442458E-5</v>
      </c>
      <c r="FN19" s="135">
        <v>4.1028655712118359E-5</v>
      </c>
      <c r="FO19" s="135"/>
      <c r="FP19" s="135">
        <v>0</v>
      </c>
      <c r="FQ19" s="135">
        <v>0</v>
      </c>
      <c r="FR19" s="135">
        <v>4.0138610062438989E-5</v>
      </c>
      <c r="FS19" s="135">
        <v>1.7060579363371839E-6</v>
      </c>
      <c r="FT19" s="135">
        <v>0</v>
      </c>
      <c r="FU19" s="135">
        <v>0</v>
      </c>
      <c r="FV19" s="135">
        <v>0</v>
      </c>
      <c r="FW19" s="135">
        <v>2.8674106279402065E-6</v>
      </c>
      <c r="FX19" s="135">
        <v>0</v>
      </c>
      <c r="FY19" s="135">
        <v>2.4722846088669564E-3</v>
      </c>
      <c r="FZ19" s="135">
        <v>3.700732365903433E-4</v>
      </c>
      <c r="GA19" s="135">
        <v>6.1093412605393329E-4</v>
      </c>
      <c r="GB19" s="135">
        <v>8.1759410372101837E-4</v>
      </c>
      <c r="GC19" s="135">
        <v>5.338353535292537E-4</v>
      </c>
      <c r="GD19" s="135">
        <v>5.6300244888745504E-4</v>
      </c>
      <c r="GE19" s="135">
        <v>5.3155745786050374E-4</v>
      </c>
      <c r="GF19" s="135">
        <v>9.0023855117479909E-4</v>
      </c>
      <c r="GG19" s="135">
        <v>2.6890124660696011E-4</v>
      </c>
      <c r="GH19" s="135">
        <v>2.399237012740961E-2</v>
      </c>
      <c r="GI19" s="135">
        <v>1.4406221168301595E-2</v>
      </c>
      <c r="GJ19" s="135">
        <v>4.452886855927113E-4</v>
      </c>
      <c r="GK19" s="135">
        <v>8.9831358339482353E-4</v>
      </c>
      <c r="GL19" s="135">
        <v>1.903029108208993E-4</v>
      </c>
      <c r="GM19" s="135">
        <v>1.5041285078939515E-4</v>
      </c>
      <c r="GN19" s="135">
        <v>3.2420169632421892E-4</v>
      </c>
      <c r="GO19" s="135">
        <v>3.2652345618131681E-5</v>
      </c>
      <c r="GP19" s="135">
        <v>7.132719908102661E-5</v>
      </c>
      <c r="GQ19" s="135"/>
      <c r="GR19" s="135">
        <v>2.8166777298162739E-6</v>
      </c>
      <c r="GS19" s="135">
        <v>0</v>
      </c>
      <c r="GT19" s="135">
        <v>1.0617826370622222E-4</v>
      </c>
      <c r="GU19" s="135">
        <v>0</v>
      </c>
      <c r="GV19" s="135">
        <v>0</v>
      </c>
      <c r="GW19" s="135">
        <v>0</v>
      </c>
      <c r="GX19" s="135">
        <v>0</v>
      </c>
      <c r="GY19" s="135">
        <v>5.4643144956862365E-4</v>
      </c>
      <c r="GZ19" s="135">
        <v>0</v>
      </c>
      <c r="HA19" s="135">
        <v>1.948411296166877E-3</v>
      </c>
      <c r="HB19" s="135">
        <v>3.2948222078388036E-4</v>
      </c>
      <c r="HC19" s="135">
        <v>4.2349486337353722E-4</v>
      </c>
      <c r="HD19" s="135">
        <v>1.1493154908675857E-3</v>
      </c>
      <c r="HE19" s="135">
        <v>5.1258620663353514E-4</v>
      </c>
      <c r="HF19" s="135">
        <v>1.4760623275742141E-3</v>
      </c>
      <c r="HG19" s="135">
        <v>5.3961417945878128E-4</v>
      </c>
      <c r="HH19" s="135">
        <v>9.9866244914316666E-4</v>
      </c>
      <c r="HI19" s="135">
        <v>2.6391208657541387E-4</v>
      </c>
      <c r="HJ19" s="135">
        <v>2.0816274170704759E-2</v>
      </c>
      <c r="HK19" s="135">
        <v>1.3160030772380938E-2</v>
      </c>
      <c r="HL19" s="135">
        <v>6.801065979417343E-4</v>
      </c>
      <c r="HM19" s="135">
        <v>8.6478059995804841E-4</v>
      </c>
      <c r="HN19" s="135">
        <v>1.9933476626646525E-4</v>
      </c>
      <c r="HO19" s="135">
        <v>7.7047874956581589E-4</v>
      </c>
      <c r="HP19" s="135">
        <v>2.68117213092018E-4</v>
      </c>
      <c r="HQ19" s="135">
        <v>3.1270669489420388E-5</v>
      </c>
      <c r="HR19" s="135">
        <v>8.2549674232831172E-5</v>
      </c>
    </row>
    <row r="20" spans="1:226" x14ac:dyDescent="0.25">
      <c r="A20" s="124" t="s">
        <v>28</v>
      </c>
      <c r="B20" s="124">
        <v>5920</v>
      </c>
      <c r="C20" s="139" t="s">
        <v>910</v>
      </c>
      <c r="D20" s="136">
        <v>8.9994014382342694E-5</v>
      </c>
      <c r="E20" s="135">
        <v>3.3001481600935047E-5</v>
      </c>
      <c r="F20" s="135">
        <v>4.5081060950413991E-5</v>
      </c>
      <c r="G20" s="135">
        <v>4.7713968516955324E-5</v>
      </c>
      <c r="H20" s="135">
        <v>2.2278054383580048E-4</v>
      </c>
      <c r="I20" s="135">
        <v>0</v>
      </c>
      <c r="J20" s="135">
        <v>1.5480773770084282E-6</v>
      </c>
      <c r="K20" s="135">
        <v>4.9551284052513614E-5</v>
      </c>
      <c r="L20" s="135">
        <v>1.526006583244206E-5</v>
      </c>
      <c r="M20" s="135">
        <v>4.8396681331358787E-4</v>
      </c>
      <c r="N20" s="135">
        <v>2.1073310205948293E-5</v>
      </c>
      <c r="O20" s="135">
        <v>2.2584460378126093E-5</v>
      </c>
      <c r="P20" s="135">
        <v>2.4736792554070524E-4</v>
      </c>
      <c r="Q20" s="135">
        <v>3.4866594105958034E-5</v>
      </c>
      <c r="R20" s="135">
        <v>0</v>
      </c>
      <c r="S20" s="135">
        <v>3.5414153778306942E-4</v>
      </c>
      <c r="T20" s="135">
        <v>3.4888692696689421E-4</v>
      </c>
      <c r="U20" s="135">
        <v>8.2377003277214967E-5</v>
      </c>
      <c r="V20" s="135">
        <v>6.3534738567143948E-3</v>
      </c>
      <c r="W20" s="135">
        <v>4.1001760100901072E-3</v>
      </c>
      <c r="X20" s="135">
        <v>9.1300097757773574E-4</v>
      </c>
      <c r="Y20" s="135">
        <v>1.4782445473519249E-4</v>
      </c>
      <c r="Z20" s="135">
        <v>7.6947778313476609E-4</v>
      </c>
      <c r="AA20" s="135">
        <v>8.1896885467494239E-5</v>
      </c>
      <c r="AB20" s="135">
        <v>4.534874149001407E-4</v>
      </c>
      <c r="AC20" s="135">
        <v>2.6093947515344363E-4</v>
      </c>
      <c r="AD20" s="135">
        <v>1.0895020048152692E-4</v>
      </c>
      <c r="AE20" s="135"/>
      <c r="AF20" s="135">
        <v>1.1420783105301078E-4</v>
      </c>
      <c r="AG20" s="135">
        <v>3.3573511802441077E-5</v>
      </c>
      <c r="AH20" s="135">
        <v>3.7133031667763454E-4</v>
      </c>
      <c r="AI20" s="135">
        <v>4.4797727962814762E-5</v>
      </c>
      <c r="AJ20" s="135">
        <v>1.5633286993431815E-4</v>
      </c>
      <c r="AK20" s="135">
        <v>0</v>
      </c>
      <c r="AL20" s="135">
        <v>0</v>
      </c>
      <c r="AM20" s="135">
        <v>6.7933997486283596E-5</v>
      </c>
      <c r="AN20" s="135">
        <v>1.31820008073186E-5</v>
      </c>
      <c r="AO20" s="135">
        <v>5.5296871824158517E-4</v>
      </c>
      <c r="AP20" s="135">
        <v>1.1269383132453111E-5</v>
      </c>
      <c r="AQ20" s="135">
        <v>3.9983361814960682E-5</v>
      </c>
      <c r="AR20" s="135">
        <v>2.840338572771373E-4</v>
      </c>
      <c r="AS20" s="135">
        <v>5.0415637845304221E-5</v>
      </c>
      <c r="AT20" s="135">
        <v>0</v>
      </c>
      <c r="AU20" s="135">
        <v>3.5588241197820705E-4</v>
      </c>
      <c r="AV20" s="135">
        <v>3.6819169462100126E-4</v>
      </c>
      <c r="AW20" s="135">
        <v>2.3168425394889705E-4</v>
      </c>
      <c r="AX20" s="135">
        <v>5.7988698615397943E-3</v>
      </c>
      <c r="AY20" s="135">
        <v>4.6604487106180403E-3</v>
      </c>
      <c r="AZ20" s="135">
        <v>9.8090405428952199E-4</v>
      </c>
      <c r="BA20" s="135">
        <v>1.5504477567639973E-4</v>
      </c>
      <c r="BB20" s="135">
        <v>7.0588231423019407E-4</v>
      </c>
      <c r="BC20" s="135">
        <v>8.0589152278488142E-5</v>
      </c>
      <c r="BD20" s="135">
        <v>5.4277785838242464E-4</v>
      </c>
      <c r="BE20" s="135">
        <v>1.9078973850023031E-4</v>
      </c>
      <c r="BF20" s="135">
        <v>1.6845505916335114E-4</v>
      </c>
      <c r="BG20" s="135"/>
      <c r="BH20" s="135">
        <v>5.3914798712676868E-5</v>
      </c>
      <c r="BI20" s="135">
        <v>3.418245707431309E-5</v>
      </c>
      <c r="BJ20" s="135">
        <v>4.5126641350513287E-5</v>
      </c>
      <c r="BK20" s="135">
        <v>3.9338909271794992E-5</v>
      </c>
      <c r="BL20" s="135">
        <v>6.5498235906293769E-5</v>
      </c>
      <c r="BM20" s="135">
        <v>0</v>
      </c>
      <c r="BN20" s="135">
        <v>3.6455490217154078E-6</v>
      </c>
      <c r="BO20" s="135">
        <v>1.532957978250231E-4</v>
      </c>
      <c r="BP20" s="135">
        <v>8.2693460010302679E-6</v>
      </c>
      <c r="BQ20" s="135">
        <v>5.5471763477248179E-4</v>
      </c>
      <c r="BR20" s="135">
        <v>1.7626690981897402E-5</v>
      </c>
      <c r="BS20" s="135">
        <v>5.9732987276889185E-5</v>
      </c>
      <c r="BT20" s="135">
        <v>2.58635423740305E-4</v>
      </c>
      <c r="BU20" s="135">
        <v>3.6164025752826827E-5</v>
      </c>
      <c r="BV20" s="135">
        <v>0</v>
      </c>
      <c r="BW20" s="135">
        <v>3.3005219053758317E-4</v>
      </c>
      <c r="BX20" s="135">
        <v>3.8373246405724659E-4</v>
      </c>
      <c r="BY20" s="135">
        <v>1.9118581927325774E-4</v>
      </c>
      <c r="BZ20" s="135">
        <v>6.2915252135346206E-3</v>
      </c>
      <c r="CA20" s="135">
        <v>4.9351153292217674E-3</v>
      </c>
      <c r="CB20" s="135">
        <v>1.0622984745147529E-3</v>
      </c>
      <c r="CC20" s="135">
        <v>2.8357015867212977E-4</v>
      </c>
      <c r="CD20" s="135">
        <v>7.160623536302174E-4</v>
      </c>
      <c r="CE20" s="135">
        <v>8.2720199163816902E-5</v>
      </c>
      <c r="CF20" s="135">
        <v>5.1277131193659426E-4</v>
      </c>
      <c r="CG20" s="135">
        <v>1.9745795816468161E-4</v>
      </c>
      <c r="CH20" s="135">
        <v>2.0918365380781474E-4</v>
      </c>
      <c r="CI20" s="135"/>
      <c r="CJ20" s="135">
        <v>6.8644021034401477E-5</v>
      </c>
      <c r="CK20" s="135">
        <v>2.9776107894658141E-5</v>
      </c>
      <c r="CL20" s="135">
        <v>4.8705971977038788E-5</v>
      </c>
      <c r="CM20" s="135">
        <v>4.7149888113508278E-5</v>
      </c>
      <c r="CN20" s="135">
        <v>5.6948037916403216E-5</v>
      </c>
      <c r="CO20" s="135">
        <v>0</v>
      </c>
      <c r="CP20" s="135">
        <v>1.5447744141492942E-6</v>
      </c>
      <c r="CQ20" s="135">
        <v>7.9353871186489414E-5</v>
      </c>
      <c r="CR20" s="135">
        <v>4.6343232424478823E-6</v>
      </c>
      <c r="CS20" s="135">
        <v>4.2938269005295333E-4</v>
      </c>
      <c r="CT20" s="135">
        <v>9.920569632151432E-6</v>
      </c>
      <c r="CU20" s="135">
        <v>7.677834958756101E-5</v>
      </c>
      <c r="CV20" s="135">
        <v>2.0319659357732729E-4</v>
      </c>
      <c r="CW20" s="135">
        <v>3.4070070565274338E-5</v>
      </c>
      <c r="CX20" s="135">
        <v>0</v>
      </c>
      <c r="CY20" s="135">
        <v>2.784038367245052E-4</v>
      </c>
      <c r="CZ20" s="135">
        <v>3.4492034908456732E-4</v>
      </c>
      <c r="DA20" s="135">
        <v>2.0741065314567908E-4</v>
      </c>
      <c r="DB20" s="135">
        <v>6.6249287077893501E-3</v>
      </c>
      <c r="DC20" s="135">
        <v>4.5439467964099572E-3</v>
      </c>
      <c r="DD20" s="135">
        <v>1.0257295307275307E-3</v>
      </c>
      <c r="DE20" s="135">
        <v>6.0422473667495573E-4</v>
      </c>
      <c r="DF20" s="135">
        <v>7.1372651036143793E-4</v>
      </c>
      <c r="DG20" s="135">
        <v>5.7116829322571113E-5</v>
      </c>
      <c r="DH20" s="135">
        <v>5.0071750970543088E-4</v>
      </c>
      <c r="DI20" s="135">
        <v>1.4710322690700091E-4</v>
      </c>
      <c r="DJ20" s="135">
        <v>2.3800407425563123E-4</v>
      </c>
      <c r="DK20" s="135"/>
      <c r="DL20" s="135">
        <v>1.1502867973864899E-4</v>
      </c>
      <c r="DM20" s="135">
        <v>3.6642353717299922E-5</v>
      </c>
      <c r="DN20" s="135">
        <v>4.8838218456467527E-4</v>
      </c>
      <c r="DO20" s="135">
        <v>2.9582590514008174E-5</v>
      </c>
      <c r="DP20" s="135">
        <v>3.8436267883182877E-5</v>
      </c>
      <c r="DQ20" s="135">
        <v>6.5986878947645941E-6</v>
      </c>
      <c r="DR20" s="135">
        <v>1.6336557409368655E-6</v>
      </c>
      <c r="DS20" s="135">
        <v>1.132864019071809E-4</v>
      </c>
      <c r="DT20" s="135">
        <v>2.3319634890236038E-5</v>
      </c>
      <c r="DU20" s="135">
        <v>6.4053412142535101E-4</v>
      </c>
      <c r="DV20" s="135">
        <v>1.8835089719036801E-5</v>
      </c>
      <c r="DW20" s="135">
        <v>4.9466038764204266E-5</v>
      </c>
      <c r="DX20" s="135">
        <v>3.768217559640624E-4</v>
      </c>
      <c r="DY20" s="135">
        <v>3.4131456875944516E-5</v>
      </c>
      <c r="DZ20" s="135">
        <v>0</v>
      </c>
      <c r="EA20" s="135">
        <v>3.1148279769626047E-4</v>
      </c>
      <c r="EB20" s="135">
        <v>5.1114865080808538E-4</v>
      </c>
      <c r="EC20" s="135">
        <v>2.4773527637985256E-4</v>
      </c>
      <c r="ED20" s="135">
        <v>7.3706153137778523E-3</v>
      </c>
      <c r="EE20" s="135">
        <v>5.3590179939151435E-3</v>
      </c>
      <c r="EF20" s="135">
        <v>1.2843239585801161E-3</v>
      </c>
      <c r="EG20" s="135">
        <v>5.5365307384333778E-4</v>
      </c>
      <c r="EH20" s="135">
        <v>7.1925502654899913E-4</v>
      </c>
      <c r="EI20" s="135">
        <v>4.8001194116496575E-5</v>
      </c>
      <c r="EJ20" s="135">
        <v>3.92027311081245E-4</v>
      </c>
      <c r="EK20" s="135">
        <v>5.8265446730315889E-4</v>
      </c>
      <c r="EL20" s="135">
        <v>1.864129330271206E-4</v>
      </c>
      <c r="EM20" s="135"/>
      <c r="EN20" s="135">
        <v>1.8743055010597047E-4</v>
      </c>
      <c r="EO20" s="135">
        <v>4.171989272841149E-5</v>
      </c>
      <c r="EP20" s="135">
        <v>5.7076569080175942E-4</v>
      </c>
      <c r="EQ20" s="135">
        <v>2.8452612041457315E-5</v>
      </c>
      <c r="ER20" s="135">
        <v>1.236705918832031E-5</v>
      </c>
      <c r="ES20" s="135">
        <v>0</v>
      </c>
      <c r="ET20" s="135">
        <v>6.5178293072644486E-5</v>
      </c>
      <c r="EU20" s="135">
        <v>1.0169039023810844E-4</v>
      </c>
      <c r="EV20" s="135">
        <v>2.3715570554024679E-5</v>
      </c>
      <c r="EW20" s="135">
        <v>3.9005588186199623E-4</v>
      </c>
      <c r="EX20" s="135">
        <v>1.2720169660795055E-5</v>
      </c>
      <c r="EY20" s="135">
        <v>5.2481371857526407E-5</v>
      </c>
      <c r="EZ20" s="135">
        <v>3.4944228456727496E-4</v>
      </c>
      <c r="FA20" s="135">
        <v>5.8921335041471801E-5</v>
      </c>
      <c r="FB20" s="135">
        <v>1.2289193064994829E-5</v>
      </c>
      <c r="FC20" s="135">
        <v>3.5430185650256712E-4</v>
      </c>
      <c r="FD20" s="135">
        <v>7.2855785033844214E-4</v>
      </c>
      <c r="FE20" s="135">
        <v>2.3040197817132904E-4</v>
      </c>
      <c r="FF20" s="135">
        <v>7.9827103840584279E-3</v>
      </c>
      <c r="FG20" s="135">
        <v>5.3707244791191371E-3</v>
      </c>
      <c r="FH20" s="135">
        <v>1.321026342475239E-3</v>
      </c>
      <c r="FI20" s="135">
        <v>7.0208067345883124E-4</v>
      </c>
      <c r="FJ20" s="135">
        <v>6.7915274730868665E-4</v>
      </c>
      <c r="FK20" s="135">
        <v>9.5764515944949809E-5</v>
      </c>
      <c r="FL20" s="135">
        <v>3.1288218133776284E-4</v>
      </c>
      <c r="FM20" s="135">
        <v>5.0022563062092926E-4</v>
      </c>
      <c r="FN20" s="135">
        <v>1.8147801376229211E-4</v>
      </c>
      <c r="FO20" s="135"/>
      <c r="FP20" s="135">
        <v>1.4519913773595731E-4</v>
      </c>
      <c r="FQ20" s="135">
        <v>3.8969158734366267E-5</v>
      </c>
      <c r="FR20" s="135">
        <v>7.6030661038077878E-4</v>
      </c>
      <c r="FS20" s="135">
        <v>1.7269006200418119E-5</v>
      </c>
      <c r="FT20" s="135">
        <v>2.1756144122130046E-5</v>
      </c>
      <c r="FU20" s="135">
        <v>0</v>
      </c>
      <c r="FV20" s="135">
        <v>7.1105904867261921E-5</v>
      </c>
      <c r="FW20" s="135">
        <v>1.4217645528089923E-4</v>
      </c>
      <c r="FX20" s="135">
        <v>2.7296926981394942E-5</v>
      </c>
      <c r="FY20" s="135">
        <v>3.9738623751518336E-4</v>
      </c>
      <c r="FZ20" s="135">
        <v>1.1469642511760826E-5</v>
      </c>
      <c r="GA20" s="135">
        <v>1.2215592706272418E-4</v>
      </c>
      <c r="GB20" s="135">
        <v>8.5144632194130462E-4</v>
      </c>
      <c r="GC20" s="135">
        <v>4.1319531033025531E-5</v>
      </c>
      <c r="GD20" s="135">
        <v>1.3854259298626997E-5</v>
      </c>
      <c r="GE20" s="135">
        <v>2.8712461750597434E-4</v>
      </c>
      <c r="GF20" s="135">
        <v>5.6638628119727401E-4</v>
      </c>
      <c r="GG20" s="135">
        <v>3.4513449277529055E-4</v>
      </c>
      <c r="GH20" s="135">
        <v>9.6866489678128966E-3</v>
      </c>
      <c r="GI20" s="135">
        <v>6.5574735952788742E-3</v>
      </c>
      <c r="GJ20" s="135">
        <v>1.1589713224927087E-3</v>
      </c>
      <c r="GK20" s="135">
        <v>1.0461694438810636E-3</v>
      </c>
      <c r="GL20" s="135">
        <v>6.8883729461826173E-4</v>
      </c>
      <c r="GM20" s="135">
        <v>1.0182555405740997E-4</v>
      </c>
      <c r="GN20" s="135">
        <v>4.5863240191516618E-4</v>
      </c>
      <c r="GO20" s="135">
        <v>4.3704188929727822E-4</v>
      </c>
      <c r="GP20" s="135">
        <v>1.6078646412907643E-4</v>
      </c>
      <c r="GQ20" s="135"/>
      <c r="GR20" s="135">
        <v>1.2784037878915013E-4</v>
      </c>
      <c r="GS20" s="135">
        <v>3.3675158933603195E-5</v>
      </c>
      <c r="GT20" s="135">
        <v>6.0719667823792671E-4</v>
      </c>
      <c r="GU20" s="135">
        <v>2.1341750491300227E-5</v>
      </c>
      <c r="GV20" s="135">
        <v>2.6710771579365402E-5</v>
      </c>
      <c r="GW20" s="135">
        <v>9.8800388061247754E-6</v>
      </c>
      <c r="GX20" s="135">
        <v>7.7941979468384008E-5</v>
      </c>
      <c r="GY20" s="135">
        <v>7.9239774565769696E-5</v>
      </c>
      <c r="GZ20" s="135">
        <v>4.3889429052493647E-5</v>
      </c>
      <c r="HA20" s="135">
        <v>3.5191549889572015E-4</v>
      </c>
      <c r="HB20" s="135">
        <v>1.3996808309015219E-5</v>
      </c>
      <c r="HC20" s="135">
        <v>5.1874927084041763E-5</v>
      </c>
      <c r="HD20" s="135">
        <v>7.7311082657056615E-4</v>
      </c>
      <c r="HE20" s="135">
        <v>4.0351291822309766E-5</v>
      </c>
      <c r="HF20" s="135">
        <v>1.4367049763225462E-5</v>
      </c>
      <c r="HG20" s="135">
        <v>3.9383485687700232E-4</v>
      </c>
      <c r="HH20" s="135">
        <v>5.2437924628675266E-4</v>
      </c>
      <c r="HI20" s="135">
        <v>2.9562168112212477E-4</v>
      </c>
      <c r="HJ20" s="135">
        <v>9.2989988372902121E-3</v>
      </c>
      <c r="HK20" s="135">
        <v>7.7882138933344806E-3</v>
      </c>
      <c r="HL20" s="135">
        <v>1.8069968707291877E-3</v>
      </c>
      <c r="HM20" s="135">
        <v>1.0132537931206755E-3</v>
      </c>
      <c r="HN20" s="135">
        <v>6.7928287137300795E-4</v>
      </c>
      <c r="HO20" s="135">
        <v>8.4680772603211465E-5</v>
      </c>
      <c r="HP20" s="135">
        <v>3.9532873607789451E-4</v>
      </c>
      <c r="HQ20" s="135">
        <v>4.4729449018532364E-4</v>
      </c>
      <c r="HR20" s="135">
        <v>2.0466821054812597E-4</v>
      </c>
    </row>
    <row r="21" spans="1:226" x14ac:dyDescent="0.25">
      <c r="A21" s="124" t="s">
        <v>28</v>
      </c>
      <c r="B21" s="124">
        <v>6141</v>
      </c>
      <c r="C21" s="139" t="s">
        <v>911</v>
      </c>
      <c r="D21" s="136">
        <v>5.0750801933802777E-5</v>
      </c>
      <c r="E21" s="135">
        <v>5.8093313849241911E-5</v>
      </c>
      <c r="F21" s="135">
        <v>1.1575686483740505E-3</v>
      </c>
      <c r="G21" s="135">
        <v>0</v>
      </c>
      <c r="H21" s="135">
        <v>5.017577944305021E-4</v>
      </c>
      <c r="I21" s="135">
        <v>0</v>
      </c>
      <c r="J21" s="135">
        <v>5.5387559530003307E-5</v>
      </c>
      <c r="K21" s="135">
        <v>1.6469434404491301E-4</v>
      </c>
      <c r="L21" s="135">
        <v>8.440820157038668E-5</v>
      </c>
      <c r="M21" s="135">
        <v>1.5655180221370178E-3</v>
      </c>
      <c r="N21" s="135">
        <v>1.5104052903925651E-3</v>
      </c>
      <c r="O21" s="135">
        <v>4.9651768687228792E-4</v>
      </c>
      <c r="P21" s="135">
        <v>8.2112141094184692E-4</v>
      </c>
      <c r="Q21" s="135">
        <v>4.5644690977399469E-4</v>
      </c>
      <c r="R21" s="135">
        <v>1.8008042154368429E-4</v>
      </c>
      <c r="S21" s="135">
        <v>7.2813331895357108E-4</v>
      </c>
      <c r="T21" s="135">
        <v>4.2355210530883895E-3</v>
      </c>
      <c r="U21" s="135">
        <v>1.0910409953894128E-3</v>
      </c>
      <c r="V21" s="135">
        <v>1.6089008338023769E-3</v>
      </c>
      <c r="W21" s="135">
        <v>3.2100274475587151E-2</v>
      </c>
      <c r="X21" s="135">
        <v>2.5118843444182411E-3</v>
      </c>
      <c r="Y21" s="135">
        <v>2.9011962066257525E-3</v>
      </c>
      <c r="Z21" s="135">
        <v>5.1224568331872241E-3</v>
      </c>
      <c r="AA21" s="135">
        <v>4.4693734837119822E-4</v>
      </c>
      <c r="AB21" s="135">
        <v>2.205101930387788E-4</v>
      </c>
      <c r="AC21" s="135">
        <v>7.556003867752345E-4</v>
      </c>
      <c r="AD21" s="135">
        <v>0</v>
      </c>
      <c r="AE21" s="135"/>
      <c r="AF21" s="135">
        <v>9.9317555433326592E-6</v>
      </c>
      <c r="AG21" s="135">
        <v>6.264021015113629E-5</v>
      </c>
      <c r="AH21" s="135">
        <v>9.4585439456491675E-4</v>
      </c>
      <c r="AI21" s="135">
        <v>0</v>
      </c>
      <c r="AJ21" s="135">
        <v>5.0562596289578513E-4</v>
      </c>
      <c r="AK21" s="135">
        <v>0</v>
      </c>
      <c r="AL21" s="135">
        <v>2.7130301173796571E-5</v>
      </c>
      <c r="AM21" s="135">
        <v>1.1894885030530457E-4</v>
      </c>
      <c r="AN21" s="135">
        <v>7.1422108657597644E-5</v>
      </c>
      <c r="AO21" s="135">
        <v>2.1700779688863284E-4</v>
      </c>
      <c r="AP21" s="135">
        <v>1.339944133878988E-3</v>
      </c>
      <c r="AQ21" s="135">
        <v>3.1824059764260507E-4</v>
      </c>
      <c r="AR21" s="135">
        <v>8.1991827818427747E-4</v>
      </c>
      <c r="AS21" s="135">
        <v>4.080225908535388E-4</v>
      </c>
      <c r="AT21" s="135">
        <v>4.3371284814400697E-5</v>
      </c>
      <c r="AU21" s="135">
        <v>6.5988549553051877E-4</v>
      </c>
      <c r="AV21" s="135">
        <v>4.1156528203132097E-3</v>
      </c>
      <c r="AW21" s="135">
        <v>1.0746891487077173E-3</v>
      </c>
      <c r="AX21" s="135">
        <v>1.4672914908385368E-3</v>
      </c>
      <c r="AY21" s="135">
        <v>3.0991091996546257E-2</v>
      </c>
      <c r="AZ21" s="135">
        <v>2.6044661096698541E-3</v>
      </c>
      <c r="BA21" s="135">
        <v>2.6805379877954316E-3</v>
      </c>
      <c r="BB21" s="135">
        <v>4.5885857888739792E-3</v>
      </c>
      <c r="BC21" s="135">
        <v>4.6542912378909828E-4</v>
      </c>
      <c r="BD21" s="135">
        <v>2.2019519574120852E-4</v>
      </c>
      <c r="BE21" s="135">
        <v>8.5658819133413043E-4</v>
      </c>
      <c r="BF21" s="135">
        <v>0</v>
      </c>
      <c r="BG21" s="135"/>
      <c r="BH21" s="135">
        <v>8.186398010166892E-6</v>
      </c>
      <c r="BI21" s="135">
        <v>0</v>
      </c>
      <c r="BJ21" s="135">
        <v>9.4402862915724016E-4</v>
      </c>
      <c r="BK21" s="135">
        <v>0</v>
      </c>
      <c r="BL21" s="135">
        <v>4.237752163769927E-4</v>
      </c>
      <c r="BM21" s="135">
        <v>0</v>
      </c>
      <c r="BN21" s="135">
        <v>0</v>
      </c>
      <c r="BO21" s="135">
        <v>1.0034356672789963E-4</v>
      </c>
      <c r="BP21" s="135">
        <v>5.4539547970899458E-5</v>
      </c>
      <c r="BQ21" s="135">
        <v>7.7795479676986645E-5</v>
      </c>
      <c r="BR21" s="135">
        <v>1.3168914362265275E-3</v>
      </c>
      <c r="BS21" s="135">
        <v>3.9911365837465019E-4</v>
      </c>
      <c r="BT21" s="135">
        <v>6.7923072938589951E-4</v>
      </c>
      <c r="BU21" s="135">
        <v>3.1952624824618429E-4</v>
      </c>
      <c r="BV21" s="135">
        <v>3.9133668225504125E-5</v>
      </c>
      <c r="BW21" s="135">
        <v>6.1291461611969595E-4</v>
      </c>
      <c r="BX21" s="135">
        <v>2.9809287289128809E-3</v>
      </c>
      <c r="BY21" s="135">
        <v>1.040130771401132E-3</v>
      </c>
      <c r="BZ21" s="135">
        <v>7.6105277969532904E-3</v>
      </c>
      <c r="CA21" s="135">
        <v>3.3581654556861039E-2</v>
      </c>
      <c r="CB21" s="135">
        <v>2.3761553802246031E-3</v>
      </c>
      <c r="CC21" s="135">
        <v>2.3131758360876013E-3</v>
      </c>
      <c r="CD21" s="135">
        <v>3.8670144885095815E-3</v>
      </c>
      <c r="CE21" s="135">
        <v>4.4148505041286825E-4</v>
      </c>
      <c r="CF21" s="135">
        <v>2.0060489551233023E-4</v>
      </c>
      <c r="CG21" s="135">
        <v>6.2483262455839748E-4</v>
      </c>
      <c r="CH21" s="135">
        <v>0</v>
      </c>
      <c r="CI21" s="135"/>
      <c r="CJ21" s="135">
        <v>4.2881241698065037E-6</v>
      </c>
      <c r="CK21" s="135">
        <v>0</v>
      </c>
      <c r="CL21" s="135">
        <v>8.4555129516448015E-4</v>
      </c>
      <c r="CM21" s="135">
        <v>0</v>
      </c>
      <c r="CN21" s="135">
        <v>2.9281061743907059E-4</v>
      </c>
      <c r="CO21" s="135">
        <v>0</v>
      </c>
      <c r="CP21" s="135">
        <v>0</v>
      </c>
      <c r="CQ21" s="135">
        <v>0</v>
      </c>
      <c r="CR21" s="135">
        <v>0</v>
      </c>
      <c r="CS21" s="135">
        <v>0</v>
      </c>
      <c r="CT21" s="135">
        <v>1.1998114587576908E-3</v>
      </c>
      <c r="CU21" s="135">
        <v>3.2963729243940134E-4</v>
      </c>
      <c r="CV21" s="135">
        <v>7.1358031370663652E-4</v>
      </c>
      <c r="CW21" s="135">
        <v>3.9422402725429505E-4</v>
      </c>
      <c r="CX21" s="135">
        <v>1.7594261057520603E-5</v>
      </c>
      <c r="CY21" s="135">
        <v>1.0837804467690633E-3</v>
      </c>
      <c r="CZ21" s="135">
        <v>3.6776241553821377E-3</v>
      </c>
      <c r="DA21" s="135">
        <v>1.0992679362088384E-3</v>
      </c>
      <c r="DB21" s="135">
        <v>7.2265571386290889E-3</v>
      </c>
      <c r="DC21" s="135">
        <v>3.7830748760339816E-2</v>
      </c>
      <c r="DD21" s="135">
        <v>2.9187694875170435E-3</v>
      </c>
      <c r="DE21" s="135">
        <v>2.3498568231734665E-3</v>
      </c>
      <c r="DF21" s="135">
        <v>4.4106121351813795E-3</v>
      </c>
      <c r="DG21" s="135">
        <v>5.1351911985265584E-4</v>
      </c>
      <c r="DH21" s="135">
        <v>7.0495810919921377E-5</v>
      </c>
      <c r="DI21" s="135">
        <v>9.4646831873289154E-4</v>
      </c>
      <c r="DJ21" s="135">
        <v>3.1600362933574501E-6</v>
      </c>
      <c r="DK21" s="135"/>
      <c r="DL21" s="135">
        <v>8.5480110194199924E-6</v>
      </c>
      <c r="DM21" s="135">
        <v>0</v>
      </c>
      <c r="DN21" s="135">
        <v>8.0257871519834551E-4</v>
      </c>
      <c r="DO21" s="135">
        <v>0</v>
      </c>
      <c r="DP21" s="135">
        <v>2.8623726519419143E-4</v>
      </c>
      <c r="DQ21" s="135">
        <v>0</v>
      </c>
      <c r="DR21" s="135">
        <v>0</v>
      </c>
      <c r="DS21" s="135">
        <v>0</v>
      </c>
      <c r="DT21" s="135">
        <v>0</v>
      </c>
      <c r="DU21" s="135">
        <v>0</v>
      </c>
      <c r="DV21" s="135">
        <v>1.0568536818131221E-4</v>
      </c>
      <c r="DW21" s="135">
        <v>4.1751690478208068E-4</v>
      </c>
      <c r="DX21" s="135">
        <v>3.1524276652928674E-4</v>
      </c>
      <c r="DY21" s="135">
        <v>4.1107553042133522E-4</v>
      </c>
      <c r="DZ21" s="135">
        <v>5.5857622948027693E-6</v>
      </c>
      <c r="EA21" s="135">
        <v>1.4684465171547047E-4</v>
      </c>
      <c r="EB21" s="135">
        <v>3.7419384316523946E-3</v>
      </c>
      <c r="EC21" s="135">
        <v>9.6915416591165254E-4</v>
      </c>
      <c r="ED21" s="135">
        <v>7.3260146575245683E-3</v>
      </c>
      <c r="EE21" s="135">
        <v>4.0164335892551313E-2</v>
      </c>
      <c r="EF21" s="135">
        <v>2.8248584938679959E-3</v>
      </c>
      <c r="EG21" s="135">
        <v>2.6184571421119874E-3</v>
      </c>
      <c r="EH21" s="135">
        <v>5.0602828800004026E-3</v>
      </c>
      <c r="EI21" s="135">
        <v>4.9300866432533549E-4</v>
      </c>
      <c r="EJ21" s="135">
        <v>8.5965787518730574E-5</v>
      </c>
      <c r="EK21" s="135">
        <v>9.9255599616375847E-4</v>
      </c>
      <c r="EL21" s="135">
        <v>2.00929169473622E-5</v>
      </c>
      <c r="EM21" s="135"/>
      <c r="EN21" s="135">
        <v>6.663828079432038E-6</v>
      </c>
      <c r="EO21" s="135">
        <v>0</v>
      </c>
      <c r="EP21" s="135">
        <v>6.6196196066602771E-4</v>
      </c>
      <c r="EQ21" s="135">
        <v>0</v>
      </c>
      <c r="ER21" s="135">
        <v>2.5354341889855713E-4</v>
      </c>
      <c r="ES21" s="135">
        <v>0</v>
      </c>
      <c r="ET21" s="135">
        <v>0</v>
      </c>
      <c r="EU21" s="135">
        <v>0</v>
      </c>
      <c r="EV21" s="135">
        <v>0</v>
      </c>
      <c r="EW21" s="135">
        <v>1.8225827087895064E-6</v>
      </c>
      <c r="EX21" s="135">
        <v>2.1519046096800504E-4</v>
      </c>
      <c r="EY21" s="135">
        <v>3.3183535849872045E-4</v>
      </c>
      <c r="EZ21" s="135">
        <v>2.2371442629671938E-4</v>
      </c>
      <c r="FA21" s="135">
        <v>4.3317247611192929E-4</v>
      </c>
      <c r="FB21" s="135">
        <v>0</v>
      </c>
      <c r="FC21" s="135">
        <v>1.5184527795912517E-5</v>
      </c>
      <c r="FD21" s="135">
        <v>3.5919443004059685E-3</v>
      </c>
      <c r="FE21" s="135">
        <v>1.3320976992296572E-3</v>
      </c>
      <c r="FF21" s="135">
        <v>6.3153741935391087E-3</v>
      </c>
      <c r="FG21" s="135">
        <v>4.6880573817901658E-2</v>
      </c>
      <c r="FH21" s="135">
        <v>2.6247919277139708E-3</v>
      </c>
      <c r="FI21" s="135">
        <v>2.0665887835141384E-3</v>
      </c>
      <c r="FJ21" s="135">
        <v>4.2754329541440164E-3</v>
      </c>
      <c r="FK21" s="135">
        <v>4.4633935034808206E-4</v>
      </c>
      <c r="FL21" s="135">
        <v>8.5049604551838269E-5</v>
      </c>
      <c r="FM21" s="135">
        <v>8.0473183014276339E-4</v>
      </c>
      <c r="FN21" s="135">
        <v>1.6193336763342617E-3</v>
      </c>
      <c r="FO21" s="135"/>
      <c r="FP21" s="135">
        <v>3.2294038115793632E-6</v>
      </c>
      <c r="FQ21" s="135">
        <v>0</v>
      </c>
      <c r="FR21" s="135">
        <v>5.6081439103706869E-4</v>
      </c>
      <c r="FS21" s="135">
        <v>0</v>
      </c>
      <c r="FT21" s="135">
        <v>2.2622439794426564E-4</v>
      </c>
      <c r="FU21" s="135">
        <v>0</v>
      </c>
      <c r="FV21" s="135">
        <v>0</v>
      </c>
      <c r="FW21" s="135">
        <v>2.3531772185520966E-4</v>
      </c>
      <c r="FX21" s="135">
        <v>0</v>
      </c>
      <c r="FY21" s="135">
        <v>1.4562298354593382E-6</v>
      </c>
      <c r="FZ21" s="135">
        <v>0</v>
      </c>
      <c r="GA21" s="135">
        <v>5.9775967259705134E-6</v>
      </c>
      <c r="GB21" s="135">
        <v>2.2410533159076295E-4</v>
      </c>
      <c r="GC21" s="135">
        <v>0</v>
      </c>
      <c r="GD21" s="135">
        <v>1.5575060855436135E-4</v>
      </c>
      <c r="GE21" s="135">
        <v>8.6038996759337264E-6</v>
      </c>
      <c r="GF21" s="135">
        <v>2.7743379590426664E-3</v>
      </c>
      <c r="GG21" s="135">
        <v>1.1529657647788365E-3</v>
      </c>
      <c r="GH21" s="135">
        <v>6.2940952048718994E-3</v>
      </c>
      <c r="GI21" s="135">
        <v>2.3631653075167312E-2</v>
      </c>
      <c r="GJ21" s="135">
        <v>2.7560941705761463E-3</v>
      </c>
      <c r="GK21" s="135">
        <v>1.9000386786460529E-3</v>
      </c>
      <c r="GL21" s="135">
        <v>4.1852156325967753E-3</v>
      </c>
      <c r="GM21" s="135">
        <v>4.3746038654419328E-4</v>
      </c>
      <c r="GN21" s="135">
        <v>6.1063697698283135E-5</v>
      </c>
      <c r="GO21" s="135">
        <v>6.7241432807766711E-4</v>
      </c>
      <c r="GP21" s="135">
        <v>1.438743261312853E-3</v>
      </c>
      <c r="GQ21" s="135"/>
      <c r="GR21" s="135">
        <v>6.2500727330864208E-6</v>
      </c>
      <c r="GS21" s="135">
        <v>0</v>
      </c>
      <c r="GT21" s="135">
        <v>4.130315839571879E-4</v>
      </c>
      <c r="GU21" s="135">
        <v>0</v>
      </c>
      <c r="GV21" s="135">
        <v>2.0240413285219146E-4</v>
      </c>
      <c r="GW21" s="135">
        <v>0</v>
      </c>
      <c r="GX21" s="135">
        <v>0</v>
      </c>
      <c r="GY21" s="135">
        <v>0</v>
      </c>
      <c r="GZ21" s="135">
        <v>0</v>
      </c>
      <c r="HA21" s="135">
        <v>0</v>
      </c>
      <c r="HB21" s="135">
        <v>0</v>
      </c>
      <c r="HC21" s="135">
        <v>2.7916316066223699E-6</v>
      </c>
      <c r="HD21" s="135">
        <v>2.3854790686734967E-4</v>
      </c>
      <c r="HE21" s="135">
        <v>0</v>
      </c>
      <c r="HF21" s="135">
        <v>1.6030417558235541E-4</v>
      </c>
      <c r="HG21" s="135">
        <v>4.7001473318373318E-6</v>
      </c>
      <c r="HH21" s="135">
        <v>2.9748911790296773E-3</v>
      </c>
      <c r="HI21" s="135">
        <v>9.3543451942635942E-4</v>
      </c>
      <c r="HJ21" s="135">
        <v>4.9965209753199454E-3</v>
      </c>
      <c r="HK21" s="135">
        <v>3.2839419617000189E-2</v>
      </c>
      <c r="HL21" s="135">
        <v>1.9618765245076656E-3</v>
      </c>
      <c r="HM21" s="135">
        <v>1.374000994098941E-3</v>
      </c>
      <c r="HN21" s="135">
        <v>3.4540168044820741E-3</v>
      </c>
      <c r="HO21" s="135">
        <v>3.9129852650705198E-4</v>
      </c>
      <c r="HP21" s="135">
        <v>4.995559523649126E-5</v>
      </c>
      <c r="HQ21" s="135">
        <v>5.1821228920307457E-4</v>
      </c>
      <c r="HR21" s="135">
        <v>9.9281392152734548E-4</v>
      </c>
    </row>
    <row r="22" spans="1:226" x14ac:dyDescent="0.25">
      <c r="A22" s="124" t="s">
        <v>28</v>
      </c>
      <c r="B22" s="124">
        <v>6142</v>
      </c>
      <c r="C22" s="139" t="s">
        <v>912</v>
      </c>
      <c r="D22" s="136">
        <v>0</v>
      </c>
      <c r="E22" s="135">
        <v>0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1.0516520393789532E-5</v>
      </c>
      <c r="N22" s="135">
        <v>0</v>
      </c>
      <c r="O22" s="135">
        <v>0</v>
      </c>
      <c r="P22" s="135">
        <v>0</v>
      </c>
      <c r="Q22" s="135">
        <v>0</v>
      </c>
      <c r="R22" s="135">
        <v>8.4356873419594089E-6</v>
      </c>
      <c r="S22" s="135">
        <v>0</v>
      </c>
      <c r="T22" s="135">
        <v>5.6829645318324616E-5</v>
      </c>
      <c r="U22" s="135">
        <v>7.8660920705773092E-5</v>
      </c>
      <c r="V22" s="135">
        <v>2.8728507684563622E-5</v>
      </c>
      <c r="W22" s="135">
        <v>0</v>
      </c>
      <c r="X22" s="135">
        <v>1.3069349565894321E-6</v>
      </c>
      <c r="Y22" s="135">
        <v>4.8719935068956556E-5</v>
      </c>
      <c r="Z22" s="135">
        <v>3.7454126853011209E-4</v>
      </c>
      <c r="AA22" s="135">
        <v>0</v>
      </c>
      <c r="AB22" s="135">
        <v>0</v>
      </c>
      <c r="AC22" s="135">
        <v>0</v>
      </c>
      <c r="AD22" s="135">
        <v>9.0466863127736914E-6</v>
      </c>
      <c r="AE22" s="135"/>
      <c r="AF22" s="135">
        <v>0</v>
      </c>
      <c r="AG22" s="135">
        <v>0</v>
      </c>
      <c r="AH22" s="135">
        <v>1.0162303320147955E-5</v>
      </c>
      <c r="AI22" s="135">
        <v>0</v>
      </c>
      <c r="AJ22" s="135">
        <v>0</v>
      </c>
      <c r="AK22" s="135">
        <v>0</v>
      </c>
      <c r="AL22" s="135">
        <v>0</v>
      </c>
      <c r="AM22" s="135">
        <v>1.1012144894817584E-5</v>
      </c>
      <c r="AN22" s="135">
        <v>8.9247774576237055E-6</v>
      </c>
      <c r="AO22" s="135">
        <v>4.1695536164534598E-5</v>
      </c>
      <c r="AP22" s="135">
        <v>3.8376436894466832E-5</v>
      </c>
      <c r="AQ22" s="135">
        <v>3.7919042239358044E-6</v>
      </c>
      <c r="AR22" s="135">
        <v>6.6130281832374124E-4</v>
      </c>
      <c r="AS22" s="135">
        <v>1.3036642559976912E-5</v>
      </c>
      <c r="AT22" s="135">
        <v>1.5796329783691094E-5</v>
      </c>
      <c r="AU22" s="135">
        <v>0</v>
      </c>
      <c r="AV22" s="135">
        <v>7.0309973483961675E-5</v>
      </c>
      <c r="AW22" s="135">
        <v>7.9302747368117731E-5</v>
      </c>
      <c r="AX22" s="135">
        <v>1.1294814670333854E-4</v>
      </c>
      <c r="AY22" s="135">
        <v>2.5370721105332831E-6</v>
      </c>
      <c r="AZ22" s="135">
        <v>0</v>
      </c>
      <c r="BA22" s="135">
        <v>5.3944069350603606E-5</v>
      </c>
      <c r="BB22" s="135">
        <v>4.6275351066591889E-4</v>
      </c>
      <c r="BC22" s="135">
        <v>6.5158565422428899E-6</v>
      </c>
      <c r="BD22" s="135">
        <v>2.2300795445628796E-6</v>
      </c>
      <c r="BE22" s="135">
        <v>0</v>
      </c>
      <c r="BF22" s="135">
        <v>1.0630022572076904E-4</v>
      </c>
      <c r="BG22" s="135"/>
      <c r="BH22" s="135">
        <v>0</v>
      </c>
      <c r="BI22" s="135">
        <v>0</v>
      </c>
      <c r="BJ22" s="135">
        <v>2.4518262040462376E-5</v>
      </c>
      <c r="BK22" s="135">
        <v>0</v>
      </c>
      <c r="BL22" s="135">
        <v>0</v>
      </c>
      <c r="BM22" s="135">
        <v>0</v>
      </c>
      <c r="BN22" s="135">
        <v>0</v>
      </c>
      <c r="BO22" s="135">
        <v>2.1670259048320102E-5</v>
      </c>
      <c r="BP22" s="135">
        <v>2.4273808988580687E-5</v>
      </c>
      <c r="BQ22" s="135">
        <v>1.2207949034329777E-4</v>
      </c>
      <c r="BR22" s="135">
        <v>4.5160949655992903E-4</v>
      </c>
      <c r="BS22" s="135">
        <v>3.6882782736062608E-5</v>
      </c>
      <c r="BT22" s="135">
        <v>5.6571897769428978E-4</v>
      </c>
      <c r="BU22" s="135">
        <v>2.4496113210289485E-5</v>
      </c>
      <c r="BV22" s="135">
        <v>3.535106279275506E-5</v>
      </c>
      <c r="BW22" s="135">
        <v>0</v>
      </c>
      <c r="BX22" s="135">
        <v>9.8452332004855464E-5</v>
      </c>
      <c r="BY22" s="135">
        <v>7.2450268326733716E-5</v>
      </c>
      <c r="BZ22" s="135">
        <v>4.7084326530183137E-4</v>
      </c>
      <c r="CA22" s="135">
        <v>3.0521718604981351E-4</v>
      </c>
      <c r="CB22" s="135">
        <v>0</v>
      </c>
      <c r="CC22" s="135">
        <v>6.7547336648034274E-5</v>
      </c>
      <c r="CD22" s="135">
        <v>4.491542230936152E-4</v>
      </c>
      <c r="CE22" s="135">
        <v>1.0534445980967284E-5</v>
      </c>
      <c r="CF22" s="135">
        <v>1.2928508443907499E-5</v>
      </c>
      <c r="CG22" s="135">
        <v>0</v>
      </c>
      <c r="CH22" s="135">
        <v>1.8592271986844788E-4</v>
      </c>
      <c r="CI22" s="135"/>
      <c r="CJ22" s="135">
        <v>0</v>
      </c>
      <c r="CK22" s="135">
        <v>0</v>
      </c>
      <c r="CL22" s="135">
        <v>3.4984533383347576E-5</v>
      </c>
      <c r="CM22" s="135">
        <v>0</v>
      </c>
      <c r="CN22" s="135">
        <v>0</v>
      </c>
      <c r="CO22" s="135">
        <v>0</v>
      </c>
      <c r="CP22" s="135">
        <v>0</v>
      </c>
      <c r="CQ22" s="135">
        <v>3.6822034657328115E-5</v>
      </c>
      <c r="CR22" s="135">
        <v>3.2177088612342257E-5</v>
      </c>
      <c r="CS22" s="135">
        <v>1.5809262748441811E-4</v>
      </c>
      <c r="CT22" s="135">
        <v>6.6549532803559402E-4</v>
      </c>
      <c r="CU22" s="135">
        <v>6.0531895036059136E-5</v>
      </c>
      <c r="CV22" s="135">
        <v>4.1412351379447649E-4</v>
      </c>
      <c r="CW22" s="135">
        <v>3.7226303573527589E-5</v>
      </c>
      <c r="CX22" s="135">
        <v>5.4291938250339766E-5</v>
      </c>
      <c r="CY22" s="135">
        <v>0</v>
      </c>
      <c r="CZ22" s="135">
        <v>9.7757900434935767E-5</v>
      </c>
      <c r="DA22" s="135">
        <v>7.193172684956098E-5</v>
      </c>
      <c r="DB22" s="135">
        <v>5.6211458052273444E-4</v>
      </c>
      <c r="DC22" s="135">
        <v>4.583484050042192E-4</v>
      </c>
      <c r="DD22" s="135">
        <v>0</v>
      </c>
      <c r="DE22" s="135">
        <v>7.5530061240911705E-5</v>
      </c>
      <c r="DF22" s="135">
        <v>1.6203369499875437E-5</v>
      </c>
      <c r="DG22" s="135">
        <v>3.2087673489496092E-5</v>
      </c>
      <c r="DH22" s="135">
        <v>2.2764684013489202E-5</v>
      </c>
      <c r="DI22" s="135">
        <v>0</v>
      </c>
      <c r="DJ22" s="135">
        <v>1.5583770033782309E-4</v>
      </c>
      <c r="DK22" s="135"/>
      <c r="DL22" s="135">
        <v>0</v>
      </c>
      <c r="DM22" s="135">
        <v>0</v>
      </c>
      <c r="DN22" s="135">
        <v>4.3853891614386708E-5</v>
      </c>
      <c r="DO22" s="135">
        <v>0</v>
      </c>
      <c r="DP22" s="135">
        <v>0</v>
      </c>
      <c r="DQ22" s="135">
        <v>0</v>
      </c>
      <c r="DR22" s="135">
        <v>0</v>
      </c>
      <c r="DS22" s="135">
        <v>4.6246528241181595E-5</v>
      </c>
      <c r="DT22" s="135">
        <v>3.3450192238498849E-5</v>
      </c>
      <c r="DU22" s="135">
        <v>2.293785747774079E-4</v>
      </c>
      <c r="DV22" s="135">
        <v>6.1914899982323064E-4</v>
      </c>
      <c r="DW22" s="135">
        <v>5.1398582487291397E-5</v>
      </c>
      <c r="DX22" s="135">
        <v>0</v>
      </c>
      <c r="DY22" s="135">
        <v>5.3232780297956966E-5</v>
      </c>
      <c r="DZ22" s="135">
        <v>6.407741881814312E-5</v>
      </c>
      <c r="EA22" s="135">
        <v>0</v>
      </c>
      <c r="EB22" s="135">
        <v>1.0512170315277803E-4</v>
      </c>
      <c r="EC22" s="135">
        <v>7.8924097062340362E-5</v>
      </c>
      <c r="ED22" s="135">
        <v>7.3762293226892932E-4</v>
      </c>
      <c r="EE22" s="135">
        <v>5.7562267008155711E-4</v>
      </c>
      <c r="EF22" s="135">
        <v>0</v>
      </c>
      <c r="EG22" s="135">
        <v>9.9750733682178662E-5</v>
      </c>
      <c r="EH22" s="135">
        <v>5.8317794853997689E-5</v>
      </c>
      <c r="EI22" s="135">
        <v>3.6915666647412974E-5</v>
      </c>
      <c r="EJ22" s="135">
        <v>4.5191509140139155E-5</v>
      </c>
      <c r="EK22" s="135">
        <v>0</v>
      </c>
      <c r="EL22" s="135">
        <v>5.1631441787105482E-5</v>
      </c>
      <c r="EM22" s="135"/>
      <c r="EN22" s="135">
        <v>0</v>
      </c>
      <c r="EO22" s="135">
        <v>0</v>
      </c>
      <c r="EP22" s="135">
        <v>5.9282019227641329E-5</v>
      </c>
      <c r="EQ22" s="135">
        <v>0</v>
      </c>
      <c r="ER22" s="135">
        <v>0</v>
      </c>
      <c r="ES22" s="135">
        <v>0</v>
      </c>
      <c r="ET22" s="135">
        <v>0</v>
      </c>
      <c r="EU22" s="135">
        <v>5.9794547169149281E-5</v>
      </c>
      <c r="EV22" s="135">
        <v>5.0567856726852776E-5</v>
      </c>
      <c r="EW22" s="135">
        <v>3.5021726700684377E-4</v>
      </c>
      <c r="EX22" s="135">
        <v>3.1289757846881454E-4</v>
      </c>
      <c r="EY22" s="135">
        <v>9.4731278890067979E-5</v>
      </c>
      <c r="EZ22" s="135">
        <v>3.1947499152195052E-4</v>
      </c>
      <c r="FA22" s="135">
        <v>8.8866140392287733E-5</v>
      </c>
      <c r="FB22" s="135">
        <v>1.1646066257489476E-4</v>
      </c>
      <c r="FC22" s="135">
        <v>0</v>
      </c>
      <c r="FD22" s="135">
        <v>8.5450285274951655E-5</v>
      </c>
      <c r="FE22" s="135">
        <v>5.1747930232155714E-5</v>
      </c>
      <c r="FF22" s="135">
        <v>1.0412485201237115E-3</v>
      </c>
      <c r="FG22" s="135">
        <v>6.9420265736833326E-4</v>
      </c>
      <c r="FH22" s="135">
        <v>0</v>
      </c>
      <c r="FI22" s="135">
        <v>8.1339745377112112E-5</v>
      </c>
      <c r="FJ22" s="135">
        <v>3.6921209629262965E-5</v>
      </c>
      <c r="FK22" s="135">
        <v>5.0798948270108172E-5</v>
      </c>
      <c r="FL22" s="135">
        <v>1.5239006619094885E-4</v>
      </c>
      <c r="FM22" s="135">
        <v>0</v>
      </c>
      <c r="FN22" s="135">
        <v>1.0477677211654095E-4</v>
      </c>
      <c r="FO22" s="135"/>
      <c r="FP22" s="135">
        <v>0</v>
      </c>
      <c r="FQ22" s="135">
        <v>0</v>
      </c>
      <c r="FR22" s="135">
        <v>7.3424897098309003E-5</v>
      </c>
      <c r="FS22" s="135">
        <v>0</v>
      </c>
      <c r="FT22" s="135">
        <v>0</v>
      </c>
      <c r="FU22" s="135">
        <v>0</v>
      </c>
      <c r="FV22" s="135">
        <v>0</v>
      </c>
      <c r="FW22" s="135">
        <v>6.626999649721619E-5</v>
      </c>
      <c r="FX22" s="135">
        <v>4.3936948370303757E-5</v>
      </c>
      <c r="FY22" s="135">
        <v>3.0872546164344025E-4</v>
      </c>
      <c r="FZ22" s="135">
        <v>1.6568275108368237E-4</v>
      </c>
      <c r="GA22" s="135">
        <v>9.7602141898657312E-5</v>
      </c>
      <c r="GB22" s="135">
        <v>0</v>
      </c>
      <c r="GC22" s="135">
        <v>1.0736407181953824E-4</v>
      </c>
      <c r="GD22" s="135">
        <v>0</v>
      </c>
      <c r="GE22" s="135">
        <v>2.5310433477531158E-6</v>
      </c>
      <c r="GF22" s="135">
        <v>2.051107281530859E-5</v>
      </c>
      <c r="GG22" s="135">
        <v>5.4655555787916291E-5</v>
      </c>
      <c r="GH22" s="135">
        <v>9.4582825694858883E-4</v>
      </c>
      <c r="GI22" s="135">
        <v>6.1228241591976945E-4</v>
      </c>
      <c r="GJ22" s="135">
        <v>0</v>
      </c>
      <c r="GK22" s="135">
        <v>8.2969022401029529E-5</v>
      </c>
      <c r="GL22" s="135">
        <v>6.1699022053986045E-5</v>
      </c>
      <c r="GM22" s="135">
        <v>0</v>
      </c>
      <c r="GN22" s="135">
        <v>0</v>
      </c>
      <c r="GO22" s="135">
        <v>0</v>
      </c>
      <c r="GP22" s="135">
        <v>3.3566271547921626E-4</v>
      </c>
      <c r="GQ22" s="135"/>
      <c r="GR22" s="135">
        <v>0</v>
      </c>
      <c r="GS22" s="135">
        <v>0</v>
      </c>
      <c r="GT22" s="135">
        <v>9.5880226472779546E-5</v>
      </c>
      <c r="GU22" s="135">
        <v>0</v>
      </c>
      <c r="GV22" s="135">
        <v>0</v>
      </c>
      <c r="GW22" s="135">
        <v>0</v>
      </c>
      <c r="GX22" s="135">
        <v>0</v>
      </c>
      <c r="GY22" s="135">
        <v>7.2076886709006329E-5</v>
      </c>
      <c r="GZ22" s="135">
        <v>0</v>
      </c>
      <c r="HA22" s="135">
        <v>3.745486500205581E-4</v>
      </c>
      <c r="HB22" s="135">
        <v>2.0090648920806456E-4</v>
      </c>
      <c r="HC22" s="135">
        <v>1.0324888563665203E-4</v>
      </c>
      <c r="HD22" s="135">
        <v>0</v>
      </c>
      <c r="HE22" s="135">
        <v>1.259440316334253E-4</v>
      </c>
      <c r="HF22" s="135">
        <v>0</v>
      </c>
      <c r="HG22" s="135">
        <v>1.3895483612234748E-6</v>
      </c>
      <c r="HH22" s="135">
        <v>1.7400329864176873E-5</v>
      </c>
      <c r="HI22" s="135">
        <v>1.1625511619558252E-5</v>
      </c>
      <c r="HJ22" s="135">
        <v>1.1790042540712638E-3</v>
      </c>
      <c r="HK22" s="135">
        <v>7.2993018838458316E-4</v>
      </c>
      <c r="HL22" s="135">
        <v>0</v>
      </c>
      <c r="HM22" s="135">
        <v>9.2491291713300345E-5</v>
      </c>
      <c r="HN22" s="135">
        <v>0</v>
      </c>
      <c r="HO22" s="135">
        <v>0</v>
      </c>
      <c r="HP22" s="135">
        <v>0</v>
      </c>
      <c r="HQ22" s="135">
        <v>0</v>
      </c>
      <c r="HR22" s="135">
        <v>4.7104042251692449E-4</v>
      </c>
    </row>
    <row r="23" spans="1:226" x14ac:dyDescent="0.25">
      <c r="A23" s="124" t="s">
        <v>28</v>
      </c>
      <c r="B23" s="124">
        <v>6143</v>
      </c>
      <c r="C23" s="139" t="s">
        <v>913</v>
      </c>
      <c r="D23" s="136">
        <v>2.8902123675632786E-5</v>
      </c>
      <c r="E23" s="135">
        <v>0</v>
      </c>
      <c r="F23" s="135">
        <v>0</v>
      </c>
      <c r="G23" s="135">
        <v>0</v>
      </c>
      <c r="H23" s="135">
        <v>0</v>
      </c>
      <c r="I23" s="135">
        <v>0</v>
      </c>
      <c r="J23" s="135">
        <v>1.1009344930104909E-6</v>
      </c>
      <c r="K23" s="135">
        <v>2.7550120098859008E-5</v>
      </c>
      <c r="L23" s="135">
        <v>3.9840880360873637E-6</v>
      </c>
      <c r="M23" s="135">
        <v>1.5521473208845679E-4</v>
      </c>
      <c r="N23" s="135">
        <v>7.5103361210653138E-6</v>
      </c>
      <c r="O23" s="135">
        <v>8.9476894291133343E-6</v>
      </c>
      <c r="P23" s="135">
        <v>1.2139001726303516E-4</v>
      </c>
      <c r="Q23" s="135">
        <v>0</v>
      </c>
      <c r="R23" s="135">
        <v>0</v>
      </c>
      <c r="S23" s="135">
        <v>2.7041323441649582E-4</v>
      </c>
      <c r="T23" s="135">
        <v>0</v>
      </c>
      <c r="U23" s="135">
        <v>0</v>
      </c>
      <c r="V23" s="135">
        <v>6.597249040231905E-4</v>
      </c>
      <c r="W23" s="135">
        <v>1.5409928415154048E-2</v>
      </c>
      <c r="X23" s="135">
        <v>2.0922208576103807E-4</v>
      </c>
      <c r="Y23" s="135">
        <v>0</v>
      </c>
      <c r="Z23" s="135">
        <v>0</v>
      </c>
      <c r="AA23" s="135">
        <v>0</v>
      </c>
      <c r="AB23" s="135">
        <v>0</v>
      </c>
      <c r="AC23" s="135">
        <v>7.3690220592347212E-5</v>
      </c>
      <c r="AD23" s="135">
        <v>6.9473910850280346E-6</v>
      </c>
      <c r="AE23" s="135"/>
      <c r="AF23" s="135">
        <v>1.1239204119745724E-6</v>
      </c>
      <c r="AG23" s="135">
        <v>0</v>
      </c>
      <c r="AH23" s="135">
        <v>0</v>
      </c>
      <c r="AI23" s="135">
        <v>4.1937702335873829E-6</v>
      </c>
      <c r="AJ23" s="135">
        <v>0</v>
      </c>
      <c r="AK23" s="135">
        <v>0</v>
      </c>
      <c r="AL23" s="135">
        <v>0</v>
      </c>
      <c r="AM23" s="135">
        <v>0</v>
      </c>
      <c r="AN23" s="135">
        <v>3.1559563827320989E-6</v>
      </c>
      <c r="AO23" s="135">
        <v>7.4008869881086569E-5</v>
      </c>
      <c r="AP23" s="135">
        <v>7.9478312533694454E-6</v>
      </c>
      <c r="AQ23" s="135">
        <v>8.3421892926587698E-6</v>
      </c>
      <c r="AR23" s="135">
        <v>1.9365300374491449E-4</v>
      </c>
      <c r="AS23" s="135">
        <v>0</v>
      </c>
      <c r="AT23" s="135">
        <v>0</v>
      </c>
      <c r="AU23" s="135">
        <v>1.6011932907575985E-4</v>
      </c>
      <c r="AV23" s="135">
        <v>1.2059468841468653E-6</v>
      </c>
      <c r="AW23" s="135">
        <v>0</v>
      </c>
      <c r="AX23" s="135">
        <v>8.0747159525109216E-4</v>
      </c>
      <c r="AY23" s="135">
        <v>1.6628320650703181E-2</v>
      </c>
      <c r="AZ23" s="135">
        <v>1.0804036090436076E-4</v>
      </c>
      <c r="BA23" s="135">
        <v>0</v>
      </c>
      <c r="BB23" s="135">
        <v>1.3650855206168895E-6</v>
      </c>
      <c r="BC23" s="135">
        <v>0</v>
      </c>
      <c r="BD23" s="135">
        <v>0</v>
      </c>
      <c r="BE23" s="135">
        <v>8.8593716600470488E-5</v>
      </c>
      <c r="BF23" s="135">
        <v>0</v>
      </c>
      <c r="BG23" s="135"/>
      <c r="BH23" s="135">
        <v>1.0226198178817078E-5</v>
      </c>
      <c r="BI23" s="135">
        <v>0</v>
      </c>
      <c r="BJ23" s="135">
        <v>0</v>
      </c>
      <c r="BK23" s="135">
        <v>0</v>
      </c>
      <c r="BL23" s="135">
        <v>0</v>
      </c>
      <c r="BM23" s="135">
        <v>2.4137635328989776E-6</v>
      </c>
      <c r="BN23" s="135">
        <v>0</v>
      </c>
      <c r="BO23" s="135">
        <v>0</v>
      </c>
      <c r="BP23" s="135">
        <v>0</v>
      </c>
      <c r="BQ23" s="135">
        <v>2.1145928414974144E-6</v>
      </c>
      <c r="BR23" s="135">
        <v>1.379697036404238E-5</v>
      </c>
      <c r="BS23" s="135">
        <v>7.3228826054428145E-6</v>
      </c>
      <c r="BT23" s="135">
        <v>0</v>
      </c>
      <c r="BU23" s="135">
        <v>0</v>
      </c>
      <c r="BV23" s="135">
        <v>0</v>
      </c>
      <c r="BW23" s="135">
        <v>3.0130219758611233E-4</v>
      </c>
      <c r="BX23" s="135">
        <v>3.6064702180266494E-4</v>
      </c>
      <c r="BY23" s="135">
        <v>0</v>
      </c>
      <c r="BZ23" s="135">
        <v>9.6691238232428942E-4</v>
      </c>
      <c r="CA23" s="135">
        <v>1.7714896819902768E-2</v>
      </c>
      <c r="CB23" s="135">
        <v>1.0149608781985858E-4</v>
      </c>
      <c r="CC23" s="135">
        <v>0</v>
      </c>
      <c r="CD23" s="135">
        <v>0</v>
      </c>
      <c r="CE23" s="135">
        <v>1.0701454619778422E-5</v>
      </c>
      <c r="CF23" s="135">
        <v>0</v>
      </c>
      <c r="CG23" s="135">
        <v>0</v>
      </c>
      <c r="CH23" s="135">
        <v>1.0880593270251888E-4</v>
      </c>
      <c r="CI23" s="135"/>
      <c r="CJ23" s="135">
        <v>0</v>
      </c>
      <c r="CK23" s="135">
        <v>0</v>
      </c>
      <c r="CL23" s="135">
        <v>3.2805547592683771E-5</v>
      </c>
      <c r="CM23" s="135">
        <v>0</v>
      </c>
      <c r="CN23" s="135">
        <v>0</v>
      </c>
      <c r="CO23" s="135">
        <v>6.0287186828874569E-6</v>
      </c>
      <c r="CP23" s="135">
        <v>0</v>
      </c>
      <c r="CQ23" s="135">
        <v>0</v>
      </c>
      <c r="CR23" s="135">
        <v>0</v>
      </c>
      <c r="CS23" s="135">
        <v>1.0529292290050737E-6</v>
      </c>
      <c r="CT23" s="135">
        <v>7.6314074208420826E-6</v>
      </c>
      <c r="CU23" s="135">
        <v>3.8105974695585346E-5</v>
      </c>
      <c r="CV23" s="135">
        <v>0</v>
      </c>
      <c r="CW23" s="135">
        <v>0</v>
      </c>
      <c r="CX23" s="135">
        <v>0</v>
      </c>
      <c r="CY23" s="135">
        <v>3.659019827701545E-4</v>
      </c>
      <c r="CZ23" s="135">
        <v>4.3416800639361727E-4</v>
      </c>
      <c r="DA23" s="135">
        <v>0</v>
      </c>
      <c r="DB23" s="135">
        <v>9.8646093761178767E-4</v>
      </c>
      <c r="DC23" s="135">
        <v>1.5596183659403554E-2</v>
      </c>
      <c r="DD23" s="135">
        <v>1.7761537035561662E-4</v>
      </c>
      <c r="DE23" s="135">
        <v>0</v>
      </c>
      <c r="DF23" s="135">
        <v>0</v>
      </c>
      <c r="DG23" s="135">
        <v>4.8453380449790993E-6</v>
      </c>
      <c r="DH23" s="135">
        <v>0</v>
      </c>
      <c r="DI23" s="135">
        <v>2.0313147957796993E-6</v>
      </c>
      <c r="DJ23" s="135">
        <v>1.3255395016831855E-4</v>
      </c>
      <c r="DK23" s="135"/>
      <c r="DL23" s="135">
        <v>0</v>
      </c>
      <c r="DM23" s="135">
        <v>0</v>
      </c>
      <c r="DN23" s="135">
        <v>8.5601529525312025E-6</v>
      </c>
      <c r="DO23" s="135">
        <v>0</v>
      </c>
      <c r="DP23" s="135">
        <v>0</v>
      </c>
      <c r="DQ23" s="135">
        <v>0</v>
      </c>
      <c r="DR23" s="135">
        <v>0</v>
      </c>
      <c r="DS23" s="135">
        <v>0</v>
      </c>
      <c r="DT23" s="135">
        <v>0</v>
      </c>
      <c r="DU23" s="135">
        <v>0</v>
      </c>
      <c r="DV23" s="135">
        <v>0</v>
      </c>
      <c r="DW23" s="135">
        <v>2.7234874090746622E-5</v>
      </c>
      <c r="DX23" s="135">
        <v>0</v>
      </c>
      <c r="DY23" s="135">
        <v>0</v>
      </c>
      <c r="DZ23" s="135">
        <v>0</v>
      </c>
      <c r="EA23" s="135">
        <v>4.1494891971860292E-4</v>
      </c>
      <c r="EB23" s="135">
        <v>4.2725489282707216E-4</v>
      </c>
      <c r="EC23" s="135">
        <v>0</v>
      </c>
      <c r="ED23" s="135">
        <v>7.4508875689362631E-4</v>
      </c>
      <c r="EE23" s="135">
        <v>7.3216009409405071E-3</v>
      </c>
      <c r="EF23" s="135">
        <v>0</v>
      </c>
      <c r="EG23" s="135">
        <v>0</v>
      </c>
      <c r="EH23" s="135">
        <v>2.3042133931149814E-4</v>
      </c>
      <c r="EI23" s="135">
        <v>1.2344079405336627E-4</v>
      </c>
      <c r="EJ23" s="135">
        <v>0</v>
      </c>
      <c r="EK23" s="135">
        <v>8.5101885598616197E-6</v>
      </c>
      <c r="EL23" s="135">
        <v>2.9048527480257346E-5</v>
      </c>
      <c r="EM23" s="135"/>
      <c r="EN23" s="135">
        <v>0</v>
      </c>
      <c r="EO23" s="135">
        <v>0</v>
      </c>
      <c r="EP23" s="135">
        <v>0</v>
      </c>
      <c r="EQ23" s="135">
        <v>0</v>
      </c>
      <c r="ER23" s="135">
        <v>6.9014013681351293E-6</v>
      </c>
      <c r="ES23" s="135">
        <v>0</v>
      </c>
      <c r="ET23" s="135">
        <v>0</v>
      </c>
      <c r="EU23" s="135">
        <v>0</v>
      </c>
      <c r="EV23" s="135">
        <v>0</v>
      </c>
      <c r="EW23" s="135">
        <v>0</v>
      </c>
      <c r="EX23" s="135">
        <v>0</v>
      </c>
      <c r="EY23" s="135">
        <v>0</v>
      </c>
      <c r="EZ23" s="135">
        <v>0</v>
      </c>
      <c r="FA23" s="135">
        <v>0</v>
      </c>
      <c r="FB23" s="135">
        <v>0</v>
      </c>
      <c r="FC23" s="135">
        <v>4.1885623007313763E-4</v>
      </c>
      <c r="FD23" s="135">
        <v>3.2972483290672204E-4</v>
      </c>
      <c r="FE23" s="135">
        <v>0</v>
      </c>
      <c r="FF23" s="135">
        <v>1.4250970903682731E-3</v>
      </c>
      <c r="FG23" s="135">
        <v>5.5619225688970913E-3</v>
      </c>
      <c r="FH23" s="135">
        <v>0</v>
      </c>
      <c r="FI23" s="135">
        <v>0</v>
      </c>
      <c r="FJ23" s="135">
        <v>1.4040576414826663E-4</v>
      </c>
      <c r="FK23" s="135">
        <v>1.1261283128404408E-4</v>
      </c>
      <c r="FL23" s="135">
        <v>2.0167827297941174E-5</v>
      </c>
      <c r="FM23" s="135">
        <v>2.2733608920219359E-5</v>
      </c>
      <c r="FN23" s="135">
        <v>1.4797604701247512E-4</v>
      </c>
      <c r="FO23" s="135"/>
      <c r="FP23" s="135">
        <v>0</v>
      </c>
      <c r="FQ23" s="135">
        <v>0</v>
      </c>
      <c r="FR23" s="135">
        <v>0</v>
      </c>
      <c r="FS23" s="135">
        <v>0</v>
      </c>
      <c r="FT23" s="135">
        <v>8.9122223313049332E-5</v>
      </c>
      <c r="FU23" s="135">
        <v>0</v>
      </c>
      <c r="FV23" s="135">
        <v>0</v>
      </c>
      <c r="FW23" s="135">
        <v>0</v>
      </c>
      <c r="FX23" s="135">
        <v>0</v>
      </c>
      <c r="FY23" s="135">
        <v>0</v>
      </c>
      <c r="FZ23" s="135">
        <v>0</v>
      </c>
      <c r="GA23" s="135">
        <v>0</v>
      </c>
      <c r="GB23" s="135">
        <v>0</v>
      </c>
      <c r="GC23" s="135">
        <v>0</v>
      </c>
      <c r="GD23" s="135">
        <v>0</v>
      </c>
      <c r="GE23" s="135">
        <v>1.9486836835796005E-4</v>
      </c>
      <c r="GF23" s="135">
        <v>2.9867289041843965E-4</v>
      </c>
      <c r="GG23" s="135">
        <v>0</v>
      </c>
      <c r="GH23" s="135">
        <v>3.2265732333420659E-4</v>
      </c>
      <c r="GI23" s="135">
        <v>5.0110889975866378E-3</v>
      </c>
      <c r="GJ23" s="135">
        <v>0</v>
      </c>
      <c r="GK23" s="135">
        <v>0</v>
      </c>
      <c r="GL23" s="135">
        <v>1.4243147194322898E-4</v>
      </c>
      <c r="GM23" s="135">
        <v>5.7065061891269921E-6</v>
      </c>
      <c r="GN23" s="135">
        <v>0</v>
      </c>
      <c r="GO23" s="135">
        <v>0</v>
      </c>
      <c r="GP23" s="135">
        <v>0</v>
      </c>
      <c r="GQ23" s="135"/>
      <c r="GR23" s="135">
        <v>0</v>
      </c>
      <c r="GS23" s="135">
        <v>0</v>
      </c>
      <c r="GT23" s="135">
        <v>0</v>
      </c>
      <c r="GU23" s="135">
        <v>0</v>
      </c>
      <c r="GV23" s="135">
        <v>9.4721748424472316E-5</v>
      </c>
      <c r="GW23" s="135">
        <v>0</v>
      </c>
      <c r="GX23" s="135">
        <v>0</v>
      </c>
      <c r="GY23" s="135">
        <v>0</v>
      </c>
      <c r="GZ23" s="135">
        <v>0</v>
      </c>
      <c r="HA23" s="135">
        <v>0</v>
      </c>
      <c r="HB23" s="135">
        <v>0</v>
      </c>
      <c r="HC23" s="135">
        <v>0</v>
      </c>
      <c r="HD23" s="135">
        <v>0</v>
      </c>
      <c r="HE23" s="135">
        <v>0</v>
      </c>
      <c r="HF23" s="135">
        <v>0</v>
      </c>
      <c r="HG23" s="135">
        <v>2.0386092956437669E-4</v>
      </c>
      <c r="HH23" s="135">
        <v>2.7063144951998197E-4</v>
      </c>
      <c r="HI23" s="135">
        <v>0</v>
      </c>
      <c r="HJ23" s="135">
        <v>3.3807830319155748E-4</v>
      </c>
      <c r="HK23" s="135">
        <v>4.1113363748423474E-3</v>
      </c>
      <c r="HL23" s="135">
        <v>0</v>
      </c>
      <c r="HM23" s="135">
        <v>0</v>
      </c>
      <c r="HN23" s="135">
        <v>2.0538943276169011E-4</v>
      </c>
      <c r="HO23" s="135">
        <v>4.8199958779939286E-6</v>
      </c>
      <c r="HP23" s="135">
        <v>0</v>
      </c>
      <c r="HQ23" s="135">
        <v>0</v>
      </c>
      <c r="HR23" s="135">
        <v>0</v>
      </c>
    </row>
    <row r="24" spans="1:226" x14ac:dyDescent="0.25">
      <c r="A24" s="124" t="s">
        <v>28</v>
      </c>
      <c r="B24" s="124">
        <v>7722</v>
      </c>
      <c r="C24" s="139" t="s">
        <v>8</v>
      </c>
      <c r="D24" s="136">
        <v>3.4755248234384161E-5</v>
      </c>
      <c r="E24" s="135">
        <v>1.8305370620299446E-5</v>
      </c>
      <c r="F24" s="135">
        <v>1.0997994987667863E-5</v>
      </c>
      <c r="G24" s="135">
        <v>3.1160397428292776E-5</v>
      </c>
      <c r="H24" s="135">
        <v>1.2420615057827291E-4</v>
      </c>
      <c r="I24" s="135">
        <v>2.0824092509428919E-5</v>
      </c>
      <c r="J24" s="135">
        <v>1.6800387787672516E-5</v>
      </c>
      <c r="K24" s="135">
        <v>7.4492022457697151E-5</v>
      </c>
      <c r="L24" s="135">
        <v>2.83022538790329E-5</v>
      </c>
      <c r="M24" s="135">
        <v>3.2777132109981436E-4</v>
      </c>
      <c r="N24" s="135">
        <v>4.8787648876158682E-5</v>
      </c>
      <c r="O24" s="135">
        <v>4.8238541163448412E-5</v>
      </c>
      <c r="P24" s="135">
        <v>1.4983371923185882E-4</v>
      </c>
      <c r="Q24" s="135">
        <v>2.7286794971460716E-5</v>
      </c>
      <c r="R24" s="135">
        <v>1.3172203552331364E-5</v>
      </c>
      <c r="S24" s="135">
        <v>1.2824843421749418E-4</v>
      </c>
      <c r="T24" s="135">
        <v>1.0285265622864399E-3</v>
      </c>
      <c r="U24" s="135">
        <v>1.3325838300828845E-4</v>
      </c>
      <c r="V24" s="135">
        <v>3.3508806765781148E-3</v>
      </c>
      <c r="W24" s="135">
        <v>4.538408307399852E-3</v>
      </c>
      <c r="X24" s="135">
        <v>7.0663613613602819E-4</v>
      </c>
      <c r="Y24" s="135">
        <v>8.8941276528008031E-4</v>
      </c>
      <c r="Z24" s="135">
        <v>8.4297221526016765E-4</v>
      </c>
      <c r="AA24" s="135">
        <v>6.1745663081655094E-5</v>
      </c>
      <c r="AB24" s="135">
        <v>9.6495502837020439E-5</v>
      </c>
      <c r="AC24" s="135">
        <v>2.6889477693277982E-4</v>
      </c>
      <c r="AD24" s="135">
        <v>2.2251433118176934E-4</v>
      </c>
      <c r="AE24" s="135"/>
      <c r="AF24" s="135">
        <v>6.5060266641932862E-5</v>
      </c>
      <c r="AG24" s="135">
        <v>1.6500979133847275E-5</v>
      </c>
      <c r="AH24" s="135">
        <v>2.1347439716243743E-5</v>
      </c>
      <c r="AI24" s="135">
        <v>4.4240274534201385E-5</v>
      </c>
      <c r="AJ24" s="135">
        <v>1.3907769205438129E-4</v>
      </c>
      <c r="AK24" s="135">
        <v>2.3341083598058023E-5</v>
      </c>
      <c r="AL24" s="135">
        <v>4.6464125356522283E-5</v>
      </c>
      <c r="AM24" s="135">
        <v>1.2027120008820906E-4</v>
      </c>
      <c r="AN24" s="135">
        <v>4.3466031211229117E-5</v>
      </c>
      <c r="AO24" s="135">
        <v>3.9549298519408088E-4</v>
      </c>
      <c r="AP24" s="135">
        <v>5.8477036829101017E-5</v>
      </c>
      <c r="AQ24" s="135">
        <v>6.0135260728268307E-5</v>
      </c>
      <c r="AR24" s="135">
        <v>1.8744698783156681E-4</v>
      </c>
      <c r="AS24" s="135">
        <v>4.261505224141595E-5</v>
      </c>
      <c r="AT24" s="135">
        <v>2.1325271081946543E-5</v>
      </c>
      <c r="AU24" s="135">
        <v>1.7526032151897827E-4</v>
      </c>
      <c r="AV24" s="135">
        <v>1.2944399532608306E-3</v>
      </c>
      <c r="AW24" s="135">
        <v>1.6298136130034907E-4</v>
      </c>
      <c r="AX24" s="135">
        <v>3.722228764140665E-3</v>
      </c>
      <c r="AY24" s="135">
        <v>5.1920330706408556E-3</v>
      </c>
      <c r="AZ24" s="135">
        <v>8.2767455745862888E-4</v>
      </c>
      <c r="BA24" s="135">
        <v>1.1406829305298308E-3</v>
      </c>
      <c r="BB24" s="135">
        <v>9.2445917029351581E-4</v>
      </c>
      <c r="BC24" s="135">
        <v>6.5984185948169118E-5</v>
      </c>
      <c r="BD24" s="135">
        <v>1.3928980215055224E-4</v>
      </c>
      <c r="BE24" s="135">
        <v>3.3331195161854989E-4</v>
      </c>
      <c r="BF24" s="135">
        <v>2.5012126095295132E-4</v>
      </c>
      <c r="BG24" s="135"/>
      <c r="BH24" s="135">
        <v>5.5547867773252075E-5</v>
      </c>
      <c r="BI24" s="135">
        <v>1.9748713063672627E-5</v>
      </c>
      <c r="BJ24" s="135">
        <v>1.7935679345338996E-5</v>
      </c>
      <c r="BK24" s="135">
        <v>4.9603224998728869E-5</v>
      </c>
      <c r="BL24" s="135">
        <v>3.0188194429355702E-4</v>
      </c>
      <c r="BM24" s="135">
        <v>4.786592156857446E-5</v>
      </c>
      <c r="BN24" s="135">
        <v>2.8669729634772691E-5</v>
      </c>
      <c r="BO24" s="135">
        <v>1.75044063028325E-4</v>
      </c>
      <c r="BP24" s="135">
        <v>4.4423136785785164E-5</v>
      </c>
      <c r="BQ24" s="135">
        <v>5.2216218539144542E-4</v>
      </c>
      <c r="BR24" s="135">
        <v>7.2795547546048971E-5</v>
      </c>
      <c r="BS24" s="135">
        <v>4.4405277746739303E-5</v>
      </c>
      <c r="BT24" s="135">
        <v>2.9012640247164578E-4</v>
      </c>
      <c r="BU24" s="135">
        <v>1.5446891440156892E-4</v>
      </c>
      <c r="BV24" s="135">
        <v>3.0929353081005949E-5</v>
      </c>
      <c r="BW24" s="135">
        <v>2.9046942114827724E-4</v>
      </c>
      <c r="BX24" s="135">
        <v>1.6977377813681099E-3</v>
      </c>
      <c r="BY24" s="135">
        <v>2.3744948897630691E-4</v>
      </c>
      <c r="BZ24" s="135">
        <v>3.872666668723625E-3</v>
      </c>
      <c r="CA24" s="135">
        <v>6.3833231378401922E-3</v>
      </c>
      <c r="CB24" s="135">
        <v>1.0884580375712281E-3</v>
      </c>
      <c r="CC24" s="135">
        <v>1.3297955644740484E-3</v>
      </c>
      <c r="CD24" s="135">
        <v>1.1204425811676313E-3</v>
      </c>
      <c r="CE24" s="135">
        <v>1.0032858347133168E-4</v>
      </c>
      <c r="CF24" s="135">
        <v>1.4725505702275888E-4</v>
      </c>
      <c r="CG24" s="135">
        <v>3.8629064479451749E-4</v>
      </c>
      <c r="CH24" s="135">
        <v>3.4704281864440605E-4</v>
      </c>
      <c r="CI24" s="135"/>
      <c r="CJ24" s="135">
        <v>8.0662554745132407E-5</v>
      </c>
      <c r="CK24" s="135">
        <v>2.1307749167423614E-5</v>
      </c>
      <c r="CL24" s="135">
        <v>2.2936914789044193E-5</v>
      </c>
      <c r="CM24" s="135">
        <v>6.8155722849730146E-5</v>
      </c>
      <c r="CN24" s="135">
        <v>3.1107799178249461E-4</v>
      </c>
      <c r="CO24" s="135">
        <v>5.306776929600951E-5</v>
      </c>
      <c r="CP24" s="135">
        <v>3.5949539918513358E-5</v>
      </c>
      <c r="CQ24" s="135">
        <v>1.6561004473515146E-4</v>
      </c>
      <c r="CR24" s="135">
        <v>8.620717017033931E-5</v>
      </c>
      <c r="CS24" s="135">
        <v>6.6904772456337477E-4</v>
      </c>
      <c r="CT24" s="135">
        <v>8.3067288031407721E-5</v>
      </c>
      <c r="CU24" s="135">
        <v>4.4664985778045365E-5</v>
      </c>
      <c r="CV24" s="135">
        <v>3.8322408298690564E-4</v>
      </c>
      <c r="CW24" s="135">
        <v>5.0609899646834144E-5</v>
      </c>
      <c r="CX24" s="135">
        <v>5.9801441906186935E-5</v>
      </c>
      <c r="CY24" s="135">
        <v>4.41345015542102E-4</v>
      </c>
      <c r="CZ24" s="135">
        <v>1.9780338158703554E-3</v>
      </c>
      <c r="DA24" s="135">
        <v>3.3373599985704724E-4</v>
      </c>
      <c r="DB24" s="135">
        <v>4.1938188294823927E-3</v>
      </c>
      <c r="DC24" s="135">
        <v>7.752351582041175E-3</v>
      </c>
      <c r="DD24" s="135">
        <v>1.3129685788390722E-3</v>
      </c>
      <c r="DE24" s="135">
        <v>1.670297698817065E-3</v>
      </c>
      <c r="DF24" s="135">
        <v>1.6250049192569355E-3</v>
      </c>
      <c r="DG24" s="135">
        <v>1.4051665948837922E-4</v>
      </c>
      <c r="DH24" s="135">
        <v>1.6328794170639049E-4</v>
      </c>
      <c r="DI24" s="135">
        <v>4.4601069937839677E-4</v>
      </c>
      <c r="DJ24" s="135">
        <v>4.6174941271703932E-4</v>
      </c>
      <c r="DK24" s="135"/>
      <c r="DL24" s="135">
        <v>8.3177448803889784E-5</v>
      </c>
      <c r="DM24" s="135">
        <v>2.5630410647467206E-5</v>
      </c>
      <c r="DN24" s="135">
        <v>2.1820607213522235E-5</v>
      </c>
      <c r="DO24" s="135">
        <v>1.1821530776361996E-4</v>
      </c>
      <c r="DP24" s="135">
        <v>3.8097223438453748E-4</v>
      </c>
      <c r="DQ24" s="135">
        <v>4.8197393638722691E-5</v>
      </c>
      <c r="DR24" s="135">
        <v>7.671422137273885E-5</v>
      </c>
      <c r="DS24" s="135">
        <v>1.5537902810652517E-4</v>
      </c>
      <c r="DT24" s="135">
        <v>1.3377953233216887E-4</v>
      </c>
      <c r="DU24" s="135">
        <v>9.5786884760864827E-4</v>
      </c>
      <c r="DV24" s="135">
        <v>1.3058822516348273E-4</v>
      </c>
      <c r="DW24" s="135">
        <v>8.7420108559778408E-5</v>
      </c>
      <c r="DX24" s="135">
        <v>5.1258908956333172E-4</v>
      </c>
      <c r="DY24" s="135">
        <v>4.3758036199365896E-5</v>
      </c>
      <c r="DZ24" s="135">
        <v>6.3063072576118796E-5</v>
      </c>
      <c r="EA24" s="135">
        <v>5.6159304777713228E-4</v>
      </c>
      <c r="EB24" s="135">
        <v>2.8988725684130673E-3</v>
      </c>
      <c r="EC24" s="135">
        <v>4.6756639480122366E-4</v>
      </c>
      <c r="ED24" s="135">
        <v>5.0388293614000781E-3</v>
      </c>
      <c r="EE24" s="135">
        <v>8.7024146929857524E-3</v>
      </c>
      <c r="EF24" s="135">
        <v>1.6169449377480055E-3</v>
      </c>
      <c r="EG24" s="135">
        <v>2.2634529305329749E-3</v>
      </c>
      <c r="EH24" s="135">
        <v>2.0150959568528944E-3</v>
      </c>
      <c r="EI24" s="135">
        <v>1.6952773184585087E-4</v>
      </c>
      <c r="EJ24" s="135">
        <v>1.6300761125756028E-4</v>
      </c>
      <c r="EK24" s="135">
        <v>5.8788102537173895E-4</v>
      </c>
      <c r="EL24" s="135">
        <v>5.3076636653667721E-4</v>
      </c>
      <c r="EM24" s="135"/>
      <c r="EN24" s="135">
        <v>1.3803520326927124E-4</v>
      </c>
      <c r="EO24" s="135">
        <v>2.8639992445150324E-5</v>
      </c>
      <c r="EP24" s="135">
        <v>2.025956720658841E-5</v>
      </c>
      <c r="EQ24" s="135">
        <v>1.1282474991200328E-4</v>
      </c>
      <c r="ER24" s="135">
        <v>4.7359546407816039E-4</v>
      </c>
      <c r="ES24" s="135">
        <v>4.2416105409639434E-5</v>
      </c>
      <c r="ET24" s="135">
        <v>7.8019475491770699E-5</v>
      </c>
      <c r="EU24" s="135">
        <v>1.2850417375410899E-4</v>
      </c>
      <c r="EV24" s="135">
        <v>1.4239103827125987E-4</v>
      </c>
      <c r="EW24" s="135">
        <v>1.3556004071964601E-3</v>
      </c>
      <c r="EX24" s="135">
        <v>2.126323772366185E-4</v>
      </c>
      <c r="EY24" s="135">
        <v>1.0209963463429274E-4</v>
      </c>
      <c r="EZ24" s="135">
        <v>6.4248277337838216E-4</v>
      </c>
      <c r="FA24" s="135">
        <v>2.4097159000913106E-5</v>
      </c>
      <c r="FB24" s="135">
        <v>1.1282665748686565E-4</v>
      </c>
      <c r="FC24" s="135">
        <v>7.8178359646776351E-4</v>
      </c>
      <c r="FD24" s="135">
        <v>3.7104321242220984E-3</v>
      </c>
      <c r="FE24" s="135">
        <v>6.7684700526796321E-4</v>
      </c>
      <c r="FF24" s="135">
        <v>6.0990193884387055E-3</v>
      </c>
      <c r="FG24" s="135">
        <v>1.1431898809170522E-2</v>
      </c>
      <c r="FH24" s="135">
        <v>2.1893688412452702E-3</v>
      </c>
      <c r="FI24" s="135">
        <v>3.0302281799215128E-3</v>
      </c>
      <c r="FJ24" s="135">
        <v>2.7174623727936622E-3</v>
      </c>
      <c r="FK24" s="135">
        <v>2.1917345146079445E-4</v>
      </c>
      <c r="FL24" s="135">
        <v>2.4091986106711486E-4</v>
      </c>
      <c r="FM24" s="135">
        <v>7.5088638190171357E-4</v>
      </c>
      <c r="FN24" s="135">
        <v>8.3696446353071874E-4</v>
      </c>
      <c r="FO24" s="135"/>
      <c r="FP24" s="135">
        <v>1.2958938954548029E-4</v>
      </c>
      <c r="FQ24" s="135">
        <v>4.2188934124426211E-5</v>
      </c>
      <c r="FR24" s="135">
        <v>2.6539983033791658E-5</v>
      </c>
      <c r="FS24" s="135">
        <v>1.0338921072231222E-4</v>
      </c>
      <c r="FT24" s="135">
        <v>6.3383956032792238E-4</v>
      </c>
      <c r="FU24" s="135">
        <v>5.5099777612199399E-5</v>
      </c>
      <c r="FV24" s="135">
        <v>9.653436883575913E-5</v>
      </c>
      <c r="FW24" s="135">
        <v>2.863715664835344E-4</v>
      </c>
      <c r="FX24" s="135">
        <v>1.8477420073516082E-4</v>
      </c>
      <c r="FY24" s="135">
        <v>1.2874608488557514E-3</v>
      </c>
      <c r="FZ24" s="135">
        <v>3.0995425598497723E-4</v>
      </c>
      <c r="GA24" s="135">
        <v>1.2659030544280022E-4</v>
      </c>
      <c r="GB24" s="135">
        <v>6.1490592322763638E-4</v>
      </c>
      <c r="GC24" s="135">
        <v>6.0216118570337523E-5</v>
      </c>
      <c r="GD24" s="135">
        <v>1.3556286632383091E-4</v>
      </c>
      <c r="GE24" s="135">
        <v>1.1783854137584872E-3</v>
      </c>
      <c r="GF24" s="135">
        <v>4.2280512910650202E-3</v>
      </c>
      <c r="GG24" s="135">
        <v>1.0245144484917991E-3</v>
      </c>
      <c r="GH24" s="135">
        <v>3.0677948643738832E-3</v>
      </c>
      <c r="GI24" s="135">
        <v>9.8646999679748142E-3</v>
      </c>
      <c r="GJ24" s="135">
        <v>2.8543452022684627E-3</v>
      </c>
      <c r="GK24" s="135">
        <v>3.4748445259503795E-3</v>
      </c>
      <c r="GL24" s="135">
        <v>3.4004311669535432E-3</v>
      </c>
      <c r="GM24" s="135">
        <v>3.0940728145901298E-4</v>
      </c>
      <c r="GN24" s="135">
        <v>3.232849857715066E-4</v>
      </c>
      <c r="GO24" s="135">
        <v>9.3709227253724347E-4</v>
      </c>
      <c r="GP24" s="135">
        <v>6.6260678930106867E-4</v>
      </c>
      <c r="GQ24" s="135"/>
      <c r="GR24" s="135">
        <v>1.9329478375709774E-4</v>
      </c>
      <c r="GS24" s="135">
        <v>1.1703597510280378E-4</v>
      </c>
      <c r="GT24" s="135">
        <v>2.2896168546041005E-4</v>
      </c>
      <c r="GU24" s="135">
        <v>1.6533870829613695E-4</v>
      </c>
      <c r="GV24" s="135">
        <v>9.0555574603154855E-4</v>
      </c>
      <c r="GW24" s="135">
        <v>1.1248983458186545E-4</v>
      </c>
      <c r="GX24" s="135">
        <v>1.5066258160062365E-4</v>
      </c>
      <c r="GY24" s="135">
        <v>4.4841703135902079E-4</v>
      </c>
      <c r="GZ24" s="135">
        <v>2.7795042205436217E-4</v>
      </c>
      <c r="HA24" s="135">
        <v>1.5583673056014042E-3</v>
      </c>
      <c r="HB24" s="135">
        <v>4.0067212372449406E-4</v>
      </c>
      <c r="HC24" s="135">
        <v>2.2991813780881814E-4</v>
      </c>
      <c r="HD24" s="135">
        <v>8.816060154625768E-4</v>
      </c>
      <c r="HE24" s="135">
        <v>8.9166033891846543E-5</v>
      </c>
      <c r="HF24" s="135">
        <v>2.1375773060031421E-4</v>
      </c>
      <c r="HG24" s="135">
        <v>1.5704823949254346E-3</v>
      </c>
      <c r="HH24" s="135">
        <v>5.1688320985346587E-3</v>
      </c>
      <c r="HI24" s="135">
        <v>1.7320577293491988E-3</v>
      </c>
      <c r="HJ24" s="135">
        <v>5.0853798990046243E-3</v>
      </c>
      <c r="HK24" s="135">
        <v>1.8476083689126416E-2</v>
      </c>
      <c r="HL24" s="135">
        <v>3.5213614307625309E-3</v>
      </c>
      <c r="HM24" s="135">
        <v>4.0458287062162708E-3</v>
      </c>
      <c r="HN24" s="135">
        <v>3.6719439405787113E-3</v>
      </c>
      <c r="HO24" s="135">
        <v>4.1565121622807332E-4</v>
      </c>
      <c r="HP24" s="135">
        <v>5.5491463056622596E-4</v>
      </c>
      <c r="HQ24" s="135">
        <v>1.2684081629357395E-3</v>
      </c>
      <c r="HR24" s="135">
        <v>1.3837001950424105E-3</v>
      </c>
    </row>
    <row r="25" spans="1:226" x14ac:dyDescent="0.25">
      <c r="A25" s="124" t="s">
        <v>28</v>
      </c>
      <c r="B25" s="124">
        <v>6319</v>
      </c>
      <c r="C25" s="139" t="s">
        <v>914</v>
      </c>
      <c r="D25" s="136">
        <v>1.0801602366273842E-5</v>
      </c>
      <c r="E25" s="135">
        <v>4.3951363093855108E-7</v>
      </c>
      <c r="F25" s="135">
        <v>2.2384407248020396E-5</v>
      </c>
      <c r="G25" s="135">
        <v>0</v>
      </c>
      <c r="H25" s="135">
        <v>4.367774937683019E-5</v>
      </c>
      <c r="I25" s="135">
        <v>4.0204509390103955E-6</v>
      </c>
      <c r="J25" s="135">
        <v>1.2494207816460964E-5</v>
      </c>
      <c r="K25" s="135">
        <v>1.5553255651315379E-5</v>
      </c>
      <c r="L25" s="135">
        <v>7.1478629215892587E-5</v>
      </c>
      <c r="M25" s="135">
        <v>1.1167093111489667E-4</v>
      </c>
      <c r="N25" s="135">
        <v>9.3932210415499147E-5</v>
      </c>
      <c r="O25" s="135">
        <v>1.4623016810554344E-4</v>
      </c>
      <c r="P25" s="135">
        <v>1.1657719430746564E-4</v>
      </c>
      <c r="Q25" s="135">
        <v>5.0705775610595338E-5</v>
      </c>
      <c r="R25" s="135">
        <v>1.0587370786538162E-4</v>
      </c>
      <c r="S25" s="135">
        <v>1.8167794782815682E-4</v>
      </c>
      <c r="T25" s="135">
        <v>5.3925339317388511E-4</v>
      </c>
      <c r="U25" s="135">
        <v>6.8324119020400284E-5</v>
      </c>
      <c r="V25" s="135">
        <v>2.0739966668226664E-3</v>
      </c>
      <c r="W25" s="135">
        <v>2.8476470014433153E-2</v>
      </c>
      <c r="X25" s="135">
        <v>7.9818582211716393E-4</v>
      </c>
      <c r="Y25" s="135">
        <v>4.6483006658208219E-4</v>
      </c>
      <c r="Z25" s="135">
        <v>1.2034112915909061E-3</v>
      </c>
      <c r="AA25" s="135">
        <v>4.2978801837394937E-5</v>
      </c>
      <c r="AB25" s="135">
        <v>7.2373424029281258E-5</v>
      </c>
      <c r="AC25" s="135">
        <v>1.9418322040028169E-4</v>
      </c>
      <c r="AD25" s="135">
        <v>1.6395206092679421E-4</v>
      </c>
      <c r="AE25" s="135"/>
      <c r="AF25" s="135">
        <v>9.5158494830290139E-6</v>
      </c>
      <c r="AG25" s="135">
        <v>0</v>
      </c>
      <c r="AH25" s="135">
        <v>2.8326755854902783E-5</v>
      </c>
      <c r="AI25" s="135">
        <v>1.033603232781772E-6</v>
      </c>
      <c r="AJ25" s="135">
        <v>4.6432377457017328E-5</v>
      </c>
      <c r="AK25" s="135">
        <v>0</v>
      </c>
      <c r="AL25" s="135">
        <v>4.0958084730352386E-6</v>
      </c>
      <c r="AM25" s="135">
        <v>1.05138681225853E-5</v>
      </c>
      <c r="AN25" s="135">
        <v>6.9859025860651778E-5</v>
      </c>
      <c r="AO25" s="135">
        <v>6.7076341803077832E-5</v>
      </c>
      <c r="AP25" s="135">
        <v>7.8800851957948773E-5</v>
      </c>
      <c r="AQ25" s="135">
        <v>7.3324379947356175E-5</v>
      </c>
      <c r="AR25" s="135">
        <v>2.9690762814091695E-4</v>
      </c>
      <c r="AS25" s="135">
        <v>7.78790210844051E-5</v>
      </c>
      <c r="AT25" s="135">
        <v>1.0934133687644942E-4</v>
      </c>
      <c r="AU25" s="135">
        <v>1.5797962288104087E-4</v>
      </c>
      <c r="AV25" s="135">
        <v>4.7246097790987841E-4</v>
      </c>
      <c r="AW25" s="135">
        <v>9.4404443912812243E-5</v>
      </c>
      <c r="AX25" s="135">
        <v>2.215650606726668E-3</v>
      </c>
      <c r="AY25" s="135">
        <v>2.2076420614606698E-2</v>
      </c>
      <c r="AZ25" s="135">
        <v>1.1883292594817778E-3</v>
      </c>
      <c r="BA25" s="135">
        <v>4.3945336301959027E-4</v>
      </c>
      <c r="BB25" s="135">
        <v>3.5231331923472105E-4</v>
      </c>
      <c r="BC25" s="135">
        <v>5.3341342603407005E-5</v>
      </c>
      <c r="BD25" s="135">
        <v>7.7778226089621186E-5</v>
      </c>
      <c r="BE25" s="135">
        <v>1.502814394011622E-4</v>
      </c>
      <c r="BF25" s="135">
        <v>7.5883463247740615E-5</v>
      </c>
      <c r="BG25" s="135"/>
      <c r="BH25" s="135">
        <v>1.0374799674704621E-5</v>
      </c>
      <c r="BI25" s="135">
        <v>4.4155984279695809E-6</v>
      </c>
      <c r="BJ25" s="135">
        <v>3.0366840509228735E-5</v>
      </c>
      <c r="BK25" s="135">
        <v>2.214707358382639E-6</v>
      </c>
      <c r="BL25" s="135">
        <v>5.02188973154658E-5</v>
      </c>
      <c r="BM25" s="135">
        <v>0</v>
      </c>
      <c r="BN25" s="135">
        <v>0</v>
      </c>
      <c r="BO25" s="135">
        <v>4.4312071776918355E-6</v>
      </c>
      <c r="BP25" s="135">
        <v>5.4007112910657271E-5</v>
      </c>
      <c r="BQ25" s="135">
        <v>3.8467932181785867E-5</v>
      </c>
      <c r="BR25" s="135">
        <v>6.2742563673906938E-5</v>
      </c>
      <c r="BS25" s="135">
        <v>8.0073058151336357E-5</v>
      </c>
      <c r="BT25" s="135">
        <v>1.1273258523897044E-4</v>
      </c>
      <c r="BU25" s="135">
        <v>3.6128498222499888E-5</v>
      </c>
      <c r="BV25" s="135">
        <v>1.495724825226357E-4</v>
      </c>
      <c r="BW25" s="135">
        <v>1.41924883463743E-4</v>
      </c>
      <c r="BX25" s="135">
        <v>4.3762204275274983E-4</v>
      </c>
      <c r="BY25" s="135">
        <v>4.7840423557261173E-5</v>
      </c>
      <c r="BZ25" s="135">
        <v>2.3048677986858448E-3</v>
      </c>
      <c r="CA25" s="135">
        <v>1.6813279619826076E-2</v>
      </c>
      <c r="CB25" s="135">
        <v>9.7136509649423314E-4</v>
      </c>
      <c r="CC25" s="135">
        <v>3.502755725150744E-4</v>
      </c>
      <c r="CD25" s="135">
        <v>2.3291859582990121E-4</v>
      </c>
      <c r="CE25" s="135">
        <v>7.4486710286233846E-5</v>
      </c>
      <c r="CF25" s="135">
        <v>3.0340538654618403E-4</v>
      </c>
      <c r="CG25" s="135">
        <v>1.2424964856180853E-4</v>
      </c>
      <c r="CH25" s="135">
        <v>5.5441339763871097E-5</v>
      </c>
      <c r="CI25" s="135"/>
      <c r="CJ25" s="135">
        <v>6.0190978051793949E-6</v>
      </c>
      <c r="CK25" s="135">
        <v>3.5120521161424199E-6</v>
      </c>
      <c r="CL25" s="135">
        <v>5.8469597725660512E-6</v>
      </c>
      <c r="CM25" s="135">
        <v>4.4019952264478778E-6</v>
      </c>
      <c r="CN25" s="135">
        <v>5.8385709963598041E-5</v>
      </c>
      <c r="CO25" s="135">
        <v>0</v>
      </c>
      <c r="CP25" s="135">
        <v>0</v>
      </c>
      <c r="CQ25" s="135">
        <v>4.9866662011841752E-6</v>
      </c>
      <c r="CR25" s="135">
        <v>4.9952170626858737E-5</v>
      </c>
      <c r="CS25" s="135">
        <v>3.6248229605961728E-5</v>
      </c>
      <c r="CT25" s="135">
        <v>3.1309766537121878E-5</v>
      </c>
      <c r="CU25" s="135">
        <v>7.6858088302501435E-5</v>
      </c>
      <c r="CV25" s="135">
        <v>8.2954331811176766E-5</v>
      </c>
      <c r="CW25" s="135">
        <v>4.1810583118166012E-5</v>
      </c>
      <c r="CX25" s="135">
        <v>1.0877690758118107E-4</v>
      </c>
      <c r="CY25" s="135">
        <v>1.1996591418722441E-4</v>
      </c>
      <c r="CZ25" s="135">
        <v>5.4836140274446205E-4</v>
      </c>
      <c r="DA25" s="135">
        <v>3.2418912766686921E-5</v>
      </c>
      <c r="DB25" s="135">
        <v>1.7160346668577287E-3</v>
      </c>
      <c r="DC25" s="135">
        <v>1.7156942618721974E-2</v>
      </c>
      <c r="DD25" s="135">
        <v>7.2384624668700957E-4</v>
      </c>
      <c r="DE25" s="135">
        <v>2.9694576220017457E-4</v>
      </c>
      <c r="DF25" s="135">
        <v>2.9162428640474572E-4</v>
      </c>
      <c r="DG25" s="135">
        <v>3.5403765215582488E-5</v>
      </c>
      <c r="DH25" s="135">
        <v>1.3127013929811247E-4</v>
      </c>
      <c r="DI25" s="135">
        <v>6.7428845200056257E-5</v>
      </c>
      <c r="DJ25" s="135">
        <v>3.1362064909648236E-5</v>
      </c>
      <c r="DK25" s="135"/>
      <c r="DL25" s="135">
        <v>4.1903865942922569E-6</v>
      </c>
      <c r="DM25" s="135">
        <v>0</v>
      </c>
      <c r="DN25" s="135">
        <v>0</v>
      </c>
      <c r="DO25" s="135">
        <v>4.4688957801059181E-6</v>
      </c>
      <c r="DP25" s="135">
        <v>5.9837027692111831E-5</v>
      </c>
      <c r="DQ25" s="135">
        <v>0</v>
      </c>
      <c r="DR25" s="135">
        <v>7.7276580710202591E-6</v>
      </c>
      <c r="DS25" s="135">
        <v>1.0925309686614849E-6</v>
      </c>
      <c r="DT25" s="135">
        <v>2.4628197795048629E-5</v>
      </c>
      <c r="DU25" s="135">
        <v>2.9597223007580682E-5</v>
      </c>
      <c r="DV25" s="135">
        <v>1.9801008286364852E-5</v>
      </c>
      <c r="DW25" s="135">
        <v>7.185241263453505E-5</v>
      </c>
      <c r="DX25" s="135">
        <v>7.2006840397860204E-5</v>
      </c>
      <c r="DY25" s="135">
        <v>3.5123841333041357E-5</v>
      </c>
      <c r="DZ25" s="135">
        <v>1.0426253452949296E-4</v>
      </c>
      <c r="EA25" s="135">
        <v>9.4393379911961972E-5</v>
      </c>
      <c r="EB25" s="135">
        <v>4.0169974883828792E-4</v>
      </c>
      <c r="EC25" s="135">
        <v>9.3083116037868014E-6</v>
      </c>
      <c r="ED25" s="135">
        <v>1.0352269826413405E-3</v>
      </c>
      <c r="EE25" s="135">
        <v>1.445118689610235E-2</v>
      </c>
      <c r="EF25" s="135">
        <v>7.7463688264034437E-4</v>
      </c>
      <c r="EG25" s="135">
        <v>1.9324938569889388E-4</v>
      </c>
      <c r="EH25" s="135">
        <v>2.3295382117191537E-4</v>
      </c>
      <c r="EI25" s="135">
        <v>2.6852781034365963E-5</v>
      </c>
      <c r="EJ25" s="135">
        <v>9.7483063761242408E-5</v>
      </c>
      <c r="EK25" s="135">
        <v>3.3166220204253941E-5</v>
      </c>
      <c r="EL25" s="135">
        <v>2.3454523804181486E-5</v>
      </c>
      <c r="EM25" s="135"/>
      <c r="EN25" s="135">
        <v>1.7886526000916175E-6</v>
      </c>
      <c r="EO25" s="135">
        <v>0</v>
      </c>
      <c r="EP25" s="135">
        <v>2.4974053171176102E-6</v>
      </c>
      <c r="EQ25" s="135">
        <v>2.6416680411648615E-6</v>
      </c>
      <c r="ER25" s="135">
        <v>4.9066791336480238E-5</v>
      </c>
      <c r="ES25" s="135">
        <v>0</v>
      </c>
      <c r="ET25" s="135">
        <v>1.9016506855658812E-6</v>
      </c>
      <c r="EU25" s="135">
        <v>4.4795133418872611E-6</v>
      </c>
      <c r="EV25" s="135">
        <v>8.949568473785137E-6</v>
      </c>
      <c r="EW25" s="135">
        <v>1.2887173924586891E-5</v>
      </c>
      <c r="EX25" s="135">
        <v>1.7358142349247629E-5</v>
      </c>
      <c r="EY25" s="135">
        <v>3.2426522121033851E-5</v>
      </c>
      <c r="EZ25" s="135">
        <v>4.1912393620733048E-5</v>
      </c>
      <c r="FA25" s="135">
        <v>1.6702986155489737E-5</v>
      </c>
      <c r="FB25" s="135">
        <v>1.0561310010164683E-4</v>
      </c>
      <c r="FC25" s="135">
        <v>4.6620517903260118E-5</v>
      </c>
      <c r="FD25" s="135">
        <v>2.8392213979619928E-4</v>
      </c>
      <c r="FE25" s="135">
        <v>1.3060949766840123E-5</v>
      </c>
      <c r="FF25" s="135">
        <v>5.4104175175445494E-4</v>
      </c>
      <c r="FG25" s="135">
        <v>1.129267907130567E-2</v>
      </c>
      <c r="FH25" s="135">
        <v>5.9622194969752393E-4</v>
      </c>
      <c r="FI25" s="135">
        <v>1.0702610162619605E-4</v>
      </c>
      <c r="FJ25" s="135">
        <v>1.5607639113863973E-4</v>
      </c>
      <c r="FK25" s="135">
        <v>4.9273520783379768E-6</v>
      </c>
      <c r="FL25" s="135">
        <v>1.1730362279975895E-4</v>
      </c>
      <c r="FM25" s="135">
        <v>3.358679176728854E-5</v>
      </c>
      <c r="FN25" s="135">
        <v>1.295065402707655E-5</v>
      </c>
      <c r="FO25" s="135"/>
      <c r="FP25" s="135">
        <v>3.339241026430652E-6</v>
      </c>
      <c r="FQ25" s="135">
        <v>0</v>
      </c>
      <c r="FR25" s="135">
        <v>1.0911090705059096E-5</v>
      </c>
      <c r="FS25" s="135">
        <v>3.2986936876384739E-6</v>
      </c>
      <c r="FT25" s="135">
        <v>4.6087721066423043E-5</v>
      </c>
      <c r="FU25" s="135">
        <v>0</v>
      </c>
      <c r="FV25" s="135">
        <v>7.4380587039767889E-6</v>
      </c>
      <c r="FW25" s="135">
        <v>0</v>
      </c>
      <c r="FX25" s="135">
        <v>5.9647269432500787E-6</v>
      </c>
      <c r="FY25" s="135">
        <v>1.0626715145550664E-4</v>
      </c>
      <c r="FZ25" s="135">
        <v>7.4113218497525884E-6</v>
      </c>
      <c r="GA25" s="135">
        <v>1.0299770977657807E-5</v>
      </c>
      <c r="GB25" s="135">
        <v>3.2911451755449804E-5</v>
      </c>
      <c r="GC25" s="135">
        <v>1.9940571483153256E-5</v>
      </c>
      <c r="GD25" s="135">
        <v>1.201418715422287E-4</v>
      </c>
      <c r="GE25" s="135">
        <v>3.8509652096736276E-5</v>
      </c>
      <c r="GF25" s="135">
        <v>2.2081080741309848E-4</v>
      </c>
      <c r="GG25" s="135">
        <v>1.500878037393316E-5</v>
      </c>
      <c r="GH25" s="135">
        <v>3.8313148412862975E-4</v>
      </c>
      <c r="GI25" s="135">
        <v>2.8823954864409468E-3</v>
      </c>
      <c r="GJ25" s="135">
        <v>4.3020293546158084E-4</v>
      </c>
      <c r="GK25" s="135">
        <v>1.3958825327965328E-4</v>
      </c>
      <c r="GL25" s="135">
        <v>1.2722626904044065E-4</v>
      </c>
      <c r="GM25" s="135">
        <v>4.8001342050330939E-6</v>
      </c>
      <c r="GN25" s="135">
        <v>1.1158077350060193E-4</v>
      </c>
      <c r="GO25" s="135">
        <v>7.9269590036224553E-5</v>
      </c>
      <c r="GP25" s="135">
        <v>1.6207975540367867E-5</v>
      </c>
      <c r="GQ25" s="135"/>
      <c r="GR25" s="135">
        <v>0</v>
      </c>
      <c r="GS25" s="135">
        <v>0</v>
      </c>
      <c r="GT25" s="135">
        <v>3.9121289329138068E-6</v>
      </c>
      <c r="GU25" s="135">
        <v>6.4916295874500698E-6</v>
      </c>
      <c r="GV25" s="135">
        <v>6.0843960162535092E-5</v>
      </c>
      <c r="GW25" s="135">
        <v>0</v>
      </c>
      <c r="GX25" s="135">
        <v>0</v>
      </c>
      <c r="GY25" s="135">
        <v>2.5487022982545448E-6</v>
      </c>
      <c r="GZ25" s="135">
        <v>8.7600115171556338E-7</v>
      </c>
      <c r="HA25" s="135">
        <v>1.2608570429647921E-5</v>
      </c>
      <c r="HB25" s="135">
        <v>1.2688185102743318E-5</v>
      </c>
      <c r="HC25" s="135">
        <v>6.1675644877043202E-6</v>
      </c>
      <c r="HD25" s="135">
        <v>4.0067444341513339E-5</v>
      </c>
      <c r="HE25" s="135">
        <v>3.5040046068622535E-6</v>
      </c>
      <c r="HF25" s="135">
        <v>1.2525641705882931E-4</v>
      </c>
      <c r="HG25" s="135">
        <v>2.0101294133278646E-5</v>
      </c>
      <c r="HH25" s="135">
        <v>2.2479932334258556E-4</v>
      </c>
      <c r="HI25" s="135">
        <v>0</v>
      </c>
      <c r="HJ25" s="135">
        <v>2.8007582591167479E-4</v>
      </c>
      <c r="HK25" s="135">
        <v>1.620212448477243E-4</v>
      </c>
      <c r="HL25" s="135">
        <v>1.6981813459335287E-4</v>
      </c>
      <c r="HM25" s="135">
        <v>5.6681719069208265E-5</v>
      </c>
      <c r="HN25" s="135">
        <v>3.4730328945637698E-5</v>
      </c>
      <c r="HO25" s="135">
        <v>6.4189971045885212E-5</v>
      </c>
      <c r="HP25" s="135">
        <v>7.1271029534602102E-5</v>
      </c>
      <c r="HQ25" s="135">
        <v>4.0145177917400474E-5</v>
      </c>
      <c r="HR25" s="135">
        <v>4.0518188428860921E-5</v>
      </c>
    </row>
    <row r="26" spans="1:226" x14ac:dyDescent="0.25">
      <c r="A26" s="124" t="s">
        <v>28</v>
      </c>
      <c r="B26" s="124">
        <v>5811</v>
      </c>
      <c r="C26" s="139" t="s">
        <v>915</v>
      </c>
      <c r="D26" s="136">
        <v>3.464453287894342E-5</v>
      </c>
      <c r="E26" s="135">
        <v>0</v>
      </c>
      <c r="F26" s="135">
        <v>4.3036515592027148E-5</v>
      </c>
      <c r="G26" s="135">
        <v>0</v>
      </c>
      <c r="H26" s="135">
        <v>1.1437728871609199E-4</v>
      </c>
      <c r="I26" s="135">
        <v>0</v>
      </c>
      <c r="J26" s="135">
        <v>1.3017530844858198E-5</v>
      </c>
      <c r="K26" s="135">
        <v>1.3345451557070589E-4</v>
      </c>
      <c r="L26" s="135">
        <v>8.1937962617695582E-5</v>
      </c>
      <c r="M26" s="135">
        <v>6.2347788789423285E-4</v>
      </c>
      <c r="N26" s="135">
        <v>4.2957040310097791E-5</v>
      </c>
      <c r="O26" s="135">
        <v>4.6257184801921244E-5</v>
      </c>
      <c r="P26" s="135">
        <v>1.7460865012799854E-3</v>
      </c>
      <c r="Q26" s="135">
        <v>1.4663697466046162E-4</v>
      </c>
      <c r="R26" s="135">
        <v>9.5673837271617696E-5</v>
      </c>
      <c r="S26" s="135">
        <v>3.2885939396526051E-4</v>
      </c>
      <c r="T26" s="135">
        <v>4.3843563850806434E-3</v>
      </c>
      <c r="U26" s="135">
        <v>2.0288156355039458E-4</v>
      </c>
      <c r="V26" s="135">
        <v>1.5318512773527011E-2</v>
      </c>
      <c r="W26" s="135">
        <v>0.10570066639573844</v>
      </c>
      <c r="X26" s="135">
        <v>2.222796243131582E-2</v>
      </c>
      <c r="Y26" s="135">
        <v>1.21092946942821E-3</v>
      </c>
      <c r="Z26" s="135">
        <v>3.2043796575313547E-3</v>
      </c>
      <c r="AA26" s="135">
        <v>1.2955904980290576E-4</v>
      </c>
      <c r="AB26" s="135">
        <v>1.5977071410150937E-4</v>
      </c>
      <c r="AC26" s="135">
        <v>6.3363994557337868E-4</v>
      </c>
      <c r="AD26" s="135">
        <v>1.3732409147564643E-3</v>
      </c>
      <c r="AE26" s="135"/>
      <c r="AF26" s="135">
        <v>1.1429100218914575E-4</v>
      </c>
      <c r="AG26" s="135">
        <v>0</v>
      </c>
      <c r="AH26" s="135">
        <v>7.5612674193188182E-5</v>
      </c>
      <c r="AI26" s="135">
        <v>0</v>
      </c>
      <c r="AJ26" s="135">
        <v>2.5982832129625044E-4</v>
      </c>
      <c r="AK26" s="135">
        <v>0</v>
      </c>
      <c r="AL26" s="135">
        <v>8.9840959297115845E-5</v>
      </c>
      <c r="AM26" s="135">
        <v>1.5274094148363731E-4</v>
      </c>
      <c r="AN26" s="135">
        <v>7.6691570439987687E-5</v>
      </c>
      <c r="AO26" s="135">
        <v>5.4586504205870101E-4</v>
      </c>
      <c r="AP26" s="135">
        <v>5.656206174510403E-5</v>
      </c>
      <c r="AQ26" s="135">
        <v>7.8956259563918706E-5</v>
      </c>
      <c r="AR26" s="135">
        <v>1.3752400282936619E-3</v>
      </c>
      <c r="AS26" s="135">
        <v>1.2575312025842815E-4</v>
      </c>
      <c r="AT26" s="135">
        <v>7.0185219241909505E-5</v>
      </c>
      <c r="AU26" s="135">
        <v>2.9289090369717251E-4</v>
      </c>
      <c r="AV26" s="135">
        <v>4.6374695607160005E-3</v>
      </c>
      <c r="AW26" s="135">
        <v>2.1582539995465916E-4</v>
      </c>
      <c r="AX26" s="135">
        <v>1.3439492882759052E-2</v>
      </c>
      <c r="AY26" s="135">
        <v>9.2955004817954642E-2</v>
      </c>
      <c r="AZ26" s="135">
        <v>2.2215433458525852E-2</v>
      </c>
      <c r="BA26" s="135">
        <v>1.1671702294819917E-3</v>
      </c>
      <c r="BB26" s="135">
        <v>2.5507997676002254E-3</v>
      </c>
      <c r="BC26" s="135">
        <v>1.5222575079375827E-4</v>
      </c>
      <c r="BD26" s="135">
        <v>1.6643713923182994E-4</v>
      </c>
      <c r="BE26" s="135">
        <v>4.9296750776432481E-4</v>
      </c>
      <c r="BF26" s="135">
        <v>8.7452558838462706E-4</v>
      </c>
      <c r="BG26" s="135"/>
      <c r="BH26" s="135">
        <v>3.8071886147493385E-5</v>
      </c>
      <c r="BI26" s="135">
        <v>0</v>
      </c>
      <c r="BJ26" s="135">
        <v>5.8681308928132305E-5</v>
      </c>
      <c r="BK26" s="135">
        <v>0</v>
      </c>
      <c r="BL26" s="135">
        <v>1.9312451244343518E-4</v>
      </c>
      <c r="BM26" s="135">
        <v>0</v>
      </c>
      <c r="BN26" s="135">
        <v>8.0365046193179009E-5</v>
      </c>
      <c r="BO26" s="135">
        <v>1.089402976701851E-4</v>
      </c>
      <c r="BP26" s="135">
        <v>4.0702421619670272E-5</v>
      </c>
      <c r="BQ26" s="135">
        <v>4.4260755164638306E-4</v>
      </c>
      <c r="BR26" s="135">
        <v>4.7907039664301026E-5</v>
      </c>
      <c r="BS26" s="135">
        <v>3.692475226591786E-5</v>
      </c>
      <c r="BT26" s="135">
        <v>8.3384708687696491E-4</v>
      </c>
      <c r="BU26" s="135">
        <v>4.2321674451212595E-5</v>
      </c>
      <c r="BV26" s="135">
        <v>3.8785300913515116E-5</v>
      </c>
      <c r="BW26" s="135">
        <v>2.6171689367745056E-4</v>
      </c>
      <c r="BX26" s="135">
        <v>3.31313073336289E-3</v>
      </c>
      <c r="BY26" s="135">
        <v>1.5145087190164834E-4</v>
      </c>
      <c r="BZ26" s="135">
        <v>1.4302729531997934E-2</v>
      </c>
      <c r="CA26" s="135">
        <v>9.5903350167490631E-2</v>
      </c>
      <c r="CB26" s="135">
        <v>1.8995317973796069E-2</v>
      </c>
      <c r="CC26" s="135">
        <v>1.2769249304633429E-3</v>
      </c>
      <c r="CD26" s="135">
        <v>2.7085081466968601E-3</v>
      </c>
      <c r="CE26" s="135">
        <v>5.5380978552834149E-5</v>
      </c>
      <c r="CF26" s="135">
        <v>1.9358847509895629E-4</v>
      </c>
      <c r="CG26" s="135">
        <v>3.6710881174446678E-4</v>
      </c>
      <c r="CH26" s="135">
        <v>1.9793209993946058E-3</v>
      </c>
      <c r="CI26" s="135"/>
      <c r="CJ26" s="135">
        <v>3.4463714556077731E-5</v>
      </c>
      <c r="CK26" s="135">
        <v>0</v>
      </c>
      <c r="CL26" s="135">
        <v>1.5912483977997301E-4</v>
      </c>
      <c r="CM26" s="135">
        <v>0</v>
      </c>
      <c r="CN26" s="135">
        <v>3.3783111062046588E-4</v>
      </c>
      <c r="CO26" s="135">
        <v>0</v>
      </c>
      <c r="CP26" s="135">
        <v>8.7913291302050796E-5</v>
      </c>
      <c r="CQ26" s="135">
        <v>1.2806383659388082E-4</v>
      </c>
      <c r="CR26" s="135">
        <v>4.2159514628262586E-5</v>
      </c>
      <c r="CS26" s="135">
        <v>4.7366604792499023E-4</v>
      </c>
      <c r="CT26" s="135">
        <v>3.8432575170571883E-6</v>
      </c>
      <c r="CU26" s="135">
        <v>1.0091475939324654E-5</v>
      </c>
      <c r="CV26" s="135">
        <v>1.5557720359045501E-3</v>
      </c>
      <c r="CW26" s="135">
        <v>3.9344073413555354E-5</v>
      </c>
      <c r="CX26" s="135">
        <v>2.9946798617423492E-5</v>
      </c>
      <c r="CY26" s="135">
        <v>1.7560081673333072E-4</v>
      </c>
      <c r="CZ26" s="135">
        <v>2.8343670132449325E-3</v>
      </c>
      <c r="DA26" s="135">
        <v>1.2753118831093272E-4</v>
      </c>
      <c r="DB26" s="135">
        <v>1.5559442002368803E-2</v>
      </c>
      <c r="DC26" s="135">
        <v>9.5034834795013318E-2</v>
      </c>
      <c r="DD26" s="135">
        <v>1.6692471832671488E-2</v>
      </c>
      <c r="DE26" s="135">
        <v>1.2068543177368343E-3</v>
      </c>
      <c r="DF26" s="135">
        <v>2.7347506626922797E-3</v>
      </c>
      <c r="DG26" s="135">
        <v>5.0075876868571356E-5</v>
      </c>
      <c r="DH26" s="135">
        <v>1.3573681519886771E-4</v>
      </c>
      <c r="DI26" s="135">
        <v>3.2281948280333769E-4</v>
      </c>
      <c r="DJ26" s="135">
        <v>1.7685956179576989E-3</v>
      </c>
      <c r="DK26" s="135"/>
      <c r="DL26" s="135">
        <v>4.325388402402392E-5</v>
      </c>
      <c r="DM26" s="135">
        <v>0</v>
      </c>
      <c r="DN26" s="135">
        <v>1.4177010760180167E-4</v>
      </c>
      <c r="DO26" s="135">
        <v>0</v>
      </c>
      <c r="DP26" s="135">
        <v>3.8435821816833952E-4</v>
      </c>
      <c r="DQ26" s="135">
        <v>0</v>
      </c>
      <c r="DR26" s="135">
        <v>1.225803007491199E-4</v>
      </c>
      <c r="DS26" s="135">
        <v>6.334854896783704E-5</v>
      </c>
      <c r="DT26" s="135">
        <v>5.022382878954199E-5</v>
      </c>
      <c r="DU26" s="135">
        <v>5.0378910234254062E-4</v>
      </c>
      <c r="DV26" s="135">
        <v>2.8131477910468306E-5</v>
      </c>
      <c r="DW26" s="135">
        <v>1.565655319023044E-5</v>
      </c>
      <c r="DX26" s="135">
        <v>1.3496295173554362E-3</v>
      </c>
      <c r="DY26" s="135">
        <v>6.8897623752757657E-5</v>
      </c>
      <c r="DZ26" s="135">
        <v>2.8774984553598336E-5</v>
      </c>
      <c r="EA26" s="135">
        <v>3.2897244234037512E-4</v>
      </c>
      <c r="EB26" s="135">
        <v>2.8367863494504807E-3</v>
      </c>
      <c r="EC26" s="135">
        <v>1.2856663098547772E-4</v>
      </c>
      <c r="ED26" s="135">
        <v>1.4994707887472066E-2</v>
      </c>
      <c r="EE26" s="135">
        <v>0.10380916681387213</v>
      </c>
      <c r="EF26" s="135">
        <v>1.6574414137484412E-2</v>
      </c>
      <c r="EG26" s="135">
        <v>1.1206719743766722E-3</v>
      </c>
      <c r="EH26" s="135">
        <v>3.1406135137702967E-3</v>
      </c>
      <c r="EI26" s="135">
        <v>1.6053318911176515E-4</v>
      </c>
      <c r="EJ26" s="135">
        <v>1.4990194748693114E-4</v>
      </c>
      <c r="EK26" s="135">
        <v>5.2341890686245849E-4</v>
      </c>
      <c r="EL26" s="135">
        <v>1.5289355137024601E-3</v>
      </c>
      <c r="EM26" s="135"/>
      <c r="EN26" s="135">
        <v>4.23792157975848E-6</v>
      </c>
      <c r="EO26" s="135">
        <v>6.1400122042885768E-6</v>
      </c>
      <c r="EP26" s="135">
        <v>1.0884641972032506E-4</v>
      </c>
      <c r="EQ26" s="135">
        <v>0</v>
      </c>
      <c r="ER26" s="135">
        <v>2.5395162103784938E-4</v>
      </c>
      <c r="ES26" s="135">
        <v>0</v>
      </c>
      <c r="ET26" s="135">
        <v>1.5366138591992143E-4</v>
      </c>
      <c r="EU26" s="135">
        <v>0</v>
      </c>
      <c r="EV26" s="135">
        <v>2.2812314040582013E-5</v>
      </c>
      <c r="EW26" s="135">
        <v>4.6880564991029857E-4</v>
      </c>
      <c r="EX26" s="135">
        <v>1.1315485394830238E-4</v>
      </c>
      <c r="EY26" s="135">
        <v>1.5009803003614072E-5</v>
      </c>
      <c r="EZ26" s="135">
        <v>1.0106626819633467E-3</v>
      </c>
      <c r="FA26" s="135">
        <v>6.2703730596432418E-5</v>
      </c>
      <c r="FB26" s="135">
        <v>5.8800465547055561E-6</v>
      </c>
      <c r="FC26" s="135">
        <v>3.6904533405699396E-4</v>
      </c>
      <c r="FD26" s="135">
        <v>2.52507305529278E-3</v>
      </c>
      <c r="FE26" s="135">
        <v>1.239159913456241E-4</v>
      </c>
      <c r="FF26" s="135">
        <v>1.3260668558935923E-2</v>
      </c>
      <c r="FG26" s="135">
        <v>9.7861615804786459E-2</v>
      </c>
      <c r="FH26" s="135">
        <v>1.405901658259651E-2</v>
      </c>
      <c r="FI26" s="135">
        <v>1.0125213189694133E-3</v>
      </c>
      <c r="FJ26" s="135">
        <v>2.5305926994461446E-3</v>
      </c>
      <c r="FK26" s="135">
        <v>1.263920517435603E-4</v>
      </c>
      <c r="FL26" s="135">
        <v>1.6667574464620193E-4</v>
      </c>
      <c r="FM26" s="135">
        <v>5.4650497751976669E-4</v>
      </c>
      <c r="FN26" s="135">
        <v>1.7585143777745854E-3</v>
      </c>
      <c r="FO26" s="135"/>
      <c r="FP26" s="135">
        <v>2.275643802689576E-6</v>
      </c>
      <c r="FQ26" s="135">
        <v>0</v>
      </c>
      <c r="FR26" s="135">
        <v>1.0886985438524639E-4</v>
      </c>
      <c r="FS26" s="135">
        <v>0</v>
      </c>
      <c r="FT26" s="135">
        <v>1.7449721234778009E-4</v>
      </c>
      <c r="FU26" s="135">
        <v>0</v>
      </c>
      <c r="FV26" s="135">
        <v>2.1017052916779785E-4</v>
      </c>
      <c r="FW26" s="135">
        <v>8.3486471354512021E-6</v>
      </c>
      <c r="FX26" s="135">
        <v>1.5217321779198729E-5</v>
      </c>
      <c r="FY26" s="135">
        <v>3.0038411830182233E-4</v>
      </c>
      <c r="FZ26" s="135">
        <v>1.3867423677441088E-4</v>
      </c>
      <c r="GA26" s="135">
        <v>1.7067431336020928E-6</v>
      </c>
      <c r="GB26" s="135">
        <v>5.5629935270517334E-4</v>
      </c>
      <c r="GC26" s="135">
        <v>5.0319887244833379E-5</v>
      </c>
      <c r="GD26" s="135">
        <v>1.7700776980775469E-6</v>
      </c>
      <c r="GE26" s="135">
        <v>2.5548513513370589E-4</v>
      </c>
      <c r="GF26" s="135">
        <v>2.0480619437256444E-3</v>
      </c>
      <c r="GG26" s="135">
        <v>8.5026817314177162E-5</v>
      </c>
      <c r="GH26" s="135">
        <v>1.3012744539768206E-2</v>
      </c>
      <c r="GI26" s="135">
        <v>9.9673778398066015E-2</v>
      </c>
      <c r="GJ26" s="135">
        <v>1.1927193065748761E-2</v>
      </c>
      <c r="GK26" s="135">
        <v>1.4510528191553089E-3</v>
      </c>
      <c r="GL26" s="135">
        <v>1.5280375450766465E-3</v>
      </c>
      <c r="GM26" s="135">
        <v>1.0098507124504354E-4</v>
      </c>
      <c r="GN26" s="135">
        <v>1.3878815673778704E-4</v>
      </c>
      <c r="GO26" s="135">
        <v>4.1946062563673261E-4</v>
      </c>
      <c r="GP26" s="135">
        <v>8.6896671627110101E-4</v>
      </c>
      <c r="GQ26" s="135"/>
      <c r="GR26" s="135">
        <v>7.5349244618952716E-6</v>
      </c>
      <c r="GS26" s="135">
        <v>0</v>
      </c>
      <c r="GT26" s="135">
        <v>1.0789874313509898E-4</v>
      </c>
      <c r="GU26" s="135">
        <v>0</v>
      </c>
      <c r="GV26" s="135">
        <v>2.7103725514361301E-4</v>
      </c>
      <c r="GW26" s="135">
        <v>0</v>
      </c>
      <c r="GX26" s="135">
        <v>2.0119851085108841E-4</v>
      </c>
      <c r="GY26" s="135">
        <v>3.6038656960606708E-6</v>
      </c>
      <c r="GZ26" s="135">
        <v>0</v>
      </c>
      <c r="HA26" s="135">
        <v>3.5918562878213463E-4</v>
      </c>
      <c r="HB26" s="135">
        <v>4.5652774832704795E-5</v>
      </c>
      <c r="HC26" s="135">
        <v>0</v>
      </c>
      <c r="HD26" s="135">
        <v>5.2341668112801539E-4</v>
      </c>
      <c r="HE26" s="135">
        <v>4.8264154883783266E-5</v>
      </c>
      <c r="HF26" s="135">
        <v>6.3067175488206519E-6</v>
      </c>
      <c r="HG26" s="135">
        <v>2.6595888676571804E-4</v>
      </c>
      <c r="HH26" s="135">
        <v>2.0001334642344376E-3</v>
      </c>
      <c r="HI26" s="135">
        <v>1.4807530178474065E-4</v>
      </c>
      <c r="HJ26" s="135">
        <v>7.3164726337013337E-3</v>
      </c>
      <c r="HK26" s="135">
        <v>9.726364138612599E-2</v>
      </c>
      <c r="HL26" s="135">
        <v>6.0602083458620318E-3</v>
      </c>
      <c r="HM26" s="135">
        <v>1.1929714913906408E-3</v>
      </c>
      <c r="HN26" s="135">
        <v>1.0714306940173873E-3</v>
      </c>
      <c r="HO26" s="135">
        <v>8.5575972240092938E-5</v>
      </c>
      <c r="HP26" s="135">
        <v>1.0817277918582946E-4</v>
      </c>
      <c r="HQ26" s="135">
        <v>3.5972047090300372E-4</v>
      </c>
      <c r="HR26" s="135">
        <v>1.3120609962205716E-3</v>
      </c>
    </row>
    <row r="27" spans="1:226" x14ac:dyDescent="0.25">
      <c r="A27" s="124" t="s">
        <v>28</v>
      </c>
      <c r="B27" s="124">
        <v>5812</v>
      </c>
      <c r="C27" s="139" t="s">
        <v>916</v>
      </c>
      <c r="D27" s="136">
        <v>8.8977069136241991E-5</v>
      </c>
      <c r="E27" s="135">
        <v>1.173337630097901E-4</v>
      </c>
      <c r="F27" s="135">
        <v>7.2983768167345843E-5</v>
      </c>
      <c r="G27" s="135">
        <v>0</v>
      </c>
      <c r="H27" s="135">
        <v>3.2538388971065191E-3</v>
      </c>
      <c r="I27" s="135">
        <v>0</v>
      </c>
      <c r="J27" s="135">
        <v>3.6538156909558454E-5</v>
      </c>
      <c r="K27" s="135">
        <v>2.2424046814078754E-6</v>
      </c>
      <c r="L27" s="135">
        <v>5.7718009822305586E-5</v>
      </c>
      <c r="M27" s="135">
        <v>4.0224292032299417E-3</v>
      </c>
      <c r="N27" s="135">
        <v>4.8968304714895681E-4</v>
      </c>
      <c r="O27" s="135">
        <v>3.0043267140409383E-6</v>
      </c>
      <c r="P27" s="135">
        <v>1.0039190008270644E-4</v>
      </c>
      <c r="Q27" s="135">
        <v>5.9189913105098848E-5</v>
      </c>
      <c r="R27" s="135">
        <v>3.5186875795710368E-4</v>
      </c>
      <c r="S27" s="135">
        <v>4.1337308666743004E-4</v>
      </c>
      <c r="T27" s="135">
        <v>1.1976890299300823E-3</v>
      </c>
      <c r="U27" s="135">
        <v>5.0545446155515848E-4</v>
      </c>
      <c r="V27" s="135">
        <v>4.2299408028185728E-2</v>
      </c>
      <c r="W27" s="135">
        <v>4.0655927213134775E-2</v>
      </c>
      <c r="X27" s="135">
        <v>1.3818132190173949E-3</v>
      </c>
      <c r="Y27" s="135">
        <v>2.0511202835602795E-3</v>
      </c>
      <c r="Z27" s="135">
        <v>6.6896642964398576E-3</v>
      </c>
      <c r="AA27" s="135">
        <v>3.6383647793627799E-4</v>
      </c>
      <c r="AB27" s="135">
        <v>3.363008324839644E-4</v>
      </c>
      <c r="AC27" s="135">
        <v>1.6696991716424559E-4</v>
      </c>
      <c r="AD27" s="135">
        <v>5.2107845333980241E-3</v>
      </c>
      <c r="AE27" s="135"/>
      <c r="AF27" s="135">
        <v>1.4184237135311852E-4</v>
      </c>
      <c r="AG27" s="135">
        <v>2.1373021339081539E-6</v>
      </c>
      <c r="AH27" s="135">
        <v>5.3199373054416829E-5</v>
      </c>
      <c r="AI27" s="135">
        <v>0</v>
      </c>
      <c r="AJ27" s="135">
        <v>3.1823890665524561E-3</v>
      </c>
      <c r="AK27" s="135">
        <v>0</v>
      </c>
      <c r="AL27" s="135">
        <v>5.8988876899634237E-5</v>
      </c>
      <c r="AM27" s="135">
        <v>0</v>
      </c>
      <c r="AN27" s="135">
        <v>6.0206035788911391E-5</v>
      </c>
      <c r="AO27" s="135">
        <v>5.1094927054660807E-3</v>
      </c>
      <c r="AP27" s="135">
        <v>4.5326920118656444E-4</v>
      </c>
      <c r="AQ27" s="135">
        <v>3.6986675423516773E-5</v>
      </c>
      <c r="AR27" s="135">
        <v>7.8358098679099896E-5</v>
      </c>
      <c r="AS27" s="135">
        <v>1.023997529406736E-4</v>
      </c>
      <c r="AT27" s="135">
        <v>3.3685665867864924E-4</v>
      </c>
      <c r="AU27" s="135">
        <v>2.7183917119806989E-4</v>
      </c>
      <c r="AV27" s="135">
        <v>1.7727498539332389E-3</v>
      </c>
      <c r="AW27" s="135">
        <v>2.1989166454986078E-4</v>
      </c>
      <c r="AX27" s="135">
        <v>4.3176648438203569E-2</v>
      </c>
      <c r="AY27" s="135">
        <v>4.2071449157999735E-2</v>
      </c>
      <c r="AZ27" s="135">
        <v>1.4737908405463946E-3</v>
      </c>
      <c r="BA27" s="135">
        <v>1.9132251400114913E-3</v>
      </c>
      <c r="BB27" s="135">
        <v>6.7195383223723273E-3</v>
      </c>
      <c r="BC27" s="135">
        <v>6.808640430822462E-4</v>
      </c>
      <c r="BD27" s="135">
        <v>3.9874072883171516E-4</v>
      </c>
      <c r="BE27" s="135">
        <v>2.1516914101919247E-4</v>
      </c>
      <c r="BF27" s="135">
        <v>4.7488073976954936E-3</v>
      </c>
      <c r="BG27" s="135"/>
      <c r="BH27" s="135">
        <v>1.3400436224683587E-4</v>
      </c>
      <c r="BI27" s="135">
        <v>2.0292860679085997E-6</v>
      </c>
      <c r="BJ27" s="135">
        <v>6.6413443474889721E-5</v>
      </c>
      <c r="BK27" s="135">
        <v>0</v>
      </c>
      <c r="BL27" s="135">
        <v>3.6054551987265695E-3</v>
      </c>
      <c r="BM27" s="135">
        <v>0</v>
      </c>
      <c r="BN27" s="135">
        <v>8.4434678264326226E-5</v>
      </c>
      <c r="BO27" s="135">
        <v>2.4792949347968208E-5</v>
      </c>
      <c r="BP27" s="135">
        <v>3.8691503526920726E-5</v>
      </c>
      <c r="BQ27" s="135">
        <v>4.0958906413556175E-3</v>
      </c>
      <c r="BR27" s="135">
        <v>4.5336720483047239E-4</v>
      </c>
      <c r="BS27" s="135">
        <v>2.0707200438932284E-5</v>
      </c>
      <c r="BT27" s="135">
        <v>7.7684528948398994E-5</v>
      </c>
      <c r="BU27" s="135">
        <v>9.4253649692881505E-5</v>
      </c>
      <c r="BV27" s="135">
        <v>6.0283727167869002E-5</v>
      </c>
      <c r="BW27" s="135">
        <v>2.5985089662514663E-4</v>
      </c>
      <c r="BX27" s="135">
        <v>9.4233500382982424E-4</v>
      </c>
      <c r="BY27" s="135">
        <v>2.2260286147101358E-4</v>
      </c>
      <c r="BZ27" s="135">
        <v>4.5456974605175664E-2</v>
      </c>
      <c r="CA27" s="135">
        <v>6.3652573842483282E-2</v>
      </c>
      <c r="CB27" s="135">
        <v>1.3881860527915138E-3</v>
      </c>
      <c r="CC27" s="135">
        <v>1.5962428155517775E-3</v>
      </c>
      <c r="CD27" s="135">
        <v>7.1723519067769257E-3</v>
      </c>
      <c r="CE27" s="135">
        <v>6.0775626763231322E-4</v>
      </c>
      <c r="CF27" s="135">
        <v>3.1407368136109054E-4</v>
      </c>
      <c r="CG27" s="135">
        <v>2.322599467666257E-4</v>
      </c>
      <c r="CH27" s="135">
        <v>5.1712900760558858E-3</v>
      </c>
      <c r="CI27" s="135"/>
      <c r="CJ27" s="135">
        <v>1.7216409423489293E-4</v>
      </c>
      <c r="CK27" s="135">
        <v>1.8536065015895289E-6</v>
      </c>
      <c r="CL27" s="135">
        <v>3.6000779485000303E-5</v>
      </c>
      <c r="CM27" s="135">
        <v>0</v>
      </c>
      <c r="CN27" s="135">
        <v>3.2336468459384406E-3</v>
      </c>
      <c r="CO27" s="135">
        <v>0</v>
      </c>
      <c r="CP27" s="135">
        <v>4.3874355725697102E-5</v>
      </c>
      <c r="CQ27" s="135">
        <v>1.9148265328346876E-5</v>
      </c>
      <c r="CR27" s="135">
        <v>3.7098250578454162E-5</v>
      </c>
      <c r="CS27" s="135">
        <v>3.7723625441629704E-3</v>
      </c>
      <c r="CT27" s="135">
        <v>4.6148727502032564E-4</v>
      </c>
      <c r="CU27" s="135">
        <v>9.2340213794781117E-6</v>
      </c>
      <c r="CV27" s="135">
        <v>7.2312522717609101E-5</v>
      </c>
      <c r="CW27" s="135">
        <v>1.1054589470873084E-4</v>
      </c>
      <c r="CX27" s="135">
        <v>2.8320209596141679E-4</v>
      </c>
      <c r="CY27" s="135">
        <v>1.7579022470778227E-4</v>
      </c>
      <c r="CZ27" s="135">
        <v>7.1824177330582291E-4</v>
      </c>
      <c r="DA27" s="135">
        <v>1.9480911170343071E-4</v>
      </c>
      <c r="DB27" s="135">
        <v>4.5717920611661987E-2</v>
      </c>
      <c r="DC27" s="135">
        <v>6.6670392705963449E-2</v>
      </c>
      <c r="DD27" s="135">
        <v>9.1591982572903133E-4</v>
      </c>
      <c r="DE27" s="135">
        <v>1.5775917733407393E-3</v>
      </c>
      <c r="DF27" s="135">
        <v>6.8166196116086139E-3</v>
      </c>
      <c r="DG27" s="135">
        <v>5.3120267395692926E-4</v>
      </c>
      <c r="DH27" s="135">
        <v>2.7440324697069996E-4</v>
      </c>
      <c r="DI27" s="135">
        <v>2.8799776710899071E-4</v>
      </c>
      <c r="DJ27" s="135">
        <v>4.9617843559692275E-3</v>
      </c>
      <c r="DK27" s="135"/>
      <c r="DL27" s="135">
        <v>2.4744362412913663E-4</v>
      </c>
      <c r="DM27" s="135">
        <v>4.6211199240858717E-5</v>
      </c>
      <c r="DN27" s="135">
        <v>1.510778096257539E-5</v>
      </c>
      <c r="DO27" s="135">
        <v>0</v>
      </c>
      <c r="DP27" s="135">
        <v>3.3085955847794984E-3</v>
      </c>
      <c r="DQ27" s="135">
        <v>0</v>
      </c>
      <c r="DR27" s="135">
        <v>5.7357355868781221E-5</v>
      </c>
      <c r="DS27" s="135">
        <v>5.5941202499371602E-6</v>
      </c>
      <c r="DT27" s="135">
        <v>3.7111320612328222E-5</v>
      </c>
      <c r="DU27" s="135">
        <v>3.6050679069225314E-3</v>
      </c>
      <c r="DV27" s="135">
        <v>5.4821266937910397E-4</v>
      </c>
      <c r="DW27" s="135">
        <v>1.7345429062550254E-5</v>
      </c>
      <c r="DX27" s="135">
        <v>1.6172528516813281E-5</v>
      </c>
      <c r="DY27" s="135">
        <v>8.6108135797517148E-5</v>
      </c>
      <c r="DZ27" s="135">
        <v>3.1961790327039334E-4</v>
      </c>
      <c r="EA27" s="135">
        <v>1.3517953925269976E-4</v>
      </c>
      <c r="EB27" s="135">
        <v>7.0040012577260891E-4</v>
      </c>
      <c r="EC27" s="135">
        <v>1.5300460014163559E-4</v>
      </c>
      <c r="ED27" s="135">
        <v>4.8344369540086765E-2</v>
      </c>
      <c r="EE27" s="135">
        <v>6.8666285271759636E-2</v>
      </c>
      <c r="EF27" s="135">
        <v>8.5843471752797219E-4</v>
      </c>
      <c r="EG27" s="135">
        <v>1.0741097715122373E-3</v>
      </c>
      <c r="EH27" s="135">
        <v>7.0734042170080523E-3</v>
      </c>
      <c r="EI27" s="135">
        <v>7.9480671848782772E-4</v>
      </c>
      <c r="EJ27" s="135">
        <v>2.2751469870883255E-4</v>
      </c>
      <c r="EK27" s="135">
        <v>3.3012516017772337E-4</v>
      </c>
      <c r="EL27" s="135">
        <v>4.6002613875063244E-3</v>
      </c>
      <c r="EM27" s="135"/>
      <c r="EN27" s="135">
        <v>2.4683406158913372E-4</v>
      </c>
      <c r="EO27" s="135">
        <v>1.8503601263734209E-6</v>
      </c>
      <c r="EP27" s="135">
        <v>2.9496968805082751E-5</v>
      </c>
      <c r="EQ27" s="135">
        <v>0</v>
      </c>
      <c r="ER27" s="135">
        <v>3.0354078695378484E-3</v>
      </c>
      <c r="ES27" s="135">
        <v>0</v>
      </c>
      <c r="ET27" s="135">
        <v>3.3629081619758586E-5</v>
      </c>
      <c r="EU27" s="135">
        <v>1.4564124865648862E-5</v>
      </c>
      <c r="EV27" s="135">
        <v>2.1888399384967667E-4</v>
      </c>
      <c r="EW27" s="135">
        <v>3.8462820751924099E-3</v>
      </c>
      <c r="EX27" s="135">
        <v>4.6490242465365751E-4</v>
      </c>
      <c r="EY27" s="135">
        <v>3.7007202527468418E-6</v>
      </c>
      <c r="EZ27" s="135">
        <v>1.2867643074945829E-5</v>
      </c>
      <c r="FA27" s="135">
        <v>2.3746805593443729E-5</v>
      </c>
      <c r="FB27" s="135">
        <v>3.4212633473126918E-4</v>
      </c>
      <c r="FC27" s="135">
        <v>6.5249822151051962E-4</v>
      </c>
      <c r="FD27" s="135">
        <v>4.1088317029508735E-4</v>
      </c>
      <c r="FE27" s="135">
        <v>1.203097389410563E-4</v>
      </c>
      <c r="FF27" s="135">
        <v>4.7348634834296521E-2</v>
      </c>
      <c r="FG27" s="135">
        <v>5.3431449064492466E-2</v>
      </c>
      <c r="FH27" s="135">
        <v>9.9470808109989369E-4</v>
      </c>
      <c r="FI27" s="135">
        <v>9.9189342469520867E-4</v>
      </c>
      <c r="FJ27" s="135">
        <v>6.690868114630078E-3</v>
      </c>
      <c r="FK27" s="135">
        <v>8.7977111149012595E-4</v>
      </c>
      <c r="FL27" s="135">
        <v>1.447050858106227E-4</v>
      </c>
      <c r="FM27" s="135">
        <v>2.9507883940193131E-4</v>
      </c>
      <c r="FN27" s="135">
        <v>4.8483642194262896E-3</v>
      </c>
      <c r="FO27" s="135"/>
      <c r="FP27" s="135">
        <v>1.5344200652485452E-4</v>
      </c>
      <c r="FQ27" s="135">
        <v>4.1067858912433647E-5</v>
      </c>
      <c r="FR27" s="135">
        <v>4.805201632049844E-5</v>
      </c>
      <c r="FS27" s="135">
        <v>0</v>
      </c>
      <c r="FT27" s="135">
        <v>3.1720750182025912E-3</v>
      </c>
      <c r="FU27" s="135">
        <v>1.5401814542987561E-5</v>
      </c>
      <c r="FV27" s="135">
        <v>5.8584472140148945E-5</v>
      </c>
      <c r="FW27" s="135">
        <v>1.2420154851754989E-5</v>
      </c>
      <c r="FX27" s="135">
        <v>2.3240959783034173E-4</v>
      </c>
      <c r="FY27" s="135">
        <v>3.518826700168311E-3</v>
      </c>
      <c r="FZ27" s="135">
        <v>4.6803955263264275E-5</v>
      </c>
      <c r="GA27" s="135">
        <v>1.0866237199706895E-5</v>
      </c>
      <c r="GB27" s="135">
        <v>2.3095154567817311E-5</v>
      </c>
      <c r="GC27" s="135">
        <v>9.5174207207063757E-5</v>
      </c>
      <c r="GD27" s="135">
        <v>3.3616950439993598E-4</v>
      </c>
      <c r="GE27" s="135">
        <v>5.3225191772159064E-4</v>
      </c>
      <c r="GF27" s="135">
        <v>5.5157290801536197E-4</v>
      </c>
      <c r="GG27" s="135">
        <v>7.2460417195353616E-5</v>
      </c>
      <c r="GH27" s="135">
        <v>1.0116894258983995E-2</v>
      </c>
      <c r="GI27" s="135">
        <v>4.8972690732376388E-2</v>
      </c>
      <c r="GJ27" s="135">
        <v>9.8489664728896968E-4</v>
      </c>
      <c r="GK27" s="135">
        <v>7.7408935899022291E-4</v>
      </c>
      <c r="GL27" s="135">
        <v>7.4800781520197937E-3</v>
      </c>
      <c r="GM27" s="135">
        <v>4.1977018360220568E-4</v>
      </c>
      <c r="GN27" s="135">
        <v>8.8685375444829559E-5</v>
      </c>
      <c r="GO27" s="135">
        <v>2.9768882131997882E-4</v>
      </c>
      <c r="GP27" s="135">
        <v>3.7037316732709182E-3</v>
      </c>
      <c r="GQ27" s="135"/>
      <c r="GR27" s="135">
        <v>1.7801104928549691E-4</v>
      </c>
      <c r="GS27" s="135">
        <v>4.8128298630899351E-5</v>
      </c>
      <c r="GT27" s="135">
        <v>3.5672580076742804E-5</v>
      </c>
      <c r="GU27" s="135">
        <v>0</v>
      </c>
      <c r="GV27" s="135">
        <v>3.2708159177570594E-3</v>
      </c>
      <c r="GW27" s="135">
        <v>1.9062552760741972E-5</v>
      </c>
      <c r="GX27" s="135">
        <v>9.9145806906469173E-5</v>
      </c>
      <c r="GY27" s="135">
        <v>1.4415462784242683E-5</v>
      </c>
      <c r="GZ27" s="135">
        <v>2.3203693187014312E-4</v>
      </c>
      <c r="HA27" s="135">
        <v>3.801867246104262E-3</v>
      </c>
      <c r="HB27" s="135">
        <v>1.5541907910688114E-5</v>
      </c>
      <c r="HC27" s="135">
        <v>1.1274646410842089E-5</v>
      </c>
      <c r="HD27" s="135">
        <v>1.9568374278897944E-5</v>
      </c>
      <c r="HE27" s="135">
        <v>1.4027941002717314E-3</v>
      </c>
      <c r="HF27" s="135">
        <v>1.8967714189793006E-6</v>
      </c>
      <c r="HG27" s="135">
        <v>4.1888091371881692E-4</v>
      </c>
      <c r="HH27" s="135">
        <v>3.4978186286041644E-4</v>
      </c>
      <c r="HI27" s="135">
        <v>1.0122030580740778E-3</v>
      </c>
      <c r="HJ27" s="135">
        <v>1.1379579030249587E-2</v>
      </c>
      <c r="HK27" s="135">
        <v>2.0316826766330863E-2</v>
      </c>
      <c r="HL27" s="135">
        <v>4.852793888501929E-4</v>
      </c>
      <c r="HM27" s="135">
        <v>4.9594123583484174E-4</v>
      </c>
      <c r="HN27" s="135">
        <v>7.1859369194855601E-3</v>
      </c>
      <c r="HO27" s="135">
        <v>8.0557636677616289E-5</v>
      </c>
      <c r="HP27" s="135">
        <v>5.0991427668563127E-5</v>
      </c>
      <c r="HQ27" s="135">
        <v>8.2968433151145142E-5</v>
      </c>
      <c r="HR27" s="135">
        <v>1.9977123777761282E-4</v>
      </c>
    </row>
    <row r="28" spans="1:226" x14ac:dyDescent="0.25">
      <c r="A28" s="124" t="s">
        <v>28</v>
      </c>
      <c r="B28" s="124">
        <v>5813</v>
      </c>
      <c r="C28" s="139" t="s">
        <v>917</v>
      </c>
      <c r="D28" s="136">
        <v>1.3579990361627196E-5</v>
      </c>
      <c r="E28" s="135">
        <v>0</v>
      </c>
      <c r="F28" s="135">
        <v>1.1710369972287108E-5</v>
      </c>
      <c r="G28" s="135">
        <v>0</v>
      </c>
      <c r="H28" s="135">
        <v>5.879786395513359E-5</v>
      </c>
      <c r="I28" s="135">
        <v>0</v>
      </c>
      <c r="J28" s="135">
        <v>0</v>
      </c>
      <c r="K28" s="135">
        <v>2.782040606886456E-5</v>
      </c>
      <c r="L28" s="135">
        <v>1.6813903387016005E-4</v>
      </c>
      <c r="M28" s="135">
        <v>2.058933236500993E-5</v>
      </c>
      <c r="N28" s="135">
        <v>2.976854159449889E-5</v>
      </c>
      <c r="O28" s="135">
        <v>5.1444046470174176E-5</v>
      </c>
      <c r="P28" s="135">
        <v>3.1447858018593221E-4</v>
      </c>
      <c r="Q28" s="135">
        <v>1.7187102709784183E-5</v>
      </c>
      <c r="R28" s="135">
        <v>8.9518684200670925E-5</v>
      </c>
      <c r="S28" s="135">
        <v>6.4422521067746094E-5</v>
      </c>
      <c r="T28" s="135">
        <v>2.0391645808879462E-3</v>
      </c>
      <c r="U28" s="135">
        <v>1.8616189691037058E-4</v>
      </c>
      <c r="V28" s="135">
        <v>1.5931143307527278E-3</v>
      </c>
      <c r="W28" s="135">
        <v>3.3132909671412684E-2</v>
      </c>
      <c r="X28" s="135">
        <v>3.7027447133247361E-3</v>
      </c>
      <c r="Y28" s="135">
        <v>1.2477281355334879E-3</v>
      </c>
      <c r="Z28" s="135">
        <v>6.43289626171839E-4</v>
      </c>
      <c r="AA28" s="135">
        <v>2.115498514038286E-4</v>
      </c>
      <c r="AB28" s="135">
        <v>3.5524181157352568E-5</v>
      </c>
      <c r="AC28" s="135">
        <v>1.4685712676647641E-4</v>
      </c>
      <c r="AD28" s="135">
        <v>1.9474631139536862E-4</v>
      </c>
      <c r="AE28" s="135"/>
      <c r="AF28" s="135">
        <v>6.8960147921446927E-6</v>
      </c>
      <c r="AG28" s="135">
        <v>0</v>
      </c>
      <c r="AH28" s="135">
        <v>9.5118771575391597E-6</v>
      </c>
      <c r="AI28" s="135">
        <v>0</v>
      </c>
      <c r="AJ28" s="135">
        <v>5.9248284853317697E-5</v>
      </c>
      <c r="AK28" s="135">
        <v>0</v>
      </c>
      <c r="AL28" s="135">
        <v>0</v>
      </c>
      <c r="AM28" s="135">
        <v>3.0211490706290749E-5</v>
      </c>
      <c r="AN28" s="135">
        <v>1.3770391764453884E-4</v>
      </c>
      <c r="AO28" s="135">
        <v>2.221911557616375E-5</v>
      </c>
      <c r="AP28" s="135">
        <v>1.822696303577721E-5</v>
      </c>
      <c r="AQ28" s="135">
        <v>3.7326500158084316E-5</v>
      </c>
      <c r="AR28" s="135">
        <v>3.0952872900625163E-4</v>
      </c>
      <c r="AS28" s="135">
        <v>2.1812240079962916E-5</v>
      </c>
      <c r="AT28" s="135">
        <v>1.1465689696596486E-4</v>
      </c>
      <c r="AU28" s="135">
        <v>5.7549539464052003E-5</v>
      </c>
      <c r="AV28" s="135">
        <v>1.8254264075792126E-3</v>
      </c>
      <c r="AW28" s="135">
        <v>2.4835394053478188E-4</v>
      </c>
      <c r="AX28" s="135">
        <v>1.6036714442899818E-3</v>
      </c>
      <c r="AY28" s="135">
        <v>3.1424959470918258E-2</v>
      </c>
      <c r="AZ28" s="135">
        <v>1.8534716574590525E-3</v>
      </c>
      <c r="BA28" s="135">
        <v>1.2152060634178907E-3</v>
      </c>
      <c r="BB28" s="135">
        <v>5.8498167461027686E-4</v>
      </c>
      <c r="BC28" s="135">
        <v>1.258655335240852E-4</v>
      </c>
      <c r="BD28" s="135">
        <v>6.2632409612577778E-6</v>
      </c>
      <c r="BE28" s="135">
        <v>1.4234479497273809E-4</v>
      </c>
      <c r="BF28" s="135">
        <v>2.1936812009793938E-4</v>
      </c>
      <c r="BG28" s="135"/>
      <c r="BH28" s="135">
        <v>1.0146397714365775E-5</v>
      </c>
      <c r="BI28" s="135">
        <v>0</v>
      </c>
      <c r="BJ28" s="135">
        <v>0</v>
      </c>
      <c r="BK28" s="135">
        <v>0</v>
      </c>
      <c r="BL28" s="135">
        <v>1.4461077497017099E-5</v>
      </c>
      <c r="BM28" s="135">
        <v>0</v>
      </c>
      <c r="BN28" s="135">
        <v>0</v>
      </c>
      <c r="BO28" s="135">
        <v>5.2254214124165906E-5</v>
      </c>
      <c r="BP28" s="135">
        <v>1.0448751550928653E-4</v>
      </c>
      <c r="BQ28" s="135">
        <v>2.1718580955092519E-5</v>
      </c>
      <c r="BR28" s="135">
        <v>1.5415396576958414E-5</v>
      </c>
      <c r="BS28" s="135">
        <v>4.1998554688891302E-5</v>
      </c>
      <c r="BT28" s="135">
        <v>2.5191818248441306E-4</v>
      </c>
      <c r="BU28" s="135">
        <v>1.6591077489228881E-5</v>
      </c>
      <c r="BV28" s="135">
        <v>1.1752068684339982E-4</v>
      </c>
      <c r="BW28" s="135">
        <v>7.1974763931832302E-5</v>
      </c>
      <c r="BX28" s="135">
        <v>1.6977791879653275E-3</v>
      </c>
      <c r="BY28" s="135">
        <v>1.1922815815609661E-4</v>
      </c>
      <c r="BZ28" s="135">
        <v>1.1028093474463728E-3</v>
      </c>
      <c r="CA28" s="135">
        <v>2.3912918189705246E-2</v>
      </c>
      <c r="CB28" s="135">
        <v>1.7700380519467408E-3</v>
      </c>
      <c r="CC28" s="135">
        <v>1.0869857772680977E-3</v>
      </c>
      <c r="CD28" s="135">
        <v>5.166804081463965E-4</v>
      </c>
      <c r="CE28" s="135">
        <v>5.1301722054203228E-5</v>
      </c>
      <c r="CF28" s="135">
        <v>1.6357611715883845E-5</v>
      </c>
      <c r="CG28" s="135">
        <v>1.0303742422537139E-4</v>
      </c>
      <c r="CH28" s="135">
        <v>1.44434044381273E-4</v>
      </c>
      <c r="CI28" s="135"/>
      <c r="CJ28" s="135">
        <v>5.0812625933481764E-6</v>
      </c>
      <c r="CK28" s="135">
        <v>1.5305007811289687E-5</v>
      </c>
      <c r="CL28" s="135">
        <v>0</v>
      </c>
      <c r="CM28" s="135">
        <v>0</v>
      </c>
      <c r="CN28" s="135">
        <v>9.0912732721773785E-5</v>
      </c>
      <c r="CO28" s="135">
        <v>0</v>
      </c>
      <c r="CP28" s="135">
        <v>0</v>
      </c>
      <c r="CQ28" s="135">
        <v>4.942558409223627E-5</v>
      </c>
      <c r="CR28" s="135">
        <v>1.0964259314768065E-4</v>
      </c>
      <c r="CS28" s="135">
        <v>8.9551301260279439E-6</v>
      </c>
      <c r="CT28" s="135">
        <v>4.4230792352060186E-5</v>
      </c>
      <c r="CU28" s="135">
        <v>5.4227513287467571E-5</v>
      </c>
      <c r="CV28" s="135">
        <v>1.3629197884887419E-4</v>
      </c>
      <c r="CW28" s="135">
        <v>1.5997440375800394E-5</v>
      </c>
      <c r="CX28" s="135">
        <v>1.1119890837533636E-4</v>
      </c>
      <c r="CY28" s="135">
        <v>1.3536429130873991E-5</v>
      </c>
      <c r="CZ28" s="135">
        <v>1.3579502524524265E-3</v>
      </c>
      <c r="DA28" s="135">
        <v>9.4287691010945188E-5</v>
      </c>
      <c r="DB28" s="135">
        <v>9.9534965323473147E-4</v>
      </c>
      <c r="DC28" s="135">
        <v>2.0764766206779063E-2</v>
      </c>
      <c r="DD28" s="135">
        <v>1.564654144137819E-3</v>
      </c>
      <c r="DE28" s="135">
        <v>7.9716639950913474E-4</v>
      </c>
      <c r="DF28" s="135">
        <v>4.3198976341002213E-4</v>
      </c>
      <c r="DG28" s="135">
        <v>7.3944002539162398E-5</v>
      </c>
      <c r="DH28" s="135">
        <v>7.3464037494190497E-6</v>
      </c>
      <c r="DI28" s="135">
        <v>8.2570891264325448E-5</v>
      </c>
      <c r="DJ28" s="135">
        <v>1.0499793141051184E-4</v>
      </c>
      <c r="DK28" s="135"/>
      <c r="DL28" s="135">
        <v>2.1133343166429269E-6</v>
      </c>
      <c r="DM28" s="135">
        <v>0</v>
      </c>
      <c r="DN28" s="135">
        <v>3.6562877450569676E-6</v>
      </c>
      <c r="DO28" s="135">
        <v>0</v>
      </c>
      <c r="DP28" s="135">
        <v>1.7717873157409886E-4</v>
      </c>
      <c r="DQ28" s="135">
        <v>0</v>
      </c>
      <c r="DR28" s="135">
        <v>0</v>
      </c>
      <c r="DS28" s="135">
        <v>8.1658799240555855E-5</v>
      </c>
      <c r="DT28" s="135">
        <v>5.3084033003883062E-5</v>
      </c>
      <c r="DU28" s="135">
        <v>2.7620621386733297E-5</v>
      </c>
      <c r="DV28" s="135">
        <v>3.9034454840471452E-5</v>
      </c>
      <c r="DW28" s="135">
        <v>8.5677242286760343E-5</v>
      </c>
      <c r="DX28" s="135">
        <v>9.8174250984947844E-5</v>
      </c>
      <c r="DY28" s="135">
        <v>0</v>
      </c>
      <c r="DZ28" s="135">
        <v>2.5904798673728613E-6</v>
      </c>
      <c r="EA28" s="135">
        <v>1.6245727397471115E-5</v>
      </c>
      <c r="EB28" s="135">
        <v>1.2130439892132988E-3</v>
      </c>
      <c r="EC28" s="135">
        <v>4.3355967577869207E-5</v>
      </c>
      <c r="ED28" s="135">
        <v>8.3894465632570331E-4</v>
      </c>
      <c r="EE28" s="135">
        <v>1.8921707725616251E-2</v>
      </c>
      <c r="EF28" s="135">
        <v>7.7202318297341457E-4</v>
      </c>
      <c r="EG28" s="135">
        <v>5.0687197448051103E-4</v>
      </c>
      <c r="EH28" s="135">
        <v>4.2365226943876671E-4</v>
      </c>
      <c r="EI28" s="135">
        <v>2.6452400889304148E-5</v>
      </c>
      <c r="EJ28" s="135">
        <v>1.5027342632184135E-5</v>
      </c>
      <c r="EK28" s="135">
        <v>8.6021116149175274E-5</v>
      </c>
      <c r="EL28" s="135">
        <v>6.1080188050802609E-5</v>
      </c>
      <c r="EM28" s="135"/>
      <c r="EN28" s="135">
        <v>3.7007202527468418E-6</v>
      </c>
      <c r="EO28" s="135">
        <v>0</v>
      </c>
      <c r="EP28" s="135">
        <v>0</v>
      </c>
      <c r="EQ28" s="135">
        <v>0</v>
      </c>
      <c r="ER28" s="135">
        <v>3.1732124252364522E-5</v>
      </c>
      <c r="ES28" s="135">
        <v>0</v>
      </c>
      <c r="ET28" s="135">
        <v>0</v>
      </c>
      <c r="EU28" s="135">
        <v>3.2303029988555007E-5</v>
      </c>
      <c r="EV28" s="135">
        <v>4.5790762565636227E-5</v>
      </c>
      <c r="EW28" s="135">
        <v>0</v>
      </c>
      <c r="EX28" s="135">
        <v>2.8346482526077833E-5</v>
      </c>
      <c r="EY28" s="135">
        <v>9.5337955151262959E-5</v>
      </c>
      <c r="EZ28" s="135">
        <v>5.2516204838302377E-5</v>
      </c>
      <c r="FA28" s="135">
        <v>0</v>
      </c>
      <c r="FB28" s="135">
        <v>2.5865249078338141E-6</v>
      </c>
      <c r="FC28" s="135">
        <v>4.1290686738296464E-5</v>
      </c>
      <c r="FD28" s="135">
        <v>9.7036657374122506E-4</v>
      </c>
      <c r="FE28" s="135">
        <v>1.8682588787358101E-5</v>
      </c>
      <c r="FF28" s="135">
        <v>4.5923232433604615E-4</v>
      </c>
      <c r="FG28" s="135">
        <v>1.441082105684946E-2</v>
      </c>
      <c r="FH28" s="135">
        <v>5.4580148253747498E-4</v>
      </c>
      <c r="FI28" s="135">
        <v>3.1916420120945224E-4</v>
      </c>
      <c r="FJ28" s="135">
        <v>4.1357996074934479E-4</v>
      </c>
      <c r="FK28" s="135">
        <v>8.2211182073247947E-5</v>
      </c>
      <c r="FL28" s="135">
        <v>0</v>
      </c>
      <c r="FM28" s="135">
        <v>7.0091800757789548E-5</v>
      </c>
      <c r="FN28" s="135">
        <v>1.3009806442421419E-4</v>
      </c>
      <c r="FO28" s="135"/>
      <c r="FP28" s="135">
        <v>0</v>
      </c>
      <c r="FQ28" s="135">
        <v>0</v>
      </c>
      <c r="FR28" s="135">
        <v>0</v>
      </c>
      <c r="FS28" s="135">
        <v>0</v>
      </c>
      <c r="FT28" s="135">
        <v>2.562582280837263E-5</v>
      </c>
      <c r="FU28" s="135">
        <v>0</v>
      </c>
      <c r="FV28" s="135">
        <v>0</v>
      </c>
      <c r="FW28" s="135">
        <v>1.7067431336020928E-6</v>
      </c>
      <c r="FX28" s="135">
        <v>2.8327823383737868E-5</v>
      </c>
      <c r="FY28" s="135">
        <v>9.3870872348115104E-6</v>
      </c>
      <c r="FZ28" s="135">
        <v>0</v>
      </c>
      <c r="GA28" s="135">
        <v>0</v>
      </c>
      <c r="GB28" s="135">
        <v>0</v>
      </c>
      <c r="GC28" s="135">
        <v>0</v>
      </c>
      <c r="GD28" s="135">
        <v>7.7934415377734131E-6</v>
      </c>
      <c r="GE28" s="135">
        <v>1.0000815615120448E-5</v>
      </c>
      <c r="GF28" s="135">
        <v>2.4316697360658151E-4</v>
      </c>
      <c r="GG28" s="135">
        <v>3.9346639306953214E-5</v>
      </c>
      <c r="GH28" s="135">
        <v>5.1638208542287756E-4</v>
      </c>
      <c r="GI28" s="135">
        <v>7.7865584730232668E-2</v>
      </c>
      <c r="GJ28" s="135">
        <v>3.2909988645615649E-4</v>
      </c>
      <c r="GK28" s="135">
        <v>1.9870553357577661E-4</v>
      </c>
      <c r="GL28" s="135">
        <v>2.296908588343716E-4</v>
      </c>
      <c r="GM28" s="135">
        <v>7.0682607745260271E-5</v>
      </c>
      <c r="GN28" s="135">
        <v>0</v>
      </c>
      <c r="GO28" s="135">
        <v>3.4134862672041856E-6</v>
      </c>
      <c r="GP28" s="135">
        <v>1.2149897217341627E-4</v>
      </c>
      <c r="GQ28" s="135"/>
      <c r="GR28" s="135">
        <v>0</v>
      </c>
      <c r="GS28" s="135">
        <v>0</v>
      </c>
      <c r="GT28" s="135">
        <v>0</v>
      </c>
      <c r="GU28" s="135">
        <v>0</v>
      </c>
      <c r="GV28" s="135">
        <v>2.8480639306689251E-5</v>
      </c>
      <c r="GW28" s="135">
        <v>0</v>
      </c>
      <c r="GX28" s="135">
        <v>5.6903142569379014E-6</v>
      </c>
      <c r="GY28" s="135">
        <v>5.119528317681034E-6</v>
      </c>
      <c r="GZ28" s="135">
        <v>0</v>
      </c>
      <c r="HA28" s="135">
        <v>0</v>
      </c>
      <c r="HB28" s="135">
        <v>0</v>
      </c>
      <c r="HC28" s="135">
        <v>6.7131956639121829E-6</v>
      </c>
      <c r="HD28" s="135">
        <v>0</v>
      </c>
      <c r="HE28" s="135">
        <v>0</v>
      </c>
      <c r="HF28" s="135">
        <v>8.7251485273047812E-6</v>
      </c>
      <c r="HG28" s="135">
        <v>2.9625672793038121E-5</v>
      </c>
      <c r="HH28" s="135">
        <v>4.2095422713767745E-4</v>
      </c>
      <c r="HI28" s="135">
        <v>2.0154950840213738E-5</v>
      </c>
      <c r="HJ28" s="135">
        <v>3.703725827083774E-3</v>
      </c>
      <c r="HK28" s="135">
        <v>7.6634524530477713E-2</v>
      </c>
      <c r="HL28" s="135">
        <v>3.9349604246435876E-4</v>
      </c>
      <c r="HM28" s="135">
        <v>1.0335388913804096E-4</v>
      </c>
      <c r="HN28" s="135">
        <v>3.6594799824511996E-4</v>
      </c>
      <c r="HO28" s="135">
        <v>6.5839970787040468E-5</v>
      </c>
      <c r="HP28" s="135">
        <v>0</v>
      </c>
      <c r="HQ28" s="135">
        <v>6.5922290666625585E-5</v>
      </c>
      <c r="HR28" s="135">
        <v>8.1709470089510875E-4</v>
      </c>
    </row>
    <row r="29" spans="1:226" x14ac:dyDescent="0.25">
      <c r="A29" s="124" t="s">
        <v>28</v>
      </c>
      <c r="B29" s="124">
        <v>5821</v>
      </c>
      <c r="C29" s="139" t="s">
        <v>918</v>
      </c>
      <c r="D29" s="136">
        <v>4.8095290733212804E-4</v>
      </c>
      <c r="E29" s="135">
        <v>0</v>
      </c>
      <c r="F29" s="135">
        <v>1.2737989084467993E-4</v>
      </c>
      <c r="G29" s="135">
        <v>0</v>
      </c>
      <c r="H29" s="135">
        <v>1.3602501131277603E-4</v>
      </c>
      <c r="I29" s="135">
        <v>0</v>
      </c>
      <c r="J29" s="135">
        <v>0</v>
      </c>
      <c r="K29" s="135">
        <v>0</v>
      </c>
      <c r="L29" s="135">
        <v>9.2917321052812524E-6</v>
      </c>
      <c r="M29" s="135">
        <v>9.0988846832313383E-4</v>
      </c>
      <c r="N29" s="135">
        <v>4.3689848248791067E-5</v>
      </c>
      <c r="O29" s="135">
        <v>6.5344942286284227E-5</v>
      </c>
      <c r="P29" s="135">
        <v>3.2404927176970678E-3</v>
      </c>
      <c r="Q29" s="135">
        <v>0</v>
      </c>
      <c r="R29" s="135">
        <v>0</v>
      </c>
      <c r="S29" s="135">
        <v>4.8664929661648644E-4</v>
      </c>
      <c r="T29" s="135">
        <v>1.9787959186479674E-3</v>
      </c>
      <c r="U29" s="135">
        <v>3.6031138061021662E-5</v>
      </c>
      <c r="V29" s="135">
        <v>2.2628503852752342E-2</v>
      </c>
      <c r="W29" s="135">
        <v>9.0532360294512088E-2</v>
      </c>
      <c r="X29" s="135">
        <v>1.481402666531967E-2</v>
      </c>
      <c r="Y29" s="135">
        <v>9.1815275166468122E-4</v>
      </c>
      <c r="Z29" s="135">
        <v>2.94110964035167E-3</v>
      </c>
      <c r="AA29" s="135">
        <v>1.2085003319037744E-4</v>
      </c>
      <c r="AB29" s="135">
        <v>4.9244476673771958E-5</v>
      </c>
      <c r="AC29" s="135">
        <v>4.8274240201824392E-4</v>
      </c>
      <c r="AD29" s="135">
        <v>2.5208483139226071E-3</v>
      </c>
      <c r="AE29" s="135"/>
      <c r="AF29" s="135">
        <v>0</v>
      </c>
      <c r="AG29" s="135">
        <v>0</v>
      </c>
      <c r="AH29" s="135">
        <v>1.0628652198499526E-4</v>
      </c>
      <c r="AI29" s="135">
        <v>0</v>
      </c>
      <c r="AJ29" s="135">
        <v>1.6318812475200962E-4</v>
      </c>
      <c r="AK29" s="135">
        <v>0</v>
      </c>
      <c r="AL29" s="135">
        <v>0</v>
      </c>
      <c r="AM29" s="135">
        <v>4.0699434028608441E-5</v>
      </c>
      <c r="AN29" s="135">
        <v>1.7587096388075675E-5</v>
      </c>
      <c r="AO29" s="135">
        <v>9.6940723921300372E-4</v>
      </c>
      <c r="AP29" s="135">
        <v>3.4801047564368169E-5</v>
      </c>
      <c r="AQ29" s="135">
        <v>3.4336546871995623E-5</v>
      </c>
      <c r="AR29" s="135">
        <v>2.809791893079336E-3</v>
      </c>
      <c r="AS29" s="135">
        <v>4.2746042678163077E-6</v>
      </c>
      <c r="AT29" s="135">
        <v>1.5680326562507429E-5</v>
      </c>
      <c r="AU29" s="135">
        <v>5.401014821613076E-4</v>
      </c>
      <c r="AV29" s="135">
        <v>2.1108730375063401E-3</v>
      </c>
      <c r="AW29" s="135">
        <v>1.0610844499745706E-4</v>
      </c>
      <c r="AX29" s="135">
        <v>2.2913784794182806E-2</v>
      </c>
      <c r="AY29" s="135">
        <v>9.2857601528891234E-2</v>
      </c>
      <c r="AZ29" s="135">
        <v>1.6552858691082414E-2</v>
      </c>
      <c r="BA29" s="135">
        <v>6.6705130247289687E-4</v>
      </c>
      <c r="BB29" s="135">
        <v>2.8952636772177254E-3</v>
      </c>
      <c r="BC29" s="135">
        <v>1.9224090137956711E-4</v>
      </c>
      <c r="BD29" s="135">
        <v>4.2374063840698242E-5</v>
      </c>
      <c r="BE29" s="135">
        <v>4.1541808477312003E-4</v>
      </c>
      <c r="BF29" s="135">
        <v>2.8935177094302818E-3</v>
      </c>
      <c r="BG29" s="135"/>
      <c r="BH29" s="135">
        <v>0</v>
      </c>
      <c r="BI29" s="135">
        <v>0</v>
      </c>
      <c r="BJ29" s="135">
        <v>1.4868161417292978E-4</v>
      </c>
      <c r="BK29" s="135">
        <v>0</v>
      </c>
      <c r="BL29" s="135">
        <v>2.5618894877756402E-4</v>
      </c>
      <c r="BM29" s="135">
        <v>0</v>
      </c>
      <c r="BN29" s="135">
        <v>0</v>
      </c>
      <c r="BO29" s="135">
        <v>1.5279427885373862E-4</v>
      </c>
      <c r="BP29" s="135">
        <v>6.8662623242143763E-6</v>
      </c>
      <c r="BQ29" s="135">
        <v>9.1880892276639196E-4</v>
      </c>
      <c r="BR29" s="135">
        <v>3.5187722542004879E-5</v>
      </c>
      <c r="BS29" s="135">
        <v>4.5775734664970374E-5</v>
      </c>
      <c r="BT29" s="135">
        <v>2.3192147359556059E-3</v>
      </c>
      <c r="BU29" s="135">
        <v>4.0585721358171994E-6</v>
      </c>
      <c r="BV29" s="135">
        <v>1.0816877746223411E-5</v>
      </c>
      <c r="BW29" s="135">
        <v>5.4327116792482282E-4</v>
      </c>
      <c r="BX29" s="135">
        <v>2.1708623098280365E-3</v>
      </c>
      <c r="BY29" s="135">
        <v>8.4883763838659092E-5</v>
      </c>
      <c r="BZ29" s="135">
        <v>2.2560528547400489E-2</v>
      </c>
      <c r="CA29" s="135">
        <v>9.7136210358120589E-2</v>
      </c>
      <c r="CB29" s="135">
        <v>1.4840647136598275E-2</v>
      </c>
      <c r="CC29" s="135">
        <v>9.341070318287059E-4</v>
      </c>
      <c r="CD29" s="135">
        <v>3.2328260763739266E-3</v>
      </c>
      <c r="CE29" s="135">
        <v>2.2186941484573887E-4</v>
      </c>
      <c r="CF29" s="135">
        <v>5.1653290971696927E-5</v>
      </c>
      <c r="CG29" s="135">
        <v>3.2335231459262442E-4</v>
      </c>
      <c r="CH29" s="135">
        <v>1.1105273226658381E-3</v>
      </c>
      <c r="CI29" s="135"/>
      <c r="CJ29" s="135">
        <v>9.6285504697246903E-6</v>
      </c>
      <c r="CK29" s="135">
        <v>0</v>
      </c>
      <c r="CL29" s="135">
        <v>1.5247539207512574E-4</v>
      </c>
      <c r="CM29" s="135">
        <v>0</v>
      </c>
      <c r="CN29" s="135">
        <v>5.3116679221635644E-4</v>
      </c>
      <c r="CO29" s="135">
        <v>0</v>
      </c>
      <c r="CP29" s="135">
        <v>0</v>
      </c>
      <c r="CQ29" s="135">
        <v>1.3412492578730877E-4</v>
      </c>
      <c r="CR29" s="135">
        <v>4.2581932843854863E-6</v>
      </c>
      <c r="CS29" s="135">
        <v>8.7719699958813439E-4</v>
      </c>
      <c r="CT29" s="135">
        <v>3.3115377379030183E-5</v>
      </c>
      <c r="CU29" s="135">
        <v>4.4993423885731157E-5</v>
      </c>
      <c r="CV29" s="135">
        <v>1.9395230675613537E-3</v>
      </c>
      <c r="CW29" s="135">
        <v>0</v>
      </c>
      <c r="CX29" s="135">
        <v>9.699769772741285E-6</v>
      </c>
      <c r="CY29" s="135">
        <v>6.2653559496797084E-4</v>
      </c>
      <c r="CZ29" s="135">
        <v>2.0876485043275898E-3</v>
      </c>
      <c r="DA29" s="135">
        <v>4.5602427152105246E-5</v>
      </c>
      <c r="DB29" s="135">
        <v>2.2553628478002925E-2</v>
      </c>
      <c r="DC29" s="135">
        <v>9.3694216953741263E-2</v>
      </c>
      <c r="DD29" s="135">
        <v>5.9263123083180339E-3</v>
      </c>
      <c r="DE29" s="135">
        <v>1.0694392234037097E-3</v>
      </c>
      <c r="DF29" s="135">
        <v>3.2870082658394829E-3</v>
      </c>
      <c r="DG29" s="135">
        <v>1.535118812152919E-4</v>
      </c>
      <c r="DH29" s="135">
        <v>1.1298445860886245E-4</v>
      </c>
      <c r="DI29" s="135">
        <v>3.12033601654082E-4</v>
      </c>
      <c r="DJ29" s="135">
        <v>1.1185617003189518E-3</v>
      </c>
      <c r="DK29" s="135"/>
      <c r="DL29" s="135">
        <v>2.376587034287029E-6</v>
      </c>
      <c r="DM29" s="135">
        <v>0</v>
      </c>
      <c r="DN29" s="135">
        <v>4.680048313672918E-6</v>
      </c>
      <c r="DO29" s="135">
        <v>0</v>
      </c>
      <c r="DP29" s="135">
        <v>6.2293709953389204E-5</v>
      </c>
      <c r="DQ29" s="135">
        <v>0</v>
      </c>
      <c r="DR29" s="135">
        <v>0</v>
      </c>
      <c r="DS29" s="135">
        <v>1.5718245733352789E-4</v>
      </c>
      <c r="DT29" s="135">
        <v>7.5648593445228651E-6</v>
      </c>
      <c r="DU29" s="135">
        <v>4.917859118672254E-4</v>
      </c>
      <c r="DV29" s="135">
        <v>2.4416689561490432E-5</v>
      </c>
      <c r="DW29" s="135">
        <v>5.0115090792006553E-5</v>
      </c>
      <c r="DX29" s="135">
        <v>1.6971257006100113E-3</v>
      </c>
      <c r="DY29" s="135">
        <v>0</v>
      </c>
      <c r="DZ29" s="135">
        <v>6.08771909551985E-6</v>
      </c>
      <c r="EA29" s="135">
        <v>3.6262092939223111E-4</v>
      </c>
      <c r="EB29" s="135">
        <v>1.4844730072014413E-3</v>
      </c>
      <c r="EC29" s="135">
        <v>3.5785587238841759E-5</v>
      </c>
      <c r="ED29" s="135">
        <v>2.0552744526156352E-2</v>
      </c>
      <c r="EE29" s="135">
        <v>6.6966092896366403E-2</v>
      </c>
      <c r="EF29" s="135">
        <v>1.3171147939452803E-2</v>
      </c>
      <c r="EG29" s="135">
        <v>1.0009965576781256E-3</v>
      </c>
      <c r="EH29" s="135">
        <v>2.7677398782235173E-3</v>
      </c>
      <c r="EI29" s="135">
        <v>6.4363826948874957E-5</v>
      </c>
      <c r="EJ29" s="135">
        <v>5.1117864268971723E-5</v>
      </c>
      <c r="EK29" s="135">
        <v>2.1733350954257486E-4</v>
      </c>
      <c r="EL29" s="135">
        <v>1.2085882541527629E-3</v>
      </c>
      <c r="EM29" s="135"/>
      <c r="EN29" s="135">
        <v>4.2377902638792606E-5</v>
      </c>
      <c r="EO29" s="135">
        <v>0</v>
      </c>
      <c r="EP29" s="135">
        <v>3.7734147342460795E-4</v>
      </c>
      <c r="EQ29" s="135">
        <v>0</v>
      </c>
      <c r="ER29" s="135">
        <v>2.6116193724893915E-4</v>
      </c>
      <c r="ES29" s="135">
        <v>0</v>
      </c>
      <c r="ET29" s="135">
        <v>0</v>
      </c>
      <c r="EU29" s="135">
        <v>1.5583792673353006E-4</v>
      </c>
      <c r="EV29" s="135">
        <v>8.3860390147174482E-5</v>
      </c>
      <c r="EW29" s="135">
        <v>5.4522050925050062E-4</v>
      </c>
      <c r="EX29" s="135">
        <v>2.5686181969334265E-5</v>
      </c>
      <c r="EY29" s="135">
        <v>3.9258871941470906E-5</v>
      </c>
      <c r="EZ29" s="135">
        <v>2.077963255894817E-3</v>
      </c>
      <c r="FA29" s="135">
        <v>2.3238851894230888E-5</v>
      </c>
      <c r="FB29" s="135">
        <v>1.1778676296056308E-5</v>
      </c>
      <c r="FC29" s="135">
        <v>5.5826176783577478E-4</v>
      </c>
      <c r="FD29" s="135">
        <v>1.8652371013748929E-3</v>
      </c>
      <c r="FE29" s="135">
        <v>8.5725513361867999E-5</v>
      </c>
      <c r="FF29" s="135">
        <v>2.2724492248267343E-2</v>
      </c>
      <c r="FG29" s="135">
        <v>6.9403949675081789E-2</v>
      </c>
      <c r="FH29" s="135">
        <v>1.3897442181336364E-2</v>
      </c>
      <c r="FI29" s="135">
        <v>1.0147031522109262E-3</v>
      </c>
      <c r="FJ29" s="135">
        <v>3.0317155455429666E-3</v>
      </c>
      <c r="FK29" s="135">
        <v>2.4676760779534228E-5</v>
      </c>
      <c r="FL29" s="135">
        <v>3.5794361101839181E-4</v>
      </c>
      <c r="FM29" s="135">
        <v>2.3740605892198612E-4</v>
      </c>
      <c r="FN29" s="135">
        <v>1.162163603316933E-3</v>
      </c>
      <c r="FO29" s="135"/>
      <c r="FP29" s="135">
        <v>0</v>
      </c>
      <c r="FQ29" s="135">
        <v>0</v>
      </c>
      <c r="FR29" s="135">
        <v>1.7854988420003222E-4</v>
      </c>
      <c r="FS29" s="135">
        <v>0</v>
      </c>
      <c r="FT29" s="135">
        <v>1.4469167842104801E-4</v>
      </c>
      <c r="FU29" s="135">
        <v>0</v>
      </c>
      <c r="FV29" s="135">
        <v>0</v>
      </c>
      <c r="FW29" s="135">
        <v>1.369735392128658E-4</v>
      </c>
      <c r="FX29" s="135">
        <v>7.0983858189917548E-5</v>
      </c>
      <c r="FY29" s="135">
        <v>3.8408387085853282E-4</v>
      </c>
      <c r="FZ29" s="135">
        <v>2.6427827575802432E-5</v>
      </c>
      <c r="GA29" s="135">
        <v>2.365290999860892E-5</v>
      </c>
      <c r="GB29" s="135">
        <v>2.0737566942806828E-3</v>
      </c>
      <c r="GC29" s="135">
        <v>2.9586659542209185E-5</v>
      </c>
      <c r="GD29" s="135">
        <v>3.4134862672041856E-6</v>
      </c>
      <c r="GE29" s="135">
        <v>3.8707840309436091E-4</v>
      </c>
      <c r="GF29" s="135">
        <v>1.6421966169960283E-3</v>
      </c>
      <c r="GG29" s="135">
        <v>1.1500384808104503E-4</v>
      </c>
      <c r="GH29" s="135">
        <v>2.2458577503100575E-2</v>
      </c>
      <c r="GI29" s="135">
        <v>7.4994732149654936E-2</v>
      </c>
      <c r="GJ29" s="135">
        <v>1.3998427070298627E-2</v>
      </c>
      <c r="GK29" s="135">
        <v>6.4710454424830692E-4</v>
      </c>
      <c r="GL29" s="135">
        <v>3.3018778509268229E-3</v>
      </c>
      <c r="GM29" s="135">
        <v>4.8881287851724975E-5</v>
      </c>
      <c r="GN29" s="135">
        <v>3.4814516576277775E-5</v>
      </c>
      <c r="GO29" s="135">
        <v>1.5350571122637943E-4</v>
      </c>
      <c r="GP29" s="135">
        <v>2.009152724176753E-3</v>
      </c>
      <c r="GQ29" s="135"/>
      <c r="GR29" s="135">
        <v>0</v>
      </c>
      <c r="GS29" s="135">
        <v>0</v>
      </c>
      <c r="GT29" s="135">
        <v>9.8308240067111584E-5</v>
      </c>
      <c r="GU29" s="135">
        <v>0</v>
      </c>
      <c r="GV29" s="135">
        <v>1.3782083388158835E-4</v>
      </c>
      <c r="GW29" s="135">
        <v>0</v>
      </c>
      <c r="GX29" s="135">
        <v>0</v>
      </c>
      <c r="GY29" s="135">
        <v>7.381053622459027E-5</v>
      </c>
      <c r="GZ29" s="135">
        <v>2.7897998546059353E-5</v>
      </c>
      <c r="HA29" s="135">
        <v>7.02240876320877E-4</v>
      </c>
      <c r="HB29" s="135">
        <v>8.2263924826855971E-6</v>
      </c>
      <c r="HC29" s="135">
        <v>2.8703699625561413E-5</v>
      </c>
      <c r="HD29" s="135">
        <v>1.7842593958182923E-3</v>
      </c>
      <c r="HE29" s="135">
        <v>4.1205130370909241E-5</v>
      </c>
      <c r="HF29" s="135">
        <v>4.1446968726829103E-5</v>
      </c>
      <c r="HG29" s="135">
        <v>4.5358708875758741E-4</v>
      </c>
      <c r="HH29" s="135">
        <v>2.0621994289291034E-3</v>
      </c>
      <c r="HI29" s="135">
        <v>1.8388075069936959E-4</v>
      </c>
      <c r="HJ29" s="135">
        <v>2.6371606647231483E-2</v>
      </c>
      <c r="HK29" s="135">
        <v>7.4674419913818221E-2</v>
      </c>
      <c r="HL29" s="135">
        <v>8.1227386665655987E-3</v>
      </c>
      <c r="HM29" s="135">
        <v>5.4727801815952738E-4</v>
      </c>
      <c r="HN29" s="135">
        <v>2.4060003447318981E-3</v>
      </c>
      <c r="HO29" s="135">
        <v>2.142517124022363E-5</v>
      </c>
      <c r="HP29" s="135">
        <v>1.1997079225044076E-5</v>
      </c>
      <c r="HQ29" s="135">
        <v>1.4322449855784297E-4</v>
      </c>
      <c r="HR29" s="135">
        <v>8.2346685705774684E-4</v>
      </c>
    </row>
    <row r="30" spans="1:226" x14ac:dyDescent="0.25">
      <c r="A30" s="124" t="s">
        <v>28</v>
      </c>
      <c r="B30" s="124">
        <v>5822</v>
      </c>
      <c r="C30" s="139" t="s">
        <v>919</v>
      </c>
      <c r="D30" s="136">
        <v>7.4127360485193099E-4</v>
      </c>
      <c r="E30" s="135">
        <v>2.8565342815204618E-4</v>
      </c>
      <c r="F30" s="135">
        <v>3.4868511629965104E-3</v>
      </c>
      <c r="G30" s="135">
        <v>3.880601783969325E-4</v>
      </c>
      <c r="H30" s="135">
        <v>3.4755612439017715E-3</v>
      </c>
      <c r="I30" s="135">
        <v>6.5213030662830199E-5</v>
      </c>
      <c r="J30" s="135">
        <v>7.745980923230195E-4</v>
      </c>
      <c r="K30" s="135">
        <v>1.1134620181358101E-3</v>
      </c>
      <c r="L30" s="135">
        <v>8.9537608361720694E-4</v>
      </c>
      <c r="M30" s="135">
        <v>4.96038313157006E-3</v>
      </c>
      <c r="N30" s="135">
        <v>1.6491477495443082E-3</v>
      </c>
      <c r="O30" s="135">
        <v>2.7285119293459382E-3</v>
      </c>
      <c r="P30" s="135">
        <v>1.5560729026598863E-2</v>
      </c>
      <c r="Q30" s="135">
        <v>1.4144283446871134E-3</v>
      </c>
      <c r="R30" s="135">
        <v>1.7996927028385002E-3</v>
      </c>
      <c r="S30" s="135">
        <v>8.0338780878789241E-3</v>
      </c>
      <c r="T30" s="135">
        <v>3.4876963916019237E-2</v>
      </c>
      <c r="U30" s="135">
        <v>1.2494265464670785E-2</v>
      </c>
      <c r="V30" s="135">
        <v>1.2771657304083868E-2</v>
      </c>
      <c r="W30" s="135">
        <v>0.10353222755663656</v>
      </c>
      <c r="X30" s="135">
        <v>1.8861278514061882E-2</v>
      </c>
      <c r="Y30" s="135">
        <v>1.1849941513853525E-2</v>
      </c>
      <c r="Z30" s="135">
        <v>3.6138393980412048E-2</v>
      </c>
      <c r="AA30" s="135">
        <v>2.3851382303834278E-3</v>
      </c>
      <c r="AB30" s="135">
        <v>4.4656993671189746E-4</v>
      </c>
      <c r="AC30" s="135">
        <v>6.2628376179397855E-3</v>
      </c>
      <c r="AD30" s="135">
        <v>1.5347976236584114E-2</v>
      </c>
      <c r="AE30" s="135"/>
      <c r="AF30" s="135">
        <v>7.5253556996889438E-4</v>
      </c>
      <c r="AG30" s="135">
        <v>1.8342698892036833E-4</v>
      </c>
      <c r="AH30" s="135">
        <v>3.2019906174870611E-3</v>
      </c>
      <c r="AI30" s="135">
        <v>4.5769732553394861E-4</v>
      </c>
      <c r="AJ30" s="135">
        <v>2.5873993013201505E-3</v>
      </c>
      <c r="AK30" s="135">
        <v>7.762069791927003E-5</v>
      </c>
      <c r="AL30" s="135">
        <v>7.2367379501726424E-4</v>
      </c>
      <c r="AM30" s="135">
        <v>1.1903734497487302E-3</v>
      </c>
      <c r="AN30" s="135">
        <v>8.8688436459394651E-4</v>
      </c>
      <c r="AO30" s="135">
        <v>4.2190702547024025E-3</v>
      </c>
      <c r="AP30" s="135">
        <v>1.7508663074016022E-3</v>
      </c>
      <c r="AQ30" s="135">
        <v>2.5819249707304736E-3</v>
      </c>
      <c r="AR30" s="135">
        <v>1.5328274505269954E-2</v>
      </c>
      <c r="AS30" s="135">
        <v>2.945984126556813E-5</v>
      </c>
      <c r="AT30" s="135">
        <v>2.0224081161951415E-3</v>
      </c>
      <c r="AU30" s="135">
        <v>6.8222516093400399E-3</v>
      </c>
      <c r="AV30" s="135">
        <v>3.7639402798191411E-2</v>
      </c>
      <c r="AW30" s="135">
        <v>1.2330017264487575E-2</v>
      </c>
      <c r="AX30" s="135">
        <v>1.1962335066308217E-2</v>
      </c>
      <c r="AY30" s="135">
        <v>8.6383343435480375E-2</v>
      </c>
      <c r="AZ30" s="135">
        <v>1.9903997155148304E-2</v>
      </c>
      <c r="BA30" s="135">
        <v>1.3183642717511334E-2</v>
      </c>
      <c r="BB30" s="135">
        <v>3.3651061117948917E-2</v>
      </c>
      <c r="BC30" s="135">
        <v>2.4057191628487616E-3</v>
      </c>
      <c r="BD30" s="135">
        <v>5.7348128685375216E-4</v>
      </c>
      <c r="BE30" s="135">
        <v>5.9371235838077451E-3</v>
      </c>
      <c r="BF30" s="135">
        <v>1.6297201986353996E-2</v>
      </c>
      <c r="BG30" s="135"/>
      <c r="BH30" s="135">
        <v>7.2710207218004133E-4</v>
      </c>
      <c r="BI30" s="135">
        <v>2.2114399401422941E-4</v>
      </c>
      <c r="BJ30" s="135">
        <v>4.0962276920690202E-3</v>
      </c>
      <c r="BK30" s="135">
        <v>2.821291951329906E-4</v>
      </c>
      <c r="BL30" s="135">
        <v>2.3926076837472682E-3</v>
      </c>
      <c r="BM30" s="135">
        <v>0</v>
      </c>
      <c r="BN30" s="135">
        <v>5.6043990681465801E-4</v>
      </c>
      <c r="BO30" s="135">
        <v>1.176576538654146E-3</v>
      </c>
      <c r="BP30" s="135">
        <v>8.289388246068678E-4</v>
      </c>
      <c r="BQ30" s="135">
        <v>4.510704379787029E-3</v>
      </c>
      <c r="BR30" s="135">
        <v>1.9915636626673186E-3</v>
      </c>
      <c r="BS30" s="135">
        <v>2.6920567702195613E-3</v>
      </c>
      <c r="BT30" s="135">
        <v>8.8461085563464499E-3</v>
      </c>
      <c r="BU30" s="135">
        <v>1.4466874664884753E-3</v>
      </c>
      <c r="BV30" s="135">
        <v>1.7458179028477143E-3</v>
      </c>
      <c r="BW30" s="135">
        <v>7.0415761973892576E-3</v>
      </c>
      <c r="BX30" s="135">
        <v>3.6891658753547538E-2</v>
      </c>
      <c r="BY30" s="135">
        <v>1.195300852553312E-2</v>
      </c>
      <c r="BZ30" s="135">
        <v>1.2080331936466283E-2</v>
      </c>
      <c r="CA30" s="135">
        <v>6.8712320001168919E-2</v>
      </c>
      <c r="CB30" s="135">
        <v>1.9142932418398779E-2</v>
      </c>
      <c r="CC30" s="135">
        <v>1.2016419734883065E-2</v>
      </c>
      <c r="CD30" s="135">
        <v>3.3108174320708395E-2</v>
      </c>
      <c r="CE30" s="135">
        <v>2.3233357200567102E-3</v>
      </c>
      <c r="CF30" s="135">
        <v>6.0476072166932324E-4</v>
      </c>
      <c r="CG30" s="135">
        <v>5.6895247150543131E-3</v>
      </c>
      <c r="CH30" s="135">
        <v>1.462087920733914E-2</v>
      </c>
      <c r="CI30" s="135"/>
      <c r="CJ30" s="135">
        <v>7.0769097707654226E-4</v>
      </c>
      <c r="CK30" s="135">
        <v>1.6391928652691518E-4</v>
      </c>
      <c r="CL30" s="135">
        <v>4.1492616598673808E-3</v>
      </c>
      <c r="CM30" s="135">
        <v>2.7029721947510038E-4</v>
      </c>
      <c r="CN30" s="135">
        <v>2.4010718006908138E-3</v>
      </c>
      <c r="CO30" s="135">
        <v>2.2015063347045039E-5</v>
      </c>
      <c r="CP30" s="135">
        <v>6.8026671583533481E-4</v>
      </c>
      <c r="CQ30" s="135">
        <v>1.0813283575382701E-3</v>
      </c>
      <c r="CR30" s="135">
        <v>6.678963922552081E-4</v>
      </c>
      <c r="CS30" s="135">
        <v>4.3352810035512668E-3</v>
      </c>
      <c r="CT30" s="135">
        <v>2.5563760003541468E-3</v>
      </c>
      <c r="CU30" s="135">
        <v>3.0735730276519146E-3</v>
      </c>
      <c r="CV30" s="135">
        <v>1.5178002162935808E-2</v>
      </c>
      <c r="CW30" s="135">
        <v>1.381268044053259E-3</v>
      </c>
      <c r="CX30" s="135">
        <v>1.5108408523839024E-3</v>
      </c>
      <c r="CY30" s="135">
        <v>9.0828614698298411E-3</v>
      </c>
      <c r="CZ30" s="135">
        <v>3.5463835596512901E-2</v>
      </c>
      <c r="DA30" s="135">
        <v>1.1575460108177992E-2</v>
      </c>
      <c r="DB30" s="135">
        <v>1.2124038999647804E-2</v>
      </c>
      <c r="DC30" s="135">
        <v>7.0569934457268238E-2</v>
      </c>
      <c r="DD30" s="135">
        <v>1.8991987560130822E-2</v>
      </c>
      <c r="DE30" s="135">
        <v>1.2352585348203372E-2</v>
      </c>
      <c r="DF30" s="135">
        <v>3.621114052530737E-2</v>
      </c>
      <c r="DG30" s="135">
        <v>2.2539846216435505E-3</v>
      </c>
      <c r="DH30" s="135">
        <v>7.2541053693130693E-4</v>
      </c>
      <c r="DI30" s="135">
        <v>6.3686874038172362E-3</v>
      </c>
      <c r="DJ30" s="135">
        <v>1.5403320515288539E-2</v>
      </c>
      <c r="DK30" s="135"/>
      <c r="DL30" s="135">
        <v>7.6367419615908691E-4</v>
      </c>
      <c r="DM30" s="135">
        <v>1.2952402993149237E-4</v>
      </c>
      <c r="DN30" s="135">
        <v>3.8708070099221239E-3</v>
      </c>
      <c r="DO30" s="135">
        <v>3.0552232900715552E-4</v>
      </c>
      <c r="DP30" s="135">
        <v>2.6585915720749921E-3</v>
      </c>
      <c r="DQ30" s="135">
        <v>1.0406928371631599E-5</v>
      </c>
      <c r="DR30" s="135">
        <v>6.4375300379825896E-4</v>
      </c>
      <c r="DS30" s="135">
        <v>1.2448627236259333E-3</v>
      </c>
      <c r="DT30" s="135">
        <v>7.9989305349576064E-4</v>
      </c>
      <c r="DU30" s="135">
        <v>4.3532304851378028E-3</v>
      </c>
      <c r="DV30" s="135">
        <v>2.5693048059633014E-3</v>
      </c>
      <c r="DW30" s="135">
        <v>2.9650634024465088E-3</v>
      </c>
      <c r="DX30" s="135">
        <v>7.7967921916542865E-3</v>
      </c>
      <c r="DY30" s="135">
        <v>1.4659435624784127E-3</v>
      </c>
      <c r="DZ30" s="135">
        <v>1.3362214714398193E-3</v>
      </c>
      <c r="EA30" s="135">
        <v>1.0216500679222848E-2</v>
      </c>
      <c r="EB30" s="135">
        <v>3.8206653525433946E-2</v>
      </c>
      <c r="EC30" s="135">
        <v>1.1450895268220887E-2</v>
      </c>
      <c r="ED30" s="135">
        <v>1.2565267568501156E-2</v>
      </c>
      <c r="EE30" s="135">
        <v>7.4776331232454515E-2</v>
      </c>
      <c r="EF30" s="135">
        <v>2.2963746149466904E-2</v>
      </c>
      <c r="EG30" s="135">
        <v>1.2722999492757125E-2</v>
      </c>
      <c r="EH30" s="135">
        <v>3.769868035020997E-2</v>
      </c>
      <c r="EI30" s="135">
        <v>1.8856811908800532E-3</v>
      </c>
      <c r="EJ30" s="135">
        <v>6.6035580425691796E-4</v>
      </c>
      <c r="EK30" s="135">
        <v>7.1764231589433857E-3</v>
      </c>
      <c r="EL30" s="135">
        <v>1.5159592424629888E-2</v>
      </c>
      <c r="EM30" s="135"/>
      <c r="EN30" s="135">
        <v>4.53697399789459E-4</v>
      </c>
      <c r="EO30" s="135">
        <v>1.2368949134908361E-4</v>
      </c>
      <c r="EP30" s="135">
        <v>3.3584655467947038E-3</v>
      </c>
      <c r="EQ30" s="135">
        <v>2.7885476243583163E-4</v>
      </c>
      <c r="ER30" s="135">
        <v>2.0585133048562909E-3</v>
      </c>
      <c r="ES30" s="135">
        <v>3.7325544054586429E-5</v>
      </c>
      <c r="ET30" s="135">
        <v>7.5451231579037425E-4</v>
      </c>
      <c r="EU30" s="135">
        <v>1.2325874740800973E-3</v>
      </c>
      <c r="EV30" s="135">
        <v>2.412912580897086E-4</v>
      </c>
      <c r="EW30" s="135">
        <v>5.0126114161477995E-3</v>
      </c>
      <c r="EX30" s="135">
        <v>2.6633690109305725E-3</v>
      </c>
      <c r="EY30" s="135">
        <v>2.873688583091053E-3</v>
      </c>
      <c r="EZ30" s="135">
        <v>8.705233736920226E-3</v>
      </c>
      <c r="FA30" s="135">
        <v>1.4233660893178399E-3</v>
      </c>
      <c r="FB30" s="135">
        <v>6.6528417019104933E-4</v>
      </c>
      <c r="FC30" s="135">
        <v>1.0173116387049099E-2</v>
      </c>
      <c r="FD30" s="135">
        <v>3.7586308661816899E-2</v>
      </c>
      <c r="FE30" s="135">
        <v>1.1381901624317474E-2</v>
      </c>
      <c r="FF30" s="135">
        <v>1.4555898522661224E-2</v>
      </c>
      <c r="FG30" s="135">
        <v>7.9972152011654321E-2</v>
      </c>
      <c r="FH30" s="135">
        <v>2.2822133205404091E-2</v>
      </c>
      <c r="FI30" s="135">
        <v>1.1994588969678135E-2</v>
      </c>
      <c r="FJ30" s="135">
        <v>3.4771770759745607E-2</v>
      </c>
      <c r="FK30" s="135">
        <v>1.7560920773021294E-3</v>
      </c>
      <c r="FL30" s="135">
        <v>7.159084315410064E-4</v>
      </c>
      <c r="FM30" s="135">
        <v>5.9888386176100601E-3</v>
      </c>
      <c r="FN30" s="135">
        <v>1.5972001092940134E-2</v>
      </c>
      <c r="FO30" s="135"/>
      <c r="FP30" s="135">
        <v>4.4869133670129567E-4</v>
      </c>
      <c r="FQ30" s="135">
        <v>9.5892848882168263E-5</v>
      </c>
      <c r="FR30" s="135">
        <v>2.8241540732487761E-3</v>
      </c>
      <c r="FS30" s="135">
        <v>2.7653330835240207E-4</v>
      </c>
      <c r="FT30" s="135">
        <v>1.9351361685071883E-3</v>
      </c>
      <c r="FU30" s="135">
        <v>3.2179058419957251E-5</v>
      </c>
      <c r="FV30" s="135">
        <v>7.0331857637068987E-4</v>
      </c>
      <c r="FW30" s="135">
        <v>1.2336899099169795E-3</v>
      </c>
      <c r="FX30" s="135">
        <v>8.6004044968230025E-4</v>
      </c>
      <c r="FY30" s="135">
        <v>4.5944767198111656E-3</v>
      </c>
      <c r="FZ30" s="135">
        <v>3.2074240127012614E-3</v>
      </c>
      <c r="GA30" s="135">
        <v>2.9474206555397875E-3</v>
      </c>
      <c r="GB30" s="135">
        <v>1.4210042737947274E-2</v>
      </c>
      <c r="GC30" s="135">
        <v>1.3097026147790903E-3</v>
      </c>
      <c r="GD30" s="135">
        <v>1.3246360003030576E-3</v>
      </c>
      <c r="GE30" s="135">
        <v>1.1393133727612042E-2</v>
      </c>
      <c r="GF30" s="135">
        <v>3.8227457425956707E-2</v>
      </c>
      <c r="GG30" s="135">
        <v>1.1220311262104741E-2</v>
      </c>
      <c r="GH30" s="135">
        <v>4.7383470311835756E-2</v>
      </c>
      <c r="GI30" s="135">
        <v>7.5714760275946508E-2</v>
      </c>
      <c r="GJ30" s="135">
        <v>2.369633139461395E-2</v>
      </c>
      <c r="GK30" s="135">
        <v>1.1438922972674242E-2</v>
      </c>
      <c r="GL30" s="135">
        <v>3.3215202312342491E-2</v>
      </c>
      <c r="GM30" s="135">
        <v>2.0362533786845156E-3</v>
      </c>
      <c r="GN30" s="135">
        <v>7.9931617404238522E-4</v>
      </c>
      <c r="GO30" s="135">
        <v>6.6475015435585967E-3</v>
      </c>
      <c r="GP30" s="135">
        <v>1.8117555140852636E-2</v>
      </c>
      <c r="GQ30" s="135"/>
      <c r="GR30" s="135">
        <v>3.9251308809575111E-4</v>
      </c>
      <c r="GS30" s="135">
        <v>9.9909873853329929E-5</v>
      </c>
      <c r="GT30" s="135">
        <v>3.5494031766953402E-3</v>
      </c>
      <c r="GU30" s="135">
        <v>2.300043990368485E-4</v>
      </c>
      <c r="GV30" s="135">
        <v>1.699064153021303E-3</v>
      </c>
      <c r="GW30" s="135">
        <v>3.9925331275240036E-5</v>
      </c>
      <c r="GX30" s="135">
        <v>7.74568848585175E-4</v>
      </c>
      <c r="GY30" s="135">
        <v>9.8309122065849837E-4</v>
      </c>
      <c r="GZ30" s="135">
        <v>7.5706942515070953E-4</v>
      </c>
      <c r="HA30" s="135">
        <v>4.2689527560845512E-3</v>
      </c>
      <c r="HB30" s="135">
        <v>3.2967653156050457E-3</v>
      </c>
      <c r="HC30" s="135">
        <v>3.0466223253815435E-3</v>
      </c>
      <c r="HD30" s="135">
        <v>1.40568619775083E-2</v>
      </c>
      <c r="HE30" s="135">
        <v>8.1326398133738082E-5</v>
      </c>
      <c r="HF30" s="135">
        <v>1.5982346769646304E-3</v>
      </c>
      <c r="HG30" s="135">
        <v>1.0752155069649138E-2</v>
      </c>
      <c r="HH30" s="135">
        <v>3.8612702243395976E-2</v>
      </c>
      <c r="HI30" s="135">
        <v>1.0597752090991159E-2</v>
      </c>
      <c r="HJ30" s="135">
        <v>5.0230028009098593E-2</v>
      </c>
      <c r="HK30" s="135">
        <v>0.11096123958786874</v>
      </c>
      <c r="HL30" s="135">
        <v>2.1279149098660365E-2</v>
      </c>
      <c r="HM30" s="135">
        <v>1.2780458766547461E-2</v>
      </c>
      <c r="HN30" s="135">
        <v>3.8626763958310203E-2</v>
      </c>
      <c r="HO30" s="135">
        <v>2.1919117072524185E-3</v>
      </c>
      <c r="HP30" s="135">
        <v>1.0021869669189919E-3</v>
      </c>
      <c r="HQ30" s="135">
        <v>6.8018520877710011E-3</v>
      </c>
      <c r="HR30" s="135">
        <v>2.2026144723384562E-2</v>
      </c>
    </row>
    <row r="31" spans="1:226" x14ac:dyDescent="0.25">
      <c r="A31" s="124" t="s">
        <v>28</v>
      </c>
      <c r="B31" s="124">
        <v>5823</v>
      </c>
      <c r="C31" s="139" t="s">
        <v>920</v>
      </c>
      <c r="D31" s="136">
        <v>2.2052492127895535E-4</v>
      </c>
      <c r="E31" s="135">
        <v>2.7442201599735325E-5</v>
      </c>
      <c r="F31" s="135">
        <v>0</v>
      </c>
      <c r="G31" s="135">
        <v>0</v>
      </c>
      <c r="H31" s="135">
        <v>7.4081338536070986E-5</v>
      </c>
      <c r="I31" s="135">
        <v>0</v>
      </c>
      <c r="J31" s="135">
        <v>0</v>
      </c>
      <c r="K31" s="135">
        <v>7.6551018984765074E-5</v>
      </c>
      <c r="L31" s="135">
        <v>0</v>
      </c>
      <c r="M31" s="135">
        <v>1.338210744022896E-5</v>
      </c>
      <c r="N31" s="135">
        <v>1.1907912196843312E-5</v>
      </c>
      <c r="O31" s="135">
        <v>0</v>
      </c>
      <c r="P31" s="135">
        <v>5.5750206797037976E-5</v>
      </c>
      <c r="Q31" s="135">
        <v>4.819311718605876E-6</v>
      </c>
      <c r="R31" s="135">
        <v>0</v>
      </c>
      <c r="S31" s="135">
        <v>9.4098578955352903E-5</v>
      </c>
      <c r="T31" s="135">
        <v>7.0181273360855813E-4</v>
      </c>
      <c r="U31" s="135">
        <v>1.2354977692600756E-4</v>
      </c>
      <c r="V31" s="135">
        <v>1.0540548643341327E-3</v>
      </c>
      <c r="W31" s="135">
        <v>6.4137687046476863E-2</v>
      </c>
      <c r="X31" s="135">
        <v>3.3709778434669324E-4</v>
      </c>
      <c r="Y31" s="135">
        <v>1.0347039340241236E-3</v>
      </c>
      <c r="Z31" s="135">
        <v>5.1527201278026827E-4</v>
      </c>
      <c r="AA31" s="135">
        <v>8.6427170067040858E-5</v>
      </c>
      <c r="AB31" s="135">
        <v>3.1986818744870446E-5</v>
      </c>
      <c r="AC31" s="135">
        <v>5.3058887565179582E-5</v>
      </c>
      <c r="AD31" s="135">
        <v>0</v>
      </c>
      <c r="AE31" s="135"/>
      <c r="AF31" s="135">
        <v>2.0359035399419398E-4</v>
      </c>
      <c r="AG31" s="135">
        <v>0</v>
      </c>
      <c r="AH31" s="135">
        <v>1.8945531578867643E-4</v>
      </c>
      <c r="AI31" s="135">
        <v>0</v>
      </c>
      <c r="AJ31" s="135">
        <v>5.4512773586975371E-5</v>
      </c>
      <c r="AK31" s="135">
        <v>0</v>
      </c>
      <c r="AL31" s="135">
        <v>0</v>
      </c>
      <c r="AM31" s="135">
        <v>7.8275033913268629E-5</v>
      </c>
      <c r="AN31" s="135">
        <v>4.2872137199337603E-6</v>
      </c>
      <c r="AO31" s="135">
        <v>8.5492085356326154E-6</v>
      </c>
      <c r="AP31" s="135">
        <v>5.2896651632712135E-6</v>
      </c>
      <c r="AQ31" s="135">
        <v>4.8451189288718532E-6</v>
      </c>
      <c r="AR31" s="135">
        <v>1.0402797996898095E-5</v>
      </c>
      <c r="AS31" s="135">
        <v>0</v>
      </c>
      <c r="AT31" s="135">
        <v>0</v>
      </c>
      <c r="AU31" s="135">
        <v>4.5871988905343228E-5</v>
      </c>
      <c r="AV31" s="135">
        <v>4.4541556155339873E-4</v>
      </c>
      <c r="AW31" s="135">
        <v>1.4953946463828528E-4</v>
      </c>
      <c r="AX31" s="135">
        <v>9.083860023446765E-4</v>
      </c>
      <c r="AY31" s="135">
        <v>7.850593961900991E-2</v>
      </c>
      <c r="AZ31" s="135">
        <v>2.6969701442505517E-4</v>
      </c>
      <c r="BA31" s="135">
        <v>4.0349972520263913E-4</v>
      </c>
      <c r="BB31" s="135">
        <v>5.7133894093908523E-4</v>
      </c>
      <c r="BC31" s="135">
        <v>6.3018132752872075E-5</v>
      </c>
      <c r="BD31" s="135">
        <v>4.4001849538167923E-5</v>
      </c>
      <c r="BE31" s="135">
        <v>5.6957809399813419E-5</v>
      </c>
      <c r="BF31" s="135">
        <v>2.2066541205541417E-6</v>
      </c>
      <c r="BG31" s="135"/>
      <c r="BH31" s="135">
        <v>1.7753372290988051E-4</v>
      </c>
      <c r="BI31" s="135">
        <v>0</v>
      </c>
      <c r="BJ31" s="135">
        <v>1.1759419136927955E-4</v>
      </c>
      <c r="BK31" s="135">
        <v>0</v>
      </c>
      <c r="BL31" s="135">
        <v>4.6144203424633411E-5</v>
      </c>
      <c r="BM31" s="135">
        <v>0</v>
      </c>
      <c r="BN31" s="135">
        <v>0</v>
      </c>
      <c r="BO31" s="135">
        <v>7.9084475333846425E-5</v>
      </c>
      <c r="BP31" s="135">
        <v>1.0293243640275934E-5</v>
      </c>
      <c r="BQ31" s="135">
        <v>1.4483947746752777E-5</v>
      </c>
      <c r="BR31" s="135">
        <v>8.5044051337875002E-6</v>
      </c>
      <c r="BS31" s="135">
        <v>2.6100142352522181E-6</v>
      </c>
      <c r="BT31" s="135">
        <v>3.6583688655720067E-5</v>
      </c>
      <c r="BU31" s="135">
        <v>0</v>
      </c>
      <c r="BV31" s="135">
        <v>4.0585721358171994E-6</v>
      </c>
      <c r="BW31" s="135">
        <v>3.7414717188229599E-5</v>
      </c>
      <c r="BX31" s="135">
        <v>4.3432069119907853E-4</v>
      </c>
      <c r="BY31" s="135">
        <v>1.1945699115417135E-4</v>
      </c>
      <c r="BZ31" s="135">
        <v>2.8856971519766496E-3</v>
      </c>
      <c r="CA31" s="135">
        <v>8.6005745861316832E-2</v>
      </c>
      <c r="CB31" s="135">
        <v>1.1811274573502982E-3</v>
      </c>
      <c r="CC31" s="135">
        <v>8.3696556451038294E-4</v>
      </c>
      <c r="CD31" s="135">
        <v>5.7827570009266456E-4</v>
      </c>
      <c r="CE31" s="135">
        <v>2.6675063238188481E-5</v>
      </c>
      <c r="CF31" s="135">
        <v>5.4419123056780987E-5</v>
      </c>
      <c r="CG31" s="135">
        <v>2.7764711556232088E-5</v>
      </c>
      <c r="CH31" s="135">
        <v>4.3618231647731192E-6</v>
      </c>
      <c r="CI31" s="135"/>
      <c r="CJ31" s="135">
        <v>1.4365147688276219E-4</v>
      </c>
      <c r="CK31" s="135">
        <v>0</v>
      </c>
      <c r="CL31" s="135">
        <v>6.6151644873240979E-6</v>
      </c>
      <c r="CM31" s="135">
        <v>0</v>
      </c>
      <c r="CN31" s="135">
        <v>3.8422371832031019E-5</v>
      </c>
      <c r="CO31" s="135">
        <v>0</v>
      </c>
      <c r="CP31" s="135">
        <v>0</v>
      </c>
      <c r="CQ31" s="135">
        <v>5.4972118923043906E-5</v>
      </c>
      <c r="CR31" s="135">
        <v>9.9305692905366915E-6</v>
      </c>
      <c r="CS31" s="135">
        <v>3.7072130031790578E-6</v>
      </c>
      <c r="CT31" s="135">
        <v>1.0587426214662041E-5</v>
      </c>
      <c r="CU31" s="135">
        <v>0</v>
      </c>
      <c r="CV31" s="135">
        <v>0</v>
      </c>
      <c r="CW31" s="135">
        <v>0</v>
      </c>
      <c r="CX31" s="135">
        <v>3.7072130031790578E-6</v>
      </c>
      <c r="CY31" s="135">
        <v>2.17962697576003E-5</v>
      </c>
      <c r="CZ31" s="135">
        <v>3.9718610762489245E-4</v>
      </c>
      <c r="DA31" s="135">
        <v>1.1212197040200389E-4</v>
      </c>
      <c r="DB31" s="135">
        <v>3.034005569146442E-3</v>
      </c>
      <c r="DC31" s="135">
        <v>8.1100868051502725E-2</v>
      </c>
      <c r="DD31" s="135">
        <v>2.4650378224265056E-4</v>
      </c>
      <c r="DE31" s="135">
        <v>9.9986000502546766E-4</v>
      </c>
      <c r="DF31" s="135">
        <v>4.1541409983911415E-4</v>
      </c>
      <c r="DG31" s="135">
        <v>1.391055154403885E-5</v>
      </c>
      <c r="DH31" s="135">
        <v>4.72972016837475E-5</v>
      </c>
      <c r="DI31" s="135">
        <v>3.4083334095274821E-5</v>
      </c>
      <c r="DJ31" s="135">
        <v>3.0028425325763051E-6</v>
      </c>
      <c r="DK31" s="135"/>
      <c r="DL31" s="135">
        <v>1.62846485805156E-4</v>
      </c>
      <c r="DM31" s="135">
        <v>1.497045079487595E-5</v>
      </c>
      <c r="DN31" s="135">
        <v>2.7500040673181242E-4</v>
      </c>
      <c r="DO31" s="135">
        <v>9.7929718460619845E-5</v>
      </c>
      <c r="DP31" s="135">
        <v>4.7383529405704383E-4</v>
      </c>
      <c r="DQ31" s="135">
        <v>1.798447503462206E-5</v>
      </c>
      <c r="DR31" s="135">
        <v>5.5403399134958481E-5</v>
      </c>
      <c r="DS31" s="135">
        <v>9.9341630536221051E-5</v>
      </c>
      <c r="DT31" s="135">
        <v>6.4524228292252799E-5</v>
      </c>
      <c r="DU31" s="135">
        <v>8.0839582377255034E-4</v>
      </c>
      <c r="DV31" s="135">
        <v>1.4713391828666015E-4</v>
      </c>
      <c r="DW31" s="135">
        <v>1.0591739091992883E-4</v>
      </c>
      <c r="DX31" s="135">
        <v>4.5202670766986852E-4</v>
      </c>
      <c r="DY31" s="135">
        <v>1.3611712111916727E-4</v>
      </c>
      <c r="DZ31" s="135">
        <v>2.1353203061118546E-4</v>
      </c>
      <c r="EA31" s="135">
        <v>9.0476847553404868E-4</v>
      </c>
      <c r="EB31" s="135">
        <v>8.1587472379221991E-4</v>
      </c>
      <c r="EC31" s="135">
        <v>3.6366834614257699E-4</v>
      </c>
      <c r="ED31" s="135">
        <v>1.7255245262802409E-3</v>
      </c>
      <c r="EE31" s="135">
        <v>9.224187475873942E-2</v>
      </c>
      <c r="EF31" s="135">
        <v>4.8313529959532163E-3</v>
      </c>
      <c r="EG31" s="135">
        <v>1.640210609306775E-3</v>
      </c>
      <c r="EH31" s="135">
        <v>2.02742734979718E-3</v>
      </c>
      <c r="EI31" s="135">
        <v>1.8758105302315198E-4</v>
      </c>
      <c r="EJ31" s="135">
        <v>2.1536277044798222E-4</v>
      </c>
      <c r="EK31" s="135">
        <v>1.7068977146147081E-3</v>
      </c>
      <c r="EL31" s="135">
        <v>5.673469372209014E-4</v>
      </c>
      <c r="EM31" s="135"/>
      <c r="EN31" s="135">
        <v>1.4592119023688926E-4</v>
      </c>
      <c r="EO31" s="135">
        <v>0</v>
      </c>
      <c r="EP31" s="135">
        <v>3.6064505721752199E-4</v>
      </c>
      <c r="EQ31" s="135">
        <v>1.0153701970883312E-4</v>
      </c>
      <c r="ER31" s="135">
        <v>5.8739176844560688E-4</v>
      </c>
      <c r="ES31" s="135">
        <v>0</v>
      </c>
      <c r="ET31" s="135">
        <v>8.2224433039307474E-5</v>
      </c>
      <c r="EU31" s="135">
        <v>8.2117032566583707E-5</v>
      </c>
      <c r="EV31" s="135">
        <v>8.3133377684614356E-5</v>
      </c>
      <c r="EW31" s="135">
        <v>7.9984530324014966E-4</v>
      </c>
      <c r="EX31" s="135">
        <v>2.1345018253062604E-4</v>
      </c>
      <c r="EY31" s="135">
        <v>5.5959665344412358E-6</v>
      </c>
      <c r="EZ31" s="135">
        <v>4.4377405770610462E-4</v>
      </c>
      <c r="FA31" s="135">
        <v>1.3411633035026241E-4</v>
      </c>
      <c r="FB31" s="135">
        <v>2.1342097469547472E-4</v>
      </c>
      <c r="FC31" s="135">
        <v>8.6402836691309721E-4</v>
      </c>
      <c r="FD31" s="135">
        <v>6.245175133991563E-4</v>
      </c>
      <c r="FE31" s="135">
        <v>2.8286005594464346E-4</v>
      </c>
      <c r="FF31" s="135">
        <v>1.8454955892902058E-3</v>
      </c>
      <c r="FG31" s="135">
        <v>9.8347393514873968E-2</v>
      </c>
      <c r="FH31" s="135">
        <v>5.7585490437344509E-3</v>
      </c>
      <c r="FI31" s="135">
        <v>1.6628484114723213E-3</v>
      </c>
      <c r="FJ31" s="135">
        <v>3.0185744470961947E-3</v>
      </c>
      <c r="FK31" s="135">
        <v>2.5851281843837113E-4</v>
      </c>
      <c r="FL31" s="135">
        <v>1.9494272137585085E-4</v>
      </c>
      <c r="FM31" s="135">
        <v>1.6073932776557408E-3</v>
      </c>
      <c r="FN31" s="135">
        <v>6.713293962057657E-4</v>
      </c>
      <c r="FO31" s="135"/>
      <c r="FP31" s="135">
        <v>1.3815328941842932E-4</v>
      </c>
      <c r="FQ31" s="135">
        <v>0</v>
      </c>
      <c r="FR31" s="135">
        <v>3.3885830341993836E-4</v>
      </c>
      <c r="FS31" s="135">
        <v>2.6265008393499112E-5</v>
      </c>
      <c r="FT31" s="135">
        <v>5.1885530016566709E-4</v>
      </c>
      <c r="FU31" s="135">
        <v>0</v>
      </c>
      <c r="FV31" s="135">
        <v>4.6870415429639369E-5</v>
      </c>
      <c r="FW31" s="135">
        <v>5.7016900543034713E-5</v>
      </c>
      <c r="FX31" s="135">
        <v>4.8885318233098656E-5</v>
      </c>
      <c r="FY31" s="135">
        <v>8.8366847824483306E-4</v>
      </c>
      <c r="FZ31" s="135">
        <v>9.3966244331899332E-5</v>
      </c>
      <c r="GA31" s="135">
        <v>0</v>
      </c>
      <c r="GB31" s="135">
        <v>3.2377567040606974E-4</v>
      </c>
      <c r="GC31" s="135">
        <v>1.256194202349697E-4</v>
      </c>
      <c r="GD31" s="135">
        <v>1.5407872452952756E-4</v>
      </c>
      <c r="GE31" s="135">
        <v>8.8300724894128013E-4</v>
      </c>
      <c r="GF31" s="135">
        <v>6.0798085083360457E-4</v>
      </c>
      <c r="GG31" s="135">
        <v>2.6526481441559022E-4</v>
      </c>
      <c r="GH31" s="135">
        <v>1.754779645292061E-3</v>
      </c>
      <c r="GI31" s="135">
        <v>3.2860756796836421E-2</v>
      </c>
      <c r="GJ31" s="135">
        <v>4.402097239941929E-3</v>
      </c>
      <c r="GK31" s="135">
        <v>1.4360733310036051E-3</v>
      </c>
      <c r="GL31" s="135">
        <v>2.1276845131310475E-3</v>
      </c>
      <c r="GM31" s="135">
        <v>3.1561443600463168E-4</v>
      </c>
      <c r="GN31" s="135">
        <v>2.1100601077647042E-4</v>
      </c>
      <c r="GO31" s="135">
        <v>1.1169349022546618E-3</v>
      </c>
      <c r="GP31" s="135">
        <v>5.3635402343523645E-4</v>
      </c>
      <c r="GQ31" s="135"/>
      <c r="GR31" s="135">
        <v>1.2302326649500748E-4</v>
      </c>
      <c r="GS31" s="135">
        <v>0</v>
      </c>
      <c r="GT31" s="135">
        <v>3.9011073225501394E-4</v>
      </c>
      <c r="GU31" s="135">
        <v>3.916870915621555E-5</v>
      </c>
      <c r="GV31" s="135">
        <v>5.1015089892009202E-4</v>
      </c>
      <c r="GW31" s="135">
        <v>0</v>
      </c>
      <c r="GX31" s="135">
        <v>5.1818230330084816E-5</v>
      </c>
      <c r="GY31" s="135">
        <v>8.7486021059008889E-5</v>
      </c>
      <c r="GZ31" s="135">
        <v>1.4699509046165276E-4</v>
      </c>
      <c r="HA31" s="135">
        <v>8.7694518915307847E-4</v>
      </c>
      <c r="HB31" s="135">
        <v>1.2598640280574072E-4</v>
      </c>
      <c r="HC31" s="135">
        <v>0</v>
      </c>
      <c r="HD31" s="135">
        <v>3.5127746712430765E-4</v>
      </c>
      <c r="HE31" s="135">
        <v>2.1107035253973853E-4</v>
      </c>
      <c r="HF31" s="135">
        <v>2.1856530254402436E-4</v>
      </c>
      <c r="HG31" s="135">
        <v>1.1463918117847315E-3</v>
      </c>
      <c r="HH31" s="135">
        <v>5.3120226393297144E-4</v>
      </c>
      <c r="HI31" s="135">
        <v>3.4119389832599356E-4</v>
      </c>
      <c r="HJ31" s="135">
        <v>3.2007373741379328E-3</v>
      </c>
      <c r="HK31" s="135">
        <v>4.0880171792703771E-2</v>
      </c>
      <c r="HL31" s="135">
        <v>2.8706864388669895E-3</v>
      </c>
      <c r="HM31" s="135">
        <v>9.7756687390057433E-4</v>
      </c>
      <c r="HN31" s="135">
        <v>1.9345894846272563E-3</v>
      </c>
      <c r="HO31" s="135">
        <v>5.5638493935418725E-4</v>
      </c>
      <c r="HP31" s="135">
        <v>2.2096547709758797E-4</v>
      </c>
      <c r="HQ31" s="135">
        <v>1.3962270034262091E-3</v>
      </c>
      <c r="HR31" s="135">
        <v>7.9274257425887898E-4</v>
      </c>
    </row>
    <row r="32" spans="1:226" x14ac:dyDescent="0.25">
      <c r="A32" s="124" t="s">
        <v>28</v>
      </c>
      <c r="B32" s="124">
        <v>6391</v>
      </c>
      <c r="C32" s="139" t="s">
        <v>921</v>
      </c>
      <c r="D32" s="136">
        <v>8.9255266114614852E-3</v>
      </c>
      <c r="E32" s="135">
        <v>0</v>
      </c>
      <c r="F32" s="135">
        <v>9.9894198468540474E-5</v>
      </c>
      <c r="G32" s="135">
        <v>0</v>
      </c>
      <c r="H32" s="135">
        <v>1.1380178100510265E-3</v>
      </c>
      <c r="I32" s="135">
        <v>0</v>
      </c>
      <c r="J32" s="135">
        <v>0</v>
      </c>
      <c r="K32" s="135">
        <v>5.5577850724557003E-4</v>
      </c>
      <c r="L32" s="135">
        <v>2.504122861338815E-4</v>
      </c>
      <c r="M32" s="135">
        <v>9.8611681489555228E-4</v>
      </c>
      <c r="N32" s="135">
        <v>4.0634441150369586E-4</v>
      </c>
      <c r="O32" s="135">
        <v>2.7700900367791316E-4</v>
      </c>
      <c r="P32" s="135">
        <v>1.0587417357948807E-3</v>
      </c>
      <c r="Q32" s="135">
        <v>7.8350366585244085E-4</v>
      </c>
      <c r="R32" s="135">
        <v>2.2281420144124319E-4</v>
      </c>
      <c r="S32" s="135">
        <v>6.8736198573027577E-4</v>
      </c>
      <c r="T32" s="135">
        <v>9.1894721588826698E-3</v>
      </c>
      <c r="U32" s="135">
        <v>1.5991356792090204E-3</v>
      </c>
      <c r="V32" s="135">
        <v>1.5792900261400938E-2</v>
      </c>
      <c r="W32" s="135">
        <v>4.2068550057084174E-2</v>
      </c>
      <c r="X32" s="135">
        <v>3.3605901250676022E-3</v>
      </c>
      <c r="Y32" s="135">
        <v>2.3871535341116828E-3</v>
      </c>
      <c r="Z32" s="135">
        <v>2.6990916677555026E-3</v>
      </c>
      <c r="AA32" s="135">
        <v>7.0027372823619873E-4</v>
      </c>
      <c r="AB32" s="135">
        <v>1.8832664872635238E-3</v>
      </c>
      <c r="AC32" s="135">
        <v>1.0420030280468319E-3</v>
      </c>
      <c r="AD32" s="135">
        <v>3.7888566658440224E-2</v>
      </c>
      <c r="AE32" s="135"/>
      <c r="AF32" s="135">
        <v>7.9644851493903163E-5</v>
      </c>
      <c r="AG32" s="135">
        <v>0</v>
      </c>
      <c r="AH32" s="135">
        <v>1.3294911152907519E-4</v>
      </c>
      <c r="AI32" s="135">
        <v>0</v>
      </c>
      <c r="AJ32" s="135">
        <v>7.4252723442887929E-4</v>
      </c>
      <c r="AK32" s="135">
        <v>0</v>
      </c>
      <c r="AL32" s="135">
        <v>0</v>
      </c>
      <c r="AM32" s="135">
        <v>4.2690170356968524E-4</v>
      </c>
      <c r="AN32" s="135">
        <v>2.6137895816412751E-4</v>
      </c>
      <c r="AO32" s="135">
        <v>6.3709521720287164E-4</v>
      </c>
      <c r="AP32" s="135">
        <v>3.2632585198785606E-4</v>
      </c>
      <c r="AQ32" s="135">
        <v>2.1277944770558348E-4</v>
      </c>
      <c r="AR32" s="135">
        <v>7.1476484609652498E-4</v>
      </c>
      <c r="AS32" s="135">
        <v>5.0200811080095508E-4</v>
      </c>
      <c r="AT32" s="135">
        <v>6.0566426991561347E-5</v>
      </c>
      <c r="AU32" s="135">
        <v>4.3738625680214943E-4</v>
      </c>
      <c r="AV32" s="135">
        <v>4.620546596836749E-3</v>
      </c>
      <c r="AW32" s="135">
        <v>1.2186114003167512E-3</v>
      </c>
      <c r="AX32" s="135">
        <v>1.3784223278808879E-2</v>
      </c>
      <c r="AY32" s="135">
        <v>3.5294530894164781E-2</v>
      </c>
      <c r="AZ32" s="135">
        <v>2.3614345163785544E-3</v>
      </c>
      <c r="BA32" s="135">
        <v>2.0209830594554931E-3</v>
      </c>
      <c r="BB32" s="135">
        <v>2.4624252479853339E-3</v>
      </c>
      <c r="BC32" s="135">
        <v>7.8815545692323223E-4</v>
      </c>
      <c r="BD32" s="135">
        <v>1.604568937439609E-3</v>
      </c>
      <c r="BE32" s="135">
        <v>5.2103682036121711E-4</v>
      </c>
      <c r="BF32" s="135">
        <v>3.651403539691838E-2</v>
      </c>
      <c r="BG32" s="135"/>
      <c r="BH32" s="135">
        <v>1.0281765106545504E-4</v>
      </c>
      <c r="BI32" s="135">
        <v>0</v>
      </c>
      <c r="BJ32" s="135">
        <v>5.9317875614685598E-5</v>
      </c>
      <c r="BK32" s="135">
        <v>0</v>
      </c>
      <c r="BL32" s="135">
        <v>2.394066769655651E-4</v>
      </c>
      <c r="BM32" s="135">
        <v>0</v>
      </c>
      <c r="BN32" s="135">
        <v>0</v>
      </c>
      <c r="BO32" s="135">
        <v>7.0039776668143542E-4</v>
      </c>
      <c r="BP32" s="135">
        <v>1.392154223609968E-4</v>
      </c>
      <c r="BQ32" s="135">
        <v>3.7506894512654917E-4</v>
      </c>
      <c r="BR32" s="135">
        <v>2.1991248260538193E-4</v>
      </c>
      <c r="BS32" s="135">
        <v>8.6676732530846699E-5</v>
      </c>
      <c r="BT32" s="135">
        <v>4.5753827822598208E-4</v>
      </c>
      <c r="BU32" s="135">
        <v>3.6721934742793555E-4</v>
      </c>
      <c r="BV32" s="135">
        <v>1.673275221421063E-5</v>
      </c>
      <c r="BW32" s="135">
        <v>4.7574415827172814E-4</v>
      </c>
      <c r="BX32" s="135">
        <v>4.1626958123963734E-3</v>
      </c>
      <c r="BY32" s="135">
        <v>8.7021959876781309E-4</v>
      </c>
      <c r="BZ32" s="135">
        <v>1.4661737858565576E-2</v>
      </c>
      <c r="CA32" s="135">
        <v>8.7640891468437232E-2</v>
      </c>
      <c r="CB32" s="135">
        <v>2.136166366263965E-3</v>
      </c>
      <c r="CC32" s="135">
        <v>1.1676501877120658E-3</v>
      </c>
      <c r="CD32" s="135">
        <v>2.8327155999354138E-3</v>
      </c>
      <c r="CE32" s="135">
        <v>7.465731683945875E-4</v>
      </c>
      <c r="CF32" s="135">
        <v>1.3882072309975952E-3</v>
      </c>
      <c r="CG32" s="135">
        <v>3.3231891534163963E-4</v>
      </c>
      <c r="CH32" s="135">
        <v>2.0778429595415069E-2</v>
      </c>
      <c r="CI32" s="135"/>
      <c r="CJ32" s="135">
        <v>2.4656135887013307E-5</v>
      </c>
      <c r="CK32" s="135">
        <v>0</v>
      </c>
      <c r="CL32" s="135">
        <v>0</v>
      </c>
      <c r="CM32" s="135">
        <v>0</v>
      </c>
      <c r="CN32" s="135">
        <v>9.6661032939430579E-4</v>
      </c>
      <c r="CO32" s="135">
        <v>0</v>
      </c>
      <c r="CP32" s="135">
        <v>0</v>
      </c>
      <c r="CQ32" s="135">
        <v>4.8109255925505152E-4</v>
      </c>
      <c r="CR32" s="135">
        <v>6.2884456665960543E-5</v>
      </c>
      <c r="CS32" s="135">
        <v>2.9880929423622846E-4</v>
      </c>
      <c r="CT32" s="135">
        <v>8.6296475604546579E-5</v>
      </c>
      <c r="CU32" s="135">
        <v>2.714436978386786E-5</v>
      </c>
      <c r="CV32" s="135">
        <v>2.5702822785878573E-4</v>
      </c>
      <c r="CW32" s="135">
        <v>1.44260110434833E-4</v>
      </c>
      <c r="CX32" s="135">
        <v>0</v>
      </c>
      <c r="CY32" s="135">
        <v>5.556839302027376E-4</v>
      </c>
      <c r="CZ32" s="135">
        <v>4.0386562834371026E-3</v>
      </c>
      <c r="DA32" s="135">
        <v>5.5399577660532806E-4</v>
      </c>
      <c r="DB32" s="135">
        <v>1.5892224808905838E-2</v>
      </c>
      <c r="DC32" s="135">
        <v>7.0435595304243967E-2</v>
      </c>
      <c r="DD32" s="135">
        <v>1.0976031766908878E-3</v>
      </c>
      <c r="DE32" s="135">
        <v>9.7368754520610063E-4</v>
      </c>
      <c r="DF32" s="135">
        <v>1.0018602341986143E-3</v>
      </c>
      <c r="DG32" s="135">
        <v>6.0938295833686896E-4</v>
      </c>
      <c r="DH32" s="135">
        <v>5.8083590324445821E-4</v>
      </c>
      <c r="DI32" s="135">
        <v>1.9682721834906155E-4</v>
      </c>
      <c r="DJ32" s="135">
        <v>1.8237078072905449E-2</v>
      </c>
      <c r="DK32" s="135"/>
      <c r="DL32" s="135">
        <v>0</v>
      </c>
      <c r="DM32" s="135">
        <v>0</v>
      </c>
      <c r="DN32" s="135">
        <v>0</v>
      </c>
      <c r="DO32" s="135">
        <v>0</v>
      </c>
      <c r="DP32" s="135">
        <v>1.3697318700546087E-4</v>
      </c>
      <c r="DQ32" s="135">
        <v>0</v>
      </c>
      <c r="DR32" s="135">
        <v>0</v>
      </c>
      <c r="DS32" s="135">
        <v>1.3195274963890728E-4</v>
      </c>
      <c r="DT32" s="135">
        <v>1.9714518243880655E-5</v>
      </c>
      <c r="DU32" s="135">
        <v>7.1552104449849196E-5</v>
      </c>
      <c r="DV32" s="135">
        <v>5.991667309414709E-5</v>
      </c>
      <c r="DW32" s="135">
        <v>2.3604753204207448E-4</v>
      </c>
      <c r="DX32" s="135">
        <v>9.924377392580455E-4</v>
      </c>
      <c r="DY32" s="135">
        <v>9.6559197723814706E-5</v>
      </c>
      <c r="DZ32" s="135">
        <v>0</v>
      </c>
      <c r="EA32" s="135">
        <v>5.2539075152197425E-4</v>
      </c>
      <c r="EB32" s="135">
        <v>2.6179793996576706E-3</v>
      </c>
      <c r="EC32" s="135">
        <v>3.0242766792639369E-4</v>
      </c>
      <c r="ED32" s="135">
        <v>1.0937967650237567E-2</v>
      </c>
      <c r="EE32" s="135">
        <v>5.5926948237661651E-2</v>
      </c>
      <c r="EF32" s="135">
        <v>1.2543812574114432E-3</v>
      </c>
      <c r="EG32" s="135">
        <v>5.9196919226627205E-4</v>
      </c>
      <c r="EH32" s="135">
        <v>1.4343013627338213E-3</v>
      </c>
      <c r="EI32" s="135">
        <v>4.8611769166373626E-4</v>
      </c>
      <c r="EJ32" s="135">
        <v>4.0720434072532348E-4</v>
      </c>
      <c r="EK32" s="135">
        <v>1.0731733301768868E-4</v>
      </c>
      <c r="EL32" s="135">
        <v>1.3710201751658026E-2</v>
      </c>
      <c r="EM32" s="135"/>
      <c r="EN32" s="135">
        <v>9.9086495435739336E-6</v>
      </c>
      <c r="EO32" s="135">
        <v>0</v>
      </c>
      <c r="EP32" s="135">
        <v>0</v>
      </c>
      <c r="EQ32" s="135">
        <v>0</v>
      </c>
      <c r="ER32" s="135">
        <v>1.5867411116974301E-4</v>
      </c>
      <c r="ES32" s="135">
        <v>0</v>
      </c>
      <c r="ET32" s="135">
        <v>1.2911270617384217E-5</v>
      </c>
      <c r="EU32" s="135">
        <v>2.7180458599672694E-3</v>
      </c>
      <c r="EV32" s="135">
        <v>2.7924375986435632E-5</v>
      </c>
      <c r="EW32" s="135">
        <v>7.6827064541892435E-5</v>
      </c>
      <c r="EX32" s="135">
        <v>8.5694805446545475E-5</v>
      </c>
      <c r="EY32" s="135">
        <v>2.054978449460892E-3</v>
      </c>
      <c r="EZ32" s="135">
        <v>7.2791481766260133E-4</v>
      </c>
      <c r="FA32" s="135">
        <v>1.0423458935418743E-4</v>
      </c>
      <c r="FB32" s="135">
        <v>3.2065376784465244E-3</v>
      </c>
      <c r="FC32" s="135">
        <v>4.3175429066849802E-4</v>
      </c>
      <c r="FD32" s="135">
        <v>2.434577011902465E-3</v>
      </c>
      <c r="FE32" s="135">
        <v>2.7192717300643767E-4</v>
      </c>
      <c r="FF32" s="135">
        <v>1.0305767799457617E-2</v>
      </c>
      <c r="FG32" s="135">
        <v>5.4591559533634752E-2</v>
      </c>
      <c r="FH32" s="135">
        <v>1.1474230183688592E-3</v>
      </c>
      <c r="FI32" s="135">
        <v>4.6522010393400357E-4</v>
      </c>
      <c r="FJ32" s="135">
        <v>6.3100322075803597E-4</v>
      </c>
      <c r="FK32" s="135">
        <v>3.6412965919364133E-4</v>
      </c>
      <c r="FL32" s="135">
        <v>3.7011188124632863E-4</v>
      </c>
      <c r="FM32" s="135">
        <v>6.4556152912187236E-5</v>
      </c>
      <c r="FN32" s="135">
        <v>1.2717021651905792E-2</v>
      </c>
      <c r="FO32" s="135"/>
      <c r="FP32" s="135">
        <v>8.9986745384341532E-6</v>
      </c>
      <c r="FQ32" s="135">
        <v>0</v>
      </c>
      <c r="FR32" s="135">
        <v>1.9997054529853674E-5</v>
      </c>
      <c r="FS32" s="135">
        <v>0</v>
      </c>
      <c r="FT32" s="135">
        <v>2.2094905526473565E-4</v>
      </c>
      <c r="FU32" s="135">
        <v>0</v>
      </c>
      <c r="FV32" s="135">
        <v>0</v>
      </c>
      <c r="FW32" s="135">
        <v>1.4229504062354776E-4</v>
      </c>
      <c r="FX32" s="135">
        <v>1.6595555554323702E-5</v>
      </c>
      <c r="FY32" s="135">
        <v>8.9785774986301514E-5</v>
      </c>
      <c r="FZ32" s="135">
        <v>1.1998232717912204E-5</v>
      </c>
      <c r="GA32" s="135">
        <v>1.8258994537748178E-3</v>
      </c>
      <c r="GB32" s="135">
        <v>7.2601246184930159E-4</v>
      </c>
      <c r="GC32" s="135">
        <v>0</v>
      </c>
      <c r="GD32" s="135">
        <v>0</v>
      </c>
      <c r="GE32" s="135">
        <v>4.5666173591831692E-4</v>
      </c>
      <c r="GF32" s="135">
        <v>1.6733999162246987E-3</v>
      </c>
      <c r="GG32" s="135">
        <v>1.0114470187091828E-4</v>
      </c>
      <c r="GH32" s="135">
        <v>8.0215646620283368E-3</v>
      </c>
      <c r="GI32" s="135">
        <v>4.9056079674931211E-2</v>
      </c>
      <c r="GJ32" s="135">
        <v>6.1191586772980336E-4</v>
      </c>
      <c r="GK32" s="135">
        <v>3.5925948280264976E-4</v>
      </c>
      <c r="GL32" s="135">
        <v>7.2715329380984377E-4</v>
      </c>
      <c r="GM32" s="135">
        <v>4.0547527543822846E-4</v>
      </c>
      <c r="GN32" s="135">
        <v>2.7274322623193833E-4</v>
      </c>
      <c r="GO32" s="135">
        <v>1.9797083984555137E-5</v>
      </c>
      <c r="GP32" s="135">
        <v>1.1738021245812949E-2</v>
      </c>
      <c r="GQ32" s="135"/>
      <c r="GR32" s="135">
        <v>2.2726181907434302E-5</v>
      </c>
      <c r="GS32" s="135">
        <v>0</v>
      </c>
      <c r="GT32" s="135">
        <v>3.7816907793538642E-5</v>
      </c>
      <c r="GU32" s="135">
        <v>0</v>
      </c>
      <c r="GV32" s="135">
        <v>1.6323170338276226E-5</v>
      </c>
      <c r="GW32" s="135">
        <v>0</v>
      </c>
      <c r="GX32" s="135">
        <v>1.10023579075674E-4</v>
      </c>
      <c r="GY32" s="135">
        <v>5.0141893414815361E-5</v>
      </c>
      <c r="GZ32" s="135">
        <v>2.5318409577078498E-5</v>
      </c>
      <c r="HA32" s="135">
        <v>1.3634176029015112E-4</v>
      </c>
      <c r="HB32" s="135">
        <v>0</v>
      </c>
      <c r="HC32" s="135">
        <v>1.4721558901336904E-3</v>
      </c>
      <c r="HD32" s="135">
        <v>5.6596489809581328E-4</v>
      </c>
      <c r="HE32" s="135">
        <v>0</v>
      </c>
      <c r="HF32" s="135">
        <v>0</v>
      </c>
      <c r="HG32" s="135">
        <v>3.0265755085090809E-4</v>
      </c>
      <c r="HH32" s="135">
        <v>1.1251649693770505E-3</v>
      </c>
      <c r="HI32" s="135">
        <v>7.2750115616141206E-5</v>
      </c>
      <c r="HJ32" s="135">
        <v>6.52608304287989E-3</v>
      </c>
      <c r="HK32" s="135">
        <v>4.2516242658779325E-2</v>
      </c>
      <c r="HL32" s="135">
        <v>8.3390802571638872E-4</v>
      </c>
      <c r="HM32" s="135">
        <v>3.266008460561761E-4</v>
      </c>
      <c r="HN32" s="135">
        <v>6.9919677879507554E-4</v>
      </c>
      <c r="HO32" s="135">
        <v>1.2405411053913938E-4</v>
      </c>
      <c r="HP32" s="135">
        <v>2.1506723844923989E-4</v>
      </c>
      <c r="HQ32" s="135">
        <v>6.4313651865849784E-5</v>
      </c>
      <c r="HR32" s="135">
        <v>1.0209668321903226E-2</v>
      </c>
    </row>
    <row r="33" spans="1:226" x14ac:dyDescent="0.25">
      <c r="A33" s="124" t="s">
        <v>28</v>
      </c>
      <c r="B33" s="124">
        <v>8592</v>
      </c>
      <c r="C33" s="139" t="s">
        <v>922</v>
      </c>
      <c r="D33" s="136">
        <v>2.0641856898778386E-5</v>
      </c>
      <c r="E33" s="135">
        <v>1.4980816720405566E-5</v>
      </c>
      <c r="F33" s="135">
        <v>3.4316728429024512E-5</v>
      </c>
      <c r="G33" s="135">
        <v>1.5191142707281384E-6</v>
      </c>
      <c r="H33" s="135">
        <v>4.2440268576923485E-4</v>
      </c>
      <c r="I33" s="135">
        <v>1.3004488920451045E-5</v>
      </c>
      <c r="J33" s="135">
        <v>8.0438674303139002E-6</v>
      </c>
      <c r="K33" s="135">
        <v>9.5852721850978422E-5</v>
      </c>
      <c r="L33" s="135">
        <v>1.4785136337963849E-5</v>
      </c>
      <c r="M33" s="135">
        <v>1.1175183685335564E-4</v>
      </c>
      <c r="N33" s="135">
        <v>2.6622299245457827E-5</v>
      </c>
      <c r="O33" s="135">
        <v>3.6367071085199765E-5</v>
      </c>
      <c r="P33" s="135">
        <v>8.2761146137978132E-5</v>
      </c>
      <c r="Q33" s="135">
        <v>1.9853113465749611E-5</v>
      </c>
      <c r="R33" s="135">
        <v>4.8593444077847784E-5</v>
      </c>
      <c r="S33" s="135">
        <v>3.2134603658975767E-4</v>
      </c>
      <c r="T33" s="135">
        <v>7.6578188443743311E-4</v>
      </c>
      <c r="U33" s="135">
        <v>1.1145783368814758E-4</v>
      </c>
      <c r="V33" s="135">
        <v>1.1039737757396631E-3</v>
      </c>
      <c r="W33" s="135">
        <v>1.3345208773164476E-2</v>
      </c>
      <c r="X33" s="135">
        <v>5.6043157381028413E-4</v>
      </c>
      <c r="Y33" s="135">
        <v>2.2301734731767882E-4</v>
      </c>
      <c r="Z33" s="135">
        <v>5.0978812279215964E-4</v>
      </c>
      <c r="AA33" s="135">
        <v>1.0349679365539466E-4</v>
      </c>
      <c r="AB33" s="135">
        <v>6.8721005259912414E-5</v>
      </c>
      <c r="AC33" s="135">
        <v>1.7352873787890012E-4</v>
      </c>
      <c r="AD33" s="135">
        <v>2.578603733054348E-4</v>
      </c>
      <c r="AE33" s="135"/>
      <c r="AF33" s="135">
        <v>1.6055396444787031E-5</v>
      </c>
      <c r="AG33" s="135">
        <v>2.7726167876555374E-6</v>
      </c>
      <c r="AH33" s="135">
        <v>2.7965133032053635E-5</v>
      </c>
      <c r="AI33" s="135">
        <v>3.2495121257264034E-6</v>
      </c>
      <c r="AJ33" s="135">
        <v>4.6617116299135515E-4</v>
      </c>
      <c r="AK33" s="135">
        <v>1.30240111778563E-5</v>
      </c>
      <c r="AL33" s="135">
        <v>1.3636197674323526E-5</v>
      </c>
      <c r="AM33" s="135">
        <v>8.4507522484526831E-5</v>
      </c>
      <c r="AN33" s="135">
        <v>1.3570767189656962E-5</v>
      </c>
      <c r="AO33" s="135">
        <v>1.433252873330824E-4</v>
      </c>
      <c r="AP33" s="135">
        <v>4.0462633278626709E-5</v>
      </c>
      <c r="AQ33" s="135">
        <v>2.4908062765835135E-5</v>
      </c>
      <c r="AR33" s="135">
        <v>1.2236499002488832E-4</v>
      </c>
      <c r="AS33" s="135">
        <v>2.3816204174618307E-5</v>
      </c>
      <c r="AT33" s="135">
        <v>4.3443481573997081E-5</v>
      </c>
      <c r="AU33" s="135">
        <v>3.3782218659251595E-4</v>
      </c>
      <c r="AV33" s="135">
        <v>6.9087118543673088E-4</v>
      </c>
      <c r="AW33" s="135">
        <v>1.40800483457452E-4</v>
      </c>
      <c r="AX33" s="135">
        <v>1.3180233023235531E-3</v>
      </c>
      <c r="AY33" s="135">
        <v>1.564197802946599E-2</v>
      </c>
      <c r="AZ33" s="135">
        <v>5.2462484455271835E-4</v>
      </c>
      <c r="BA33" s="135">
        <v>2.8273847791025937E-4</v>
      </c>
      <c r="BB33" s="135">
        <v>4.5062119937028434E-4</v>
      </c>
      <c r="BC33" s="135">
        <v>1.134241616792699E-4</v>
      </c>
      <c r="BD33" s="135">
        <v>5.3400539756177332E-5</v>
      </c>
      <c r="BE33" s="135">
        <v>1.7803015155584014E-4</v>
      </c>
      <c r="BF33" s="135">
        <v>3.2050816207469432E-4</v>
      </c>
      <c r="BG33" s="135"/>
      <c r="BH33" s="135">
        <v>2.2837212058469439E-5</v>
      </c>
      <c r="BI33" s="135">
        <v>4.4636792922348441E-6</v>
      </c>
      <c r="BJ33" s="135">
        <v>1.0108289404356774E-5</v>
      </c>
      <c r="BK33" s="135">
        <v>2.3807527007900383E-6</v>
      </c>
      <c r="BL33" s="135">
        <v>5.3578232981544953E-4</v>
      </c>
      <c r="BM33" s="135">
        <v>9.1940488721719754E-6</v>
      </c>
      <c r="BN33" s="135">
        <v>6.1980643109991248E-6</v>
      </c>
      <c r="BO33" s="135">
        <v>6.7185594463703755E-5</v>
      </c>
      <c r="BP33" s="135">
        <v>1.908565990234332E-6</v>
      </c>
      <c r="BQ33" s="135">
        <v>1.1484845992871471E-4</v>
      </c>
      <c r="BR33" s="135">
        <v>4.0894207284086277E-5</v>
      </c>
      <c r="BS33" s="135">
        <v>1.8253764636921498E-5</v>
      </c>
      <c r="BT33" s="135">
        <v>1.1028140372094353E-4</v>
      </c>
      <c r="BU33" s="135">
        <v>1.8241699506034511E-5</v>
      </c>
      <c r="BV33" s="135">
        <v>5.8318816009125023E-5</v>
      </c>
      <c r="BW33" s="135">
        <v>3.4071112310374828E-4</v>
      </c>
      <c r="BX33" s="135">
        <v>7.979002772015467E-4</v>
      </c>
      <c r="BY33" s="135">
        <v>1.172059206398478E-4</v>
      </c>
      <c r="BZ33" s="135">
        <v>1.165462887984157E-3</v>
      </c>
      <c r="CA33" s="135">
        <v>1.6135564138413733E-2</v>
      </c>
      <c r="CB33" s="135">
        <v>4.9763389783349162E-4</v>
      </c>
      <c r="CC33" s="135">
        <v>2.607326128909845E-4</v>
      </c>
      <c r="CD33" s="135">
        <v>3.9799304140637943E-4</v>
      </c>
      <c r="CE33" s="135">
        <v>1.2003745417381309E-4</v>
      </c>
      <c r="CF33" s="135">
        <v>4.8320340252648117E-5</v>
      </c>
      <c r="CG33" s="135">
        <v>1.3046864300542986E-4</v>
      </c>
      <c r="CH33" s="135">
        <v>3.3548341864962172E-4</v>
      </c>
      <c r="CI33" s="135"/>
      <c r="CJ33" s="135">
        <v>7.121828793475874E-6</v>
      </c>
      <c r="CK33" s="135">
        <v>2.0332452168488443E-6</v>
      </c>
      <c r="CL33" s="135">
        <v>4.6963014123901161E-6</v>
      </c>
      <c r="CM33" s="135">
        <v>1.9550434777399116E-6</v>
      </c>
      <c r="CN33" s="135">
        <v>6.0004355844402688E-5</v>
      </c>
      <c r="CO33" s="135">
        <v>1.8945985555382282E-5</v>
      </c>
      <c r="CP33" s="135">
        <v>8.8694403646090485E-6</v>
      </c>
      <c r="CQ33" s="135">
        <v>2.9724660397344562E-5</v>
      </c>
      <c r="CR33" s="135">
        <v>3.4297560900300848E-6</v>
      </c>
      <c r="CS33" s="135">
        <v>1.162769641580787E-4</v>
      </c>
      <c r="CT33" s="135">
        <v>2.7004172557626328E-5</v>
      </c>
      <c r="CU33" s="135">
        <v>2.4158884786541889E-5</v>
      </c>
      <c r="CV33" s="135">
        <v>9.861719991308257E-5</v>
      </c>
      <c r="CW33" s="135">
        <v>1.9684220734284627E-5</v>
      </c>
      <c r="CX33" s="135">
        <v>6.06905940412724E-5</v>
      </c>
      <c r="CY33" s="135">
        <v>3.68817068776857E-4</v>
      </c>
      <c r="CZ33" s="135">
        <v>6.9081760820123442E-4</v>
      </c>
      <c r="DA33" s="135">
        <v>9.0836360041999492E-5</v>
      </c>
      <c r="DB33" s="135">
        <v>1.0309372215346322E-3</v>
      </c>
      <c r="DC33" s="135">
        <v>1.7603133056597144E-2</v>
      </c>
      <c r="DD33" s="135">
        <v>4.4956739538958343E-4</v>
      </c>
      <c r="DE33" s="135">
        <v>2.6314614374081988E-4</v>
      </c>
      <c r="DF33" s="135">
        <v>2.6371450537128292E-4</v>
      </c>
      <c r="DG33" s="135">
        <v>1.4424780706645258E-4</v>
      </c>
      <c r="DH33" s="135">
        <v>5.789075654700451E-5</v>
      </c>
      <c r="DI33" s="135">
        <v>1.0833138048570074E-4</v>
      </c>
      <c r="DJ33" s="135">
        <v>2.8623490229788507E-4</v>
      </c>
      <c r="DK33" s="135"/>
      <c r="DL33" s="135">
        <v>4.2454083699246011E-6</v>
      </c>
      <c r="DM33" s="135">
        <v>0</v>
      </c>
      <c r="DN33" s="135">
        <v>2.9156179733238605E-6</v>
      </c>
      <c r="DO33" s="135">
        <v>3.2276280869031216E-6</v>
      </c>
      <c r="DP33" s="135">
        <v>6.5548507378308614E-5</v>
      </c>
      <c r="DQ33" s="135">
        <v>2.5163277743069686E-5</v>
      </c>
      <c r="DR33" s="135">
        <v>1.1047289497735281E-6</v>
      </c>
      <c r="DS33" s="135">
        <v>2.6933530070348401E-5</v>
      </c>
      <c r="DT33" s="135">
        <v>9.1657844668080692E-6</v>
      </c>
      <c r="DU33" s="135">
        <v>8.7692062690548133E-5</v>
      </c>
      <c r="DV33" s="135">
        <v>1.1548273245778133E-5</v>
      </c>
      <c r="DW33" s="135">
        <v>1.4292658231890519E-5</v>
      </c>
      <c r="DX33" s="135">
        <v>9.2829333904567206E-5</v>
      </c>
      <c r="DY33" s="135">
        <v>9.8032130708264422E-6</v>
      </c>
      <c r="DZ33" s="135">
        <v>5.1409254840974598E-5</v>
      </c>
      <c r="EA33" s="135">
        <v>5.8094396444688628E-4</v>
      </c>
      <c r="EB33" s="135">
        <v>6.9660982197413464E-4</v>
      </c>
      <c r="EC33" s="135">
        <v>7.177833386230956E-5</v>
      </c>
      <c r="ED33" s="135">
        <v>8.4140421934951449E-4</v>
      </c>
      <c r="EE33" s="135">
        <v>1.2479193002090643E-2</v>
      </c>
      <c r="EF33" s="135">
        <v>3.3461943128119877E-4</v>
      </c>
      <c r="EG33" s="135">
        <v>1.5685834076584483E-4</v>
      </c>
      <c r="EH33" s="135">
        <v>2.6065940937254525E-4</v>
      </c>
      <c r="EI33" s="135">
        <v>1.4136319590280869E-4</v>
      </c>
      <c r="EJ33" s="135">
        <v>5.2766598477261715E-5</v>
      </c>
      <c r="EK33" s="135">
        <v>1.1960339310181886E-4</v>
      </c>
      <c r="EL33" s="135">
        <v>2.6580850768473797E-4</v>
      </c>
      <c r="EM33" s="135"/>
      <c r="EN33" s="135">
        <v>6.7774490886783598E-6</v>
      </c>
      <c r="EO33" s="135">
        <v>0</v>
      </c>
      <c r="EP33" s="135">
        <v>0</v>
      </c>
      <c r="EQ33" s="135">
        <v>0</v>
      </c>
      <c r="ER33" s="135">
        <v>4.6592125660590546E-5</v>
      </c>
      <c r="ES33" s="135">
        <v>1.823130577291935E-5</v>
      </c>
      <c r="ET33" s="135">
        <v>1.1935627559676011E-6</v>
      </c>
      <c r="EU33" s="135">
        <v>2.3391517354119848E-5</v>
      </c>
      <c r="EV33" s="135">
        <v>6.7235005095589413E-5</v>
      </c>
      <c r="EW33" s="135">
        <v>6.264912173161058E-5</v>
      </c>
      <c r="EX33" s="135">
        <v>6.1797909319203021E-6</v>
      </c>
      <c r="EY33" s="135">
        <v>1.2226362318080851E-5</v>
      </c>
      <c r="EZ33" s="135">
        <v>7.3172830500001991E-5</v>
      </c>
      <c r="FA33" s="135">
        <v>8.4371023576756571E-6</v>
      </c>
      <c r="FB33" s="135">
        <v>3.9177296524645503E-5</v>
      </c>
      <c r="FC33" s="135">
        <v>4.7856987049831853E-4</v>
      </c>
      <c r="FD33" s="135">
        <v>6.6853585998158437E-4</v>
      </c>
      <c r="FE33" s="135">
        <v>3.296573824587095E-5</v>
      </c>
      <c r="FF33" s="135">
        <v>4.5829800826070266E-4</v>
      </c>
      <c r="FG33" s="135">
        <v>1.0240879301537548E-2</v>
      </c>
      <c r="FH33" s="135">
        <v>4.0566980714535933E-4</v>
      </c>
      <c r="FI33" s="135">
        <v>1.3097054467569352E-4</v>
      </c>
      <c r="FJ33" s="135">
        <v>2.9141104709404784E-4</v>
      </c>
      <c r="FK33" s="135">
        <v>1.0410683089664024E-4</v>
      </c>
      <c r="FL33" s="135">
        <v>4.765379039241913E-5</v>
      </c>
      <c r="FM33" s="135">
        <v>7.9870124219086236E-5</v>
      </c>
      <c r="FN33" s="135">
        <v>1.7161465396700506E-4</v>
      </c>
      <c r="FO33" s="135"/>
      <c r="FP33" s="135">
        <v>5.8818698829189886E-6</v>
      </c>
      <c r="FQ33" s="135">
        <v>7.5697108058435854E-6</v>
      </c>
      <c r="FR33" s="135">
        <v>1.4773741950918681E-6</v>
      </c>
      <c r="FS33" s="135">
        <v>0</v>
      </c>
      <c r="FT33" s="135">
        <v>8.928475491057556E-5</v>
      </c>
      <c r="FU33" s="135">
        <v>3.801283803971377E-5</v>
      </c>
      <c r="FV33" s="135">
        <v>2.4524116163692613E-6</v>
      </c>
      <c r="FW33" s="135">
        <v>3.7923663733295365E-5</v>
      </c>
      <c r="FX33" s="135">
        <v>4.3005890059385399E-5</v>
      </c>
      <c r="FY33" s="135">
        <v>6.4457437240827303E-4</v>
      </c>
      <c r="FZ33" s="135">
        <v>2.5688582504268424E-6</v>
      </c>
      <c r="GA33" s="135">
        <v>3.8619743359058689E-6</v>
      </c>
      <c r="GB33" s="135">
        <v>4.8244008910533546E-5</v>
      </c>
      <c r="GC33" s="135">
        <v>5.15603594087062E-6</v>
      </c>
      <c r="GD33" s="135">
        <v>1.164909552829938E-5</v>
      </c>
      <c r="GE33" s="135">
        <v>3.2812610881923101E-4</v>
      </c>
      <c r="GF33" s="135">
        <v>6.5076915014573346E-4</v>
      </c>
      <c r="GG33" s="135">
        <v>3.1064658557744117E-5</v>
      </c>
      <c r="GH33" s="135">
        <v>6.5121333747116775E-4</v>
      </c>
      <c r="GI33" s="135">
        <v>9.8901505354988609E-3</v>
      </c>
      <c r="GJ33" s="135">
        <v>2.7004804722148735E-4</v>
      </c>
      <c r="GK33" s="135">
        <v>8.2753992733678884E-5</v>
      </c>
      <c r="GL33" s="135">
        <v>1.57745004569327E-4</v>
      </c>
      <c r="GM33" s="135">
        <v>1.3505546213360713E-4</v>
      </c>
      <c r="GN33" s="135">
        <v>4.011623477623563E-5</v>
      </c>
      <c r="GO33" s="135">
        <v>7.3802346105749281E-5</v>
      </c>
      <c r="GP33" s="135">
        <v>1.2793747326165567E-4</v>
      </c>
      <c r="GQ33" s="135"/>
      <c r="GR33" s="135">
        <v>2.8268187165069406E-6</v>
      </c>
      <c r="GS33" s="135">
        <v>0</v>
      </c>
      <c r="GT33" s="135">
        <v>9.4227290550231355E-7</v>
      </c>
      <c r="GU33" s="135">
        <v>0</v>
      </c>
      <c r="GV33" s="135">
        <v>8.1998571969234559E-5</v>
      </c>
      <c r="GW33" s="135">
        <v>2.8268187165069406E-6</v>
      </c>
      <c r="GX33" s="135">
        <v>0</v>
      </c>
      <c r="GY33" s="135">
        <v>3.2743413143130521E-5</v>
      </c>
      <c r="GZ33" s="135">
        <v>9.6747374639350565E-6</v>
      </c>
      <c r="HA33" s="135">
        <v>4.2961643700292319E-5</v>
      </c>
      <c r="HB33" s="135">
        <v>2.0845804301804191E-6</v>
      </c>
      <c r="HC33" s="135">
        <v>0</v>
      </c>
      <c r="HD33" s="135">
        <v>3.470644036850455E-5</v>
      </c>
      <c r="HE33" s="135">
        <v>2.8268187165069406E-6</v>
      </c>
      <c r="HF33" s="135">
        <v>8.7736270064090314E-6</v>
      </c>
      <c r="HG33" s="135">
        <v>3.8851461684822643E-4</v>
      </c>
      <c r="HH33" s="135">
        <v>4.1730333540361715E-4</v>
      </c>
      <c r="HI33" s="135">
        <v>1.8502148415922655E-5</v>
      </c>
      <c r="HJ33" s="135">
        <v>2.3261878819808089E-4</v>
      </c>
      <c r="HK33" s="135">
        <v>5.5764810279295496E-3</v>
      </c>
      <c r="HL33" s="135">
        <v>1.8464430223382976E-4</v>
      </c>
      <c r="HM33" s="135">
        <v>3.4637828022984536E-5</v>
      </c>
      <c r="HN33" s="135">
        <v>6.6142648228496344E-5</v>
      </c>
      <c r="HO33" s="135">
        <v>9.9287420036048139E-5</v>
      </c>
      <c r="HP33" s="135">
        <v>1.7300576884820936E-5</v>
      </c>
      <c r="HQ33" s="135">
        <v>4.7278667016856371E-5</v>
      </c>
      <c r="HR33" s="135">
        <v>1.6039728948963623E-4</v>
      </c>
    </row>
    <row r="34" spans="1:226" x14ac:dyDescent="0.25">
      <c r="A34" s="124" t="s">
        <v>28</v>
      </c>
      <c r="B34" s="124">
        <v>8593</v>
      </c>
      <c r="C34" s="139" t="s">
        <v>923</v>
      </c>
      <c r="D34" s="136">
        <v>3.3205732390202648E-4</v>
      </c>
      <c r="E34" s="135">
        <v>7.9822866502988538E-5</v>
      </c>
      <c r="F34" s="135">
        <v>1.119177602211826E-3</v>
      </c>
      <c r="G34" s="135">
        <v>1.1823264270852865E-4</v>
      </c>
      <c r="H34" s="135">
        <v>1.5687765921427262E-3</v>
      </c>
      <c r="I34" s="135">
        <v>1.6476353246576295E-4</v>
      </c>
      <c r="J34" s="135">
        <v>2.0620724634440538E-4</v>
      </c>
      <c r="K34" s="135">
        <v>8.723403123244934E-4</v>
      </c>
      <c r="L34" s="135">
        <v>3.155487797008111E-4</v>
      </c>
      <c r="M34" s="135">
        <v>1.4755320468153512E-3</v>
      </c>
      <c r="N34" s="135">
        <v>6.0405081039675715E-4</v>
      </c>
      <c r="O34" s="135">
        <v>8.7979958303856633E-4</v>
      </c>
      <c r="P34" s="135">
        <v>2.6004082054529734E-3</v>
      </c>
      <c r="Q34" s="135">
        <v>4.3245351930367923E-4</v>
      </c>
      <c r="R34" s="135">
        <v>5.3550322336129701E-4</v>
      </c>
      <c r="S34" s="135">
        <v>2.5537553878915748E-3</v>
      </c>
      <c r="T34" s="135">
        <v>8.7729241922108233E-3</v>
      </c>
      <c r="U34" s="135">
        <v>1.7303323700483982E-3</v>
      </c>
      <c r="V34" s="135">
        <v>2.1968082778508771E-2</v>
      </c>
      <c r="W34" s="135">
        <v>3.8598941885312897E-2</v>
      </c>
      <c r="X34" s="135">
        <v>5.4870094193837527E-3</v>
      </c>
      <c r="Y34" s="135">
        <v>3.8806769967833789E-3</v>
      </c>
      <c r="Z34" s="135">
        <v>4.743962853007223E-3</v>
      </c>
      <c r="AA34" s="135">
        <v>8.5620265022064526E-4</v>
      </c>
      <c r="AB34" s="135">
        <v>8.1350818493758803E-4</v>
      </c>
      <c r="AC34" s="135">
        <v>1.5046484211561856E-3</v>
      </c>
      <c r="AD34" s="135">
        <v>5.2755528044353666E-3</v>
      </c>
      <c r="AE34" s="135"/>
      <c r="AF34" s="135">
        <v>3.6923757863661303E-4</v>
      </c>
      <c r="AG34" s="135">
        <v>9.1320168781296027E-5</v>
      </c>
      <c r="AH34" s="135">
        <v>1.2760865898967617E-3</v>
      </c>
      <c r="AI34" s="135">
        <v>1.2957766598618948E-4</v>
      </c>
      <c r="AJ34" s="135">
        <v>1.4014595268378206E-3</v>
      </c>
      <c r="AK34" s="135">
        <v>1.4935591059758271E-4</v>
      </c>
      <c r="AL34" s="135">
        <v>1.9814521675243576E-4</v>
      </c>
      <c r="AM34" s="135">
        <v>8.5744461563592392E-4</v>
      </c>
      <c r="AN34" s="135">
        <v>3.374696647104371E-4</v>
      </c>
      <c r="AO34" s="135">
        <v>1.6690884726012784E-3</v>
      </c>
      <c r="AP34" s="135">
        <v>7.7649357572803172E-4</v>
      </c>
      <c r="AQ34" s="135">
        <v>8.2901657202215568E-4</v>
      </c>
      <c r="AR34" s="135">
        <v>2.4444815944140255E-3</v>
      </c>
      <c r="AS34" s="135">
        <v>4.1132149703223002E-4</v>
      </c>
      <c r="AT34" s="135">
        <v>6.0574760161801995E-4</v>
      </c>
      <c r="AU34" s="135">
        <v>2.6607995476874554E-3</v>
      </c>
      <c r="AV34" s="135">
        <v>1.0008735958985462E-2</v>
      </c>
      <c r="AW34" s="135">
        <v>1.7316285807516413E-3</v>
      </c>
      <c r="AX34" s="135">
        <v>2.3914911601626444E-2</v>
      </c>
      <c r="AY34" s="135">
        <v>4.2818226524650546E-2</v>
      </c>
      <c r="AZ34" s="135">
        <v>5.6505876238079275E-3</v>
      </c>
      <c r="BA34" s="135">
        <v>3.91668039866037E-3</v>
      </c>
      <c r="BB34" s="135">
        <v>5.2048010354922083E-3</v>
      </c>
      <c r="BC34" s="135">
        <v>7.7692284968904925E-4</v>
      </c>
      <c r="BD34" s="135">
        <v>8.171798262706782E-4</v>
      </c>
      <c r="BE34" s="135">
        <v>1.5625908799723905E-3</v>
      </c>
      <c r="BF34" s="135">
        <v>5.8690951633176801E-3</v>
      </c>
      <c r="BG34" s="135"/>
      <c r="BH34" s="135">
        <v>2.680702333050423E-4</v>
      </c>
      <c r="BI34" s="135">
        <v>9.0648576660645535E-5</v>
      </c>
      <c r="BJ34" s="135">
        <v>1.5473229782510876E-3</v>
      </c>
      <c r="BK34" s="135">
        <v>1.0403798290054856E-4</v>
      </c>
      <c r="BL34" s="135">
        <v>1.5528603344391757E-3</v>
      </c>
      <c r="BM34" s="135">
        <v>1.3363329989269943E-4</v>
      </c>
      <c r="BN34" s="135">
        <v>1.5921702074142536E-4</v>
      </c>
      <c r="BO34" s="135">
        <v>8.4280358078185516E-4</v>
      </c>
      <c r="BP34" s="135">
        <v>3.332400527618602E-4</v>
      </c>
      <c r="BQ34" s="135">
        <v>1.6417002641526037E-3</v>
      </c>
      <c r="BR34" s="135">
        <v>8.1916465125432656E-4</v>
      </c>
      <c r="BS34" s="135">
        <v>7.2200192181642202E-4</v>
      </c>
      <c r="BT34" s="135">
        <v>2.5270719768606129E-3</v>
      </c>
      <c r="BU34" s="135">
        <v>3.494889399294689E-4</v>
      </c>
      <c r="BV34" s="135">
        <v>5.9396685762454346E-4</v>
      </c>
      <c r="BW34" s="135">
        <v>2.741171781093686E-3</v>
      </c>
      <c r="BX34" s="135">
        <v>9.7666431737326899E-3</v>
      </c>
      <c r="BY34" s="135">
        <v>1.5402439198790108E-3</v>
      </c>
      <c r="BZ34" s="135">
        <v>2.4713259976211328E-2</v>
      </c>
      <c r="CA34" s="135">
        <v>4.3771207470438306E-2</v>
      </c>
      <c r="CB34" s="135">
        <v>6.3784993014444165E-3</v>
      </c>
      <c r="CC34" s="135">
        <v>3.9484284171937929E-3</v>
      </c>
      <c r="CD34" s="135">
        <v>5.2631067365806498E-3</v>
      </c>
      <c r="CE34" s="135">
        <v>7.7856541097288349E-4</v>
      </c>
      <c r="CF34" s="135">
        <v>7.622777986271102E-4</v>
      </c>
      <c r="CG34" s="135">
        <v>1.6593672383046992E-3</v>
      </c>
      <c r="CH34" s="135">
        <v>6.3440652831697232E-3</v>
      </c>
      <c r="CI34" s="135"/>
      <c r="CJ34" s="135">
        <v>4.0563557752893613E-4</v>
      </c>
      <c r="CK34" s="135">
        <v>1.1464706772772893E-4</v>
      </c>
      <c r="CL34" s="135">
        <v>1.4280233580629769E-3</v>
      </c>
      <c r="CM34" s="135">
        <v>1.1742414421122982E-4</v>
      </c>
      <c r="CN34" s="135">
        <v>1.4730123881045738E-3</v>
      </c>
      <c r="CO34" s="135">
        <v>1.2179479636323342E-4</v>
      </c>
      <c r="CP34" s="135">
        <v>1.6527370777566744E-4</v>
      </c>
      <c r="CQ34" s="135">
        <v>6.7140416995668329E-4</v>
      </c>
      <c r="CR34" s="135">
        <v>3.329850498530401E-4</v>
      </c>
      <c r="CS34" s="135">
        <v>1.4652356376821214E-3</v>
      </c>
      <c r="CT34" s="135">
        <v>7.4691015521698536E-4</v>
      </c>
      <c r="CU34" s="135">
        <v>6.4174743386807235E-4</v>
      </c>
      <c r="CV34" s="135">
        <v>1.8651998851886807E-3</v>
      </c>
      <c r="CW34" s="135">
        <v>3.0404940195647535E-4</v>
      </c>
      <c r="CX34" s="135">
        <v>5.7217920262854342E-4</v>
      </c>
      <c r="CY34" s="135">
        <v>2.7407498565165662E-3</v>
      </c>
      <c r="CZ34" s="135">
        <v>9.484361301705482E-3</v>
      </c>
      <c r="DA34" s="135">
        <v>1.4433025250545305E-3</v>
      </c>
      <c r="DB34" s="135">
        <v>2.5699590052850125E-2</v>
      </c>
      <c r="DC34" s="135">
        <v>4.5323874122428387E-2</v>
      </c>
      <c r="DD34" s="135">
        <v>6.0238685920749047E-3</v>
      </c>
      <c r="DE34" s="135">
        <v>4.2479915762977296E-3</v>
      </c>
      <c r="DF34" s="135">
        <v>4.9631937781581181E-3</v>
      </c>
      <c r="DG34" s="135">
        <v>7.2885453950817677E-4</v>
      </c>
      <c r="DH34" s="135">
        <v>8.5190163986797573E-4</v>
      </c>
      <c r="DI34" s="135">
        <v>1.7543436826366614E-3</v>
      </c>
      <c r="DJ34" s="135">
        <v>7.1342450952406574E-3</v>
      </c>
      <c r="DK34" s="135"/>
      <c r="DL34" s="135">
        <v>2.8331675029184377E-4</v>
      </c>
      <c r="DM34" s="135">
        <v>1.128706983321737E-4</v>
      </c>
      <c r="DN34" s="135">
        <v>1.3997065690185705E-3</v>
      </c>
      <c r="DO34" s="135">
        <v>1.3543385569315654E-4</v>
      </c>
      <c r="DP34" s="135">
        <v>1.4336149461121122E-3</v>
      </c>
      <c r="DQ34" s="135">
        <v>5.483276653361625E-5</v>
      </c>
      <c r="DR34" s="135">
        <v>1.1482433566510313E-4</v>
      </c>
      <c r="DS34" s="135">
        <v>5.6197065630022604E-4</v>
      </c>
      <c r="DT34" s="135">
        <v>3.3772051374995334E-4</v>
      </c>
      <c r="DU34" s="135">
        <v>1.2150929747959374E-3</v>
      </c>
      <c r="DV34" s="135">
        <v>7.9325174877516625E-4</v>
      </c>
      <c r="DW34" s="135">
        <v>5.2965443189818384E-4</v>
      </c>
      <c r="DX34" s="135">
        <v>2.0406638505943708E-3</v>
      </c>
      <c r="DY34" s="135">
        <v>2.3382266222274475E-4</v>
      </c>
      <c r="DZ34" s="135">
        <v>5.2952455043185154E-4</v>
      </c>
      <c r="EA34" s="135">
        <v>2.5775938324035744E-3</v>
      </c>
      <c r="EB34" s="135">
        <v>8.8298895718002569E-3</v>
      </c>
      <c r="EC34" s="135">
        <v>1.264787452031989E-3</v>
      </c>
      <c r="ED34" s="135">
        <v>2.6407497914709959E-2</v>
      </c>
      <c r="EE34" s="135">
        <v>4.4277484991180012E-2</v>
      </c>
      <c r="EF34" s="135">
        <v>5.4544962547623628E-3</v>
      </c>
      <c r="EG34" s="135">
        <v>3.71292271267954E-3</v>
      </c>
      <c r="EH34" s="135">
        <v>4.5041426049798449E-3</v>
      </c>
      <c r="EI34" s="135">
        <v>5.4026871097029446E-4</v>
      </c>
      <c r="EJ34" s="135">
        <v>7.186070115312225E-4</v>
      </c>
      <c r="EK34" s="135">
        <v>1.4359950088197195E-3</v>
      </c>
      <c r="EL34" s="135">
        <v>6.9016399931911424E-3</v>
      </c>
      <c r="EM34" s="135"/>
      <c r="EN34" s="135">
        <v>1.8648289050490324E-4</v>
      </c>
      <c r="EO34" s="135">
        <v>1.0409956252769014E-4</v>
      </c>
      <c r="EP34" s="135">
        <v>1.2926544376959653E-3</v>
      </c>
      <c r="EQ34" s="135">
        <v>1.6644572542583253E-4</v>
      </c>
      <c r="ER34" s="135">
        <v>1.5569951053592379E-3</v>
      </c>
      <c r="ES34" s="135">
        <v>4.2526464368684536E-5</v>
      </c>
      <c r="ET34" s="135">
        <v>7.3076308593318193E-5</v>
      </c>
      <c r="EU34" s="135">
        <v>5.8176378408804678E-4</v>
      </c>
      <c r="EV34" s="135">
        <v>4.0998089025210619E-4</v>
      </c>
      <c r="EW34" s="135">
        <v>1.2116160375289895E-3</v>
      </c>
      <c r="EX34" s="135">
        <v>7.086563417412398E-4</v>
      </c>
      <c r="EY34" s="135">
        <v>6.9855041170482793E-4</v>
      </c>
      <c r="EZ34" s="135">
        <v>1.8905877759184282E-3</v>
      </c>
      <c r="FA34" s="135">
        <v>2.0188519967811289E-4</v>
      </c>
      <c r="FB34" s="135">
        <v>4.9998103686349482E-4</v>
      </c>
      <c r="FC34" s="135">
        <v>2.784749565022717E-3</v>
      </c>
      <c r="FD34" s="135">
        <v>8.6457249795856804E-3</v>
      </c>
      <c r="FE34" s="135">
        <v>1.2558234265821664E-3</v>
      </c>
      <c r="FF34" s="135">
        <v>2.6866086266167977E-2</v>
      </c>
      <c r="FG34" s="135">
        <v>4.2225734865963253E-2</v>
      </c>
      <c r="FH34" s="135">
        <v>4.7601791565981925E-3</v>
      </c>
      <c r="FI34" s="135">
        <v>3.3935070294592415E-3</v>
      </c>
      <c r="FJ34" s="135">
        <v>3.9921383344128439E-3</v>
      </c>
      <c r="FK34" s="135">
        <v>4.9208992624967171E-4</v>
      </c>
      <c r="FL34" s="135">
        <v>7.4220484561166825E-4</v>
      </c>
      <c r="FM34" s="135">
        <v>1.1337088049650163E-3</v>
      </c>
      <c r="FN34" s="135">
        <v>6.7914089824070243E-3</v>
      </c>
      <c r="FO34" s="135"/>
      <c r="FP34" s="135">
        <v>1.5012562444304028E-4</v>
      </c>
      <c r="FQ34" s="135">
        <v>9.6505214456698858E-5</v>
      </c>
      <c r="FR34" s="135">
        <v>1.3361827842612384E-3</v>
      </c>
      <c r="FS34" s="135">
        <v>1.3705889973208936E-4</v>
      </c>
      <c r="FT34" s="135">
        <v>1.2614293341962199E-3</v>
      </c>
      <c r="FU34" s="135">
        <v>2.4100139317178971E-5</v>
      </c>
      <c r="FV34" s="135">
        <v>1.0480912114253297E-4</v>
      </c>
      <c r="FW34" s="135">
        <v>3.8255428792045219E-4</v>
      </c>
      <c r="FX34" s="135">
        <v>3.6125841165792768E-4</v>
      </c>
      <c r="FY34" s="135">
        <v>1.1740524603211912E-3</v>
      </c>
      <c r="FZ34" s="135">
        <v>5.8515913942655973E-4</v>
      </c>
      <c r="GA34" s="135">
        <v>4.7682665811365859E-4</v>
      </c>
      <c r="GB34" s="135">
        <v>1.7343696412997448E-3</v>
      </c>
      <c r="GC34" s="135">
        <v>1.4652745004341484E-4</v>
      </c>
      <c r="GD34" s="135">
        <v>4.5894602777796917E-4</v>
      </c>
      <c r="GE34" s="135">
        <v>2.9178004730113253E-3</v>
      </c>
      <c r="GF34" s="135">
        <v>9.5156855508885252E-3</v>
      </c>
      <c r="GG34" s="135">
        <v>1.0592755250318413E-3</v>
      </c>
      <c r="GH34" s="135">
        <v>2.6966558458986319E-2</v>
      </c>
      <c r="GI34" s="135">
        <v>4.0299109354460093E-2</v>
      </c>
      <c r="GJ34" s="135">
        <v>4.3736377434669595E-3</v>
      </c>
      <c r="GK34" s="135">
        <v>3.1589923292643157E-3</v>
      </c>
      <c r="GL34" s="135">
        <v>4.0563118014161981E-3</v>
      </c>
      <c r="GM34" s="135">
        <v>3.6933495045516636E-4</v>
      </c>
      <c r="GN34" s="135">
        <v>5.2795559470992289E-4</v>
      </c>
      <c r="GO34" s="135">
        <v>1.2312644260707578E-3</v>
      </c>
      <c r="GP34" s="135">
        <v>6.975737592874248E-3</v>
      </c>
      <c r="GQ34" s="135"/>
      <c r="GR34" s="135">
        <v>9.4184640302928685E-5</v>
      </c>
      <c r="GS34" s="135">
        <v>5.935694428948394E-5</v>
      </c>
      <c r="GT34" s="135">
        <v>8.1872156140309156E-4</v>
      </c>
      <c r="GU34" s="135">
        <v>1.22508272789494E-4</v>
      </c>
      <c r="GV34" s="135">
        <v>9.3796106468671265E-4</v>
      </c>
      <c r="GW34" s="135">
        <v>1.4212029470481164E-5</v>
      </c>
      <c r="GX34" s="135">
        <v>6.0080138744454491E-5</v>
      </c>
      <c r="GY34" s="135">
        <v>3.2114917115161714E-4</v>
      </c>
      <c r="GZ34" s="135">
        <v>2.3093132620425347E-4</v>
      </c>
      <c r="HA34" s="135">
        <v>8.3859994899079923E-4</v>
      </c>
      <c r="HB34" s="135">
        <v>4.0890116229520438E-4</v>
      </c>
      <c r="HC34" s="135">
        <v>5.5735866383268087E-4</v>
      </c>
      <c r="HD34" s="135">
        <v>1.1171355718907019E-3</v>
      </c>
      <c r="HE34" s="135">
        <v>1.0404879941752425E-4</v>
      </c>
      <c r="HF34" s="135">
        <v>3.1539971944207466E-4</v>
      </c>
      <c r="HG34" s="135">
        <v>2.9611582670845409E-3</v>
      </c>
      <c r="HH34" s="135">
        <v>5.5907695550818908E-3</v>
      </c>
      <c r="HI34" s="135">
        <v>6.3250158049802763E-4</v>
      </c>
      <c r="HJ34" s="135">
        <v>2.0515859360234728E-2</v>
      </c>
      <c r="HK34" s="135">
        <v>2.8159872274665779E-2</v>
      </c>
      <c r="HL34" s="135">
        <v>2.8790433492081225E-3</v>
      </c>
      <c r="HM34" s="135">
        <v>2.1808456090589507E-3</v>
      </c>
      <c r="HN34" s="135">
        <v>2.385791429008331E-3</v>
      </c>
      <c r="HO34" s="135">
        <v>2.6253253100933378E-4</v>
      </c>
      <c r="HP34" s="135">
        <v>3.8716858000272875E-4</v>
      </c>
      <c r="HQ34" s="135">
        <v>7.8615098094812178E-4</v>
      </c>
      <c r="HR34" s="135">
        <v>4.9557408482446465E-3</v>
      </c>
    </row>
    <row r="35" spans="1:226" x14ac:dyDescent="0.25">
      <c r="A35" s="124" t="s">
        <v>29</v>
      </c>
      <c r="B35" s="124">
        <v>4783</v>
      </c>
      <c r="C35" s="9" t="s">
        <v>924</v>
      </c>
      <c r="D35" s="135">
        <v>8.2351834872205251E-4</v>
      </c>
      <c r="E35" s="135">
        <v>2.0937633819343677E-4</v>
      </c>
      <c r="F35" s="135">
        <v>1.2974125385421043E-3</v>
      </c>
      <c r="G35" s="135">
        <v>6.9559537068439556E-5</v>
      </c>
      <c r="H35" s="135">
        <v>1.0575420497333605E-3</v>
      </c>
      <c r="I35" s="135">
        <v>9.8418248087805296E-5</v>
      </c>
      <c r="J35" s="135">
        <v>1.6493425807540167E-4</v>
      </c>
      <c r="K35" s="135">
        <v>1.1026271371576647E-3</v>
      </c>
      <c r="L35" s="135">
        <v>6.8893478075273567E-4</v>
      </c>
      <c r="M35" s="135">
        <v>1.5487090660682217E-3</v>
      </c>
      <c r="N35" s="135">
        <v>5.146780779981267E-4</v>
      </c>
      <c r="O35" s="135">
        <v>8.1330082633638808E-4</v>
      </c>
      <c r="P35" s="135">
        <v>1.9943724430093639E-3</v>
      </c>
      <c r="Q35" s="135">
        <v>3.4423987237082573E-4</v>
      </c>
      <c r="R35" s="135">
        <v>7.8343253208233308E-4</v>
      </c>
      <c r="S35" s="135">
        <v>2.3956045102174906E-3</v>
      </c>
      <c r="T35" s="135">
        <v>7.0544441063025284E-3</v>
      </c>
      <c r="U35" s="135">
        <v>1.9410361941548792E-3</v>
      </c>
      <c r="V35" s="135">
        <v>1.1569498358888127E-2</v>
      </c>
      <c r="W35" s="135">
        <v>3.8565576764226797E-2</v>
      </c>
      <c r="X35" s="135">
        <v>9.9080725672674192E-3</v>
      </c>
      <c r="Y35" s="135">
        <v>5.8599635260231384E-3</v>
      </c>
      <c r="Z35" s="135">
        <v>7.4812776342141514E-3</v>
      </c>
      <c r="AA35" s="135">
        <v>1.0309851257043572E-3</v>
      </c>
      <c r="AB35" s="135">
        <v>8.9109505022924422E-4</v>
      </c>
      <c r="AC35" s="135">
        <v>2.4655072448427858E-3</v>
      </c>
      <c r="AD35" s="135">
        <v>2.6122901498692994E-3</v>
      </c>
      <c r="AE35" s="135"/>
      <c r="AF35" s="135">
        <v>8.935965291620773E-4</v>
      </c>
      <c r="AG35" s="135">
        <v>1.6705804024651804E-4</v>
      </c>
      <c r="AH35" s="135">
        <v>1.1741100329985827E-3</v>
      </c>
      <c r="AI35" s="135">
        <v>4.5779555737170756E-5</v>
      </c>
      <c r="AJ35" s="135">
        <v>8.2582383002962776E-4</v>
      </c>
      <c r="AK35" s="135">
        <v>6.8725462109285533E-5</v>
      </c>
      <c r="AL35" s="135">
        <v>1.5637280215696539E-4</v>
      </c>
      <c r="AM35" s="135">
        <v>1.0012026513735116E-3</v>
      </c>
      <c r="AN35" s="135">
        <v>5.3427904588702912E-4</v>
      </c>
      <c r="AO35" s="135">
        <v>1.4099650265719842E-3</v>
      </c>
      <c r="AP35" s="135">
        <v>4.4938516845401404E-4</v>
      </c>
      <c r="AQ35" s="135">
        <v>7.1092160670321761E-4</v>
      </c>
      <c r="AR35" s="135">
        <v>1.891494802889258E-3</v>
      </c>
      <c r="AS35" s="135">
        <v>2.7275002459409243E-4</v>
      </c>
      <c r="AT35" s="135">
        <v>6.6886317914566348E-4</v>
      </c>
      <c r="AU35" s="135">
        <v>2.2760379176704503E-3</v>
      </c>
      <c r="AV35" s="135">
        <v>6.618182408942022E-3</v>
      </c>
      <c r="AW35" s="135">
        <v>1.9091763459732182E-3</v>
      </c>
      <c r="AX35" s="135">
        <v>1.0797915816584295E-2</v>
      </c>
      <c r="AY35" s="135">
        <v>3.7238943142316704E-2</v>
      </c>
      <c r="AZ35" s="135">
        <v>9.8744036672176669E-3</v>
      </c>
      <c r="BA35" s="135">
        <v>5.486415477271963E-3</v>
      </c>
      <c r="BB35" s="135">
        <v>7.0455616740889354E-3</v>
      </c>
      <c r="BC35" s="135">
        <v>9.4272981277518841E-4</v>
      </c>
      <c r="BD35" s="135">
        <v>8.3361583708353943E-4</v>
      </c>
      <c r="BE35" s="135">
        <v>2.2748020467247892E-3</v>
      </c>
      <c r="BF35" s="135">
        <v>2.6373442440414947E-3</v>
      </c>
      <c r="BG35" s="135"/>
      <c r="BH35" s="135">
        <v>8.160509135091118E-4</v>
      </c>
      <c r="BI35" s="135">
        <v>1.9070522650600218E-4</v>
      </c>
      <c r="BJ35" s="135">
        <v>1.2112863159256008E-3</v>
      </c>
      <c r="BK35" s="135">
        <v>5.7207380914487604E-5</v>
      </c>
      <c r="BL35" s="135">
        <v>6.2368840473782015E-4</v>
      </c>
      <c r="BM35" s="135">
        <v>5.6680346135644248E-5</v>
      </c>
      <c r="BN35" s="135">
        <v>1.5949334462356631E-4</v>
      </c>
      <c r="BO35" s="135">
        <v>9.2909371485282979E-4</v>
      </c>
      <c r="BP35" s="135">
        <v>5.0845565509685187E-4</v>
      </c>
      <c r="BQ35" s="135">
        <v>1.1657495660525854E-3</v>
      </c>
      <c r="BR35" s="135">
        <v>4.1806313581319314E-4</v>
      </c>
      <c r="BS35" s="135">
        <v>6.5389351067431957E-4</v>
      </c>
      <c r="BT35" s="135">
        <v>1.4950066210081513E-3</v>
      </c>
      <c r="BU35" s="135">
        <v>2.6136862802230386E-4</v>
      </c>
      <c r="BV35" s="135">
        <v>6.1174028218137586E-4</v>
      </c>
      <c r="BW35" s="135">
        <v>2.1077506034905911E-3</v>
      </c>
      <c r="BX35" s="135">
        <v>6.1507405983459006E-3</v>
      </c>
      <c r="BY35" s="135">
        <v>1.7161729748842623E-3</v>
      </c>
      <c r="BZ35" s="135">
        <v>9.444378515536752E-3</v>
      </c>
      <c r="CA35" s="135">
        <v>3.0471560908494781E-2</v>
      </c>
      <c r="CB35" s="135">
        <v>9.3394489533408908E-3</v>
      </c>
      <c r="CC35" s="135">
        <v>4.9787216348165589E-3</v>
      </c>
      <c r="CD35" s="135">
        <v>6.1140376354373339E-3</v>
      </c>
      <c r="CE35" s="135">
        <v>8.5778520053943089E-4</v>
      </c>
      <c r="CF35" s="135">
        <v>7.8799030467354618E-4</v>
      </c>
      <c r="CG35" s="135">
        <v>2.1806006696446665E-3</v>
      </c>
      <c r="CH35" s="135">
        <v>2.2864333719268552E-3</v>
      </c>
      <c r="CI35" s="135"/>
      <c r="CJ35" s="135">
        <v>8.6769163575665031E-4</v>
      </c>
      <c r="CK35" s="135">
        <v>1.3261931454532053E-4</v>
      </c>
      <c r="CL35" s="135">
        <v>1.142071990156251E-3</v>
      </c>
      <c r="CM35" s="135">
        <v>3.3807875267854908E-5</v>
      </c>
      <c r="CN35" s="135">
        <v>6.3151377110421357E-4</v>
      </c>
      <c r="CO35" s="135">
        <v>3.4147590391912317E-5</v>
      </c>
      <c r="CP35" s="135">
        <v>1.1858945944402998E-4</v>
      </c>
      <c r="CQ35" s="135">
        <v>6.8344280434798094E-4</v>
      </c>
      <c r="CR35" s="135">
        <v>5.2772347404841089E-4</v>
      </c>
      <c r="CS35" s="135">
        <v>1.0178804051980766E-3</v>
      </c>
      <c r="CT35" s="135">
        <v>3.6113028146376325E-4</v>
      </c>
      <c r="CU35" s="135">
        <v>5.2761582923301759E-4</v>
      </c>
      <c r="CV35" s="135">
        <v>1.3360018942008872E-3</v>
      </c>
      <c r="CW35" s="135">
        <v>2.6858662962351106E-4</v>
      </c>
      <c r="CX35" s="135">
        <v>5.9564876512195174E-4</v>
      </c>
      <c r="CY35" s="135">
        <v>1.9906769152167681E-3</v>
      </c>
      <c r="CZ35" s="135">
        <v>5.6303018551414749E-3</v>
      </c>
      <c r="DA35" s="135">
        <v>1.6117282087377885E-3</v>
      </c>
      <c r="DB35" s="135">
        <v>9.2587059165303194E-3</v>
      </c>
      <c r="DC35" s="135">
        <v>3.0152963096289846E-2</v>
      </c>
      <c r="DD35" s="135">
        <v>9.7696527631489644E-3</v>
      </c>
      <c r="DE35" s="135">
        <v>5.0176084312541711E-3</v>
      </c>
      <c r="DF35" s="135">
        <v>6.1733252059041769E-3</v>
      </c>
      <c r="DG35" s="135">
        <v>8.8927461695708667E-4</v>
      </c>
      <c r="DH35" s="135">
        <v>1.0089544120124988E-3</v>
      </c>
      <c r="DI35" s="135">
        <v>2.0274236896622253E-3</v>
      </c>
      <c r="DJ35" s="135">
        <v>2.0942732133397506E-3</v>
      </c>
      <c r="DK35" s="135"/>
      <c r="DL35" s="135">
        <v>7.2451580137548139E-4</v>
      </c>
      <c r="DM35" s="135">
        <v>1.1444503677261504E-4</v>
      </c>
      <c r="DN35" s="135">
        <v>1.02399467020142E-3</v>
      </c>
      <c r="DO35" s="135">
        <v>3.030263461702298E-5</v>
      </c>
      <c r="DP35" s="135">
        <v>6.1370779021776341E-4</v>
      </c>
      <c r="DQ35" s="135">
        <v>6.1194287171363428E-5</v>
      </c>
      <c r="DR35" s="135">
        <v>1.0013066395606887E-4</v>
      </c>
      <c r="DS35" s="135">
        <v>7.0170865518333467E-4</v>
      </c>
      <c r="DT35" s="135">
        <v>4.6076488424987656E-4</v>
      </c>
      <c r="DU35" s="135">
        <v>9.1903192000401856E-4</v>
      </c>
      <c r="DV35" s="135">
        <v>3.6017462894396982E-4</v>
      </c>
      <c r="DW35" s="135">
        <v>4.5653060725840255E-4</v>
      </c>
      <c r="DX35" s="135">
        <v>1.2715141889868976E-3</v>
      </c>
      <c r="DY35" s="135">
        <v>2.3843926643311967E-4</v>
      </c>
      <c r="DZ35" s="135">
        <v>5.5319533954567568E-4</v>
      </c>
      <c r="EA35" s="135">
        <v>1.8981903001216256E-3</v>
      </c>
      <c r="EB35" s="135">
        <v>5.4068339355072218E-3</v>
      </c>
      <c r="EC35" s="135">
        <v>1.518184105329299E-3</v>
      </c>
      <c r="ED35" s="135">
        <v>9.607248464870783E-3</v>
      </c>
      <c r="EE35" s="135">
        <v>2.9669985087979727E-2</v>
      </c>
      <c r="EF35" s="135">
        <v>9.597410832290109E-3</v>
      </c>
      <c r="EG35" s="135">
        <v>5.0823312785712796E-3</v>
      </c>
      <c r="EH35" s="135">
        <v>5.6692287013043506E-3</v>
      </c>
      <c r="EI35" s="135">
        <v>6.9593260897652417E-4</v>
      </c>
      <c r="EJ35" s="135">
        <v>9.3534503715275719E-4</v>
      </c>
      <c r="EK35" s="135">
        <v>1.7366118052334137E-3</v>
      </c>
      <c r="EL35" s="135">
        <v>2.1433819486110315E-3</v>
      </c>
      <c r="EM35" s="135"/>
      <c r="EN35" s="135">
        <v>5.9723091174955414E-4</v>
      </c>
      <c r="EO35" s="135">
        <v>9.1175987660983211E-5</v>
      </c>
      <c r="EP35" s="135">
        <v>9.5547532119850671E-4</v>
      </c>
      <c r="EQ35" s="135">
        <v>1.626453928709062E-5</v>
      </c>
      <c r="ER35" s="135">
        <v>5.9000530673888353E-4</v>
      </c>
      <c r="ES35" s="135">
        <v>2.1928176293148012E-5</v>
      </c>
      <c r="ET35" s="135">
        <v>9.4753958113036804E-5</v>
      </c>
      <c r="EU35" s="135">
        <v>6.3010855221228186E-4</v>
      </c>
      <c r="EV35" s="135">
        <v>4.1247266139349774E-4</v>
      </c>
      <c r="EW35" s="135">
        <v>7.8890416393773046E-4</v>
      </c>
      <c r="EX35" s="135">
        <v>3.6639238917128927E-4</v>
      </c>
      <c r="EY35" s="135">
        <v>4.4303574208676637E-4</v>
      </c>
      <c r="EZ35" s="135">
        <v>1.2633447265975838E-3</v>
      </c>
      <c r="FA35" s="135">
        <v>2.3650255453043847E-4</v>
      </c>
      <c r="FB35" s="135">
        <v>5.0003781030901796E-4</v>
      </c>
      <c r="FC35" s="135">
        <v>1.8388166745230367E-3</v>
      </c>
      <c r="FD35" s="135">
        <v>4.989888465906314E-3</v>
      </c>
      <c r="FE35" s="135">
        <v>1.5915822930742023E-3</v>
      </c>
      <c r="FF35" s="135">
        <v>9.606974654949885E-3</v>
      </c>
      <c r="FG35" s="135">
        <v>2.7300110640049117E-2</v>
      </c>
      <c r="FH35" s="135">
        <v>8.5052990583081821E-3</v>
      </c>
      <c r="FI35" s="135">
        <v>4.996397726429091E-3</v>
      </c>
      <c r="FJ35" s="135">
        <v>5.3867886871975567E-3</v>
      </c>
      <c r="FK35" s="135">
        <v>1.0834429092114268E-3</v>
      </c>
      <c r="FL35" s="135">
        <v>9.3259218713906465E-4</v>
      </c>
      <c r="FM35" s="135">
        <v>1.758885109955699E-3</v>
      </c>
      <c r="FN35" s="135">
        <v>1.7073484157894179E-3</v>
      </c>
      <c r="FO35" s="135"/>
      <c r="FP35" s="135">
        <v>5.5668674537607968E-4</v>
      </c>
      <c r="FQ35" s="135">
        <v>6.764488746660909E-5</v>
      </c>
      <c r="FR35" s="135">
        <v>8.3202170365790121E-4</v>
      </c>
      <c r="FS35" s="135">
        <v>3.353894232063617E-5</v>
      </c>
      <c r="FT35" s="135">
        <v>5.745512725604837E-4</v>
      </c>
      <c r="FU35" s="135">
        <v>1.0275161229019394E-5</v>
      </c>
      <c r="FV35" s="135">
        <v>8.0428289383022221E-5</v>
      </c>
      <c r="FW35" s="135">
        <v>5.7449841921389645E-4</v>
      </c>
      <c r="FX35" s="135">
        <v>3.2595700990869331E-4</v>
      </c>
      <c r="FY35" s="135">
        <v>7.1783513416807585E-4</v>
      </c>
      <c r="FZ35" s="135">
        <v>3.8476700784955461E-4</v>
      </c>
      <c r="GA35" s="135">
        <v>4.482668578059516E-4</v>
      </c>
      <c r="GB35" s="135">
        <v>1.0580531104030504E-3</v>
      </c>
      <c r="GC35" s="135">
        <v>1.91520908973482E-4</v>
      </c>
      <c r="GD35" s="135">
        <v>4.0721051748973501E-4</v>
      </c>
      <c r="GE35" s="135">
        <v>1.6981562202750321E-3</v>
      </c>
      <c r="GF35" s="135">
        <v>4.4896642623761997E-3</v>
      </c>
      <c r="GG35" s="135">
        <v>1.2286345848660416E-3</v>
      </c>
      <c r="GH35" s="135">
        <v>9.1865333101155758E-3</v>
      </c>
      <c r="GI35" s="135">
        <v>2.5989466690155512E-2</v>
      </c>
      <c r="GJ35" s="135">
        <v>7.7208015903171261E-3</v>
      </c>
      <c r="GK35" s="135">
        <v>4.7753515607402586E-3</v>
      </c>
      <c r="GL35" s="135">
        <v>4.9471977694402671E-3</v>
      </c>
      <c r="GM35" s="135">
        <v>5.9717980493355957E-4</v>
      </c>
      <c r="GN35" s="135">
        <v>8.4772243740741094E-4</v>
      </c>
      <c r="GO35" s="135">
        <v>1.3035995047419975E-3</v>
      </c>
      <c r="GP35" s="135">
        <v>1.3800995730009224E-3</v>
      </c>
      <c r="GQ35" s="135"/>
      <c r="GR35" s="135">
        <v>5.0607838589897204E-4</v>
      </c>
      <c r="GS35" s="135">
        <v>4.7308324253536011E-5</v>
      </c>
      <c r="GT35" s="135">
        <v>7.8571072855668027E-4</v>
      </c>
      <c r="GU35" s="135">
        <v>2.5790865043220762E-5</v>
      </c>
      <c r="GV35" s="135">
        <v>7.5067234623423472E-4</v>
      </c>
      <c r="GW35" s="135">
        <v>1.2200101319689477E-5</v>
      </c>
      <c r="GX35" s="135">
        <v>8.211587426427615E-5</v>
      </c>
      <c r="GY35" s="135">
        <v>5.7404383570570504E-4</v>
      </c>
      <c r="GZ35" s="135">
        <v>2.7864155251398594E-4</v>
      </c>
      <c r="HA35" s="135">
        <v>7.3820518211720448E-4</v>
      </c>
      <c r="HB35" s="135">
        <v>4.2251986984776386E-4</v>
      </c>
      <c r="HC35" s="135">
        <v>4.4498258376491343E-4</v>
      </c>
      <c r="HD35" s="135">
        <v>1.1069959102466217E-3</v>
      </c>
      <c r="HE35" s="135">
        <v>2.1303899882895209E-4</v>
      </c>
      <c r="HF35" s="135">
        <v>4.2006256055651203E-4</v>
      </c>
      <c r="HG35" s="135">
        <v>1.9542922343216041E-3</v>
      </c>
      <c r="HH35" s="135">
        <v>4.7699134881512336E-3</v>
      </c>
      <c r="HI35" s="135">
        <v>1.1926412755312924E-3</v>
      </c>
      <c r="HJ35" s="135">
        <v>8.8487679769886935E-3</v>
      </c>
      <c r="HK35" s="135">
        <v>2.7429853093937077E-2</v>
      </c>
      <c r="HL35" s="135">
        <v>7.9085363395849182E-3</v>
      </c>
      <c r="HM35" s="135">
        <v>4.7470967582712827E-3</v>
      </c>
      <c r="HN35" s="135">
        <v>5.3160304377256841E-3</v>
      </c>
      <c r="HO35" s="135">
        <v>5.8733221525069756E-4</v>
      </c>
      <c r="HP35" s="135">
        <v>1.0326718631522391E-3</v>
      </c>
      <c r="HQ35" s="135">
        <v>1.3408145498207185E-3</v>
      </c>
      <c r="HR35" s="135">
        <v>1.4927208743092664E-3</v>
      </c>
    </row>
    <row r="36" spans="1:226" x14ac:dyDescent="0.25">
      <c r="A36" s="124" t="s">
        <v>29</v>
      </c>
      <c r="B36" s="124">
        <v>4761</v>
      </c>
      <c r="C36" s="9" t="s">
        <v>925</v>
      </c>
      <c r="D36" s="135">
        <v>2.9379479785290163E-3</v>
      </c>
      <c r="E36" s="135">
        <v>9.4919456769023303E-4</v>
      </c>
      <c r="F36" s="135">
        <v>5.7110958152817009E-3</v>
      </c>
      <c r="G36" s="135">
        <v>8.4845953651753838E-4</v>
      </c>
      <c r="H36" s="135">
        <v>8.3847767368193157E-3</v>
      </c>
      <c r="I36" s="135">
        <v>1.0108149013588505E-3</v>
      </c>
      <c r="J36" s="135">
        <v>1.3565457514014877E-3</v>
      </c>
      <c r="K36" s="135">
        <v>5.7183896787528291E-3</v>
      </c>
      <c r="L36" s="135">
        <v>2.6308125649333485E-3</v>
      </c>
      <c r="M36" s="135">
        <v>8.4515046817242555E-3</v>
      </c>
      <c r="N36" s="135">
        <v>4.3357707997579127E-3</v>
      </c>
      <c r="O36" s="135">
        <v>4.2988310571087747E-3</v>
      </c>
      <c r="P36" s="135">
        <v>1.2083650956369393E-2</v>
      </c>
      <c r="Q36" s="135">
        <v>2.8863291436184149E-3</v>
      </c>
      <c r="R36" s="135">
        <v>2.8835960742832401E-3</v>
      </c>
      <c r="S36" s="135">
        <v>1.6161444470603459E-2</v>
      </c>
      <c r="T36" s="135">
        <v>4.3401268931395662E-2</v>
      </c>
      <c r="U36" s="135">
        <v>8.7438276760423723E-3</v>
      </c>
      <c r="V36" s="135">
        <v>5.8069644462351022E-2</v>
      </c>
      <c r="W36" s="135">
        <v>0.21201275635243055</v>
      </c>
      <c r="X36" s="135">
        <v>4.5896378204974206E-2</v>
      </c>
      <c r="Y36" s="135">
        <v>1.6107337402697878E-2</v>
      </c>
      <c r="Z36" s="135">
        <v>3.1473581294235317E-2</v>
      </c>
      <c r="AA36" s="135">
        <v>5.1829228588111545E-3</v>
      </c>
      <c r="AB36" s="135">
        <v>5.9084706969368371E-3</v>
      </c>
      <c r="AC36" s="135">
        <v>1.0750054367901383E-2</v>
      </c>
      <c r="AD36" s="135">
        <v>1.7484375286325862E-2</v>
      </c>
      <c r="AE36" s="135"/>
      <c r="AF36" s="135">
        <v>2.8783860873258654E-3</v>
      </c>
      <c r="AG36" s="135">
        <v>9.0560311653378202E-4</v>
      </c>
      <c r="AH36" s="135">
        <v>4.952816284381858E-3</v>
      </c>
      <c r="AI36" s="135">
        <v>8.542536753038259E-4</v>
      </c>
      <c r="AJ36" s="135">
        <v>8.4159423918849178E-3</v>
      </c>
      <c r="AK36" s="135">
        <v>1.0886060190379372E-3</v>
      </c>
      <c r="AL36" s="135">
        <v>1.5937769670923735E-3</v>
      </c>
      <c r="AM36" s="135">
        <v>5.9380147092268744E-3</v>
      </c>
      <c r="AN36" s="135">
        <v>2.7551978125645582E-3</v>
      </c>
      <c r="AO36" s="135">
        <v>9.2586564612022939E-3</v>
      </c>
      <c r="AP36" s="135">
        <v>4.3678782211391638E-3</v>
      </c>
      <c r="AQ36" s="135">
        <v>3.6592768541877279E-3</v>
      </c>
      <c r="AR36" s="135">
        <v>1.369665732111836E-2</v>
      </c>
      <c r="AS36" s="135">
        <v>3.2601763061294599E-3</v>
      </c>
      <c r="AT36" s="135">
        <v>3.0748947371165083E-3</v>
      </c>
      <c r="AU36" s="135">
        <v>1.62698720960745E-2</v>
      </c>
      <c r="AV36" s="135">
        <v>4.433463565456934E-2</v>
      </c>
      <c r="AW36" s="135">
        <v>8.829610349319103E-3</v>
      </c>
      <c r="AX36" s="135">
        <v>5.8813173690158885E-2</v>
      </c>
      <c r="AY36" s="135">
        <v>0.22798290127617987</v>
      </c>
      <c r="AZ36" s="135">
        <v>4.4953721489103045E-2</v>
      </c>
      <c r="BA36" s="135">
        <v>1.6573835640233833E-2</v>
      </c>
      <c r="BB36" s="135">
        <v>3.2853889686472668E-2</v>
      </c>
      <c r="BC36" s="135">
        <v>4.2769800014338033E-3</v>
      </c>
      <c r="BD36" s="135">
        <v>5.8583407592790911E-3</v>
      </c>
      <c r="BE36" s="135">
        <v>1.0603721054852352E-2</v>
      </c>
      <c r="BF36" s="135">
        <v>1.8570910008527269E-2</v>
      </c>
      <c r="BG36" s="135"/>
      <c r="BH36" s="135">
        <v>3.3251476921717284E-3</v>
      </c>
      <c r="BI36" s="135">
        <v>9.9459609397862712E-4</v>
      </c>
      <c r="BJ36" s="135">
        <v>5.2067045081771518E-3</v>
      </c>
      <c r="BK36" s="135">
        <v>1.2583609684838682E-3</v>
      </c>
      <c r="BL36" s="135">
        <v>8.1751303970596066E-3</v>
      </c>
      <c r="BM36" s="135">
        <v>9.5423913903214957E-4</v>
      </c>
      <c r="BN36" s="135">
        <v>1.3883768175832838E-3</v>
      </c>
      <c r="BO36" s="135">
        <v>6.1374324937804748E-3</v>
      </c>
      <c r="BP36" s="135">
        <v>2.8039491059648259E-3</v>
      </c>
      <c r="BQ36" s="135">
        <v>9.4082392692868451E-3</v>
      </c>
      <c r="BR36" s="135">
        <v>3.9738632881375791E-3</v>
      </c>
      <c r="BS36" s="135">
        <v>3.6597797271044731E-3</v>
      </c>
      <c r="BT36" s="135">
        <v>1.3787134264162053E-2</v>
      </c>
      <c r="BU36" s="135">
        <v>3.1274465315518475E-3</v>
      </c>
      <c r="BV36" s="135">
        <v>3.401998586614378E-3</v>
      </c>
      <c r="BW36" s="135">
        <v>1.7161666116968302E-2</v>
      </c>
      <c r="BX36" s="135">
        <v>4.9024470133689858E-2</v>
      </c>
      <c r="BY36" s="135">
        <v>8.8538347732286769E-3</v>
      </c>
      <c r="BZ36" s="135">
        <v>6.2229688032709028E-2</v>
      </c>
      <c r="CA36" s="135">
        <v>0.23091493029064544</v>
      </c>
      <c r="CB36" s="135">
        <v>4.9179399263573072E-2</v>
      </c>
      <c r="CC36" s="135">
        <v>1.6894745346339543E-2</v>
      </c>
      <c r="CD36" s="135">
        <v>3.294896502995405E-2</v>
      </c>
      <c r="CE36" s="135">
        <v>4.3907086644511982E-3</v>
      </c>
      <c r="CF36" s="135">
        <v>6.6997947151578021E-3</v>
      </c>
      <c r="CG36" s="135">
        <v>1.0566711771784882E-2</v>
      </c>
      <c r="CH36" s="135">
        <v>1.7990215472672159E-2</v>
      </c>
      <c r="CI36" s="135"/>
      <c r="CJ36" s="135">
        <v>3.2630716299927652E-3</v>
      </c>
      <c r="CK36" s="135">
        <v>9.7234836252038832E-4</v>
      </c>
      <c r="CL36" s="135">
        <v>5.0930852625087801E-3</v>
      </c>
      <c r="CM36" s="135">
        <v>7.8640947587943055E-4</v>
      </c>
      <c r="CN36" s="135">
        <v>7.6248788514084436E-3</v>
      </c>
      <c r="CO36" s="135">
        <v>9.2224524110809966E-4</v>
      </c>
      <c r="CP36" s="135">
        <v>1.6363485695191594E-3</v>
      </c>
      <c r="CQ36" s="135">
        <v>5.6684220949805896E-3</v>
      </c>
      <c r="CR36" s="135">
        <v>2.9014136512923437E-3</v>
      </c>
      <c r="CS36" s="135">
        <v>1.0128838963022102E-2</v>
      </c>
      <c r="CT36" s="135">
        <v>3.655869588200693E-3</v>
      </c>
      <c r="CU36" s="135">
        <v>3.4057070822412589E-3</v>
      </c>
      <c r="CV36" s="135">
        <v>1.1625332899236281E-2</v>
      </c>
      <c r="CW36" s="135">
        <v>3.109521283968401E-3</v>
      </c>
      <c r="CX36" s="135">
        <v>3.1395569148687393E-3</v>
      </c>
      <c r="CY36" s="135">
        <v>1.6280485067727515E-2</v>
      </c>
      <c r="CZ36" s="135">
        <v>4.7660485134322576E-2</v>
      </c>
      <c r="DA36" s="135">
        <v>9.0248328183723317E-3</v>
      </c>
      <c r="DB36" s="135">
        <v>6.0917090838048242E-2</v>
      </c>
      <c r="DC36" s="135">
        <v>0.22921676802201071</v>
      </c>
      <c r="DD36" s="135">
        <v>5.0122639409406346E-2</v>
      </c>
      <c r="DE36" s="135">
        <v>1.6991014746167901E-2</v>
      </c>
      <c r="DF36" s="135">
        <v>3.4332048052974108E-2</v>
      </c>
      <c r="DG36" s="135">
        <v>4.5204359921254137E-3</v>
      </c>
      <c r="DH36" s="135">
        <v>6.6201356157549992E-3</v>
      </c>
      <c r="DI36" s="135">
        <v>1.0980800282382536E-2</v>
      </c>
      <c r="DJ36" s="135">
        <v>1.9266879904248746E-2</v>
      </c>
      <c r="DK36" s="135"/>
      <c r="DL36" s="135">
        <v>4.0881497712280728E-3</v>
      </c>
      <c r="DM36" s="135">
        <v>1.1449918714580328E-3</v>
      </c>
      <c r="DN36" s="135">
        <v>4.9945908495112002E-3</v>
      </c>
      <c r="DO36" s="135">
        <v>8.2085108012373278E-4</v>
      </c>
      <c r="DP36" s="135">
        <v>7.9448092573147014E-3</v>
      </c>
      <c r="DQ36" s="135">
        <v>1.0831666463677382E-3</v>
      </c>
      <c r="DR36" s="135">
        <v>2.4206351043421161E-3</v>
      </c>
      <c r="DS36" s="135">
        <v>6.3870717740291657E-3</v>
      </c>
      <c r="DT36" s="135">
        <v>3.0159158637522985E-3</v>
      </c>
      <c r="DU36" s="135">
        <v>1.030438025399698E-2</v>
      </c>
      <c r="DV36" s="135">
        <v>3.9283006143075562E-3</v>
      </c>
      <c r="DW36" s="135">
        <v>2.7492425340305045E-3</v>
      </c>
      <c r="DX36" s="135">
        <v>1.3453165949489984E-2</v>
      </c>
      <c r="DY36" s="135">
        <v>2.9107916088045235E-3</v>
      </c>
      <c r="DZ36" s="135">
        <v>3.1298441348058034E-3</v>
      </c>
      <c r="EA36" s="135">
        <v>1.7227854683935419E-2</v>
      </c>
      <c r="EB36" s="135">
        <v>5.0623909747854766E-2</v>
      </c>
      <c r="EC36" s="135">
        <v>9.5547952047402122E-3</v>
      </c>
      <c r="ED36" s="135">
        <v>6.1795617768294835E-2</v>
      </c>
      <c r="EE36" s="135">
        <v>0.23951138619062065</v>
      </c>
      <c r="EF36" s="135">
        <v>5.1606933856965194E-2</v>
      </c>
      <c r="EG36" s="135">
        <v>1.7787881778584765E-2</v>
      </c>
      <c r="EH36" s="135">
        <v>3.6925676720531035E-2</v>
      </c>
      <c r="EI36" s="135">
        <v>4.5535978196911643E-3</v>
      </c>
      <c r="EJ36" s="135">
        <v>7.2035343359136894E-3</v>
      </c>
      <c r="EK36" s="135">
        <v>1.1461013029225616E-2</v>
      </c>
      <c r="EL36" s="135">
        <v>2.1992342132014009E-2</v>
      </c>
      <c r="EM36" s="135"/>
      <c r="EN36" s="135">
        <v>3.7733123485069017E-3</v>
      </c>
      <c r="EO36" s="135">
        <v>1.4333563997332897E-3</v>
      </c>
      <c r="EP36" s="135">
        <v>4.8335271508487552E-3</v>
      </c>
      <c r="EQ36" s="135">
        <v>9.4430533470982419E-4</v>
      </c>
      <c r="ER36" s="135">
        <v>7.2166299729016356E-3</v>
      </c>
      <c r="ES36" s="135">
        <v>9.7280074843308169E-4</v>
      </c>
      <c r="ET36" s="135">
        <v>3.0896945030811068E-3</v>
      </c>
      <c r="EU36" s="135">
        <v>5.335873510786804E-3</v>
      </c>
      <c r="EV36" s="135">
        <v>3.1770880502298513E-3</v>
      </c>
      <c r="EW36" s="135">
        <v>8.9217614002254971E-3</v>
      </c>
      <c r="EX36" s="135">
        <v>4.0816516975855218E-3</v>
      </c>
      <c r="EY36" s="135">
        <v>2.4671991540280423E-3</v>
      </c>
      <c r="EZ36" s="135">
        <v>1.3682583990261175E-2</v>
      </c>
      <c r="FA36" s="135">
        <v>3.05315033376984E-3</v>
      </c>
      <c r="FB36" s="135">
        <v>3.4196856813560328E-3</v>
      </c>
      <c r="FC36" s="135">
        <v>1.6856763744591378E-2</v>
      </c>
      <c r="FD36" s="135">
        <v>5.0704587405258419E-2</v>
      </c>
      <c r="FE36" s="135">
        <v>1.1050296907577903E-2</v>
      </c>
      <c r="FF36" s="135">
        <v>6.6267457029514254E-2</v>
      </c>
      <c r="FG36" s="135">
        <v>0.24851406401625908</v>
      </c>
      <c r="FH36" s="135">
        <v>5.1635911960837624E-2</v>
      </c>
      <c r="FI36" s="135">
        <v>1.7414549391690185E-2</v>
      </c>
      <c r="FJ36" s="135">
        <v>3.8508813610195376E-2</v>
      </c>
      <c r="FK36" s="135">
        <v>4.7795919488489939E-3</v>
      </c>
      <c r="FL36" s="135">
        <v>7.4364106126361233E-3</v>
      </c>
      <c r="FM36" s="135">
        <v>1.2406723644753913E-2</v>
      </c>
      <c r="FN36" s="135">
        <v>2.1513996170143872E-2</v>
      </c>
      <c r="FO36" s="135"/>
      <c r="FP36" s="135">
        <v>3.6542140179940917E-3</v>
      </c>
      <c r="FQ36" s="135">
        <v>1.1871843987123168E-3</v>
      </c>
      <c r="FR36" s="135">
        <v>4.1950058295231896E-3</v>
      </c>
      <c r="FS36" s="135">
        <v>9.798084548459326E-4</v>
      </c>
      <c r="FT36" s="135">
        <v>7.098996570513035E-3</v>
      </c>
      <c r="FU36" s="135">
        <v>1.3835223007873075E-3</v>
      </c>
      <c r="FV36" s="135">
        <v>4.3130930133783814E-3</v>
      </c>
      <c r="FW36" s="135">
        <v>4.9427184502579937E-3</v>
      </c>
      <c r="FX36" s="135">
        <v>3.1534244645341331E-3</v>
      </c>
      <c r="FY36" s="135">
        <v>8.3626762342510191E-3</v>
      </c>
      <c r="FZ36" s="135">
        <v>3.8701763414150971E-3</v>
      </c>
      <c r="GA36" s="135">
        <v>2.4991048272915255E-3</v>
      </c>
      <c r="GB36" s="135">
        <v>1.3291527378943712E-2</v>
      </c>
      <c r="GC36" s="135">
        <v>3.0672084924871184E-3</v>
      </c>
      <c r="GD36" s="135">
        <v>3.3989310791182371E-3</v>
      </c>
      <c r="GE36" s="135">
        <v>1.7497435054157483E-2</v>
      </c>
      <c r="GF36" s="135">
        <v>4.9441782513136003E-2</v>
      </c>
      <c r="GG36" s="135">
        <v>1.1847852749327519E-2</v>
      </c>
      <c r="GH36" s="135">
        <v>6.7675226526693569E-2</v>
      </c>
      <c r="GI36" s="135">
        <v>0.27412739402039121</v>
      </c>
      <c r="GJ36" s="135">
        <v>4.8170333050548589E-2</v>
      </c>
      <c r="GK36" s="135">
        <v>1.7343456655450597E-2</v>
      </c>
      <c r="GL36" s="135">
        <v>4.0588015781437482E-2</v>
      </c>
      <c r="GM36" s="135">
        <v>4.7863205016673085E-3</v>
      </c>
      <c r="GN36" s="135">
        <v>7.275703562560713E-3</v>
      </c>
      <c r="GO36" s="135">
        <v>1.2369299417659657E-2</v>
      </c>
      <c r="GP36" s="135">
        <v>2.2204323367880346E-2</v>
      </c>
      <c r="GQ36" s="135"/>
      <c r="GR36" s="135">
        <v>3.4917055867250981E-3</v>
      </c>
      <c r="GS36" s="135">
        <v>1.5147504588316719E-3</v>
      </c>
      <c r="GT36" s="135">
        <v>5.1021649057912434E-3</v>
      </c>
      <c r="GU36" s="135">
        <v>1.1442013478543498E-3</v>
      </c>
      <c r="GV36" s="135">
        <v>6.8337930580141303E-3</v>
      </c>
      <c r="GW36" s="135">
        <v>2.0418476506638699E-3</v>
      </c>
      <c r="GX36" s="135">
        <v>4.0338695646694412E-3</v>
      </c>
      <c r="GY36" s="135">
        <v>5.4111413049419384E-3</v>
      </c>
      <c r="GZ36" s="135">
        <v>3.1644918720255192E-3</v>
      </c>
      <c r="HA36" s="135">
        <v>8.7491839284090482E-3</v>
      </c>
      <c r="HB36" s="135">
        <v>4.3430110580524161E-3</v>
      </c>
      <c r="HC36" s="135">
        <v>2.6311012943354552E-3</v>
      </c>
      <c r="HD36" s="135">
        <v>1.3946900506564741E-2</v>
      </c>
      <c r="HE36" s="135">
        <v>3.6740313040363407E-3</v>
      </c>
      <c r="HF36" s="135">
        <v>4.0856043354831782E-3</v>
      </c>
      <c r="HG36" s="135">
        <v>1.8092432091211925E-2</v>
      </c>
      <c r="HH36" s="135">
        <v>5.1600826708622573E-2</v>
      </c>
      <c r="HI36" s="135">
        <v>1.1547502665113353E-2</v>
      </c>
      <c r="HJ36" s="135">
        <v>7.1217229094389337E-2</v>
      </c>
      <c r="HK36" s="135">
        <v>0.27364947536489587</v>
      </c>
      <c r="HL36" s="135">
        <v>4.5136364399032174E-2</v>
      </c>
      <c r="HM36" s="135">
        <v>1.8327737635647292E-2</v>
      </c>
      <c r="HN36" s="135">
        <v>4.2933821819792918E-2</v>
      </c>
      <c r="HO36" s="135">
        <v>4.9847926920028041E-3</v>
      </c>
      <c r="HP36" s="135">
        <v>7.2026399527407451E-3</v>
      </c>
      <c r="HQ36" s="135">
        <v>1.3212900710335958E-2</v>
      </c>
      <c r="HR36" s="135">
        <v>2.1488605497494248E-2</v>
      </c>
    </row>
    <row r="37" spans="1:226" x14ac:dyDescent="0.25">
      <c r="A37" s="124" t="s">
        <v>29</v>
      </c>
      <c r="B37" s="124">
        <v>4762</v>
      </c>
      <c r="C37" s="139" t="s">
        <v>926</v>
      </c>
      <c r="D37" s="136">
        <v>1.1013845619894771E-4</v>
      </c>
      <c r="E37" s="135">
        <v>4.4502322372561529E-5</v>
      </c>
      <c r="F37" s="135">
        <v>1.2145971608046271E-4</v>
      </c>
      <c r="G37" s="135">
        <v>4.6440121909881356E-5</v>
      </c>
      <c r="H37" s="135">
        <v>1.8621103791213714E-4</v>
      </c>
      <c r="I37" s="135">
        <v>4.7520725270174774E-6</v>
      </c>
      <c r="J37" s="135">
        <v>3.2491474004147366E-5</v>
      </c>
      <c r="K37" s="135">
        <v>2.5984580641895855E-4</v>
      </c>
      <c r="L37" s="135">
        <v>4.3195711638375793E-5</v>
      </c>
      <c r="M37" s="135">
        <v>3.0482841687646162E-4</v>
      </c>
      <c r="N37" s="135">
        <v>1.8800029782393469E-4</v>
      </c>
      <c r="O37" s="135">
        <v>7.0793955640369367E-5</v>
      </c>
      <c r="P37" s="135">
        <v>6.6083393512930894E-4</v>
      </c>
      <c r="Q37" s="135">
        <v>6.0802618546945636E-5</v>
      </c>
      <c r="R37" s="135">
        <v>2.6622514997028763E-5</v>
      </c>
      <c r="S37" s="135">
        <v>3.7543363454194074E-4</v>
      </c>
      <c r="T37" s="135">
        <v>1.3263035618395573E-3</v>
      </c>
      <c r="U37" s="135">
        <v>3.0099116314178282E-4</v>
      </c>
      <c r="V37" s="135">
        <v>1.149871482232288E-3</v>
      </c>
      <c r="W37" s="135">
        <v>6.3785345932528071E-3</v>
      </c>
      <c r="X37" s="135">
        <v>1.0711519363471129E-3</v>
      </c>
      <c r="Y37" s="135">
        <v>6.0485724050066841E-4</v>
      </c>
      <c r="Z37" s="135">
        <v>1.1631145220859567E-3</v>
      </c>
      <c r="AA37" s="135">
        <v>1.489143219657142E-4</v>
      </c>
      <c r="AB37" s="135">
        <v>2.189509347266334E-4</v>
      </c>
      <c r="AC37" s="135">
        <v>3.4862731296601758E-4</v>
      </c>
      <c r="AD37" s="135">
        <v>2.7626439632333377E-4</v>
      </c>
      <c r="AE37" s="135"/>
      <c r="AF37" s="135">
        <v>1.2751791514342031E-4</v>
      </c>
      <c r="AG37" s="135">
        <v>2.9745680210514163E-5</v>
      </c>
      <c r="AH37" s="135">
        <v>1.1762727367839885E-4</v>
      </c>
      <c r="AI37" s="135">
        <v>6.5033186330607545E-5</v>
      </c>
      <c r="AJ37" s="135">
        <v>1.8904211166465763E-4</v>
      </c>
      <c r="AK37" s="135">
        <v>1.9722853867541125E-5</v>
      </c>
      <c r="AL37" s="135">
        <v>4.6092498830727889E-5</v>
      </c>
      <c r="AM37" s="135">
        <v>3.710399071285868E-4</v>
      </c>
      <c r="AN37" s="135">
        <v>4.7259942286959814E-5</v>
      </c>
      <c r="AO37" s="135">
        <v>2.8253567268875826E-4</v>
      </c>
      <c r="AP37" s="135">
        <v>1.8131163882151934E-4</v>
      </c>
      <c r="AQ37" s="135">
        <v>7.1674321921350246E-5</v>
      </c>
      <c r="AR37" s="135">
        <v>6.2456943216829838E-4</v>
      </c>
      <c r="AS37" s="135">
        <v>6.063638264478798E-5</v>
      </c>
      <c r="AT37" s="135">
        <v>1.6886601425609541E-5</v>
      </c>
      <c r="AU37" s="135">
        <v>3.7746101346045204E-4</v>
      </c>
      <c r="AV37" s="135">
        <v>1.4531460778048127E-3</v>
      </c>
      <c r="AW37" s="135">
        <v>3.0816812760732574E-4</v>
      </c>
      <c r="AX37" s="135">
        <v>1.3546339422006433E-3</v>
      </c>
      <c r="AY37" s="135">
        <v>7.6205324714937305E-3</v>
      </c>
      <c r="AZ37" s="135">
        <v>1.1224080348461317E-3</v>
      </c>
      <c r="BA37" s="135">
        <v>6.7992082914100508E-4</v>
      </c>
      <c r="BB37" s="135">
        <v>1.2087567187686094E-3</v>
      </c>
      <c r="BC37" s="135">
        <v>1.5304043909385737E-4</v>
      </c>
      <c r="BD37" s="135">
        <v>2.3499205161434821E-4</v>
      </c>
      <c r="BE37" s="135">
        <v>2.4820150398714534E-4</v>
      </c>
      <c r="BF37" s="135">
        <v>4.8365787590058868E-4</v>
      </c>
      <c r="BG37" s="135"/>
      <c r="BH37" s="135">
        <v>1.4111671982639984E-4</v>
      </c>
      <c r="BI37" s="135">
        <v>3.1885326895663706E-5</v>
      </c>
      <c r="BJ37" s="135">
        <v>1.6615201630633091E-4</v>
      </c>
      <c r="BK37" s="135">
        <v>1.0557746664715613E-4</v>
      </c>
      <c r="BL37" s="135">
        <v>1.7099973303228068E-4</v>
      </c>
      <c r="BM37" s="135">
        <v>2.8450269088847362E-5</v>
      </c>
      <c r="BN37" s="135">
        <v>6.2844929276765032E-5</v>
      </c>
      <c r="BO37" s="135">
        <v>1.76483142510595E-4</v>
      </c>
      <c r="BP37" s="135">
        <v>5.6117478748610523E-5</v>
      </c>
      <c r="BQ37" s="135">
        <v>2.9973253668077023E-4</v>
      </c>
      <c r="BR37" s="135">
        <v>1.6569182455288372E-4</v>
      </c>
      <c r="BS37" s="135">
        <v>9.0897556582423766E-5</v>
      </c>
      <c r="BT37" s="135">
        <v>7.7356575031873817E-4</v>
      </c>
      <c r="BU37" s="135">
        <v>4.9921119970231244E-5</v>
      </c>
      <c r="BV37" s="135">
        <v>3.4312965338017848E-5</v>
      </c>
      <c r="BW37" s="135">
        <v>4.6923107042713929E-4</v>
      </c>
      <c r="BX37" s="135">
        <v>1.5890857177826602E-3</v>
      </c>
      <c r="BY37" s="135">
        <v>3.3135337085800061E-4</v>
      </c>
      <c r="BZ37" s="135">
        <v>1.4060781958741089E-3</v>
      </c>
      <c r="CA37" s="135">
        <v>7.7429573442425806E-3</v>
      </c>
      <c r="CB37" s="135">
        <v>9.6102432510108558E-4</v>
      </c>
      <c r="CC37" s="135">
        <v>7.8244521320264173E-4</v>
      </c>
      <c r="CD37" s="135">
        <v>1.3175962416604571E-3</v>
      </c>
      <c r="CE37" s="135">
        <v>1.4628147425482698E-4</v>
      </c>
      <c r="CF37" s="135">
        <v>3.23411706175E-4</v>
      </c>
      <c r="CG37" s="135">
        <v>3.3991737577414587E-4</v>
      </c>
      <c r="CH37" s="135">
        <v>2.8498845929841648E-4</v>
      </c>
      <c r="CI37" s="135"/>
      <c r="CJ37" s="135">
        <v>1.2612084105451308E-4</v>
      </c>
      <c r="CK37" s="135">
        <v>3.9011677085206373E-5</v>
      </c>
      <c r="CL37" s="135">
        <v>1.7600392863765548E-4</v>
      </c>
      <c r="CM37" s="135">
        <v>4.9969969705296159E-5</v>
      </c>
      <c r="CN37" s="135">
        <v>1.3837894594817324E-4</v>
      </c>
      <c r="CO37" s="135">
        <v>3.2770982377917389E-5</v>
      </c>
      <c r="CP37" s="135">
        <v>5.9275686683115783E-5</v>
      </c>
      <c r="CQ37" s="135">
        <v>2.5575213356850097E-4</v>
      </c>
      <c r="CR37" s="135">
        <v>5.1607389525478322E-5</v>
      </c>
      <c r="CS37" s="135">
        <v>2.7166844863279094E-4</v>
      </c>
      <c r="CT37" s="135">
        <v>1.9315453554132465E-4</v>
      </c>
      <c r="CU37" s="135">
        <v>1.0510372641425976E-4</v>
      </c>
      <c r="CV37" s="135">
        <v>8.7070886019755065E-4</v>
      </c>
      <c r="CW37" s="135">
        <v>3.3634104334899515E-5</v>
      </c>
      <c r="CX37" s="135">
        <v>4.0639978082083256E-5</v>
      </c>
      <c r="CY37" s="135">
        <v>4.9685382205949731E-4</v>
      </c>
      <c r="CZ37" s="135">
        <v>1.5736578412872267E-3</v>
      </c>
      <c r="DA37" s="135">
        <v>3.7614580476211137E-4</v>
      </c>
      <c r="DB37" s="135">
        <v>1.5892885176544088E-3</v>
      </c>
      <c r="DC37" s="135">
        <v>9.3692658042123875E-3</v>
      </c>
      <c r="DD37" s="135">
        <v>9.6758972990275091E-4</v>
      </c>
      <c r="DE37" s="135">
        <v>8.3721829289627508E-4</v>
      </c>
      <c r="DF37" s="135">
        <v>1.4430789088334308E-3</v>
      </c>
      <c r="DG37" s="135">
        <v>1.7263608544282685E-4</v>
      </c>
      <c r="DH37" s="135">
        <v>3.0957320188761811E-4</v>
      </c>
      <c r="DI37" s="135">
        <v>3.8034709152135929E-4</v>
      </c>
      <c r="DJ37" s="135">
        <v>2.2637635085536375E-4</v>
      </c>
      <c r="DK37" s="135"/>
      <c r="DL37" s="135">
        <v>1.7360957214960951E-4</v>
      </c>
      <c r="DM37" s="135">
        <v>4.9214766135118427E-5</v>
      </c>
      <c r="DN37" s="135">
        <v>2.508766573315944E-4</v>
      </c>
      <c r="DO37" s="135">
        <v>6.7493413221518728E-5</v>
      </c>
      <c r="DP37" s="135">
        <v>2.3674919836841525E-4</v>
      </c>
      <c r="DQ37" s="135">
        <v>4.3278342120968939E-5</v>
      </c>
      <c r="DR37" s="135">
        <v>9.7556972872200578E-5</v>
      </c>
      <c r="DS37" s="135">
        <v>2.5741705251488992E-4</v>
      </c>
      <c r="DT37" s="135">
        <v>3.6556488810770913E-5</v>
      </c>
      <c r="DU37" s="135">
        <v>3.6201309065724696E-4</v>
      </c>
      <c r="DV37" s="135">
        <v>1.5295072799053868E-4</v>
      </c>
      <c r="DW37" s="135">
        <v>1.0234208156409397E-4</v>
      </c>
      <c r="DX37" s="135">
        <v>9.7254156758056235E-4</v>
      </c>
      <c r="DY37" s="135">
        <v>9.7044661966328596E-5</v>
      </c>
      <c r="DZ37" s="135">
        <v>3.6986854132553803E-5</v>
      </c>
      <c r="EA37" s="135">
        <v>6.3661239055803627E-4</v>
      </c>
      <c r="EB37" s="135">
        <v>1.7021179011572803E-3</v>
      </c>
      <c r="EC37" s="135">
        <v>4.0021025287897841E-4</v>
      </c>
      <c r="ED37" s="135">
        <v>1.8135521170844161E-3</v>
      </c>
      <c r="EE37" s="135">
        <v>1.038914792721333E-2</v>
      </c>
      <c r="EF37" s="135">
        <v>1.2866319444354271E-3</v>
      </c>
      <c r="EG37" s="135">
        <v>9.5656479611184141E-4</v>
      </c>
      <c r="EH37" s="135">
        <v>1.6666622918731398E-3</v>
      </c>
      <c r="EI37" s="135">
        <v>1.8284108447488615E-4</v>
      </c>
      <c r="EJ37" s="135">
        <v>4.4567137771097585E-4</v>
      </c>
      <c r="EK37" s="135">
        <v>4.2022304570411178E-4</v>
      </c>
      <c r="EL37" s="135">
        <v>2.2170040527066069E-4</v>
      </c>
      <c r="EM37" s="135"/>
      <c r="EN37" s="135">
        <v>2.1247166403888081E-4</v>
      </c>
      <c r="EO37" s="135">
        <v>3.066345695165566E-5</v>
      </c>
      <c r="EP37" s="135">
        <v>1.6836321873337965E-4</v>
      </c>
      <c r="EQ37" s="135">
        <v>6.1225384756853206E-5</v>
      </c>
      <c r="ER37" s="135">
        <v>2.1575924635376767E-4</v>
      </c>
      <c r="ES37" s="135">
        <v>5.5672839655734859E-5</v>
      </c>
      <c r="ET37" s="135">
        <v>1.0090218328529562E-4</v>
      </c>
      <c r="EU37" s="135">
        <v>2.4974710323276829E-4</v>
      </c>
      <c r="EV37" s="135">
        <v>4.3850190142553485E-5</v>
      </c>
      <c r="EW37" s="135">
        <v>3.9379592340770827E-4</v>
      </c>
      <c r="EX37" s="135">
        <v>2.3623509855056214E-4</v>
      </c>
      <c r="EY37" s="135">
        <v>1.0444311568794065E-4</v>
      </c>
      <c r="EZ37" s="135">
        <v>9.912215514222408E-4</v>
      </c>
      <c r="FA37" s="135">
        <v>1.0642754363241131E-4</v>
      </c>
      <c r="FB37" s="135">
        <v>1.3352235155175688E-4</v>
      </c>
      <c r="FC37" s="135">
        <v>8.15119719685415E-4</v>
      </c>
      <c r="FD37" s="135">
        <v>1.6865828559908707E-3</v>
      </c>
      <c r="FE37" s="135">
        <v>3.6963192745563268E-4</v>
      </c>
      <c r="FF37" s="135">
        <v>2.480061915868117E-3</v>
      </c>
      <c r="FG37" s="135">
        <v>1.1268492912543842E-2</v>
      </c>
      <c r="FH37" s="135">
        <v>1.4260217758128493E-3</v>
      </c>
      <c r="FI37" s="135">
        <v>1.1351309019897993E-3</v>
      </c>
      <c r="FJ37" s="135">
        <v>1.9009933839626814E-3</v>
      </c>
      <c r="FK37" s="135">
        <v>1.941276284310683E-4</v>
      </c>
      <c r="FL37" s="135">
        <v>5.5484301567305851E-4</v>
      </c>
      <c r="FM37" s="135">
        <v>4.8663067636072681E-4</v>
      </c>
      <c r="FN37" s="135">
        <v>2.7653596447506503E-4</v>
      </c>
      <c r="FO37" s="135"/>
      <c r="FP37" s="135">
        <v>1.9742588181658361E-4</v>
      </c>
      <c r="FQ37" s="135">
        <v>3.1815329693841394E-5</v>
      </c>
      <c r="FR37" s="135">
        <v>3.4693000356273996E-4</v>
      </c>
      <c r="FS37" s="135">
        <v>6.8094077738276512E-5</v>
      </c>
      <c r="FT37" s="135">
        <v>2.1108515230717687E-4</v>
      </c>
      <c r="FU37" s="135">
        <v>2.6154815814563532E-5</v>
      </c>
      <c r="FV37" s="135">
        <v>7.4527936516625764E-5</v>
      </c>
      <c r="FW37" s="135">
        <v>4.0612041846235222E-4</v>
      </c>
      <c r="FX37" s="135">
        <v>4.5604969714065508E-5</v>
      </c>
      <c r="FY37" s="135">
        <v>5.2166072861145629E-4</v>
      </c>
      <c r="FZ37" s="135">
        <v>2.5154261124795898E-4</v>
      </c>
      <c r="GA37" s="135">
        <v>1.3743186357450838E-4</v>
      </c>
      <c r="GB37" s="135">
        <v>1.1887445293506818E-3</v>
      </c>
      <c r="GC37" s="135">
        <v>1.0222672747682939E-4</v>
      </c>
      <c r="GD37" s="135">
        <v>1.2675871080202131E-4</v>
      </c>
      <c r="GE37" s="135">
        <v>9.8558397729460088E-4</v>
      </c>
      <c r="GF37" s="135">
        <v>1.7993380012333081E-3</v>
      </c>
      <c r="GG37" s="135">
        <v>5.1407089135768194E-4</v>
      </c>
      <c r="GH37" s="135">
        <v>2.2855621199656625E-3</v>
      </c>
      <c r="GI37" s="135">
        <v>1.2381935264169136E-2</v>
      </c>
      <c r="GJ37" s="135">
        <v>1.2378508710640648E-3</v>
      </c>
      <c r="GK37" s="135">
        <v>1.301332489409971E-3</v>
      </c>
      <c r="GL37" s="135">
        <v>2.1249740721804851E-3</v>
      </c>
      <c r="GM37" s="135">
        <v>2.1010966511559936E-4</v>
      </c>
      <c r="GN37" s="135">
        <v>4.462931699488606E-4</v>
      </c>
      <c r="GO37" s="135">
        <v>9.3286363860990002E-4</v>
      </c>
      <c r="GP37" s="135">
        <v>3.7548847861278785E-4</v>
      </c>
      <c r="GQ37" s="135"/>
      <c r="GR37" s="135">
        <v>1.6619728683059447E-4</v>
      </c>
      <c r="GS37" s="135">
        <v>2.1167053207658388E-5</v>
      </c>
      <c r="GT37" s="135">
        <v>3.340382358648134E-4</v>
      </c>
      <c r="GU37" s="135">
        <v>1.4598972153214421E-4</v>
      </c>
      <c r="GV37" s="135">
        <v>2.7732590135722229E-4</v>
      </c>
      <c r="GW37" s="135">
        <v>1.8200288724370325E-5</v>
      </c>
      <c r="GX37" s="135">
        <v>6.0736985880422583E-5</v>
      </c>
      <c r="GY37" s="135">
        <v>2.8856475577634342E-4</v>
      </c>
      <c r="GZ37" s="135">
        <v>4.119989573434129E-5</v>
      </c>
      <c r="HA37" s="135">
        <v>5.3449684212153513E-4</v>
      </c>
      <c r="HB37" s="135">
        <v>3.2423528637505E-4</v>
      </c>
      <c r="HC37" s="135">
        <v>1.1215229270148553E-4</v>
      </c>
      <c r="HD37" s="135">
        <v>1.2306068467394422E-3</v>
      </c>
      <c r="HE37" s="135">
        <v>1.3683384123204108E-4</v>
      </c>
      <c r="HF37" s="135">
        <v>2.9154882031902065E-4</v>
      </c>
      <c r="HG37" s="135">
        <v>1.3241847467173279E-3</v>
      </c>
      <c r="HH37" s="135">
        <v>2.5541185350376997E-3</v>
      </c>
      <c r="HI37" s="135">
        <v>7.767462076794441E-4</v>
      </c>
      <c r="HJ37" s="135">
        <v>3.0330323999223732E-3</v>
      </c>
      <c r="HK37" s="135">
        <v>1.6301687365910953E-2</v>
      </c>
      <c r="HL37" s="135">
        <v>1.283111274493933E-3</v>
      </c>
      <c r="HM37" s="135">
        <v>1.3340237836613087E-3</v>
      </c>
      <c r="HN37" s="135">
        <v>2.4882579917494523E-3</v>
      </c>
      <c r="HO37" s="135">
        <v>2.6341383549875036E-4</v>
      </c>
      <c r="HP37" s="135">
        <v>6.284738176776032E-4</v>
      </c>
      <c r="HQ37" s="135">
        <v>1.2015319442129318E-3</v>
      </c>
      <c r="HR37" s="135">
        <v>9.4753583832954099E-4</v>
      </c>
    </row>
    <row r="38" spans="1:226" x14ac:dyDescent="0.25">
      <c r="A38" s="124" t="s">
        <v>29</v>
      </c>
      <c r="B38" s="124">
        <v>4647</v>
      </c>
      <c r="C38" s="139" t="s">
        <v>15</v>
      </c>
      <c r="D38" s="136">
        <v>1.4312055106020021E-3</v>
      </c>
      <c r="E38" s="135">
        <v>2.0472731750641258E-4</v>
      </c>
      <c r="F38" s="135">
        <v>5.298261801081958E-3</v>
      </c>
      <c r="G38" s="135">
        <v>0</v>
      </c>
      <c r="H38" s="135">
        <v>2.9717714695293037E-3</v>
      </c>
      <c r="I38" s="135">
        <v>1.21183801959338E-4</v>
      </c>
      <c r="J38" s="135">
        <v>1.2506082270112753E-3</v>
      </c>
      <c r="K38" s="135">
        <v>1.9234355197154844E-3</v>
      </c>
      <c r="L38" s="135">
        <v>5.0320687087388981E-3</v>
      </c>
      <c r="M38" s="135">
        <v>3.9396638214410751E-2</v>
      </c>
      <c r="N38" s="135">
        <v>3.2792729496143643E-3</v>
      </c>
      <c r="O38" s="135">
        <v>3.8484128951145062E-3</v>
      </c>
      <c r="P38" s="135">
        <v>6.8113965553894526E-2</v>
      </c>
      <c r="Q38" s="135">
        <v>1.5510117789010254E-3</v>
      </c>
      <c r="R38" s="135">
        <v>3.3448511428925722E-3</v>
      </c>
      <c r="S38" s="135">
        <v>3.2338568577111995E-2</v>
      </c>
      <c r="T38" s="135">
        <v>4.6394177100813609E-2</v>
      </c>
      <c r="U38" s="135">
        <v>1.4665097734449047E-2</v>
      </c>
      <c r="V38" s="135">
        <v>0.10650859819451655</v>
      </c>
      <c r="W38" s="135">
        <v>0.53499409658974084</v>
      </c>
      <c r="X38" s="135">
        <v>3.586920587437302E-2</v>
      </c>
      <c r="Y38" s="135">
        <v>2.0536633286939644E-2</v>
      </c>
      <c r="Z38" s="135">
        <v>3.695602977727621E-2</v>
      </c>
      <c r="AA38" s="135">
        <v>1.5051775318807897E-3</v>
      </c>
      <c r="AB38" s="135">
        <v>2.4960128228796656E-3</v>
      </c>
      <c r="AC38" s="135">
        <v>1.9611991304841311E-2</v>
      </c>
      <c r="AD38" s="135">
        <v>1.0356996314204829E-2</v>
      </c>
      <c r="AE38" s="135"/>
      <c r="AF38" s="135">
        <v>1.638042759000784E-3</v>
      </c>
      <c r="AG38" s="135">
        <v>2.3941736070805253E-4</v>
      </c>
      <c r="AH38" s="135">
        <v>5.6196009337843543E-3</v>
      </c>
      <c r="AI38" s="135">
        <v>4.98584394044057E-5</v>
      </c>
      <c r="AJ38" s="135">
        <v>2.9382483805772803E-3</v>
      </c>
      <c r="AK38" s="135">
        <v>1.6809542619153375E-4</v>
      </c>
      <c r="AL38" s="135">
        <v>1.4408918627467609E-3</v>
      </c>
      <c r="AM38" s="135">
        <v>1.9519381124554695E-3</v>
      </c>
      <c r="AN38" s="135">
        <v>5.2974356763436517E-3</v>
      </c>
      <c r="AO38" s="135">
        <v>3.4123347088446061E-2</v>
      </c>
      <c r="AP38" s="135">
        <v>3.5933959030485488E-3</v>
      </c>
      <c r="AQ38" s="135">
        <v>3.7911868882106866E-3</v>
      </c>
      <c r="AR38" s="135">
        <v>7.2781000816847172E-2</v>
      </c>
      <c r="AS38" s="135">
        <v>1.6173877972462283E-3</v>
      </c>
      <c r="AT38" s="135">
        <v>3.5660363732159172E-3</v>
      </c>
      <c r="AU38" s="135">
        <v>3.0756003476932345E-2</v>
      </c>
      <c r="AV38" s="135">
        <v>5.0226821827209514E-2</v>
      </c>
      <c r="AW38" s="135">
        <v>1.2637589687338739E-2</v>
      </c>
      <c r="AX38" s="135">
        <v>0.10307138120540731</v>
      </c>
      <c r="AY38" s="135">
        <v>0.54100600685281042</v>
      </c>
      <c r="AZ38" s="135">
        <v>3.2612245663200617E-2</v>
      </c>
      <c r="BA38" s="135">
        <v>2.20600044872485E-2</v>
      </c>
      <c r="BB38" s="135">
        <v>3.6993309685833739E-2</v>
      </c>
      <c r="BC38" s="135">
        <v>9.2772305331182922E-4</v>
      </c>
      <c r="BD38" s="135">
        <v>3.5502907289329862E-3</v>
      </c>
      <c r="BE38" s="135">
        <v>1.82247427916119E-2</v>
      </c>
      <c r="BF38" s="135">
        <v>9.1179967219351728E-3</v>
      </c>
      <c r="BG38" s="135"/>
      <c r="BH38" s="135">
        <v>1.7493374982309239E-3</v>
      </c>
      <c r="BI38" s="135">
        <v>2.3894766073061669E-4</v>
      </c>
      <c r="BJ38" s="135">
        <v>7.258236312768643E-3</v>
      </c>
      <c r="BK38" s="135">
        <v>3.3750451873766318E-5</v>
      </c>
      <c r="BL38" s="135">
        <v>4.2047380843249485E-3</v>
      </c>
      <c r="BM38" s="135">
        <v>3.0837528258199714E-4</v>
      </c>
      <c r="BN38" s="135">
        <v>8.3847476452595521E-4</v>
      </c>
      <c r="BO38" s="135">
        <v>2.2335277116645423E-3</v>
      </c>
      <c r="BP38" s="135">
        <v>4.9949157791407371E-3</v>
      </c>
      <c r="BQ38" s="135">
        <v>3.514028302022236E-2</v>
      </c>
      <c r="BR38" s="135">
        <v>3.3916106014734286E-3</v>
      </c>
      <c r="BS38" s="135">
        <v>2.571664488867342E-3</v>
      </c>
      <c r="BT38" s="135">
        <v>6.9280821059033201E-2</v>
      </c>
      <c r="BU38" s="135">
        <v>1.7068972569355208E-3</v>
      </c>
      <c r="BV38" s="135">
        <v>2.8876131997706759E-3</v>
      </c>
      <c r="BW38" s="135">
        <v>3.3589745202885261E-2</v>
      </c>
      <c r="BX38" s="135">
        <v>4.4045702175044436E-2</v>
      </c>
      <c r="BY38" s="135">
        <v>1.1218869494237171E-2</v>
      </c>
      <c r="BZ38" s="135">
        <v>0.10127912947392269</v>
      </c>
      <c r="CA38" s="135">
        <v>0.54292320550207673</v>
      </c>
      <c r="CB38" s="135">
        <v>3.3346326905376582E-2</v>
      </c>
      <c r="CC38" s="135">
        <v>2.224099410432186E-2</v>
      </c>
      <c r="CD38" s="135">
        <v>3.8708443966241401E-2</v>
      </c>
      <c r="CE38" s="135">
        <v>1.0772093647117545E-3</v>
      </c>
      <c r="CF38" s="135">
        <v>4.5076406013264958E-3</v>
      </c>
      <c r="CG38" s="135">
        <v>1.9836155156719045E-2</v>
      </c>
      <c r="CH38" s="135">
        <v>1.0387384880992095E-2</v>
      </c>
      <c r="CI38" s="135"/>
      <c r="CJ38" s="135">
        <v>1.1725817279336836E-3</v>
      </c>
      <c r="CK38" s="135">
        <v>2.2379874109789647E-4</v>
      </c>
      <c r="CL38" s="135">
        <v>6.0584369502110031E-3</v>
      </c>
      <c r="CM38" s="135">
        <v>0</v>
      </c>
      <c r="CN38" s="135">
        <v>3.1985499859096089E-3</v>
      </c>
      <c r="CO38" s="135">
        <v>2.0348774189600153E-4</v>
      </c>
      <c r="CP38" s="135">
        <v>8.3879278704181723E-4</v>
      </c>
      <c r="CQ38" s="135">
        <v>1.8239031137701168E-3</v>
      </c>
      <c r="CR38" s="135">
        <v>4.6043800106331384E-3</v>
      </c>
      <c r="CS38" s="135">
        <v>3.2653041799280288E-2</v>
      </c>
      <c r="CT38" s="135">
        <v>3.6784542495909831E-3</v>
      </c>
      <c r="CU38" s="135">
        <v>3.2693411480370165E-3</v>
      </c>
      <c r="CV38" s="135">
        <v>4.7823013467246711E-2</v>
      </c>
      <c r="CW38" s="135">
        <v>1.9791497819981788E-3</v>
      </c>
      <c r="CX38" s="135">
        <v>3.0643734471046688E-3</v>
      </c>
      <c r="CY38" s="135">
        <v>3.4373372830713893E-2</v>
      </c>
      <c r="CZ38" s="135">
        <v>4.3795953441692126E-2</v>
      </c>
      <c r="DA38" s="135">
        <v>1.0809538934326238E-2</v>
      </c>
      <c r="DB38" s="135">
        <v>9.7223954067454862E-2</v>
      </c>
      <c r="DC38" s="135">
        <v>0.57468244884454711</v>
      </c>
      <c r="DD38" s="135">
        <v>3.6408249523580044E-2</v>
      </c>
      <c r="DE38" s="135">
        <v>1.8266433887135881E-2</v>
      </c>
      <c r="DF38" s="135">
        <v>3.7793233418569071E-2</v>
      </c>
      <c r="DG38" s="135">
        <v>9.9567933628709969E-4</v>
      </c>
      <c r="DH38" s="135">
        <v>3.9249492053617394E-3</v>
      </c>
      <c r="DI38" s="135">
        <v>1.8224788823709908E-2</v>
      </c>
      <c r="DJ38" s="135">
        <v>1.2910092734870897E-2</v>
      </c>
      <c r="DK38" s="135"/>
      <c r="DL38" s="135">
        <v>1.4308178877594918E-3</v>
      </c>
      <c r="DM38" s="135">
        <v>2.3854896382114214E-4</v>
      </c>
      <c r="DN38" s="135">
        <v>6.1123460918356444E-3</v>
      </c>
      <c r="DO38" s="135">
        <v>0</v>
      </c>
      <c r="DP38" s="135">
        <v>3.4839557718011867E-3</v>
      </c>
      <c r="DQ38" s="135">
        <v>1.7692301485956391E-4</v>
      </c>
      <c r="DR38" s="135">
        <v>8.2237935102107661E-4</v>
      </c>
      <c r="DS38" s="135">
        <v>1.7329622445877535E-3</v>
      </c>
      <c r="DT38" s="135">
        <v>4.504678801223524E-3</v>
      </c>
      <c r="DU38" s="135">
        <v>2.9934748584363187E-2</v>
      </c>
      <c r="DV38" s="135">
        <v>2.9234024913009412E-3</v>
      </c>
      <c r="DW38" s="135">
        <v>3.2061429813860496E-3</v>
      </c>
      <c r="DX38" s="135">
        <v>6.242993176815978E-2</v>
      </c>
      <c r="DY38" s="135">
        <v>2.3844911408428585E-3</v>
      </c>
      <c r="DZ38" s="135">
        <v>3.011548349583908E-3</v>
      </c>
      <c r="EA38" s="135">
        <v>3.385151282343863E-2</v>
      </c>
      <c r="EB38" s="135">
        <v>4.2640994159254514E-2</v>
      </c>
      <c r="EC38" s="135">
        <v>1.0859833021773128E-2</v>
      </c>
      <c r="ED38" s="135">
        <v>0.10027568718990558</v>
      </c>
      <c r="EE38" s="135">
        <v>0.55294325098963171</v>
      </c>
      <c r="EF38" s="135">
        <v>3.4312704530867405E-2</v>
      </c>
      <c r="EG38" s="135">
        <v>1.6063955893820665E-2</v>
      </c>
      <c r="EH38" s="135">
        <v>4.2653874538551226E-2</v>
      </c>
      <c r="EI38" s="135">
        <v>7.5369030846885625E-4</v>
      </c>
      <c r="EJ38" s="135">
        <v>3.3714034436594237E-3</v>
      </c>
      <c r="EK38" s="135">
        <v>1.8652260601756083E-2</v>
      </c>
      <c r="EL38" s="135">
        <v>2.122795505632671E-2</v>
      </c>
      <c r="EM38" s="135"/>
      <c r="EN38" s="135">
        <v>1.9638399925752045E-3</v>
      </c>
      <c r="EO38" s="135">
        <v>2.0535111816833283E-4</v>
      </c>
      <c r="EP38" s="135">
        <v>6.4919790673736624E-3</v>
      </c>
      <c r="EQ38" s="135">
        <v>0</v>
      </c>
      <c r="ER38" s="135">
        <v>5.2777607191680275E-3</v>
      </c>
      <c r="ES38" s="135">
        <v>1.6926953005480571E-4</v>
      </c>
      <c r="ET38" s="135">
        <v>6.9090347314893765E-4</v>
      </c>
      <c r="EU38" s="135">
        <v>2.1269396519354358E-3</v>
      </c>
      <c r="EV38" s="135">
        <v>3.2583651777630539E-3</v>
      </c>
      <c r="EW38" s="135">
        <v>2.6200326740726379E-2</v>
      </c>
      <c r="EX38" s="135">
        <v>2.4974470530290524E-3</v>
      </c>
      <c r="EY38" s="135">
        <v>2.7809273202626999E-3</v>
      </c>
      <c r="EZ38" s="135">
        <v>4.7105635945682074E-2</v>
      </c>
      <c r="FA38" s="135">
        <v>1.6785489065232935E-3</v>
      </c>
      <c r="FB38" s="135">
        <v>2.4646937543140331E-3</v>
      </c>
      <c r="FC38" s="135">
        <v>3.8375179707713723E-2</v>
      </c>
      <c r="FD38" s="135">
        <v>4.8716687064775527E-2</v>
      </c>
      <c r="FE38" s="135">
        <v>1.0701106467938495E-2</v>
      </c>
      <c r="FF38" s="135">
        <v>0.10960049662302573</v>
      </c>
      <c r="FG38" s="135">
        <v>0.5491170179582584</v>
      </c>
      <c r="FH38" s="135">
        <v>3.9351790149922995E-2</v>
      </c>
      <c r="FI38" s="135">
        <v>1.6862038986194677E-2</v>
      </c>
      <c r="FJ38" s="135">
        <v>4.240989994042571E-2</v>
      </c>
      <c r="FK38" s="135">
        <v>7.3182395929467477E-4</v>
      </c>
      <c r="FL38" s="135">
        <v>3.528852348218947E-3</v>
      </c>
      <c r="FM38" s="135">
        <v>2.0218009234296154E-2</v>
      </c>
      <c r="FN38" s="135">
        <v>1.7475109109210081E-2</v>
      </c>
      <c r="FO38" s="135"/>
      <c r="FP38" s="135">
        <v>2.4989143722059146E-3</v>
      </c>
      <c r="FQ38" s="135">
        <v>7.9846496728100359E-4</v>
      </c>
      <c r="FR38" s="135">
        <v>6.8410634689390635E-3</v>
      </c>
      <c r="FS38" s="135">
        <v>7.7715548569751402E-5</v>
      </c>
      <c r="FT38" s="135">
        <v>5.3704642877289346E-3</v>
      </c>
      <c r="FU38" s="135">
        <v>2.8338024474050386E-4</v>
      </c>
      <c r="FV38" s="135">
        <v>2.0714045137635432E-3</v>
      </c>
      <c r="FW38" s="135">
        <v>1.74335450190694E-3</v>
      </c>
      <c r="FX38" s="135">
        <v>2.8165384166150094E-3</v>
      </c>
      <c r="FY38" s="135">
        <v>2.343796364291147E-2</v>
      </c>
      <c r="FZ38" s="135">
        <v>2.6497408542464512E-3</v>
      </c>
      <c r="GA38" s="135">
        <v>2.0788664557879776E-3</v>
      </c>
      <c r="GB38" s="135">
        <v>4.1492661852566025E-2</v>
      </c>
      <c r="GC38" s="135">
        <v>2.0281204900380991E-3</v>
      </c>
      <c r="GD38" s="135">
        <v>2.3666651949404141E-3</v>
      </c>
      <c r="GE38" s="135">
        <v>3.9579751939668451E-2</v>
      </c>
      <c r="GF38" s="135">
        <v>5.0553835183273534E-2</v>
      </c>
      <c r="GG38" s="135">
        <v>1.0561935294626464E-2</v>
      </c>
      <c r="GH38" s="135">
        <v>0.11752614925990261</v>
      </c>
      <c r="GI38" s="135">
        <v>0.54684976583046241</v>
      </c>
      <c r="GJ38" s="135">
        <v>3.6538429472344494E-2</v>
      </c>
      <c r="GK38" s="135">
        <v>1.8652970856827249E-2</v>
      </c>
      <c r="GL38" s="135">
        <v>4.330113666690022E-2</v>
      </c>
      <c r="GM38" s="135">
        <v>6.5735393161705288E-4</v>
      </c>
      <c r="GN38" s="135">
        <v>3.4213662022907982E-3</v>
      </c>
      <c r="GO38" s="135">
        <v>2.1260612869654246E-2</v>
      </c>
      <c r="GP38" s="135">
        <v>1.4541373680191209E-2</v>
      </c>
      <c r="GQ38" s="135"/>
      <c r="GR38" s="135">
        <v>2.2355431303298164E-3</v>
      </c>
      <c r="GS38" s="135">
        <v>8.1097082539154357E-4</v>
      </c>
      <c r="GT38" s="135">
        <v>5.194522285546674E-3</v>
      </c>
      <c r="GU38" s="135">
        <v>1.2346087435994438E-4</v>
      </c>
      <c r="GV38" s="135">
        <v>5.154328530098006E-3</v>
      </c>
      <c r="GW38" s="135">
        <v>1.0450709755605435E-4</v>
      </c>
      <c r="GX38" s="135">
        <v>8.020348265585759E-4</v>
      </c>
      <c r="GY38" s="135">
        <v>2.6432924174482333E-3</v>
      </c>
      <c r="GZ38" s="135">
        <v>2.9231876748122055E-3</v>
      </c>
      <c r="HA38" s="135">
        <v>1.983991052428663E-2</v>
      </c>
      <c r="HB38" s="135">
        <v>2.3451078598264643E-3</v>
      </c>
      <c r="HC38" s="135">
        <v>2.1349222614328632E-3</v>
      </c>
      <c r="HD38" s="135">
        <v>4.5648664174153038E-2</v>
      </c>
      <c r="HE38" s="135">
        <v>2.7423311843563043E-3</v>
      </c>
      <c r="HF38" s="135">
        <v>2.559518057330918E-3</v>
      </c>
      <c r="HG38" s="135">
        <v>3.0484134215205697E-2</v>
      </c>
      <c r="HH38" s="135">
        <v>5.4603070862791508E-2</v>
      </c>
      <c r="HI38" s="135">
        <v>1.1981398304569249E-2</v>
      </c>
      <c r="HJ38" s="135">
        <v>0.12206453208791197</v>
      </c>
      <c r="HK38" s="135">
        <v>0.55522867034217582</v>
      </c>
      <c r="HL38" s="135">
        <v>3.5342503067740214E-2</v>
      </c>
      <c r="HM38" s="135">
        <v>1.4977402294195599E-2</v>
      </c>
      <c r="HN38" s="135">
        <v>4.3845957543879654E-2</v>
      </c>
      <c r="HO38" s="135">
        <v>8.3939928930261149E-4</v>
      </c>
      <c r="HP38" s="135">
        <v>3.2011096286613363E-3</v>
      </c>
      <c r="HQ38" s="135">
        <v>1.7573309640693435E-2</v>
      </c>
      <c r="HR38" s="135">
        <v>1.4596210999385566E-2</v>
      </c>
    </row>
    <row r="39" spans="1:226" x14ac:dyDescent="0.25">
      <c r="A39" s="124" t="s">
        <v>29</v>
      </c>
      <c r="B39" s="124">
        <v>4756</v>
      </c>
      <c r="C39" s="139" t="s">
        <v>16</v>
      </c>
      <c r="D39" s="136">
        <v>1.0241885374012458E-4</v>
      </c>
      <c r="E39" s="135">
        <v>4.6653064806667508E-5</v>
      </c>
      <c r="F39" s="135">
        <v>3.2197746758132889E-4</v>
      </c>
      <c r="G39" s="135">
        <v>3.4318425119382302E-5</v>
      </c>
      <c r="H39" s="135">
        <v>4.0760109815239762E-4</v>
      </c>
      <c r="I39" s="135">
        <v>4.909096059904308E-6</v>
      </c>
      <c r="J39" s="135">
        <v>7.9072642352363118E-5</v>
      </c>
      <c r="K39" s="135">
        <v>1.2767246967394845E-4</v>
      </c>
      <c r="L39" s="135">
        <v>2.087688872925394E-4</v>
      </c>
      <c r="M39" s="135">
        <v>2.5445203877541567E-4</v>
      </c>
      <c r="N39" s="135">
        <v>1.8636026972862699E-4</v>
      </c>
      <c r="O39" s="135">
        <v>1.4767803494450605E-4</v>
      </c>
      <c r="P39" s="135">
        <v>5.2671556944076058E-4</v>
      </c>
      <c r="Q39" s="135">
        <v>8.3358680014039934E-5</v>
      </c>
      <c r="R39" s="135">
        <v>5.0764536127951547E-5</v>
      </c>
      <c r="S39" s="135">
        <v>8.6975911281793675E-4</v>
      </c>
      <c r="T39" s="135">
        <v>1.9616700945927759E-3</v>
      </c>
      <c r="U39" s="135">
        <v>7.5997529142746655E-4</v>
      </c>
      <c r="V39" s="135">
        <v>1.3883654632154141E-3</v>
      </c>
      <c r="W39" s="135">
        <v>6.8938272155526113E-3</v>
      </c>
      <c r="X39" s="135">
        <v>1.4677457256463775E-3</v>
      </c>
      <c r="Y39" s="135">
        <v>6.0552339709663548E-4</v>
      </c>
      <c r="Z39" s="135">
        <v>1.150715090988724E-3</v>
      </c>
      <c r="AA39" s="135">
        <v>2.0965152770630928E-4</v>
      </c>
      <c r="AB39" s="135">
        <v>1.5708512302484146E-4</v>
      </c>
      <c r="AC39" s="135">
        <v>8.6691713093466191E-4</v>
      </c>
      <c r="AD39" s="135">
        <v>5.0152470463766586E-4</v>
      </c>
      <c r="AE39" s="135"/>
      <c r="AF39" s="135">
        <v>9.6952776969582818E-5</v>
      </c>
      <c r="AG39" s="135">
        <v>4.468190574257802E-5</v>
      </c>
      <c r="AH39" s="135">
        <v>3.183402426450177E-4</v>
      </c>
      <c r="AI39" s="135">
        <v>3.8095001445836412E-5</v>
      </c>
      <c r="AJ39" s="135">
        <v>3.7823792260001826E-4</v>
      </c>
      <c r="AK39" s="135">
        <v>1.73302872477031E-6</v>
      </c>
      <c r="AL39" s="135">
        <v>7.1691954085396179E-5</v>
      </c>
      <c r="AM39" s="135">
        <v>2.2889041189759065E-4</v>
      </c>
      <c r="AN39" s="135">
        <v>1.9850468518818951E-4</v>
      </c>
      <c r="AO39" s="135">
        <v>2.2885435618046965E-4</v>
      </c>
      <c r="AP39" s="135">
        <v>2.1900406069900452E-4</v>
      </c>
      <c r="AQ39" s="135">
        <v>1.5894630992730214E-4</v>
      </c>
      <c r="AR39" s="135">
        <v>6.0058496301046036E-4</v>
      </c>
      <c r="AS39" s="135">
        <v>8.5010159940194187E-5</v>
      </c>
      <c r="AT39" s="135">
        <v>4.6702660833865366E-5</v>
      </c>
      <c r="AU39" s="135">
        <v>8.9869485288034579E-4</v>
      </c>
      <c r="AV39" s="135">
        <v>1.852501806734906E-3</v>
      </c>
      <c r="AW39" s="135">
        <v>6.5278304703098532E-4</v>
      </c>
      <c r="AX39" s="135">
        <v>1.4885963368761299E-3</v>
      </c>
      <c r="AY39" s="135">
        <v>7.3365026120043204E-3</v>
      </c>
      <c r="AZ39" s="135">
        <v>1.6498638807368607E-3</v>
      </c>
      <c r="BA39" s="135">
        <v>6.5647306846949209E-4</v>
      </c>
      <c r="BB39" s="135">
        <v>1.1553649086692007E-3</v>
      </c>
      <c r="BC39" s="135">
        <v>1.8437226102016797E-4</v>
      </c>
      <c r="BD39" s="135">
        <v>1.8924697653506064E-4</v>
      </c>
      <c r="BE39" s="135">
        <v>7.9127449521680204E-4</v>
      </c>
      <c r="BF39" s="135">
        <v>5.7228896375565038E-4</v>
      </c>
      <c r="BG39" s="135"/>
      <c r="BH39" s="135">
        <v>1.1940802319769663E-4</v>
      </c>
      <c r="BI39" s="135">
        <v>7.4289067001707994E-5</v>
      </c>
      <c r="BJ39" s="135">
        <v>3.2889366648702488E-4</v>
      </c>
      <c r="BK39" s="135">
        <v>4.8025079450296008E-5</v>
      </c>
      <c r="BL39" s="135">
        <v>3.882854658395008E-4</v>
      </c>
      <c r="BM39" s="135">
        <v>0</v>
      </c>
      <c r="BN39" s="135">
        <v>5.9788425515817288E-5</v>
      </c>
      <c r="BO39" s="135">
        <v>2.6648814594768959E-4</v>
      </c>
      <c r="BP39" s="135">
        <v>2.1220099736741902E-4</v>
      </c>
      <c r="BQ39" s="135">
        <v>2.2044466593896817E-4</v>
      </c>
      <c r="BR39" s="135">
        <v>1.9810740041678558E-4</v>
      </c>
      <c r="BS39" s="135">
        <v>1.5343327104452609E-4</v>
      </c>
      <c r="BT39" s="135">
        <v>7.3176949733339469E-4</v>
      </c>
      <c r="BU39" s="135">
        <v>8.1072406190290183E-5</v>
      </c>
      <c r="BV39" s="135">
        <v>5.1859768343554375E-5</v>
      </c>
      <c r="BW39" s="135">
        <v>1.0054124790178718E-3</v>
      </c>
      <c r="BX39" s="135">
        <v>2.0677076870738911E-3</v>
      </c>
      <c r="BY39" s="135">
        <v>7.1018898217943256E-4</v>
      </c>
      <c r="BZ39" s="135">
        <v>1.7039837212934235E-3</v>
      </c>
      <c r="CA39" s="135">
        <v>6.7094448146939375E-3</v>
      </c>
      <c r="CB39" s="135">
        <v>1.796805088664592E-3</v>
      </c>
      <c r="CC39" s="135">
        <v>8.0499737156657872E-4</v>
      </c>
      <c r="CD39" s="135">
        <v>1.2695244077215342E-3</v>
      </c>
      <c r="CE39" s="135">
        <v>2.113953183079532E-4</v>
      </c>
      <c r="CF39" s="135">
        <v>1.3257215074700994E-4</v>
      </c>
      <c r="CG39" s="135">
        <v>6.2295326800394834E-4</v>
      </c>
      <c r="CH39" s="135">
        <v>5.5430664060099333E-4</v>
      </c>
      <c r="CI39" s="135"/>
      <c r="CJ39" s="135">
        <v>7.9351303103919574E-5</v>
      </c>
      <c r="CK39" s="135">
        <v>6.7662306546950913E-5</v>
      </c>
      <c r="CL39" s="135">
        <v>3.2180251260924259E-4</v>
      </c>
      <c r="CM39" s="135">
        <v>4.7764127852548893E-5</v>
      </c>
      <c r="CN39" s="135">
        <v>3.5601133595942433E-4</v>
      </c>
      <c r="CO39" s="135">
        <v>1.4259130393727588E-5</v>
      </c>
      <c r="CP39" s="135">
        <v>6.3697327222692719E-5</v>
      </c>
      <c r="CQ39" s="135">
        <v>2.3876773741113346E-4</v>
      </c>
      <c r="CR39" s="135">
        <v>2.1418444932389964E-4</v>
      </c>
      <c r="CS39" s="135">
        <v>2.1093873282475902E-4</v>
      </c>
      <c r="CT39" s="135">
        <v>2.1074181074107401E-4</v>
      </c>
      <c r="CU39" s="135">
        <v>1.065811291775264E-4</v>
      </c>
      <c r="CV39" s="135">
        <v>7.140335493505313E-4</v>
      </c>
      <c r="CW39" s="135">
        <v>8.9245192404312389E-5</v>
      </c>
      <c r="CX39" s="135">
        <v>5.4089917348247579E-5</v>
      </c>
      <c r="CY39" s="135">
        <v>9.2229865728459687E-4</v>
      </c>
      <c r="CZ39" s="135">
        <v>2.2847778380004412E-3</v>
      </c>
      <c r="DA39" s="135">
        <v>5.0747991749456375E-4</v>
      </c>
      <c r="DB39" s="135">
        <v>1.6307751128422862E-3</v>
      </c>
      <c r="DC39" s="135">
        <v>8.0792570399830267E-3</v>
      </c>
      <c r="DD39" s="135">
        <v>2.0480445381352657E-3</v>
      </c>
      <c r="DE39" s="135">
        <v>7.6115895238812621E-4</v>
      </c>
      <c r="DF39" s="135">
        <v>1.3836022829940764E-3</v>
      </c>
      <c r="DG39" s="135">
        <v>2.6186020506695174E-4</v>
      </c>
      <c r="DH39" s="135">
        <v>1.3682852890168465E-4</v>
      </c>
      <c r="DI39" s="135">
        <v>7.3090262005624264E-4</v>
      </c>
      <c r="DJ39" s="135">
        <v>5.5269718254344271E-4</v>
      </c>
      <c r="DK39" s="135"/>
      <c r="DL39" s="135">
        <v>7.4257695168848881E-5</v>
      </c>
      <c r="DM39" s="135">
        <v>1.0579586375760105E-4</v>
      </c>
      <c r="DN39" s="135">
        <v>4.4035334830514535E-4</v>
      </c>
      <c r="DO39" s="135">
        <v>5.0379607319871422E-5</v>
      </c>
      <c r="DP39" s="135">
        <v>5.4217146258939727E-4</v>
      </c>
      <c r="DQ39" s="135">
        <v>1.88248656222821E-5</v>
      </c>
      <c r="DR39" s="135">
        <v>9.2254922104117199E-5</v>
      </c>
      <c r="DS39" s="135">
        <v>3.832235544236632E-4</v>
      </c>
      <c r="DT39" s="135">
        <v>3.3099787562704215E-4</v>
      </c>
      <c r="DU39" s="135">
        <v>3.4302039514882765E-4</v>
      </c>
      <c r="DV39" s="135">
        <v>3.0563258002930184E-4</v>
      </c>
      <c r="DW39" s="135">
        <v>1.3076177793485384E-4</v>
      </c>
      <c r="DX39" s="135">
        <v>1.181591080955964E-3</v>
      </c>
      <c r="DY39" s="135">
        <v>1.5851227942432244E-4</v>
      </c>
      <c r="DZ39" s="135">
        <v>4.1963111590909091E-5</v>
      </c>
      <c r="EA39" s="135">
        <v>1.4357682758855568E-3</v>
      </c>
      <c r="EB39" s="135">
        <v>3.5033597382699731E-3</v>
      </c>
      <c r="EC39" s="135">
        <v>7.0177105996441593E-4</v>
      </c>
      <c r="ED39" s="135">
        <v>2.8594085439031637E-3</v>
      </c>
      <c r="EE39" s="135">
        <v>1.2630947121594538E-2</v>
      </c>
      <c r="EF39" s="135">
        <v>2.9646243488513149E-3</v>
      </c>
      <c r="EG39" s="135">
        <v>1.1685262857363526E-3</v>
      </c>
      <c r="EH39" s="135">
        <v>2.174709565368665E-3</v>
      </c>
      <c r="EI39" s="135">
        <v>2.9773773052683169E-4</v>
      </c>
      <c r="EJ39" s="135">
        <v>1.7509016701668825E-4</v>
      </c>
      <c r="EK39" s="135">
        <v>9.7759349760953834E-4</v>
      </c>
      <c r="EL39" s="135">
        <v>1.011667301013532E-3</v>
      </c>
      <c r="EM39" s="135"/>
      <c r="EN39" s="135">
        <v>1.1761651648545498E-4</v>
      </c>
      <c r="EO39" s="135">
        <v>6.9493507097252691E-5</v>
      </c>
      <c r="EP39" s="135">
        <v>3.6815421441477834E-4</v>
      </c>
      <c r="EQ39" s="135">
        <v>8.0481291485726375E-5</v>
      </c>
      <c r="ER39" s="135">
        <v>5.0276373426232925E-4</v>
      </c>
      <c r="ES39" s="135">
        <v>6.370156579243487E-6</v>
      </c>
      <c r="ET39" s="135">
        <v>1.3644543962127719E-4</v>
      </c>
      <c r="EU39" s="135">
        <v>3.4515643130937905E-4</v>
      </c>
      <c r="EV39" s="135">
        <v>3.89937651323041E-4</v>
      </c>
      <c r="EW39" s="135">
        <v>2.3950366886831714E-4</v>
      </c>
      <c r="EX39" s="135">
        <v>1.6657751447815737E-4</v>
      </c>
      <c r="EY39" s="135">
        <v>1.3145252092146737E-4</v>
      </c>
      <c r="EZ39" s="135">
        <v>9.5824483213375602E-4</v>
      </c>
      <c r="FA39" s="135">
        <v>1.5480030780339046E-4</v>
      </c>
      <c r="FB39" s="135">
        <v>6.4948728765301051E-5</v>
      </c>
      <c r="FC39" s="135">
        <v>1.5839114701476117E-3</v>
      </c>
      <c r="FD39" s="135">
        <v>3.7018938158762081E-3</v>
      </c>
      <c r="FE39" s="135">
        <v>7.0618319341543372E-4</v>
      </c>
      <c r="FF39" s="135">
        <v>2.9118783805121454E-3</v>
      </c>
      <c r="FG39" s="135">
        <v>1.3192451839512405E-2</v>
      </c>
      <c r="FH39" s="135">
        <v>2.4434310168826713E-3</v>
      </c>
      <c r="FI39" s="135">
        <v>9.8758566503613036E-4</v>
      </c>
      <c r="FJ39" s="135">
        <v>2.3122544580639125E-3</v>
      </c>
      <c r="FK39" s="135">
        <v>2.6235136071634511E-4</v>
      </c>
      <c r="FL39" s="135">
        <v>1.8682295522887165E-4</v>
      </c>
      <c r="FM39" s="135">
        <v>9.9811759115341807E-4</v>
      </c>
      <c r="FN39" s="135">
        <v>8.5557237255649322E-4</v>
      </c>
      <c r="FO39" s="135"/>
      <c r="FP39" s="135">
        <v>1.2976019556659114E-4</v>
      </c>
      <c r="FQ39" s="135">
        <v>6.4548549012566507E-5</v>
      </c>
      <c r="FR39" s="135">
        <v>2.4125088626755135E-4</v>
      </c>
      <c r="FS39" s="135">
        <v>6.3933425333061875E-5</v>
      </c>
      <c r="FT39" s="135">
        <v>4.6301556587141553E-4</v>
      </c>
      <c r="FU39" s="135">
        <v>5.7682783874023411E-5</v>
      </c>
      <c r="FV39" s="135">
        <v>1.6739886498279876E-4</v>
      </c>
      <c r="FW39" s="135">
        <v>3.8209417273417286E-4</v>
      </c>
      <c r="FX39" s="135">
        <v>3.25989305618458E-4</v>
      </c>
      <c r="FY39" s="135">
        <v>2.9629708313034999E-4</v>
      </c>
      <c r="FZ39" s="135">
        <v>2.0632549149187621E-4</v>
      </c>
      <c r="GA39" s="135">
        <v>5.0028130906094906E-5</v>
      </c>
      <c r="GB39" s="135">
        <v>6.4574948746592032E-4</v>
      </c>
      <c r="GC39" s="135">
        <v>1.2867958432688043E-4</v>
      </c>
      <c r="GD39" s="135">
        <v>7.4242655510427418E-5</v>
      </c>
      <c r="GE39" s="135">
        <v>1.5056873823922217E-3</v>
      </c>
      <c r="GF39" s="135">
        <v>4.4715794691375229E-3</v>
      </c>
      <c r="GG39" s="135">
        <v>5.5591730222616983E-4</v>
      </c>
      <c r="GH39" s="135">
        <v>3.2736247275612072E-3</v>
      </c>
      <c r="GI39" s="135">
        <v>1.3627062536488923E-2</v>
      </c>
      <c r="GJ39" s="135">
        <v>2.0985022989674041E-3</v>
      </c>
      <c r="GK39" s="135">
        <v>1.0728387685924534E-3</v>
      </c>
      <c r="GL39" s="135">
        <v>2.3402092896721979E-3</v>
      </c>
      <c r="GM39" s="135">
        <v>1.9855160936709467E-4</v>
      </c>
      <c r="GN39" s="135">
        <v>1.8519998974652127E-4</v>
      </c>
      <c r="GO39" s="135">
        <v>9.0021075266057018E-4</v>
      </c>
      <c r="GP39" s="135">
        <v>8.5451106344611226E-4</v>
      </c>
      <c r="GQ39" s="135"/>
      <c r="GR39" s="135">
        <v>1.7522415434211307E-4</v>
      </c>
      <c r="GS39" s="135">
        <v>7.6773362182287611E-5</v>
      </c>
      <c r="GT39" s="135">
        <v>2.4113568645175767E-4</v>
      </c>
      <c r="GU39" s="135">
        <v>0</v>
      </c>
      <c r="GV39" s="135">
        <v>4.655769814866639E-4</v>
      </c>
      <c r="GW39" s="135">
        <v>4.217034225243841E-5</v>
      </c>
      <c r="GX39" s="135">
        <v>1.8594755460771655E-4</v>
      </c>
      <c r="GY39" s="135">
        <v>4.2854036033444689E-4</v>
      </c>
      <c r="GZ39" s="135">
        <v>3.7225739036150004E-4</v>
      </c>
      <c r="HA39" s="135">
        <v>4.0384354424475758E-4</v>
      </c>
      <c r="HB39" s="135">
        <v>3.1712287508436064E-4</v>
      </c>
      <c r="HC39" s="135">
        <v>9.9138161760557692E-5</v>
      </c>
      <c r="HD39" s="135">
        <v>4.9018272762168516E-4</v>
      </c>
      <c r="HE39" s="135">
        <v>1.5793311568401379E-4</v>
      </c>
      <c r="HF39" s="135">
        <v>6.6755493369085773E-5</v>
      </c>
      <c r="HG39" s="135">
        <v>1.7709909179377352E-3</v>
      </c>
      <c r="HH39" s="135">
        <v>4.3629334196828712E-3</v>
      </c>
      <c r="HI39" s="135">
        <v>6.7776571786605109E-4</v>
      </c>
      <c r="HJ39" s="135">
        <v>2.8084561050853809E-3</v>
      </c>
      <c r="HK39" s="135">
        <v>1.2536841079273477E-2</v>
      </c>
      <c r="HL39" s="135">
        <v>2.1886834389080981E-3</v>
      </c>
      <c r="HM39" s="135">
        <v>1.0446488512165209E-3</v>
      </c>
      <c r="HN39" s="135">
        <v>2.2742229794195145E-3</v>
      </c>
      <c r="HO39" s="135">
        <v>2.2754306122061533E-4</v>
      </c>
      <c r="HP39" s="135">
        <v>1.9904337933223561E-4</v>
      </c>
      <c r="HQ39" s="135">
        <v>8.6798756432607629E-4</v>
      </c>
      <c r="HR39" s="135">
        <v>6.8403937757850568E-4</v>
      </c>
    </row>
    <row r="40" spans="1:226" x14ac:dyDescent="0.25">
      <c r="A40" s="124" t="s">
        <v>30</v>
      </c>
      <c r="B40" s="124">
        <v>3211</v>
      </c>
      <c r="C40" s="9" t="s">
        <v>927</v>
      </c>
      <c r="D40" s="135">
        <v>7.7340792434408266E-4</v>
      </c>
      <c r="E40" s="135">
        <v>2.3261811314772949E-5</v>
      </c>
      <c r="F40" s="135">
        <v>2.0080497713441999E-2</v>
      </c>
      <c r="G40" s="135">
        <v>0</v>
      </c>
      <c r="H40" s="135">
        <v>3.622477637067377E-3</v>
      </c>
      <c r="I40" s="135">
        <v>4.6787204131818272E-5</v>
      </c>
      <c r="J40" s="135">
        <v>3.7970938374033339E-4</v>
      </c>
      <c r="K40" s="135">
        <v>8.6154856721389552E-5</v>
      </c>
      <c r="L40" s="135">
        <v>3.4211451012587738E-4</v>
      </c>
      <c r="M40" s="135">
        <v>1.4885252754563295E-2</v>
      </c>
      <c r="N40" s="135">
        <v>2.9725805537297113E-4</v>
      </c>
      <c r="O40" s="135">
        <v>5.6623316106190746E-5</v>
      </c>
      <c r="P40" s="135">
        <v>3.3437285960793554E-3</v>
      </c>
      <c r="Q40" s="135">
        <v>1.4874802610737148E-4</v>
      </c>
      <c r="R40" s="135">
        <v>2.5736175229865502E-4</v>
      </c>
      <c r="S40" s="135">
        <v>1.0787572773450387E-3</v>
      </c>
      <c r="T40" s="135">
        <v>5.0186388074497532E-2</v>
      </c>
      <c r="U40" s="135">
        <v>1.4699247215365983E-3</v>
      </c>
      <c r="V40" s="135">
        <v>2.3954244681155128E-2</v>
      </c>
      <c r="W40" s="135">
        <v>0.35174934281627079</v>
      </c>
      <c r="X40" s="135">
        <v>2.8340180189604908E-2</v>
      </c>
      <c r="Y40" s="135">
        <v>5.7380687505835916E-3</v>
      </c>
      <c r="Z40" s="135">
        <v>0.14313865117401614</v>
      </c>
      <c r="AA40" s="135">
        <v>3.982514201867217E-4</v>
      </c>
      <c r="AB40" s="135">
        <v>1.1940057604927453E-3</v>
      </c>
      <c r="AC40" s="135">
        <v>9.3121732320652177E-3</v>
      </c>
      <c r="AD40" s="135">
        <v>1.2426353576759771E-3</v>
      </c>
      <c r="AE40" s="135"/>
      <c r="AF40" s="135">
        <v>1.3692110557263447E-3</v>
      </c>
      <c r="AG40" s="135">
        <v>6.9469924169426962E-5</v>
      </c>
      <c r="AH40" s="135">
        <v>1.6515134862229091E-2</v>
      </c>
      <c r="AI40" s="135">
        <v>0</v>
      </c>
      <c r="AJ40" s="135">
        <v>5.5998504399228264E-3</v>
      </c>
      <c r="AK40" s="135">
        <v>1.9085634006829255E-4</v>
      </c>
      <c r="AL40" s="135">
        <v>1.5744618681825277E-3</v>
      </c>
      <c r="AM40" s="135">
        <v>6.4324003860560895E-5</v>
      </c>
      <c r="AN40" s="135">
        <v>5.6107134169763862E-4</v>
      </c>
      <c r="AO40" s="135">
        <v>1.4618192158919401E-2</v>
      </c>
      <c r="AP40" s="135">
        <v>3.3390546129876141E-4</v>
      </c>
      <c r="AQ40" s="135">
        <v>2.7046852150323486E-4</v>
      </c>
      <c r="AR40" s="135">
        <v>3.3833274902956611E-3</v>
      </c>
      <c r="AS40" s="135">
        <v>0</v>
      </c>
      <c r="AT40" s="135">
        <v>1.4577814773649906E-3</v>
      </c>
      <c r="AU40" s="135">
        <v>1.2111030337294811E-3</v>
      </c>
      <c r="AV40" s="135">
        <v>5.4404769996915778E-2</v>
      </c>
      <c r="AW40" s="135">
        <v>2.1929083871094252E-3</v>
      </c>
      <c r="AX40" s="135">
        <v>2.2130244701533353E-2</v>
      </c>
      <c r="AY40" s="135">
        <v>0.3402550010463018</v>
      </c>
      <c r="AZ40" s="135">
        <v>3.1836610070298324E-2</v>
      </c>
      <c r="BA40" s="135">
        <v>7.0267975071383994E-3</v>
      </c>
      <c r="BB40" s="135">
        <v>0.14539743122450949</v>
      </c>
      <c r="BC40" s="135">
        <v>2.8861744115691028E-4</v>
      </c>
      <c r="BD40" s="135">
        <v>1.2219890965854353E-3</v>
      </c>
      <c r="BE40" s="135">
        <v>9.4224122084977605E-3</v>
      </c>
      <c r="BF40" s="135">
        <v>1.6851899168143327E-3</v>
      </c>
      <c r="BG40" s="135"/>
      <c r="BH40" s="135">
        <v>1.1637065760521526E-3</v>
      </c>
      <c r="BI40" s="135">
        <v>0</v>
      </c>
      <c r="BJ40" s="135">
        <v>1.1742195012236179E-2</v>
      </c>
      <c r="BK40" s="135">
        <v>0</v>
      </c>
      <c r="BL40" s="135">
        <v>2.5059786569102123E-3</v>
      </c>
      <c r="BM40" s="135">
        <v>8.2677676677412394E-5</v>
      </c>
      <c r="BN40" s="135">
        <v>1.377159867197557E-3</v>
      </c>
      <c r="BO40" s="135">
        <v>4.1338838338706197E-5</v>
      </c>
      <c r="BP40" s="135">
        <v>6.1768897658738596E-4</v>
      </c>
      <c r="BQ40" s="135">
        <v>1.226781136329223E-2</v>
      </c>
      <c r="BR40" s="135">
        <v>2.991645872375433E-4</v>
      </c>
      <c r="BS40" s="135">
        <v>2.7243690149453422E-4</v>
      </c>
      <c r="BT40" s="135">
        <v>3.4824558520056607E-3</v>
      </c>
      <c r="BU40" s="135">
        <v>0</v>
      </c>
      <c r="BV40" s="135">
        <v>1.4980111697121497E-4</v>
      </c>
      <c r="BW40" s="135">
        <v>1.1627239478772258E-3</v>
      </c>
      <c r="BX40" s="135">
        <v>5.5472493788785902E-2</v>
      </c>
      <c r="BY40" s="135">
        <v>1.7798430200614264E-3</v>
      </c>
      <c r="BZ40" s="135">
        <v>4.2383967580658065E-2</v>
      </c>
      <c r="CA40" s="135">
        <v>0.37591187425256284</v>
      </c>
      <c r="CB40" s="135">
        <v>3.0615233964664541E-2</v>
      </c>
      <c r="CC40" s="135">
        <v>6.5575795933626906E-3</v>
      </c>
      <c r="CD40" s="135">
        <v>0.13644945709406303</v>
      </c>
      <c r="CE40" s="135">
        <v>3.8123979354589275E-4</v>
      </c>
      <c r="CF40" s="135">
        <v>8.5441364111594554E-4</v>
      </c>
      <c r="CG40" s="135">
        <v>1.0383542250533126E-2</v>
      </c>
      <c r="CH40" s="135">
        <v>1.0209071417482125E-3</v>
      </c>
      <c r="CI40" s="135"/>
      <c r="CJ40" s="135">
        <v>1.0503060076188105E-3</v>
      </c>
      <c r="CK40" s="135">
        <v>2.4047233099687388E-5</v>
      </c>
      <c r="CL40" s="135">
        <v>8.2568928472544906E-3</v>
      </c>
      <c r="CM40" s="135">
        <v>0</v>
      </c>
      <c r="CN40" s="135">
        <v>2.5578068682859025E-3</v>
      </c>
      <c r="CO40" s="135">
        <v>7.3743213973773787E-5</v>
      </c>
      <c r="CP40" s="135">
        <v>1.3439375949737954E-3</v>
      </c>
      <c r="CQ40" s="135">
        <v>2.2265956573798729E-5</v>
      </c>
      <c r="CR40" s="135">
        <v>5.0366002319594632E-4</v>
      </c>
      <c r="CS40" s="135">
        <v>1.2550649290654792E-2</v>
      </c>
      <c r="CT40" s="135">
        <v>3.5144790130915157E-4</v>
      </c>
      <c r="CU40" s="135">
        <v>5.7303175578719007E-5</v>
      </c>
      <c r="CV40" s="135">
        <v>2.2316702527303894E-3</v>
      </c>
      <c r="CW40" s="135">
        <v>0</v>
      </c>
      <c r="CX40" s="135">
        <v>0</v>
      </c>
      <c r="CY40" s="135">
        <v>2.4062136991367558E-3</v>
      </c>
      <c r="CZ40" s="135">
        <v>7.4063340823803489E-2</v>
      </c>
      <c r="DA40" s="135">
        <v>1.7125241545998813E-3</v>
      </c>
      <c r="DB40" s="135">
        <v>2.3736400345932517E-2</v>
      </c>
      <c r="DC40" s="135">
        <v>0.37121114597931598</v>
      </c>
      <c r="DD40" s="135">
        <v>3.3831616325483108E-2</v>
      </c>
      <c r="DE40" s="135">
        <v>3.9558772934626127E-3</v>
      </c>
      <c r="DF40" s="135">
        <v>0.14528214032735748</v>
      </c>
      <c r="DG40" s="135">
        <v>4.9762860453725333E-4</v>
      </c>
      <c r="DH40" s="135">
        <v>9.4044373513533727E-4</v>
      </c>
      <c r="DI40" s="135">
        <v>1.0221595506314752E-2</v>
      </c>
      <c r="DJ40" s="135">
        <v>5.5140027683845175E-4</v>
      </c>
      <c r="DK40" s="135"/>
      <c r="DL40" s="135">
        <v>1.3709380659601164E-3</v>
      </c>
      <c r="DM40" s="135">
        <v>0</v>
      </c>
      <c r="DN40" s="135">
        <v>6.293426686769861E-3</v>
      </c>
      <c r="DO40" s="135">
        <v>0</v>
      </c>
      <c r="DP40" s="135">
        <v>2.497231082046514E-3</v>
      </c>
      <c r="DQ40" s="135">
        <v>7.1166217970665567E-5</v>
      </c>
      <c r="DR40" s="135">
        <v>9.8123283980536507E-4</v>
      </c>
      <c r="DS40" s="135">
        <v>0</v>
      </c>
      <c r="DT40" s="135">
        <v>6.4290989124002025E-4</v>
      </c>
      <c r="DU40" s="135">
        <v>1.0998060404960939E-2</v>
      </c>
      <c r="DV40" s="135">
        <v>1.9570709941933034E-4</v>
      </c>
      <c r="DW40" s="135">
        <v>5.149716275264243E-5</v>
      </c>
      <c r="DX40" s="135">
        <v>2.324175581854577E-3</v>
      </c>
      <c r="DY40" s="135">
        <v>0</v>
      </c>
      <c r="DZ40" s="135">
        <v>0</v>
      </c>
      <c r="EA40" s="135">
        <v>2.161282724874558E-3</v>
      </c>
      <c r="EB40" s="135">
        <v>7.2853587326732874E-2</v>
      </c>
      <c r="EC40" s="135">
        <v>1.7666682813468869E-3</v>
      </c>
      <c r="ED40" s="135">
        <v>4.1543191229627727E-2</v>
      </c>
      <c r="EE40" s="135">
        <v>0.38014574122626055</v>
      </c>
      <c r="EF40" s="135">
        <v>3.5482175887409914E-2</v>
      </c>
      <c r="EG40" s="135">
        <v>5.4544493947810127E-3</v>
      </c>
      <c r="EH40" s="135">
        <v>0.14140528182777665</v>
      </c>
      <c r="EI40" s="135">
        <v>3.0568393952697988E-4</v>
      </c>
      <c r="EJ40" s="135">
        <v>0</v>
      </c>
      <c r="EK40" s="135">
        <v>1.0931375155387857E-2</v>
      </c>
      <c r="EL40" s="135">
        <v>6.3232436334087505E-4</v>
      </c>
      <c r="EM40" s="135"/>
      <c r="EN40" s="135">
        <v>1.0050988850411413E-3</v>
      </c>
      <c r="EO40" s="135">
        <v>0</v>
      </c>
      <c r="EP40" s="135">
        <v>6.2097427009890089E-3</v>
      </c>
      <c r="EQ40" s="135">
        <v>0</v>
      </c>
      <c r="ER40" s="135">
        <v>2.9466805074790919E-3</v>
      </c>
      <c r="ES40" s="135">
        <v>1.1088320129836721E-4</v>
      </c>
      <c r="ET40" s="135">
        <v>7.5407121696219478E-4</v>
      </c>
      <c r="EU40" s="135">
        <v>0</v>
      </c>
      <c r="EV40" s="135">
        <v>8.0092829425637677E-4</v>
      </c>
      <c r="EW40" s="135">
        <v>8.9722375568129197E-3</v>
      </c>
      <c r="EX40" s="135">
        <v>1.6348511020698286E-4</v>
      </c>
      <c r="EY40" s="135">
        <v>2.8667364238114447E-5</v>
      </c>
      <c r="EZ40" s="135">
        <v>1.9480793780340025E-3</v>
      </c>
      <c r="FA40" s="135">
        <v>0</v>
      </c>
      <c r="FB40" s="135">
        <v>0</v>
      </c>
      <c r="FC40" s="135">
        <v>2.7660625904374517E-3</v>
      </c>
      <c r="FD40" s="135">
        <v>7.493479874394382E-2</v>
      </c>
      <c r="FE40" s="135">
        <v>1.8401380973788687E-3</v>
      </c>
      <c r="FF40" s="135">
        <v>4.3543043986012886E-2</v>
      </c>
      <c r="FG40" s="135">
        <v>0.38270969012260486</v>
      </c>
      <c r="FH40" s="135">
        <v>2.9627256853326983E-2</v>
      </c>
      <c r="FI40" s="135">
        <v>7.8368925590582561E-3</v>
      </c>
      <c r="FJ40" s="135">
        <v>0.15163128490900427</v>
      </c>
      <c r="FK40" s="135">
        <v>1.1377806419272753E-4</v>
      </c>
      <c r="FL40" s="135">
        <v>2.8126470573244364E-5</v>
      </c>
      <c r="FM40" s="135">
        <v>1.2349123790477871E-2</v>
      </c>
      <c r="FN40" s="135">
        <v>7.3142616278893324E-4</v>
      </c>
      <c r="FO40" s="135"/>
      <c r="FP40" s="135">
        <v>3.001425299785627E-4</v>
      </c>
      <c r="FQ40" s="135">
        <v>0</v>
      </c>
      <c r="FR40" s="135">
        <v>8.0727497520418565E-3</v>
      </c>
      <c r="FS40" s="135">
        <v>0</v>
      </c>
      <c r="FT40" s="135">
        <v>3.5155542885426409E-3</v>
      </c>
      <c r="FU40" s="135">
        <v>6.4135719563840243E-5</v>
      </c>
      <c r="FV40" s="135">
        <v>0</v>
      </c>
      <c r="FW40" s="135">
        <v>2.6222978934969163E-5</v>
      </c>
      <c r="FX40" s="135">
        <v>5.3994061445617229E-4</v>
      </c>
      <c r="FY40" s="135">
        <v>8.8667373226614839E-3</v>
      </c>
      <c r="FZ40" s="135">
        <v>1.7044936307729957E-4</v>
      </c>
      <c r="GA40" s="135">
        <v>3.0962071513578045E-5</v>
      </c>
      <c r="GB40" s="135">
        <v>1.6733129291217658E-3</v>
      </c>
      <c r="GC40" s="135">
        <v>0</v>
      </c>
      <c r="GD40" s="135">
        <v>0</v>
      </c>
      <c r="GE40" s="135">
        <v>2.8851734631954776E-3</v>
      </c>
      <c r="GF40" s="135">
        <v>8.4967760164866513E-2</v>
      </c>
      <c r="GG40" s="135">
        <v>1.6026625369597951E-3</v>
      </c>
      <c r="GH40" s="135">
        <v>4.7526727327383805E-2</v>
      </c>
      <c r="GI40" s="135">
        <v>0.41687895837328592</v>
      </c>
      <c r="GJ40" s="135">
        <v>3.1408425791550058E-2</v>
      </c>
      <c r="GK40" s="135">
        <v>7.3789162683404446E-3</v>
      </c>
      <c r="GL40" s="135">
        <v>0.15379755661472932</v>
      </c>
      <c r="GM40" s="135">
        <v>1.553771530403342E-4</v>
      </c>
      <c r="GN40" s="135">
        <v>5.4215850978281977E-5</v>
      </c>
      <c r="GO40" s="135">
        <v>1.3960942745767323E-2</v>
      </c>
      <c r="GP40" s="135">
        <v>6.0135609487984361E-4</v>
      </c>
      <c r="GQ40" s="135"/>
      <c r="GR40" s="135">
        <v>1.7540732683634687E-4</v>
      </c>
      <c r="GS40" s="135">
        <v>0</v>
      </c>
      <c r="GT40" s="135">
        <v>8.9802297225242429E-3</v>
      </c>
      <c r="GU40" s="135">
        <v>0</v>
      </c>
      <c r="GV40" s="135">
        <v>2.2490359090817568E-3</v>
      </c>
      <c r="GW40" s="135">
        <v>6.6411210763032581E-5</v>
      </c>
      <c r="GX40" s="135">
        <v>0</v>
      </c>
      <c r="GY40" s="135">
        <v>0</v>
      </c>
      <c r="GZ40" s="135">
        <v>3.1565529274200785E-4</v>
      </c>
      <c r="HA40" s="135">
        <v>9.963476208396823E-3</v>
      </c>
      <c r="HB40" s="135">
        <v>1.4380719395607535E-4</v>
      </c>
      <c r="HC40" s="135">
        <v>0</v>
      </c>
      <c r="HD40" s="135">
        <v>6.4204444432029381E-4</v>
      </c>
      <c r="HE40" s="135">
        <v>0</v>
      </c>
      <c r="HF40" s="135">
        <v>0</v>
      </c>
      <c r="HG40" s="135">
        <v>2.7138881695699143E-3</v>
      </c>
      <c r="HH40" s="135">
        <v>9.2965197892091234E-2</v>
      </c>
      <c r="HI40" s="135">
        <v>1.4534211105282787E-3</v>
      </c>
      <c r="HJ40" s="135">
        <v>5.9120514838622851E-2</v>
      </c>
      <c r="HK40" s="135">
        <v>0.40505507363135151</v>
      </c>
      <c r="HL40" s="135">
        <v>3.4642649698839102E-2</v>
      </c>
      <c r="HM40" s="135">
        <v>6.2992629144302294E-3</v>
      </c>
      <c r="HN40" s="135">
        <v>0.15890969364208199</v>
      </c>
      <c r="HO40" s="135">
        <v>1.1909460177093349E-3</v>
      </c>
      <c r="HP40" s="135">
        <v>1.4089434928268843E-4</v>
      </c>
      <c r="HQ40" s="135">
        <v>1.5591133312199917E-2</v>
      </c>
      <c r="HR40" s="135">
        <v>5.5144965710698913E-4</v>
      </c>
    </row>
    <row r="41" spans="1:226" x14ac:dyDescent="0.25">
      <c r="A41" s="124" t="s">
        <v>30</v>
      </c>
      <c r="B41" s="124">
        <v>3212</v>
      </c>
      <c r="C41" s="9" t="s">
        <v>928</v>
      </c>
      <c r="D41" s="135">
        <v>0</v>
      </c>
      <c r="E41" s="135">
        <v>0</v>
      </c>
      <c r="F41" s="135">
        <v>0</v>
      </c>
      <c r="G41" s="135">
        <v>0</v>
      </c>
      <c r="H41" s="135">
        <v>9.0593497820439173E-5</v>
      </c>
      <c r="I41" s="135">
        <v>0</v>
      </c>
      <c r="J41" s="135">
        <v>4.3077428360694776E-5</v>
      </c>
      <c r="K41" s="135">
        <v>0</v>
      </c>
      <c r="L41" s="135">
        <v>2.7173408407710057E-4</v>
      </c>
      <c r="M41" s="135">
        <v>2.8009690635213613E-3</v>
      </c>
      <c r="N41" s="135">
        <v>5.1497935120214868E-4</v>
      </c>
      <c r="O41" s="135">
        <v>2.3738489239240735E-4</v>
      </c>
      <c r="P41" s="135">
        <v>6.3198782099479036E-4</v>
      </c>
      <c r="Q41" s="135">
        <v>4.0339453193744885E-4</v>
      </c>
      <c r="R41" s="135">
        <v>9.9648513084996688E-3</v>
      </c>
      <c r="S41" s="135">
        <v>3.1526522366709742E-3</v>
      </c>
      <c r="T41" s="135">
        <v>2.263556338261144E-2</v>
      </c>
      <c r="U41" s="135">
        <v>4.7718366775244764E-5</v>
      </c>
      <c r="V41" s="135">
        <v>3.2777408479896367E-2</v>
      </c>
      <c r="W41" s="135">
        <v>0.20591700025015508</v>
      </c>
      <c r="X41" s="135">
        <v>1.4226962415104197E-2</v>
      </c>
      <c r="Y41" s="135">
        <v>8.306849880249656E-3</v>
      </c>
      <c r="Z41" s="135">
        <v>1.334464088854764E-2</v>
      </c>
      <c r="AA41" s="135">
        <v>3.4079065269335513E-5</v>
      </c>
      <c r="AB41" s="135">
        <v>1.4079506414351267E-4</v>
      </c>
      <c r="AC41" s="135">
        <v>2.1922933604239869E-2</v>
      </c>
      <c r="AD41" s="135">
        <v>3.8841739068470817E-4</v>
      </c>
      <c r="AE41" s="135"/>
      <c r="AF41" s="135">
        <v>0</v>
      </c>
      <c r="AG41" s="135">
        <v>0</v>
      </c>
      <c r="AH41" s="135">
        <v>0</v>
      </c>
      <c r="AI41" s="135">
        <v>0</v>
      </c>
      <c r="AJ41" s="135">
        <v>1.1017936551140321E-4</v>
      </c>
      <c r="AK41" s="135">
        <v>0</v>
      </c>
      <c r="AL41" s="135">
        <v>1.0720667310093482E-4</v>
      </c>
      <c r="AM41" s="135">
        <v>0</v>
      </c>
      <c r="AN41" s="135">
        <v>2.6078450161033201E-4</v>
      </c>
      <c r="AO41" s="135">
        <v>2.2981113390280533E-3</v>
      </c>
      <c r="AP41" s="135">
        <v>4.542220241737606E-4</v>
      </c>
      <c r="AQ41" s="135">
        <v>7.1407550382065894E-5</v>
      </c>
      <c r="AR41" s="135">
        <v>4.9389039068426822E-4</v>
      </c>
      <c r="AS41" s="135">
        <v>4.0379535733211423E-4</v>
      </c>
      <c r="AT41" s="135">
        <v>1.1798364763270187E-2</v>
      </c>
      <c r="AU41" s="135">
        <v>3.5998128663561799E-3</v>
      </c>
      <c r="AV41" s="135">
        <v>2.5644721372345691E-2</v>
      </c>
      <c r="AW41" s="135">
        <v>1.5792175435514386E-4</v>
      </c>
      <c r="AX41" s="135">
        <v>4.0465756146624801E-2</v>
      </c>
      <c r="AY41" s="135">
        <v>0.19873537496764579</v>
      </c>
      <c r="AZ41" s="135">
        <v>1.350544508100435E-2</v>
      </c>
      <c r="BA41" s="135">
        <v>7.7579270943226837E-3</v>
      </c>
      <c r="BB41" s="135">
        <v>1.3825445299187101E-2</v>
      </c>
      <c r="BC41" s="135">
        <v>3.0336009804949478E-5</v>
      </c>
      <c r="BD41" s="135">
        <v>0</v>
      </c>
      <c r="BE41" s="135">
        <v>1.7113460997194595E-2</v>
      </c>
      <c r="BF41" s="135">
        <v>8.4706870236275834E-5</v>
      </c>
      <c r="BG41" s="135"/>
      <c r="BH41" s="135">
        <v>2.6584461954151891E-5</v>
      </c>
      <c r="BI41" s="135">
        <v>0</v>
      </c>
      <c r="BJ41" s="135">
        <v>0</v>
      </c>
      <c r="BK41" s="135">
        <v>0</v>
      </c>
      <c r="BL41" s="135">
        <v>7.8822929694060369E-5</v>
      </c>
      <c r="BM41" s="135">
        <v>0</v>
      </c>
      <c r="BN41" s="135">
        <v>1.1065881980148917E-4</v>
      </c>
      <c r="BO41" s="135">
        <v>0</v>
      </c>
      <c r="BP41" s="135">
        <v>2.3327865364768286E-5</v>
      </c>
      <c r="BQ41" s="135">
        <v>2.7431084021775024E-3</v>
      </c>
      <c r="BR41" s="135">
        <v>2.417577677879337E-4</v>
      </c>
      <c r="BS41" s="135">
        <v>2.4125399223392843E-5</v>
      </c>
      <c r="BT41" s="135">
        <v>9.4285017686419946E-4</v>
      </c>
      <c r="BU41" s="135">
        <v>3.8613033762816001E-4</v>
      </c>
      <c r="BV41" s="135">
        <v>6.0415057349273429E-3</v>
      </c>
      <c r="BW41" s="135">
        <v>2.8568250997151896E-3</v>
      </c>
      <c r="BX41" s="135">
        <v>2.8188536154805561E-2</v>
      </c>
      <c r="BY41" s="135">
        <v>2.023077554710959E-4</v>
      </c>
      <c r="BZ41" s="135">
        <v>4.350169965281795E-2</v>
      </c>
      <c r="CA41" s="135">
        <v>0.17626421985963947</v>
      </c>
      <c r="CB41" s="135">
        <v>1.0530268209869199E-2</v>
      </c>
      <c r="CC41" s="135">
        <v>7.3840858632367307E-3</v>
      </c>
      <c r="CD41" s="135">
        <v>1.0236823269621305E-2</v>
      </c>
      <c r="CE41" s="135">
        <v>2.4956495965227075E-5</v>
      </c>
      <c r="CF41" s="135">
        <v>2.0002481480068406E-5</v>
      </c>
      <c r="CG41" s="135">
        <v>1.3171785752216763E-2</v>
      </c>
      <c r="CH41" s="135">
        <v>2.3926015758736703E-5</v>
      </c>
      <c r="CI41" s="135"/>
      <c r="CJ41" s="135">
        <v>3.268397295236511E-5</v>
      </c>
      <c r="CK41" s="135">
        <v>0</v>
      </c>
      <c r="CL41" s="135">
        <v>0</v>
      </c>
      <c r="CM41" s="135">
        <v>0</v>
      </c>
      <c r="CN41" s="135">
        <v>7.7032038752105505E-5</v>
      </c>
      <c r="CO41" s="135">
        <v>0</v>
      </c>
      <c r="CP41" s="135">
        <v>0</v>
      </c>
      <c r="CQ41" s="135">
        <v>2.5125804207130676E-5</v>
      </c>
      <c r="CR41" s="135">
        <v>1.2816202893946166E-4</v>
      </c>
      <c r="CS41" s="135">
        <v>2.3105370880141126E-3</v>
      </c>
      <c r="CT41" s="135">
        <v>3.4904440364816412E-4</v>
      </c>
      <c r="CU41" s="135">
        <v>0</v>
      </c>
      <c r="CV41" s="135">
        <v>1.5993411904645497E-3</v>
      </c>
      <c r="CW41" s="135">
        <v>6.5778129765284028E-5</v>
      </c>
      <c r="CX41" s="135">
        <v>6.0934618274546158E-3</v>
      </c>
      <c r="CY41" s="135">
        <v>2.1101099777774478E-3</v>
      </c>
      <c r="CZ41" s="135">
        <v>2.7696857481104838E-2</v>
      </c>
      <c r="DA41" s="135">
        <v>1.0857525933850559E-3</v>
      </c>
      <c r="DB41" s="135">
        <v>5.4356338734288495E-2</v>
      </c>
      <c r="DC41" s="135">
        <v>0.16845092710311707</v>
      </c>
      <c r="DD41" s="135">
        <v>8.8522514335159889E-3</v>
      </c>
      <c r="DE41" s="135">
        <v>6.8623964145213051E-3</v>
      </c>
      <c r="DF41" s="135">
        <v>1.194335288327346E-2</v>
      </c>
      <c r="DG41" s="135">
        <v>9.192367392852687E-5</v>
      </c>
      <c r="DH41" s="135">
        <v>3.4734483705480865E-5</v>
      </c>
      <c r="DI41" s="135">
        <v>1.0400131300017714E-2</v>
      </c>
      <c r="DJ41" s="135">
        <v>0</v>
      </c>
      <c r="DK41" s="135"/>
      <c r="DL41" s="135">
        <v>0</v>
      </c>
      <c r="DM41" s="135">
        <v>0</v>
      </c>
      <c r="DN41" s="135">
        <v>0</v>
      </c>
      <c r="DO41" s="135">
        <v>0</v>
      </c>
      <c r="DP41" s="135">
        <v>4.1242074981150622E-4</v>
      </c>
      <c r="DQ41" s="135">
        <v>0</v>
      </c>
      <c r="DR41" s="135">
        <v>0</v>
      </c>
      <c r="DS41" s="135">
        <v>0</v>
      </c>
      <c r="DT41" s="135">
        <v>7.7782172907636988E-5</v>
      </c>
      <c r="DU41" s="135">
        <v>3.5239883971778371E-3</v>
      </c>
      <c r="DV41" s="135">
        <v>2.1318573712443727E-4</v>
      </c>
      <c r="DW41" s="135">
        <v>0</v>
      </c>
      <c r="DX41" s="135">
        <v>1.4955057688475718E-3</v>
      </c>
      <c r="DY41" s="135">
        <v>2.5480366986984533E-5</v>
      </c>
      <c r="DZ41" s="135">
        <v>5.5994103317383347E-3</v>
      </c>
      <c r="EA41" s="135">
        <v>3.7113665457601604E-3</v>
      </c>
      <c r="EB41" s="135">
        <v>2.7502377155075402E-2</v>
      </c>
      <c r="EC41" s="135">
        <v>5.0309464734259602E-4</v>
      </c>
      <c r="ED41" s="135">
        <v>4.9287918824713346E-2</v>
      </c>
      <c r="EE41" s="135">
        <v>0.15924460396211193</v>
      </c>
      <c r="EF41" s="135">
        <v>1.6571353360537438E-3</v>
      </c>
      <c r="EG41" s="135">
        <v>5.3018760864310928E-3</v>
      </c>
      <c r="EH41" s="135">
        <v>1.3029771440491115E-2</v>
      </c>
      <c r="EI41" s="135">
        <v>1.171202833436833E-4</v>
      </c>
      <c r="EJ41" s="135">
        <v>0</v>
      </c>
      <c r="EK41" s="135">
        <v>1.0162034365302939E-2</v>
      </c>
      <c r="EL41" s="135">
        <v>2.6821438933667929E-5</v>
      </c>
      <c r="EM41" s="135"/>
      <c r="EN41" s="135">
        <v>0</v>
      </c>
      <c r="EO41" s="135">
        <v>0</v>
      </c>
      <c r="EP41" s="135">
        <v>1.3522341621752097E-4</v>
      </c>
      <c r="EQ41" s="135">
        <v>0</v>
      </c>
      <c r="ER41" s="135">
        <v>3.125916441207205E-4</v>
      </c>
      <c r="ES41" s="135">
        <v>0</v>
      </c>
      <c r="ET41" s="135">
        <v>0</v>
      </c>
      <c r="EU41" s="135">
        <v>2.9208257902984534E-5</v>
      </c>
      <c r="EV41" s="135">
        <v>1.8869562303285418E-4</v>
      </c>
      <c r="EW41" s="135">
        <v>3.8853419645583598E-4</v>
      </c>
      <c r="EX41" s="135">
        <v>1.9546761171708823E-4</v>
      </c>
      <c r="EY41" s="135">
        <v>0</v>
      </c>
      <c r="EZ41" s="135">
        <v>8.2517277099677282E-4</v>
      </c>
      <c r="FA41" s="135">
        <v>0</v>
      </c>
      <c r="FB41" s="135">
        <v>4.3054659737227592E-3</v>
      </c>
      <c r="FC41" s="135">
        <v>1.8645480875808451E-3</v>
      </c>
      <c r="FD41" s="135">
        <v>2.2868559008286722E-2</v>
      </c>
      <c r="FE41" s="135">
        <v>1.0156549658047566E-3</v>
      </c>
      <c r="FF41" s="135">
        <v>5.3342082403753002E-2</v>
      </c>
      <c r="FG41" s="135">
        <v>0.14852334993679198</v>
      </c>
      <c r="FH41" s="135">
        <v>1.3129539233387335E-3</v>
      </c>
      <c r="FI41" s="135">
        <v>9.5300898607575662E-3</v>
      </c>
      <c r="FJ41" s="135">
        <v>1.7419486967865518E-2</v>
      </c>
      <c r="FK41" s="135">
        <v>1.1337185305039713E-4</v>
      </c>
      <c r="FL41" s="135">
        <v>0</v>
      </c>
      <c r="FM41" s="135">
        <v>6.5493417066910652E-3</v>
      </c>
      <c r="FN41" s="135">
        <v>2.8705226794665415E-5</v>
      </c>
      <c r="FO41" s="135"/>
      <c r="FP41" s="135">
        <v>0</v>
      </c>
      <c r="FQ41" s="135">
        <v>0</v>
      </c>
      <c r="FR41" s="135">
        <v>0</v>
      </c>
      <c r="FS41" s="135">
        <v>2.9377318955286499E-5</v>
      </c>
      <c r="FT41" s="135">
        <v>0</v>
      </c>
      <c r="FU41" s="135">
        <v>0</v>
      </c>
      <c r="FV41" s="135">
        <v>0</v>
      </c>
      <c r="FW41" s="135">
        <v>0</v>
      </c>
      <c r="FX41" s="135">
        <v>3.4517717893456471E-4</v>
      </c>
      <c r="FY41" s="135">
        <v>1.2846650017818758E-3</v>
      </c>
      <c r="FZ41" s="135">
        <v>2.211639724584961E-4</v>
      </c>
      <c r="GA41" s="135">
        <v>0</v>
      </c>
      <c r="GB41" s="135">
        <v>3.561510217095573E-4</v>
      </c>
      <c r="GC41" s="135">
        <v>0</v>
      </c>
      <c r="GD41" s="135">
        <v>5.3556289348365444E-3</v>
      </c>
      <c r="GE41" s="135">
        <v>6.0615458408552303E-4</v>
      </c>
      <c r="GF41" s="135">
        <v>1.9526743485794317E-2</v>
      </c>
      <c r="GG41" s="135">
        <v>1.1373019702318012E-3</v>
      </c>
      <c r="GH41" s="135">
        <v>3.4221105671508517E-2</v>
      </c>
      <c r="GI41" s="135">
        <v>0.11704872511746399</v>
      </c>
      <c r="GJ41" s="135">
        <v>7.129680438962224E-4</v>
      </c>
      <c r="GK41" s="135">
        <v>5.9901732109837735E-3</v>
      </c>
      <c r="GL41" s="135">
        <v>2.2375954186987301E-2</v>
      </c>
      <c r="GM41" s="135">
        <v>0</v>
      </c>
      <c r="GN41" s="135">
        <v>0</v>
      </c>
      <c r="GO41" s="135">
        <v>6.3104303455030165E-3</v>
      </c>
      <c r="GP41" s="135">
        <v>0</v>
      </c>
      <c r="GQ41" s="135"/>
      <c r="GR41" s="135">
        <v>3.744979009272795E-5</v>
      </c>
      <c r="GS41" s="135">
        <v>0</v>
      </c>
      <c r="GT41" s="135">
        <v>0</v>
      </c>
      <c r="GU41" s="135">
        <v>1.2827676600461432E-4</v>
      </c>
      <c r="GV41" s="135">
        <v>0</v>
      </c>
      <c r="GW41" s="135">
        <v>0</v>
      </c>
      <c r="GX41" s="135">
        <v>0</v>
      </c>
      <c r="GY41" s="135">
        <v>0</v>
      </c>
      <c r="GZ41" s="135">
        <v>2.1152989636806873E-4</v>
      </c>
      <c r="HA41" s="135">
        <v>1.1353652862413231E-3</v>
      </c>
      <c r="HB41" s="135">
        <v>0</v>
      </c>
      <c r="HC41" s="135">
        <v>0</v>
      </c>
      <c r="HD41" s="135">
        <v>4.9414773328615479E-4</v>
      </c>
      <c r="HE41" s="135">
        <v>0</v>
      </c>
      <c r="HF41" s="135">
        <v>3.3918499585724108E-3</v>
      </c>
      <c r="HG41" s="135">
        <v>6.1708266123191983E-4</v>
      </c>
      <c r="HH41" s="135">
        <v>2.4277984375120115E-2</v>
      </c>
      <c r="HI41" s="135">
        <v>1.1331430156971008E-3</v>
      </c>
      <c r="HJ41" s="135">
        <v>2.9217192250702118E-2</v>
      </c>
      <c r="HK41" s="135">
        <v>0.10029340577325001</v>
      </c>
      <c r="HL41" s="135">
        <v>2.0387456007656349E-3</v>
      </c>
      <c r="HM41" s="135">
        <v>4.7025177122374641E-3</v>
      </c>
      <c r="HN41" s="135">
        <v>2.5769755568696925E-2</v>
      </c>
      <c r="HO41" s="135">
        <v>3.1882429397962373E-4</v>
      </c>
      <c r="HP41" s="135">
        <v>3.6045497863832637E-4</v>
      </c>
      <c r="HQ41" s="135">
        <v>4.7020817966807399E-3</v>
      </c>
      <c r="HR41" s="135">
        <v>0</v>
      </c>
    </row>
    <row r="42" spans="1:226" x14ac:dyDescent="0.25">
      <c r="A42" s="124" t="s">
        <v>30</v>
      </c>
      <c r="B42" s="124">
        <v>3240</v>
      </c>
      <c r="C42" s="139" t="s">
        <v>929</v>
      </c>
      <c r="D42" s="136">
        <v>1.6688993909684459E-3</v>
      </c>
      <c r="E42" s="135">
        <v>0</v>
      </c>
      <c r="F42" s="135">
        <v>2.0298386010025832E-2</v>
      </c>
      <c r="G42" s="135">
        <v>0</v>
      </c>
      <c r="H42" s="135">
        <v>2.3142322844207845E-3</v>
      </c>
      <c r="I42" s="135">
        <v>0</v>
      </c>
      <c r="J42" s="135">
        <v>6.9334323016061454E-4</v>
      </c>
      <c r="K42" s="135">
        <v>1.8657326221943882E-3</v>
      </c>
      <c r="L42" s="135">
        <v>1.4299476361422051E-3</v>
      </c>
      <c r="M42" s="135">
        <v>1.3592761077389059E-3</v>
      </c>
      <c r="N42" s="135">
        <v>2.5926637818636126E-4</v>
      </c>
      <c r="O42" s="135">
        <v>5.8361919418623171E-5</v>
      </c>
      <c r="P42" s="135">
        <v>2.4223566072862448E-3</v>
      </c>
      <c r="Q42" s="135">
        <v>0</v>
      </c>
      <c r="R42" s="135">
        <v>7.5440334041733184E-3</v>
      </c>
      <c r="S42" s="135">
        <v>1.7964379191829792E-3</v>
      </c>
      <c r="T42" s="135">
        <v>4.9650613769714122E-2</v>
      </c>
      <c r="U42" s="135">
        <v>3.5223232102823926E-3</v>
      </c>
      <c r="V42" s="135">
        <v>8.3892631265687235E-3</v>
      </c>
      <c r="W42" s="135">
        <v>0.73843018890262635</v>
      </c>
      <c r="X42" s="135">
        <v>7.2516079437316805E-2</v>
      </c>
      <c r="Y42" s="135">
        <v>3.9868607118423931E-2</v>
      </c>
      <c r="Z42" s="135">
        <v>2.1473845448608558E-2</v>
      </c>
      <c r="AA42" s="135">
        <v>1.6516923382916028E-2</v>
      </c>
      <c r="AB42" s="135">
        <v>1.473291034556692E-3</v>
      </c>
      <c r="AC42" s="135">
        <v>5.7592219209538012E-3</v>
      </c>
      <c r="AD42" s="135">
        <v>6.8936913813384389E-4</v>
      </c>
      <c r="AE42" s="135"/>
      <c r="AF42" s="135">
        <v>1.8580261374148734E-3</v>
      </c>
      <c r="AG42" s="135">
        <v>4.7142482051122051E-4</v>
      </c>
      <c r="AH42" s="135">
        <v>3.0658609216045775E-2</v>
      </c>
      <c r="AI42" s="135">
        <v>0</v>
      </c>
      <c r="AJ42" s="135">
        <v>1.8278991951086122E-3</v>
      </c>
      <c r="AK42" s="135">
        <v>0</v>
      </c>
      <c r="AL42" s="135">
        <v>6.6361210493101239E-4</v>
      </c>
      <c r="AM42" s="135">
        <v>1.6486772098666233E-3</v>
      </c>
      <c r="AN42" s="135">
        <v>1.283240643377172E-3</v>
      </c>
      <c r="AO42" s="135">
        <v>9.8458268068496533E-4</v>
      </c>
      <c r="AP42" s="135">
        <v>3.0969513756206647E-4</v>
      </c>
      <c r="AQ42" s="135">
        <v>2.6657183534825175E-5</v>
      </c>
      <c r="AR42" s="135">
        <v>1.7298609152917165E-3</v>
      </c>
      <c r="AS42" s="135">
        <v>0</v>
      </c>
      <c r="AT42" s="135">
        <v>6.7003176807728469E-3</v>
      </c>
      <c r="AU42" s="135">
        <v>1.8973789029015143E-3</v>
      </c>
      <c r="AV42" s="135">
        <v>4.2572310418581699E-2</v>
      </c>
      <c r="AW42" s="135">
        <v>4.6817413818042962E-3</v>
      </c>
      <c r="AX42" s="135">
        <v>8.16225109745909E-3</v>
      </c>
      <c r="AY42" s="135">
        <v>0.7477798799614378</v>
      </c>
      <c r="AZ42" s="135">
        <v>6.3251947273149617E-2</v>
      </c>
      <c r="BA42" s="135">
        <v>3.8216764105964973E-2</v>
      </c>
      <c r="BB42" s="135">
        <v>2.1218264120229272E-2</v>
      </c>
      <c r="BC42" s="135">
        <v>1.6189404532380922E-2</v>
      </c>
      <c r="BD42" s="135">
        <v>1.5781579505506583E-3</v>
      </c>
      <c r="BE42" s="135">
        <v>5.4874280183257384E-3</v>
      </c>
      <c r="BF42" s="135">
        <v>8.0186931211259464E-4</v>
      </c>
      <c r="BG42" s="135"/>
      <c r="BH42" s="135">
        <v>1.9452535098003776E-3</v>
      </c>
      <c r="BI42" s="135">
        <v>3.7547286091236468E-4</v>
      </c>
      <c r="BJ42" s="135">
        <v>1.9323687191796089E-2</v>
      </c>
      <c r="BK42" s="135">
        <v>0</v>
      </c>
      <c r="BL42" s="135">
        <v>2.4665286067826796E-3</v>
      </c>
      <c r="BM42" s="135">
        <v>0</v>
      </c>
      <c r="BN42" s="135">
        <v>1.2412576903705349E-4</v>
      </c>
      <c r="BO42" s="135">
        <v>1.7620251218874001E-3</v>
      </c>
      <c r="BP42" s="135">
        <v>9.942384800755088E-4</v>
      </c>
      <c r="BQ42" s="135">
        <v>1.7124163383610183E-3</v>
      </c>
      <c r="BR42" s="135">
        <v>3.4581082057265442E-4</v>
      </c>
      <c r="BS42" s="135">
        <v>2.978125465745132E-5</v>
      </c>
      <c r="BT42" s="135">
        <v>1.4928021332885754E-3</v>
      </c>
      <c r="BU42" s="135">
        <v>0</v>
      </c>
      <c r="BV42" s="135">
        <v>6.5609072905746836E-3</v>
      </c>
      <c r="BW42" s="135">
        <v>1.8089004595218377E-3</v>
      </c>
      <c r="BX42" s="135">
        <v>5.5502570174070794E-2</v>
      </c>
      <c r="BY42" s="135">
        <v>4.7444012254787464E-3</v>
      </c>
      <c r="BZ42" s="135">
        <v>8.7982617755928937E-3</v>
      </c>
      <c r="CA42" s="135">
        <v>0.76867500101135777</v>
      </c>
      <c r="CB42" s="135">
        <v>5.6481029947124117E-2</v>
      </c>
      <c r="CC42" s="135">
        <v>3.6581421511774438E-2</v>
      </c>
      <c r="CD42" s="135">
        <v>1.3666444522022762E-2</v>
      </c>
      <c r="CE42" s="135">
        <v>1.0345466715365367E-2</v>
      </c>
      <c r="CF42" s="135">
        <v>1.2028331744287971E-3</v>
      </c>
      <c r="CG42" s="135">
        <v>4.3924176036223509E-3</v>
      </c>
      <c r="CH42" s="135">
        <v>6.6820250189437351E-4</v>
      </c>
      <c r="CI42" s="135"/>
      <c r="CJ42" s="135">
        <v>1.9269273286696012E-3</v>
      </c>
      <c r="CK42" s="135">
        <v>5.8005962551704105E-5</v>
      </c>
      <c r="CL42" s="135">
        <v>2.2055350617906731E-2</v>
      </c>
      <c r="CM42" s="135">
        <v>0</v>
      </c>
      <c r="CN42" s="135">
        <v>2.4556897172564886E-3</v>
      </c>
      <c r="CO42" s="135">
        <v>0</v>
      </c>
      <c r="CP42" s="135">
        <v>7.8643116167009569E-4</v>
      </c>
      <c r="CQ42" s="135">
        <v>4.8388463585736087E-4</v>
      </c>
      <c r="CR42" s="135">
        <v>7.9559622201234555E-4</v>
      </c>
      <c r="CS42" s="135">
        <v>2.1642082771985444E-3</v>
      </c>
      <c r="CT42" s="135">
        <v>8.5915049528729987E-5</v>
      </c>
      <c r="CU42" s="135">
        <v>8.7119811492984033E-5</v>
      </c>
      <c r="CV42" s="135">
        <v>2.4136230757769946E-3</v>
      </c>
      <c r="CW42" s="135">
        <v>3.9419614374271871E-5</v>
      </c>
      <c r="CX42" s="135">
        <v>1.0794614969261663E-2</v>
      </c>
      <c r="CY42" s="135">
        <v>1.4062735547592552E-3</v>
      </c>
      <c r="CZ42" s="135">
        <v>4.9499014149938333E-2</v>
      </c>
      <c r="DA42" s="135">
        <v>4.3730878468966686E-3</v>
      </c>
      <c r="DB42" s="135">
        <v>9.6581780370523455E-3</v>
      </c>
      <c r="DC42" s="135">
        <v>0.77386298286033994</v>
      </c>
      <c r="DD42" s="135">
        <v>5.0036829252965889E-2</v>
      </c>
      <c r="DE42" s="135">
        <v>3.6480529809866831E-2</v>
      </c>
      <c r="DF42" s="135">
        <v>1.2628666237249146E-2</v>
      </c>
      <c r="DG42" s="135">
        <v>1.0098414812148626E-2</v>
      </c>
      <c r="DH42" s="135">
        <v>1.1941231031392429E-3</v>
      </c>
      <c r="DI42" s="135">
        <v>6.0823809628411047E-3</v>
      </c>
      <c r="DJ42" s="135">
        <v>5.3273292924489854E-4</v>
      </c>
      <c r="DK42" s="135"/>
      <c r="DL42" s="135">
        <v>2.0756616965580156E-3</v>
      </c>
      <c r="DM42" s="135">
        <v>0</v>
      </c>
      <c r="DN42" s="135">
        <v>1.5015407914208391E-2</v>
      </c>
      <c r="DO42" s="135">
        <v>0</v>
      </c>
      <c r="DP42" s="135">
        <v>2.668218623132307E-3</v>
      </c>
      <c r="DQ42" s="135">
        <v>0</v>
      </c>
      <c r="DR42" s="135">
        <v>8.8201337999223252E-4</v>
      </c>
      <c r="DS42" s="135">
        <v>3.2960179666443473E-4</v>
      </c>
      <c r="DT42" s="135">
        <v>9.3118137201187909E-4</v>
      </c>
      <c r="DU42" s="135">
        <v>3.1699367815415896E-3</v>
      </c>
      <c r="DV42" s="135">
        <v>3.5113814632444293E-4</v>
      </c>
      <c r="DW42" s="135">
        <v>1.6289235114630096E-4</v>
      </c>
      <c r="DX42" s="135">
        <v>2.3569389965239647E-3</v>
      </c>
      <c r="DY42" s="135">
        <v>4.0766989347362738E-5</v>
      </c>
      <c r="DZ42" s="135">
        <v>4.6186057525963416E-3</v>
      </c>
      <c r="EA42" s="135">
        <v>8.2646268638820878E-4</v>
      </c>
      <c r="EB42" s="135">
        <v>4.6866303430068819E-2</v>
      </c>
      <c r="EC42" s="135">
        <v>4.3989732682269012E-3</v>
      </c>
      <c r="ED42" s="135">
        <v>9.6934353541912061E-3</v>
      </c>
      <c r="EE42" s="135">
        <v>0.78038409812697762</v>
      </c>
      <c r="EF42" s="135">
        <v>5.5720919857250119E-2</v>
      </c>
      <c r="EG42" s="135">
        <v>3.9066414391205458E-2</v>
      </c>
      <c r="EH42" s="135">
        <v>1.0284740208252076E-2</v>
      </c>
      <c r="EI42" s="135">
        <v>1.1614922378867753E-2</v>
      </c>
      <c r="EJ42" s="135">
        <v>1.6328254821853772E-3</v>
      </c>
      <c r="EK42" s="135">
        <v>6.5055164933510226E-3</v>
      </c>
      <c r="EL42" s="135">
        <v>4.0302452298813759E-4</v>
      </c>
      <c r="EM42" s="135"/>
      <c r="EN42" s="135">
        <v>1.8638281648305026E-3</v>
      </c>
      <c r="EO42" s="135">
        <v>0</v>
      </c>
      <c r="EP42" s="135">
        <v>9.3469923404464906E-3</v>
      </c>
      <c r="EQ42" s="135">
        <v>0</v>
      </c>
      <c r="ER42" s="135">
        <v>1.8781269660226158E-3</v>
      </c>
      <c r="ES42" s="135">
        <v>0</v>
      </c>
      <c r="ET42" s="135">
        <v>7.0724576467588122E-4</v>
      </c>
      <c r="EU42" s="135">
        <v>2.9954357038790871E-4</v>
      </c>
      <c r="EV42" s="135">
        <v>0</v>
      </c>
      <c r="EW42" s="135">
        <v>3.1291211765203998E-3</v>
      </c>
      <c r="EX42" s="135">
        <v>3.5338299986096444E-4</v>
      </c>
      <c r="EY42" s="135">
        <v>0</v>
      </c>
      <c r="EZ42" s="135">
        <v>5.278059337864748E-4</v>
      </c>
      <c r="FA42" s="135">
        <v>1.6959433180921546E-4</v>
      </c>
      <c r="FB42" s="135">
        <v>4.9645355198964106E-4</v>
      </c>
      <c r="FC42" s="135">
        <v>1.3066212158157047E-2</v>
      </c>
      <c r="FD42" s="135">
        <v>3.8216006271120206E-2</v>
      </c>
      <c r="FE42" s="135">
        <v>5.4709977168438152E-3</v>
      </c>
      <c r="FF42" s="135">
        <v>9.5834126425964634E-3</v>
      </c>
      <c r="FG42" s="135">
        <v>0.79763001400524025</v>
      </c>
      <c r="FH42" s="135">
        <v>5.0231635710728223E-2</v>
      </c>
      <c r="FI42" s="135">
        <v>3.6332754074113294E-2</v>
      </c>
      <c r="FJ42" s="135">
        <v>1.3557367015756088E-2</v>
      </c>
      <c r="FK42" s="135">
        <v>9.269893983389968E-3</v>
      </c>
      <c r="FL42" s="135">
        <v>1.9066987745922142E-3</v>
      </c>
      <c r="FM42" s="135">
        <v>5.2971390226150593E-3</v>
      </c>
      <c r="FN42" s="135">
        <v>6.6577382451741499E-4</v>
      </c>
      <c r="FO42" s="135"/>
      <c r="FP42" s="135">
        <v>1.8079943245003704E-3</v>
      </c>
      <c r="FQ42" s="135">
        <v>3.4056498769502032E-5</v>
      </c>
      <c r="FR42" s="135">
        <v>9.5818536774316503E-3</v>
      </c>
      <c r="FS42" s="135">
        <v>0</v>
      </c>
      <c r="FT42" s="135">
        <v>1.5351380938861459E-3</v>
      </c>
      <c r="FU42" s="135">
        <v>0</v>
      </c>
      <c r="FV42" s="135">
        <v>6.1651684918775831E-4</v>
      </c>
      <c r="FW42" s="135">
        <v>6.3067590313866485E-5</v>
      </c>
      <c r="FX42" s="135">
        <v>0</v>
      </c>
      <c r="FY42" s="135">
        <v>2.5905415442177781E-3</v>
      </c>
      <c r="FZ42" s="135">
        <v>3.1441397337869859E-4</v>
      </c>
      <c r="GA42" s="135">
        <v>0</v>
      </c>
      <c r="GB42" s="135">
        <v>7.9094888653785656E-4</v>
      </c>
      <c r="GC42" s="135">
        <v>2.6998703518027386E-4</v>
      </c>
      <c r="GD42" s="135">
        <v>4.5523782374564569E-4</v>
      </c>
      <c r="GE42" s="135">
        <v>1.8792194416737185E-2</v>
      </c>
      <c r="GF42" s="135">
        <v>4.2117798163404573E-2</v>
      </c>
      <c r="GG42" s="135">
        <v>7.4177159105797506E-3</v>
      </c>
      <c r="GH42" s="135">
        <v>1.201757492533701E-2</v>
      </c>
      <c r="GI42" s="135">
        <v>0.78495580062562509</v>
      </c>
      <c r="GJ42" s="135">
        <v>5.1058629813486113E-2</v>
      </c>
      <c r="GK42" s="135">
        <v>3.6761436564180024E-2</v>
      </c>
      <c r="GL42" s="135">
        <v>9.8614490220041619E-3</v>
      </c>
      <c r="GM42" s="135">
        <v>9.3898394596939154E-3</v>
      </c>
      <c r="GN42" s="135">
        <v>1.6433126885831621E-3</v>
      </c>
      <c r="GO42" s="135">
        <v>6.0568601634974307E-3</v>
      </c>
      <c r="GP42" s="135">
        <v>1.8676319497219888E-3</v>
      </c>
      <c r="GQ42" s="135"/>
      <c r="GR42" s="135">
        <v>1.4660923184201843E-3</v>
      </c>
      <c r="GS42" s="135">
        <v>2.649527999603575E-4</v>
      </c>
      <c r="GT42" s="135">
        <v>6.3012890854832635E-3</v>
      </c>
      <c r="GU42" s="135">
        <v>0</v>
      </c>
      <c r="GV42" s="135">
        <v>1.3326112378672602E-3</v>
      </c>
      <c r="GW42" s="135">
        <v>0</v>
      </c>
      <c r="GX42" s="135">
        <v>3.3019607355811478E-4</v>
      </c>
      <c r="GY42" s="135">
        <v>0</v>
      </c>
      <c r="GZ42" s="135">
        <v>0</v>
      </c>
      <c r="HA42" s="135">
        <v>2.4177670495669859E-3</v>
      </c>
      <c r="HB42" s="135">
        <v>0</v>
      </c>
      <c r="HC42" s="135">
        <v>0</v>
      </c>
      <c r="HD42" s="135">
        <v>7.6960482703953312E-4</v>
      </c>
      <c r="HE42" s="135">
        <v>2.3759557556364124E-4</v>
      </c>
      <c r="HF42" s="135">
        <v>4.7977805442141999E-4</v>
      </c>
      <c r="HG42" s="135">
        <v>8.0685969948914166E-3</v>
      </c>
      <c r="HH42" s="135">
        <v>5.3740254098544646E-2</v>
      </c>
      <c r="HI42" s="135">
        <v>5.6246310298407815E-3</v>
      </c>
      <c r="HJ42" s="135">
        <v>1.1894498649129477E-2</v>
      </c>
      <c r="HK42" s="135">
        <v>0.79961778959732122</v>
      </c>
      <c r="HL42" s="135">
        <v>4.7778964850687569E-2</v>
      </c>
      <c r="HM42" s="135">
        <v>3.2749295446616609E-2</v>
      </c>
      <c r="HN42" s="135">
        <v>8.6275375382235345E-3</v>
      </c>
      <c r="HO42" s="135">
        <v>9.260197737849649E-3</v>
      </c>
      <c r="HP42" s="135">
        <v>1.475207599926731E-3</v>
      </c>
      <c r="HQ42" s="135">
        <v>6.565663950260891E-3</v>
      </c>
      <c r="HR42" s="135">
        <v>9.9747548482664655E-4</v>
      </c>
    </row>
    <row r="43" spans="1:226" x14ac:dyDescent="0.25">
      <c r="A43" s="124" t="s">
        <v>30</v>
      </c>
      <c r="B43" s="124">
        <v>3220</v>
      </c>
      <c r="C43" s="139" t="s">
        <v>930</v>
      </c>
      <c r="D43" s="136">
        <v>0</v>
      </c>
      <c r="E43" s="135">
        <v>0</v>
      </c>
      <c r="F43" s="135">
        <v>0</v>
      </c>
      <c r="G43" s="135">
        <v>0</v>
      </c>
      <c r="H43" s="135">
        <v>0</v>
      </c>
      <c r="I43" s="135">
        <v>0</v>
      </c>
      <c r="J43" s="135">
        <v>0</v>
      </c>
      <c r="K43" s="135">
        <v>0</v>
      </c>
      <c r="L43" s="135">
        <v>0</v>
      </c>
      <c r="M43" s="135">
        <v>8.5886801229903293E-4</v>
      </c>
      <c r="N43" s="135">
        <v>0</v>
      </c>
      <c r="O43" s="135">
        <v>8.1852119155666567E-3</v>
      </c>
      <c r="P43" s="135">
        <v>0</v>
      </c>
      <c r="Q43" s="135">
        <v>0</v>
      </c>
      <c r="R43" s="135">
        <v>0</v>
      </c>
      <c r="S43" s="135">
        <v>3.0798654701456769E-3</v>
      </c>
      <c r="T43" s="135">
        <v>1.5685012697315367E-2</v>
      </c>
      <c r="U43" s="135">
        <v>1.963860203150394E-2</v>
      </c>
      <c r="V43" s="135">
        <v>2.7635540708551877E-2</v>
      </c>
      <c r="W43" s="135">
        <v>0.83705030422078042</v>
      </c>
      <c r="X43" s="135">
        <v>4.0522463603110875E-2</v>
      </c>
      <c r="Y43" s="135">
        <v>2.1365128445934797E-2</v>
      </c>
      <c r="Z43" s="135">
        <v>2.5020504269586782E-2</v>
      </c>
      <c r="AA43" s="135">
        <v>0</v>
      </c>
      <c r="AB43" s="135">
        <v>0</v>
      </c>
      <c r="AC43" s="135">
        <v>9.5849862520433059E-4</v>
      </c>
      <c r="AD43" s="135">
        <v>0</v>
      </c>
      <c r="AE43" s="135"/>
      <c r="AF43" s="135">
        <v>0</v>
      </c>
      <c r="AG43" s="135">
        <v>0</v>
      </c>
      <c r="AH43" s="135">
        <v>0</v>
      </c>
      <c r="AI43" s="135">
        <v>0</v>
      </c>
      <c r="AJ43" s="135">
        <v>0</v>
      </c>
      <c r="AK43" s="135">
        <v>0</v>
      </c>
      <c r="AL43" s="135">
        <v>0</v>
      </c>
      <c r="AM43" s="135">
        <v>0</v>
      </c>
      <c r="AN43" s="135">
        <v>0</v>
      </c>
      <c r="AO43" s="135">
        <v>1.9509774666131646E-3</v>
      </c>
      <c r="AP43" s="135">
        <v>0</v>
      </c>
      <c r="AQ43" s="135">
        <v>8.0815722330430939E-3</v>
      </c>
      <c r="AR43" s="135">
        <v>0</v>
      </c>
      <c r="AS43" s="135">
        <v>0</v>
      </c>
      <c r="AT43" s="135">
        <v>0</v>
      </c>
      <c r="AU43" s="135">
        <v>4.6801822215990479E-3</v>
      </c>
      <c r="AV43" s="135">
        <v>1.7736999242295257E-2</v>
      </c>
      <c r="AW43" s="135">
        <v>1.0495595824004094E-2</v>
      </c>
      <c r="AX43" s="135">
        <v>3.6853689810563965E-2</v>
      </c>
      <c r="AY43" s="135">
        <v>0.79375487555334523</v>
      </c>
      <c r="AZ43" s="135">
        <v>5.9516087350736685E-2</v>
      </c>
      <c r="BA43" s="135">
        <v>2.8882016796505212E-2</v>
      </c>
      <c r="BB43" s="135">
        <v>3.0640884918059795E-2</v>
      </c>
      <c r="BC43" s="135">
        <v>0</v>
      </c>
      <c r="BD43" s="135">
        <v>0</v>
      </c>
      <c r="BE43" s="135">
        <v>7.4071185832344953E-3</v>
      </c>
      <c r="BF43" s="135">
        <v>0</v>
      </c>
      <c r="BG43" s="135"/>
      <c r="BH43" s="135">
        <v>0</v>
      </c>
      <c r="BI43" s="135">
        <v>0</v>
      </c>
      <c r="BJ43" s="135">
        <v>0</v>
      </c>
      <c r="BK43" s="135">
        <v>0</v>
      </c>
      <c r="BL43" s="135">
        <v>0</v>
      </c>
      <c r="BM43" s="135">
        <v>0</v>
      </c>
      <c r="BN43" s="135">
        <v>0</v>
      </c>
      <c r="BO43" s="135">
        <v>8.2019727194875545E-4</v>
      </c>
      <c r="BP43" s="135">
        <v>0</v>
      </c>
      <c r="BQ43" s="135">
        <v>3.1463130140184153E-3</v>
      </c>
      <c r="BR43" s="135">
        <v>2.0004811510951137E-4</v>
      </c>
      <c r="BS43" s="135">
        <v>7.6008892415304358E-3</v>
      </c>
      <c r="BT43" s="135">
        <v>0</v>
      </c>
      <c r="BU43" s="135">
        <v>0</v>
      </c>
      <c r="BV43" s="135">
        <v>0</v>
      </c>
      <c r="BW43" s="135">
        <v>5.6682057474534003E-3</v>
      </c>
      <c r="BX43" s="135">
        <v>1.8588422612861189E-2</v>
      </c>
      <c r="BY43" s="135">
        <v>1.3129299307772966E-2</v>
      </c>
      <c r="BZ43" s="135">
        <v>3.4736531599036953E-2</v>
      </c>
      <c r="CA43" s="135">
        <v>0.80650403957769878</v>
      </c>
      <c r="CB43" s="135">
        <v>5.4302169956961979E-2</v>
      </c>
      <c r="CC43" s="135">
        <v>2.7793350387144151E-2</v>
      </c>
      <c r="CD43" s="135">
        <v>2.3416394114780636E-2</v>
      </c>
      <c r="CE43" s="135">
        <v>0</v>
      </c>
      <c r="CF43" s="135">
        <v>0</v>
      </c>
      <c r="CG43" s="135">
        <v>4.0941390536827936E-3</v>
      </c>
      <c r="CH43" s="135">
        <v>0</v>
      </c>
      <c r="CI43" s="135"/>
      <c r="CJ43" s="135">
        <v>0</v>
      </c>
      <c r="CK43" s="135">
        <v>0</v>
      </c>
      <c r="CL43" s="135">
        <v>0</v>
      </c>
      <c r="CM43" s="135">
        <v>0</v>
      </c>
      <c r="CN43" s="135">
        <v>0</v>
      </c>
      <c r="CO43" s="135">
        <v>0</v>
      </c>
      <c r="CP43" s="135">
        <v>0</v>
      </c>
      <c r="CQ43" s="135">
        <v>0</v>
      </c>
      <c r="CR43" s="135">
        <v>0</v>
      </c>
      <c r="CS43" s="135">
        <v>6.2660218838169238E-4</v>
      </c>
      <c r="CT43" s="135">
        <v>5.030063438843861E-4</v>
      </c>
      <c r="CU43" s="135">
        <v>6.6888288962322403E-3</v>
      </c>
      <c r="CV43" s="135">
        <v>0</v>
      </c>
      <c r="CW43" s="135">
        <v>0</v>
      </c>
      <c r="CX43" s="135">
        <v>0</v>
      </c>
      <c r="CY43" s="135">
        <v>1.9014818270835898E-3</v>
      </c>
      <c r="CZ43" s="135">
        <v>1.5068834104333018E-2</v>
      </c>
      <c r="DA43" s="135">
        <v>1.1019552555048487E-2</v>
      </c>
      <c r="DB43" s="135">
        <v>0.18136562583472693</v>
      </c>
      <c r="DC43" s="135">
        <v>0.69149088053666419</v>
      </c>
      <c r="DD43" s="135">
        <v>4.3304804911762494E-2</v>
      </c>
      <c r="DE43" s="135">
        <v>2.3804680371703184E-2</v>
      </c>
      <c r="DF43" s="135">
        <v>2.375575078889354E-2</v>
      </c>
      <c r="DG43" s="135">
        <v>0</v>
      </c>
      <c r="DH43" s="135">
        <v>0</v>
      </c>
      <c r="DI43" s="135">
        <v>4.6995164128626929E-4</v>
      </c>
      <c r="DJ43" s="135">
        <v>0</v>
      </c>
      <c r="DK43" s="135"/>
      <c r="DL43" s="135">
        <v>0</v>
      </c>
      <c r="DM43" s="135">
        <v>0</v>
      </c>
      <c r="DN43" s="135">
        <v>0</v>
      </c>
      <c r="DO43" s="135">
        <v>0</v>
      </c>
      <c r="DP43" s="135">
        <v>0</v>
      </c>
      <c r="DQ43" s="135">
        <v>0</v>
      </c>
      <c r="DR43" s="135">
        <v>0</v>
      </c>
      <c r="DS43" s="135">
        <v>0</v>
      </c>
      <c r="DT43" s="135">
        <v>0</v>
      </c>
      <c r="DU43" s="135">
        <v>7.0797025521274876E-4</v>
      </c>
      <c r="DV43" s="135">
        <v>7.600268916254509E-4</v>
      </c>
      <c r="DW43" s="135">
        <v>6.59514549862859E-3</v>
      </c>
      <c r="DX43" s="135">
        <v>0</v>
      </c>
      <c r="DY43" s="135">
        <v>0</v>
      </c>
      <c r="DZ43" s="135">
        <v>0</v>
      </c>
      <c r="EA43" s="135">
        <v>3.4480893078378079E-3</v>
      </c>
      <c r="EB43" s="135">
        <v>1.1061802718056419E-2</v>
      </c>
      <c r="EC43" s="135">
        <v>1.4869450684040348E-2</v>
      </c>
      <c r="ED43" s="135">
        <v>3.8354208755978655E-2</v>
      </c>
      <c r="EE43" s="135">
        <v>0.82059073461488485</v>
      </c>
      <c r="EF43" s="135">
        <v>4.6661229802148999E-2</v>
      </c>
      <c r="EG43" s="135">
        <v>3.0351975845558606E-2</v>
      </c>
      <c r="EH43" s="135">
        <v>2.2187131884747913E-2</v>
      </c>
      <c r="EI43" s="135">
        <v>0</v>
      </c>
      <c r="EJ43" s="135">
        <v>4.0582486136732567E-3</v>
      </c>
      <c r="EK43" s="135">
        <v>3.5398512760637438E-4</v>
      </c>
      <c r="EL43" s="135">
        <v>0</v>
      </c>
      <c r="EM43" s="135"/>
      <c r="EN43" s="135">
        <v>0</v>
      </c>
      <c r="EO43" s="135">
        <v>0</v>
      </c>
      <c r="EP43" s="135">
        <v>0</v>
      </c>
      <c r="EQ43" s="135">
        <v>0</v>
      </c>
      <c r="ER43" s="135">
        <v>0</v>
      </c>
      <c r="ES43" s="135">
        <v>0</v>
      </c>
      <c r="ET43" s="135">
        <v>0</v>
      </c>
      <c r="EU43" s="135">
        <v>0</v>
      </c>
      <c r="EV43" s="135">
        <v>0</v>
      </c>
      <c r="EW43" s="135">
        <v>1.4825723796120076E-3</v>
      </c>
      <c r="EX43" s="135">
        <v>7.7231260371789787E-4</v>
      </c>
      <c r="EY43" s="135">
        <v>5.128775818426177E-3</v>
      </c>
      <c r="EZ43" s="135">
        <v>0</v>
      </c>
      <c r="FA43" s="135">
        <v>0</v>
      </c>
      <c r="FB43" s="135">
        <v>0</v>
      </c>
      <c r="FC43" s="135">
        <v>3.3966968693894387E-3</v>
      </c>
      <c r="FD43" s="135">
        <v>1.1981787299750383E-2</v>
      </c>
      <c r="FE43" s="135">
        <v>1.4709588959716977E-2</v>
      </c>
      <c r="FF43" s="135">
        <v>3.1340233036542771E-2</v>
      </c>
      <c r="FG43" s="135">
        <v>0.8216081313547311</v>
      </c>
      <c r="FH43" s="135">
        <v>3.3535468394054961E-2</v>
      </c>
      <c r="FI43" s="135">
        <v>4.188293674648353E-2</v>
      </c>
      <c r="FJ43" s="135">
        <v>3.1417809034850801E-2</v>
      </c>
      <c r="FK43" s="135">
        <v>0</v>
      </c>
      <c r="FL43" s="135">
        <v>2.7436875027239405E-3</v>
      </c>
      <c r="FM43" s="135">
        <v>0</v>
      </c>
      <c r="FN43" s="135">
        <v>0</v>
      </c>
      <c r="FO43" s="135"/>
      <c r="FP43" s="135">
        <v>0</v>
      </c>
      <c r="FQ43" s="135">
        <v>1.9973515884443737E-4</v>
      </c>
      <c r="FR43" s="135">
        <v>0</v>
      </c>
      <c r="FS43" s="135">
        <v>0</v>
      </c>
      <c r="FT43" s="135">
        <v>0</v>
      </c>
      <c r="FU43" s="135">
        <v>0</v>
      </c>
      <c r="FV43" s="135">
        <v>0</v>
      </c>
      <c r="FW43" s="135">
        <v>0</v>
      </c>
      <c r="FX43" s="135">
        <v>0</v>
      </c>
      <c r="FY43" s="135">
        <v>5.60613185689866E-4</v>
      </c>
      <c r="FZ43" s="135">
        <v>7.967347249884097E-4</v>
      </c>
      <c r="GA43" s="135">
        <v>4.2604061973196185E-3</v>
      </c>
      <c r="GB43" s="135">
        <v>0</v>
      </c>
      <c r="GC43" s="135">
        <v>0</v>
      </c>
      <c r="GD43" s="135">
        <v>3.8097632149937545E-4</v>
      </c>
      <c r="GE43" s="135">
        <v>4.8904320299112403E-3</v>
      </c>
      <c r="GF43" s="135">
        <v>1.2194816308449241E-2</v>
      </c>
      <c r="GG43" s="135">
        <v>4.3352774697469579E-2</v>
      </c>
      <c r="GH43" s="135">
        <v>1.9301537646996617E-2</v>
      </c>
      <c r="GI43" s="135">
        <v>0.82836967250582649</v>
      </c>
      <c r="GJ43" s="135">
        <v>2.3496818239419442E-2</v>
      </c>
      <c r="GK43" s="135">
        <v>3.699796576736894E-2</v>
      </c>
      <c r="GL43" s="135">
        <v>2.2340840980741714E-2</v>
      </c>
      <c r="GM43" s="135">
        <v>0</v>
      </c>
      <c r="GN43" s="135">
        <v>2.6865314705334605E-3</v>
      </c>
      <c r="GO43" s="135">
        <v>1.7014476494140428E-4</v>
      </c>
      <c r="GP43" s="135">
        <v>0</v>
      </c>
      <c r="GQ43" s="135"/>
      <c r="GR43" s="135">
        <v>0</v>
      </c>
      <c r="GS43" s="135">
        <v>0</v>
      </c>
      <c r="GT43" s="135">
        <v>0</v>
      </c>
      <c r="GU43" s="135">
        <v>0</v>
      </c>
      <c r="GV43" s="135">
        <v>5.4344809200908891E-3</v>
      </c>
      <c r="GW43" s="135">
        <v>0</v>
      </c>
      <c r="GX43" s="135">
        <v>0</v>
      </c>
      <c r="GY43" s="135">
        <v>0</v>
      </c>
      <c r="GZ43" s="135">
        <v>0</v>
      </c>
      <c r="HA43" s="135">
        <v>1.4885723946098377E-3</v>
      </c>
      <c r="HB43" s="135">
        <v>1.2547822892243243E-3</v>
      </c>
      <c r="HC43" s="135">
        <v>3.1694007455962316E-3</v>
      </c>
      <c r="HD43" s="135">
        <v>0</v>
      </c>
      <c r="HE43" s="135">
        <v>0</v>
      </c>
      <c r="HF43" s="135">
        <v>1.1021188656901817E-3</v>
      </c>
      <c r="HG43" s="135">
        <v>4.6328091782970749E-3</v>
      </c>
      <c r="HH43" s="135">
        <v>1.5517190943695823E-2</v>
      </c>
      <c r="HI43" s="135">
        <v>3.672555165591132E-2</v>
      </c>
      <c r="HJ43" s="135">
        <v>2.5217032750775067E-2</v>
      </c>
      <c r="HK43" s="135">
        <v>0.81219137709255484</v>
      </c>
      <c r="HL43" s="135">
        <v>2.3427324934471958E-2</v>
      </c>
      <c r="HM43" s="135">
        <v>4.4629855661640828E-2</v>
      </c>
      <c r="HN43" s="135">
        <v>2.3390870834114192E-2</v>
      </c>
      <c r="HO43" s="135">
        <v>0</v>
      </c>
      <c r="HP43" s="135">
        <v>1.8186317333274034E-3</v>
      </c>
      <c r="HQ43" s="135">
        <v>0</v>
      </c>
      <c r="HR43" s="135">
        <v>0</v>
      </c>
    </row>
    <row r="44" spans="1:226" x14ac:dyDescent="0.25">
      <c r="A44" s="124" t="s">
        <v>841</v>
      </c>
      <c r="B44" s="124">
        <v>9493</v>
      </c>
      <c r="C44" s="148" t="s">
        <v>931</v>
      </c>
      <c r="D44" s="149">
        <v>1.2128904164747173E-7</v>
      </c>
      <c r="E44" s="149">
        <v>1.1640060712414595E-6</v>
      </c>
      <c r="F44" s="149">
        <v>5.7621745769690461E-7</v>
      </c>
      <c r="G44" s="149">
        <v>1.8127438289703656E-8</v>
      </c>
      <c r="H44" s="149">
        <v>5.6324593252224753E-6</v>
      </c>
      <c r="I44" s="149">
        <v>6.3673418008068813E-7</v>
      </c>
      <c r="J44" s="149">
        <v>8.8116735949231018E-8</v>
      </c>
      <c r="K44" s="149">
        <v>5.2903964598373725E-7</v>
      </c>
      <c r="L44" s="149">
        <v>5.4663119599886894E-6</v>
      </c>
      <c r="M44" s="149">
        <v>2.3551249234661801E-5</v>
      </c>
      <c r="N44" s="149">
        <v>8.230315937303614E-7</v>
      </c>
      <c r="O44" s="149">
        <v>6.8487645390839035E-7</v>
      </c>
      <c r="P44" s="149">
        <v>3.2924867813536202E-6</v>
      </c>
      <c r="Q44" s="149">
        <v>6.0139993017408055E-7</v>
      </c>
      <c r="R44" s="149">
        <v>4.9750054007790591E-7</v>
      </c>
      <c r="S44" s="149">
        <v>7.445343477044923E-6</v>
      </c>
      <c r="T44" s="149">
        <v>2.2666476904474336E-5</v>
      </c>
      <c r="U44" s="149">
        <v>9.5337833950911523E-7</v>
      </c>
      <c r="V44" s="149">
        <v>2.8093315296420852E-5</v>
      </c>
      <c r="W44" s="149">
        <v>1.6694772517031472E-4</v>
      </c>
      <c r="X44" s="149">
        <v>1.3128076615645117E-5</v>
      </c>
      <c r="Y44" s="149">
        <v>7.7553853762560866E-6</v>
      </c>
      <c r="Z44" s="149">
        <v>9.7645933102433951E-6</v>
      </c>
      <c r="AA44" s="149">
        <v>1.4021813293655803E-6</v>
      </c>
      <c r="AB44" s="149">
        <v>1.4896996950564043E-6</v>
      </c>
      <c r="AC44" s="149">
        <v>3.3436139026906392E-6</v>
      </c>
      <c r="AD44" s="149">
        <v>1.0717726682143417E-5</v>
      </c>
      <c r="AE44" s="150"/>
      <c r="AF44" s="149">
        <v>1.831326605839452E-8</v>
      </c>
      <c r="AG44" s="149">
        <v>7.9999494979475689E-7</v>
      </c>
      <c r="AH44" s="149">
        <v>6.7922967439059755E-7</v>
      </c>
      <c r="AI44" s="149">
        <v>7.4483942602732176E-8</v>
      </c>
      <c r="AJ44" s="149">
        <v>5.1165193645169556E-6</v>
      </c>
      <c r="AK44" s="149">
        <v>6.6301126949941312E-7</v>
      </c>
      <c r="AL44" s="149">
        <v>9.5481983885287773E-8</v>
      </c>
      <c r="AM44" s="149">
        <v>5.2259290644284775E-7</v>
      </c>
      <c r="AN44" s="149">
        <v>6.7227542318892083E-6</v>
      </c>
      <c r="AO44" s="149">
        <v>2.8068985984153918E-5</v>
      </c>
      <c r="AP44" s="149">
        <v>1.0242076694979527E-6</v>
      </c>
      <c r="AQ44" s="149">
        <v>6.096471865123261E-7</v>
      </c>
      <c r="AR44" s="149">
        <v>3.6796711337905374E-6</v>
      </c>
      <c r="AS44" s="149">
        <v>6.4715642885740205E-7</v>
      </c>
      <c r="AT44" s="149">
        <v>8.6466733951917207E-7</v>
      </c>
      <c r="AU44" s="149">
        <v>1.0402739680388101E-5</v>
      </c>
      <c r="AV44" s="149">
        <v>1.9934112012933267E-5</v>
      </c>
      <c r="AW44" s="149">
        <v>8.9576454379365033E-6</v>
      </c>
      <c r="AX44" s="149">
        <v>2.5080751117899229E-5</v>
      </c>
      <c r="AY44" s="149">
        <v>1.5261843563517088E-4</v>
      </c>
      <c r="AZ44" s="149">
        <v>1.5429391778741414E-5</v>
      </c>
      <c r="BA44" s="149">
        <v>7.466393031550286E-6</v>
      </c>
      <c r="BB44" s="149">
        <v>7.9092647074190228E-6</v>
      </c>
      <c r="BC44" s="149">
        <v>1.2081836046635971E-6</v>
      </c>
      <c r="BD44" s="149">
        <v>1.29630985005114E-6</v>
      </c>
      <c r="BE44" s="149">
        <v>1.8970212611627777E-6</v>
      </c>
      <c r="BF44" s="149">
        <v>9.2806427418798551E-6</v>
      </c>
      <c r="BG44" s="149"/>
      <c r="BH44" s="149">
        <v>4.0799715396767305E-8</v>
      </c>
      <c r="BI44" s="149">
        <v>3.854241013446266E-7</v>
      </c>
      <c r="BJ44" s="149">
        <v>5.9657200660875403E-7</v>
      </c>
      <c r="BK44" s="149">
        <v>9.9809152508952742E-8</v>
      </c>
      <c r="BL44" s="149">
        <v>4.2398949283137885E-6</v>
      </c>
      <c r="BM44" s="149">
        <v>5.5058439462765578E-8</v>
      </c>
      <c r="BN44" s="149">
        <v>1.448281998178274E-7</v>
      </c>
      <c r="BO44" s="149">
        <v>2.9454076892549755E-7</v>
      </c>
      <c r="BP44" s="149">
        <v>7.3719504248286113E-6</v>
      </c>
      <c r="BQ44" s="149">
        <v>2.5157192748327265E-5</v>
      </c>
      <c r="BR44" s="149">
        <v>1.1813714902961417E-6</v>
      </c>
      <c r="BS44" s="149">
        <v>6.6130425422100697E-6</v>
      </c>
      <c r="BT44" s="149">
        <v>4.3322368051804038E-6</v>
      </c>
      <c r="BU44" s="149">
        <v>3.9024655509997883E-7</v>
      </c>
      <c r="BV44" s="149">
        <v>2.0125473057762754E-7</v>
      </c>
      <c r="BW44" s="149">
        <v>6.4741462337866453E-6</v>
      </c>
      <c r="BX44" s="149">
        <v>1.966594281789377E-5</v>
      </c>
      <c r="BY44" s="149">
        <v>5.5537132258043161E-6</v>
      </c>
      <c r="BZ44" s="149">
        <v>2.7220178626630499E-5</v>
      </c>
      <c r="CA44" s="149">
        <v>1.6562222259859476E-4</v>
      </c>
      <c r="CB44" s="149">
        <v>2.1804789746853844E-5</v>
      </c>
      <c r="CC44" s="149">
        <v>7.335465032278001E-6</v>
      </c>
      <c r="CD44" s="149">
        <v>8.9853417922755764E-6</v>
      </c>
      <c r="CE44" s="149">
        <v>1.5918917527139434E-6</v>
      </c>
      <c r="CF44" s="149">
        <v>1.2166842187580306E-6</v>
      </c>
      <c r="CG44" s="149">
        <v>4.1782719296007933E-6</v>
      </c>
      <c r="CH44" s="149">
        <v>6.9946876783184807E-6</v>
      </c>
      <c r="CI44" s="149"/>
      <c r="CJ44" s="149">
        <v>2.4098185044159067E-6</v>
      </c>
      <c r="CK44" s="149">
        <v>6.1560888907220751E-9</v>
      </c>
      <c r="CL44" s="149">
        <v>1.4037191941054603E-5</v>
      </c>
      <c r="CM44" s="149">
        <v>2.677433289735003E-7</v>
      </c>
      <c r="CN44" s="149">
        <v>9.4162941525192921E-6</v>
      </c>
      <c r="CO44" s="149">
        <v>3.0868391807928441E-7</v>
      </c>
      <c r="CP44" s="149">
        <v>1.3218546090950771E-7</v>
      </c>
      <c r="CQ44" s="149">
        <v>4.2762091091709086E-7</v>
      </c>
      <c r="CR44" s="149">
        <v>1.1746489916178154E-5</v>
      </c>
      <c r="CS44" s="149">
        <v>2.4782404616997978E-5</v>
      </c>
      <c r="CT44" s="149">
        <v>6.558257706270582E-7</v>
      </c>
      <c r="CU44" s="149">
        <v>2.1318651043444069E-6</v>
      </c>
      <c r="CV44" s="149">
        <v>3.9862616147376168E-6</v>
      </c>
      <c r="CW44" s="149">
        <v>1.7002405894889304E-7</v>
      </c>
      <c r="CX44" s="149">
        <v>2.3974950310583805E-7</v>
      </c>
      <c r="CY44" s="149">
        <v>1.0109680762972899E-5</v>
      </c>
      <c r="CZ44" s="149">
        <v>1.923275091334345E-5</v>
      </c>
      <c r="DA44" s="149">
        <v>5.9817252974063044E-6</v>
      </c>
      <c r="DB44" s="149">
        <v>2.8258245812283061E-5</v>
      </c>
      <c r="DC44" s="149">
        <v>1.4946131157531401E-4</v>
      </c>
      <c r="DD44" s="149">
        <v>1.8924475443290048E-5</v>
      </c>
      <c r="DE44" s="149">
        <v>8.2423005528088607E-6</v>
      </c>
      <c r="DF44" s="149">
        <v>9.6032092768709769E-6</v>
      </c>
      <c r="DG44" s="149">
        <v>1.4077518163785107E-6</v>
      </c>
      <c r="DH44" s="149">
        <v>5.433566019849223E-6</v>
      </c>
      <c r="DI44" s="149">
        <v>2.0422246561481806E-6</v>
      </c>
      <c r="DJ44" s="149">
        <v>5.3696610730215732E-6</v>
      </c>
      <c r="DK44" s="149"/>
      <c r="DL44" s="149">
        <v>2.0489537827269366E-7</v>
      </c>
      <c r="DM44" s="149">
        <v>0</v>
      </c>
      <c r="DN44" s="149">
        <v>1.0736409457230761E-5</v>
      </c>
      <c r="DO44" s="149">
        <v>1.8916206087991108E-7</v>
      </c>
      <c r="DP44" s="149">
        <v>1.0060259820941985E-5</v>
      </c>
      <c r="DQ44" s="149">
        <v>0</v>
      </c>
      <c r="DR44" s="149">
        <v>1.049892928902512E-7</v>
      </c>
      <c r="DS44" s="149">
        <v>9.4779802043948214E-8</v>
      </c>
      <c r="DT44" s="149">
        <v>6.2536665727744314E-6</v>
      </c>
      <c r="DU44" s="149">
        <v>2.1876134024299483E-5</v>
      </c>
      <c r="DV44" s="149">
        <v>9.3647673202477564E-7</v>
      </c>
      <c r="DW44" s="149">
        <v>6.5789495559245243E-7</v>
      </c>
      <c r="DX44" s="149">
        <v>1.9975355390111062E-5</v>
      </c>
      <c r="DY44" s="149">
        <v>6.4498012093722952E-7</v>
      </c>
      <c r="DZ44" s="149">
        <v>4.1289948215382216E-7</v>
      </c>
      <c r="EA44" s="149">
        <v>7.5706279649074029E-6</v>
      </c>
      <c r="EB44" s="149">
        <v>2.0169024584136494E-5</v>
      </c>
      <c r="EC44" s="149">
        <v>3.2089891453796986E-6</v>
      </c>
      <c r="ED44" s="149">
        <v>3.3343477270610351E-5</v>
      </c>
      <c r="EE44" s="149">
        <v>1.341394386021141E-4</v>
      </c>
      <c r="EF44" s="149">
        <v>2.3630010193149939E-5</v>
      </c>
      <c r="EG44" s="149">
        <v>9.2364003069846845E-6</v>
      </c>
      <c r="EH44" s="149">
        <v>8.7368862281290554E-6</v>
      </c>
      <c r="EI44" s="149">
        <v>1.7977908104654269E-6</v>
      </c>
      <c r="EJ44" s="149">
        <v>4.4527125431800157E-6</v>
      </c>
      <c r="EK44" s="149">
        <v>2.7554513796694441E-6</v>
      </c>
      <c r="EL44" s="149">
        <v>6.2745535500129328E-6</v>
      </c>
      <c r="EM44" s="149"/>
      <c r="EN44" s="149">
        <v>8.5474203130033543E-8</v>
      </c>
      <c r="EO44" s="149">
        <v>0</v>
      </c>
      <c r="EP44" s="149">
        <v>1.1053668439806171E-5</v>
      </c>
      <c r="EQ44" s="149">
        <v>2.3969449573463612E-7</v>
      </c>
      <c r="ER44" s="149">
        <v>1.2588350750922629E-5</v>
      </c>
      <c r="ES44" s="149">
        <v>3.5030411118866203E-8</v>
      </c>
      <c r="ET44" s="149">
        <v>5.2257433162827646E-7</v>
      </c>
      <c r="EU44" s="149">
        <v>1.9721744788834374E-7</v>
      </c>
      <c r="EV44" s="149">
        <v>6.7715142215364447E-6</v>
      </c>
      <c r="EW44" s="149">
        <v>1.0642532852027886E-5</v>
      </c>
      <c r="EX44" s="149">
        <v>1.0164526544786161E-6</v>
      </c>
      <c r="EY44" s="149">
        <v>8.2092661044068543E-7</v>
      </c>
      <c r="EZ44" s="149">
        <v>3.236855097512622E-5</v>
      </c>
      <c r="FA44" s="149">
        <v>9.651903863283989E-6</v>
      </c>
      <c r="FB44" s="149">
        <v>1.648739069694048E-7</v>
      </c>
      <c r="FC44" s="149">
        <v>8.9957783869591001E-6</v>
      </c>
      <c r="FD44" s="149">
        <v>2.8242726106215161E-5</v>
      </c>
      <c r="FE44" s="149">
        <v>3.2161239646105542E-6</v>
      </c>
      <c r="FF44" s="149">
        <v>2.6962141289199599E-5</v>
      </c>
      <c r="FG44" s="149">
        <v>1.1478827989367834E-4</v>
      </c>
      <c r="FH44" s="149">
        <v>1.8857262796559097E-5</v>
      </c>
      <c r="FI44" s="149">
        <v>1.8087592985004275E-5</v>
      </c>
      <c r="FJ44" s="149">
        <v>1.1611628308052766E-5</v>
      </c>
      <c r="FK44" s="149">
        <v>1.9345581454160721E-6</v>
      </c>
      <c r="FL44" s="149">
        <v>5.0445517164747617E-6</v>
      </c>
      <c r="FM44" s="149">
        <v>2.1732874591564982E-6</v>
      </c>
      <c r="FN44" s="149">
        <v>5.9372867523295815E-6</v>
      </c>
      <c r="FO44" s="149"/>
      <c r="FP44" s="149">
        <v>9.9183639084396481E-8</v>
      </c>
      <c r="FQ44" s="149">
        <v>0</v>
      </c>
      <c r="FR44" s="149">
        <v>1.2200754636542347E-5</v>
      </c>
      <c r="FS44" s="149">
        <v>0</v>
      </c>
      <c r="FT44" s="149">
        <v>1.5739123857656214E-5</v>
      </c>
      <c r="FU44" s="149">
        <v>1.2189925559691877E-6</v>
      </c>
      <c r="FV44" s="149">
        <v>4.7584842860585861E-7</v>
      </c>
      <c r="FW44" s="149">
        <v>5.1830851443623726E-7</v>
      </c>
      <c r="FX44" s="149">
        <v>7.802779981505479E-6</v>
      </c>
      <c r="FY44" s="149">
        <v>7.3443095992201192E-6</v>
      </c>
      <c r="FZ44" s="149">
        <v>7.6049816279688835E-7</v>
      </c>
      <c r="GA44" s="149">
        <v>2.7869853576428763E-7</v>
      </c>
      <c r="GB44" s="149">
        <v>2.3434889149276494E-5</v>
      </c>
      <c r="GC44" s="149">
        <v>2.1844754974801377E-7</v>
      </c>
      <c r="GD44" s="149">
        <v>1.1667740454175035E-7</v>
      </c>
      <c r="GE44" s="149">
        <v>6.3670569877040465E-6</v>
      </c>
      <c r="GF44" s="149">
        <v>2.2567836005039669E-5</v>
      </c>
      <c r="GG44" s="149">
        <v>2.3031651477593359E-6</v>
      </c>
      <c r="GH44" s="149">
        <v>2.5234564501789357E-5</v>
      </c>
      <c r="GI44" s="149">
        <v>7.8115580950618267E-5</v>
      </c>
      <c r="GJ44" s="149">
        <v>1.8481257044835817E-5</v>
      </c>
      <c r="GK44" s="149">
        <v>1.413777643213688E-5</v>
      </c>
      <c r="GL44" s="149">
        <v>1.6167121923008032E-5</v>
      </c>
      <c r="GM44" s="149">
        <v>2.036317318744142E-6</v>
      </c>
      <c r="GN44" s="149">
        <v>5.9414094881592516E-6</v>
      </c>
      <c r="GO44" s="149">
        <v>2.9294227757719498E-6</v>
      </c>
      <c r="GP44" s="149">
        <v>7.7315193367596736E-6</v>
      </c>
      <c r="GQ44" s="149"/>
      <c r="GR44" s="149">
        <v>6.7231619284193103E-7</v>
      </c>
      <c r="GS44" s="149">
        <v>1.6550872769637465E-8</v>
      </c>
      <c r="GT44" s="149">
        <v>6.0616875725128595E-7</v>
      </c>
      <c r="GU44" s="149">
        <v>0</v>
      </c>
      <c r="GV44" s="149">
        <v>1.0798241445176188E-5</v>
      </c>
      <c r="GW44" s="149">
        <v>2.8033035853595796E-8</v>
      </c>
      <c r="GX44" s="149">
        <v>2.7509367838514224E-7</v>
      </c>
      <c r="GY44" s="149">
        <v>1.6897760200013139E-6</v>
      </c>
      <c r="GZ44" s="149">
        <v>7.9995661615250317E-6</v>
      </c>
      <c r="HA44" s="149">
        <v>7.4639557795603917E-6</v>
      </c>
      <c r="HB44" s="149">
        <v>8.959017378727113E-7</v>
      </c>
      <c r="HC44" s="149">
        <v>5.9423913025588572E-7</v>
      </c>
      <c r="HD44" s="149">
        <v>4.7276377181328733E-6</v>
      </c>
      <c r="HE44" s="149">
        <v>1.3062575043270452E-7</v>
      </c>
      <c r="HF44" s="149">
        <v>3.1881637087762747E-7</v>
      </c>
      <c r="HG44" s="149">
        <v>3.0509490865479747E-6</v>
      </c>
      <c r="HH44" s="149">
        <v>1.6953390567701294E-5</v>
      </c>
      <c r="HI44" s="149">
        <v>2.5685698581941518E-6</v>
      </c>
      <c r="HJ44" s="149">
        <v>2.866502894289186E-5</v>
      </c>
      <c r="HK44" s="149">
        <v>5.0594121970081886E-5</v>
      </c>
      <c r="HL44" s="149">
        <v>1.9160603231726712E-5</v>
      </c>
      <c r="HM44" s="149">
        <v>1.6886177685846042E-5</v>
      </c>
      <c r="HN44" s="149">
        <v>1.6696303244786565E-5</v>
      </c>
      <c r="HO44" s="149">
        <v>3.8463456867665409E-6</v>
      </c>
      <c r="HP44" s="149">
        <v>6.3555606233039829E-6</v>
      </c>
      <c r="HQ44" s="149">
        <v>5.2392320475392937E-6</v>
      </c>
      <c r="HR44" s="149">
        <v>1.0167603095510257E-5</v>
      </c>
    </row>
    <row r="45" spans="1:226" x14ac:dyDescent="0.25">
      <c r="A45" s="124" t="s">
        <v>841</v>
      </c>
      <c r="B45" s="124">
        <v>9101</v>
      </c>
      <c r="C45" s="148" t="s">
        <v>932</v>
      </c>
      <c r="D45" s="149">
        <v>1.2126811269599922E-7</v>
      </c>
      <c r="E45" s="149">
        <v>0</v>
      </c>
      <c r="F45" s="149">
        <v>0</v>
      </c>
      <c r="G45" s="149">
        <v>0</v>
      </c>
      <c r="H45" s="149">
        <v>1.980241358768208E-8</v>
      </c>
      <c r="I45" s="149">
        <v>0</v>
      </c>
      <c r="J45" s="149">
        <v>0</v>
      </c>
      <c r="K45" s="149">
        <v>7.2369677499287957E-9</v>
      </c>
      <c r="L45" s="149">
        <v>2.3861394213082183E-8</v>
      </c>
      <c r="M45" s="149">
        <v>2.366866658507898E-8</v>
      </c>
      <c r="N45" s="149">
        <v>9.3279249099754886E-7</v>
      </c>
      <c r="O45" s="149">
        <v>2.2659297862129572E-8</v>
      </c>
      <c r="P45" s="149">
        <v>2.3553417276278614E-7</v>
      </c>
      <c r="Q45" s="149">
        <v>0</v>
      </c>
      <c r="R45" s="149">
        <v>9.4039052435916549E-8</v>
      </c>
      <c r="S45" s="149">
        <v>2.5767085657904252E-6</v>
      </c>
      <c r="T45" s="149">
        <v>1.8102715759774866E-6</v>
      </c>
      <c r="U45" s="149">
        <v>5.9655751462479308E-9</v>
      </c>
      <c r="V45" s="149">
        <v>2.1158908911098698E-5</v>
      </c>
      <c r="W45" s="149">
        <v>2.9702354756726911E-6</v>
      </c>
      <c r="X45" s="149">
        <v>9.937903815114508E-6</v>
      </c>
      <c r="Y45" s="149">
        <v>1.3148465451859235E-7</v>
      </c>
      <c r="Z45" s="149">
        <v>1.6112228278499063E-6</v>
      </c>
      <c r="AA45" s="149">
        <v>1.0647826538522122E-7</v>
      </c>
      <c r="AB45" s="149">
        <v>1.3797452461867624E-8</v>
      </c>
      <c r="AC45" s="149">
        <v>2.970889381809997E-7</v>
      </c>
      <c r="AD45" s="149">
        <v>3.0823968577565341E-6</v>
      </c>
      <c r="AE45" s="150"/>
      <c r="AF45" s="149">
        <v>9.3159962589089514E-8</v>
      </c>
      <c r="AG45" s="149">
        <v>0</v>
      </c>
      <c r="AH45" s="149">
        <v>0</v>
      </c>
      <c r="AI45" s="149">
        <v>0</v>
      </c>
      <c r="AJ45" s="149">
        <v>2.0556866239867416E-8</v>
      </c>
      <c r="AK45" s="149">
        <v>0</v>
      </c>
      <c r="AL45" s="149">
        <v>0</v>
      </c>
      <c r="AM45" s="149">
        <v>1.3808058550872845E-7</v>
      </c>
      <c r="AN45" s="149">
        <v>1.6688902768303175E-6</v>
      </c>
      <c r="AO45" s="149">
        <v>3.6992977509404637E-8</v>
      </c>
      <c r="AP45" s="149">
        <v>9.1867751885434291E-7</v>
      </c>
      <c r="AQ45" s="149">
        <v>0</v>
      </c>
      <c r="AR45" s="149">
        <v>2.518977141331135E-7</v>
      </c>
      <c r="AS45" s="149">
        <v>6.1044220194648396E-9</v>
      </c>
      <c r="AT45" s="149">
        <v>7.9342630358744412E-8</v>
      </c>
      <c r="AU45" s="149">
        <v>2.8626696964210977E-6</v>
      </c>
      <c r="AV45" s="149">
        <v>1.8777896307298185E-6</v>
      </c>
      <c r="AW45" s="149">
        <v>0</v>
      </c>
      <c r="AX45" s="149">
        <v>2.5735592725966612E-5</v>
      </c>
      <c r="AY45" s="149">
        <v>3.4840842818226018E-6</v>
      </c>
      <c r="AZ45" s="149">
        <v>1.1167598369353701E-5</v>
      </c>
      <c r="BA45" s="149">
        <v>1.4987067339999507E-7</v>
      </c>
      <c r="BB45" s="149">
        <v>1.5467068487530746E-6</v>
      </c>
      <c r="BC45" s="149">
        <v>1.3264764991137141E-7</v>
      </c>
      <c r="BD45" s="149">
        <v>0</v>
      </c>
      <c r="BE45" s="149">
        <v>3.1703351772382091E-7</v>
      </c>
      <c r="BF45" s="149">
        <v>3.2239047217445371E-6</v>
      </c>
      <c r="BG45" s="149"/>
      <c r="BH45" s="149">
        <v>7.85034523899021E-8</v>
      </c>
      <c r="BI45" s="149">
        <v>0</v>
      </c>
      <c r="BJ45" s="149">
        <v>0</v>
      </c>
      <c r="BK45" s="149">
        <v>0</v>
      </c>
      <c r="BL45" s="149">
        <v>2.1592084675985773E-8</v>
      </c>
      <c r="BM45" s="149">
        <v>0</v>
      </c>
      <c r="BN45" s="149">
        <v>0</v>
      </c>
      <c r="BO45" s="149">
        <v>1.893001921192201E-8</v>
      </c>
      <c r="BP45" s="149">
        <v>2.5088900619663141E-8</v>
      </c>
      <c r="BQ45" s="149">
        <v>3.7633350929494711E-8</v>
      </c>
      <c r="BR45" s="149">
        <v>9.229342342321626E-7</v>
      </c>
      <c r="BS45" s="149">
        <v>7.5725522187864568E-9</v>
      </c>
      <c r="BT45" s="149">
        <v>1.7099487443194066E-7</v>
      </c>
      <c r="BU45" s="149">
        <v>6.2722251549157851E-9</v>
      </c>
      <c r="BV45" s="149">
        <v>8.3263284733343464E-8</v>
      </c>
      <c r="BW45" s="149">
        <v>3.0160190286300223E-6</v>
      </c>
      <c r="BX45" s="149">
        <v>1.9885602798233977E-6</v>
      </c>
      <c r="BY45" s="149">
        <v>0</v>
      </c>
      <c r="BZ45" s="149">
        <v>2.7983836257631725E-5</v>
      </c>
      <c r="CA45" s="149">
        <v>5.6289938435320642E-6</v>
      </c>
      <c r="CB45" s="149">
        <v>7.3558693269206893E-6</v>
      </c>
      <c r="CC45" s="149">
        <v>1.5408679069561324E-7</v>
      </c>
      <c r="CD45" s="149">
        <v>1.2449607610073082E-6</v>
      </c>
      <c r="CE45" s="149">
        <v>1.0757319919026884E-7</v>
      </c>
      <c r="CF45" s="149">
        <v>1.1257030718951089E-8</v>
      </c>
      <c r="CG45" s="149">
        <v>6.2722251549157851E-9</v>
      </c>
      <c r="CH45" s="149">
        <v>7.4682416859104455E-7</v>
      </c>
      <c r="CI45" s="149"/>
      <c r="CJ45" s="149">
        <v>7.5392547564953271E-8</v>
      </c>
      <c r="CK45" s="149">
        <v>0</v>
      </c>
      <c r="CL45" s="149">
        <v>3.4054004023026463E-7</v>
      </c>
      <c r="CM45" s="149">
        <v>0</v>
      </c>
      <c r="CN45" s="149">
        <v>1.2947440972664351E-7</v>
      </c>
      <c r="CO45" s="149">
        <v>0</v>
      </c>
      <c r="CP45" s="149">
        <v>0</v>
      </c>
      <c r="CQ45" s="149">
        <v>2.4064241838442198E-7</v>
      </c>
      <c r="CR45" s="149">
        <v>2.46243555628883E-8</v>
      </c>
      <c r="CS45" s="149">
        <v>6.1560888907220751E-9</v>
      </c>
      <c r="CT45" s="149">
        <v>9.5430854111364543E-7</v>
      </c>
      <c r="CU45" s="149">
        <v>7.4987940034575293E-9</v>
      </c>
      <c r="CV45" s="149">
        <v>8.187688589267703E-7</v>
      </c>
      <c r="CW45" s="149">
        <v>6.1560888907220751E-9</v>
      </c>
      <c r="CX45" s="149">
        <v>9.4481619091137151E-8</v>
      </c>
      <c r="CY45" s="149">
        <v>3.1263962877565779E-6</v>
      </c>
      <c r="CZ45" s="149">
        <v>1.8607476738801179E-6</v>
      </c>
      <c r="DA45" s="149">
        <v>0</v>
      </c>
      <c r="DB45" s="149">
        <v>3.1051290225473399E-5</v>
      </c>
      <c r="DC45" s="149">
        <v>1.79456265856981E-5</v>
      </c>
      <c r="DD45" s="149">
        <v>1.2807387917195286E-5</v>
      </c>
      <c r="DE45" s="149">
        <v>1.7154704145374566E-7</v>
      </c>
      <c r="DF45" s="149">
        <v>1.7140171257362084E-6</v>
      </c>
      <c r="DG45" s="149">
        <v>8.9074426885651235E-8</v>
      </c>
      <c r="DH45" s="149">
        <v>0</v>
      </c>
      <c r="DI45" s="149">
        <v>1.2481611420638334E-8</v>
      </c>
      <c r="DJ45" s="149">
        <v>1.4107006394350236E-6</v>
      </c>
      <c r="DK45" s="149"/>
      <c r="DL45" s="149">
        <v>1.4012619604033413E-8</v>
      </c>
      <c r="DM45" s="149">
        <v>0</v>
      </c>
      <c r="DN45" s="149">
        <v>8.0442816245376986E-9</v>
      </c>
      <c r="DO45" s="149">
        <v>0</v>
      </c>
      <c r="DP45" s="149">
        <v>1.4605937272435489E-7</v>
      </c>
      <c r="DQ45" s="149">
        <v>0</v>
      </c>
      <c r="DR45" s="149">
        <v>0</v>
      </c>
      <c r="DS45" s="149">
        <v>0</v>
      </c>
      <c r="DT45" s="149">
        <v>2.6468281474285332E-8</v>
      </c>
      <c r="DU45" s="149">
        <v>6.6170703685713329E-9</v>
      </c>
      <c r="DV45" s="149">
        <v>1.0430629445639006E-6</v>
      </c>
      <c r="DW45" s="149">
        <v>8.0499904695668833E-9</v>
      </c>
      <c r="DX45" s="149">
        <v>2.1935263905621247E-7</v>
      </c>
      <c r="DY45" s="149">
        <v>6.6170703685713329E-9</v>
      </c>
      <c r="DZ45" s="149">
        <v>2.9776816658571002E-8</v>
      </c>
      <c r="EA45" s="149">
        <v>6.7174707880351161E-7</v>
      </c>
      <c r="EB45" s="149">
        <v>1.9423691271453146E-6</v>
      </c>
      <c r="EC45" s="149">
        <v>7.2787774054284666E-9</v>
      </c>
      <c r="ED45" s="149">
        <v>3.218554211419419E-5</v>
      </c>
      <c r="EE45" s="149">
        <v>1.7993167847402544E-5</v>
      </c>
      <c r="EF45" s="149">
        <v>1.483133454039767E-5</v>
      </c>
      <c r="EG45" s="149">
        <v>7.0802652943737397E-9</v>
      </c>
      <c r="EH45" s="149">
        <v>1.39109775107786E-6</v>
      </c>
      <c r="EI45" s="149">
        <v>9.6296797862549542E-8</v>
      </c>
      <c r="EJ45" s="149">
        <v>3.1337601913442199E-7</v>
      </c>
      <c r="EK45" s="149">
        <v>1.5876583453622343E-7</v>
      </c>
      <c r="EL45" s="149">
        <v>1.9338506221446868E-6</v>
      </c>
      <c r="EM45" s="149"/>
      <c r="EN45" s="149">
        <v>1.4012164447546482E-8</v>
      </c>
      <c r="EO45" s="149">
        <v>0</v>
      </c>
      <c r="EP45" s="149">
        <v>9.7934482697905511E-9</v>
      </c>
      <c r="EQ45" s="149">
        <v>0</v>
      </c>
      <c r="ER45" s="149">
        <v>1.6267459982486916E-7</v>
      </c>
      <c r="ES45" s="149">
        <v>0</v>
      </c>
      <c r="ET45" s="149">
        <v>0</v>
      </c>
      <c r="EU45" s="149">
        <v>2.6813361483103179E-7</v>
      </c>
      <c r="EV45" s="149">
        <v>2.8024328895092963E-8</v>
      </c>
      <c r="EW45" s="149">
        <v>1.4012164447546482E-8</v>
      </c>
      <c r="EX45" s="149">
        <v>1.0283907172510814E-6</v>
      </c>
      <c r="EY45" s="149">
        <v>9.3480723761736385E-9</v>
      </c>
      <c r="EZ45" s="149">
        <v>2.4134371242330348E-7</v>
      </c>
      <c r="FA45" s="149">
        <v>7.0060822237732409E-9</v>
      </c>
      <c r="FB45" s="149">
        <v>3.1459569211265651E-8</v>
      </c>
      <c r="FC45" s="149">
        <v>9.8666972361126194E-7</v>
      </c>
      <c r="FD45" s="149">
        <v>1.8014917010740287E-6</v>
      </c>
      <c r="FE45" s="149">
        <v>2.0822377705923913E-8</v>
      </c>
      <c r="FF45" s="149">
        <v>3.2238685331015447E-5</v>
      </c>
      <c r="FG45" s="149">
        <v>2.4315876383152867E-5</v>
      </c>
      <c r="FH45" s="149">
        <v>1.5963430366380279E-5</v>
      </c>
      <c r="FI45" s="149">
        <v>2.2315411494919627E-7</v>
      </c>
      <c r="FJ45" s="149">
        <v>1.8086962136269075E-7</v>
      </c>
      <c r="FK45" s="149">
        <v>1.0985762929532468E-7</v>
      </c>
      <c r="FL45" s="149">
        <v>7.5162154107249907E-8</v>
      </c>
      <c r="FM45" s="149">
        <v>2.427224792712581E-7</v>
      </c>
      <c r="FN45" s="149">
        <v>1.36200769659858E-6</v>
      </c>
      <c r="FO45" s="149"/>
      <c r="FP45" s="149">
        <v>0</v>
      </c>
      <c r="FQ45" s="149">
        <v>0</v>
      </c>
      <c r="FR45" s="149">
        <v>0</v>
      </c>
      <c r="FS45" s="149">
        <v>0</v>
      </c>
      <c r="FT45" s="149">
        <v>1.3347718866344681E-7</v>
      </c>
      <c r="FU45" s="149">
        <v>0</v>
      </c>
      <c r="FV45" s="149">
        <v>0</v>
      </c>
      <c r="FW45" s="149">
        <v>0</v>
      </c>
      <c r="FX45" s="149">
        <v>2.4219314994835287E-8</v>
      </c>
      <c r="FY45" s="149">
        <v>6.9198042842386539E-9</v>
      </c>
      <c r="FZ45" s="149">
        <v>9.1621943750214888E-7</v>
      </c>
      <c r="GA45" s="149">
        <v>9.2328530801610145E-9</v>
      </c>
      <c r="GB45" s="149">
        <v>1.0404717767144385E-8</v>
      </c>
      <c r="GC45" s="149">
        <v>2.0759246110447723E-8</v>
      </c>
      <c r="GD45" s="149">
        <v>6.9198042842386539E-9</v>
      </c>
      <c r="GE45" s="149">
        <v>1.0763472102271646E-6</v>
      </c>
      <c r="GF45" s="149">
        <v>4.0817877877623774E-6</v>
      </c>
      <c r="GG45" s="149">
        <v>8.0036290516495273E-9</v>
      </c>
      <c r="GH45" s="149">
        <v>3.8549996228313027E-6</v>
      </c>
      <c r="GI45" s="149">
        <v>2.3320242999093297E-5</v>
      </c>
      <c r="GJ45" s="149">
        <v>1.4848769981599086E-5</v>
      </c>
      <c r="GK45" s="149">
        <v>1.4001798776365913E-7</v>
      </c>
      <c r="GL45" s="149">
        <v>1.3288675427861325E-7</v>
      </c>
      <c r="GM45" s="149">
        <v>1.1049193322302457E-7</v>
      </c>
      <c r="GN45" s="149">
        <v>8.9880254023194796E-8</v>
      </c>
      <c r="GO45" s="149">
        <v>9.1663729363552195E-8</v>
      </c>
      <c r="GP45" s="149">
        <v>1.5782494523035756E-6</v>
      </c>
      <c r="GQ45" s="149"/>
      <c r="GR45" s="149">
        <v>0</v>
      </c>
      <c r="GS45" s="149">
        <v>0</v>
      </c>
      <c r="GT45" s="149">
        <v>0</v>
      </c>
      <c r="GU45" s="149">
        <v>0</v>
      </c>
      <c r="GV45" s="149">
        <v>1.0466304366186011E-7</v>
      </c>
      <c r="GW45" s="149">
        <v>0</v>
      </c>
      <c r="GX45" s="149">
        <v>0</v>
      </c>
      <c r="GY45" s="149">
        <v>3.2194313030746942E-7</v>
      </c>
      <c r="GZ45" s="149">
        <v>3.3515693756887782E-8</v>
      </c>
      <c r="HA45" s="149">
        <v>0</v>
      </c>
      <c r="HB45" s="149">
        <v>1.4939195176018757E-6</v>
      </c>
      <c r="HC45" s="149">
        <v>1.7385433143997218E-8</v>
      </c>
      <c r="HD45" s="149">
        <v>1.2132289143575168E-8</v>
      </c>
      <c r="HE45" s="149">
        <v>7.4479319459750638E-9</v>
      </c>
      <c r="HF45" s="149">
        <v>7.4479319459750638E-9</v>
      </c>
      <c r="HG45" s="149">
        <v>7.9020460765961934E-7</v>
      </c>
      <c r="HH45" s="149">
        <v>1.6592034353522666E-6</v>
      </c>
      <c r="HI45" s="149">
        <v>1.8980662567902161E-8</v>
      </c>
      <c r="HJ45" s="149">
        <v>5.7691600494256137E-6</v>
      </c>
      <c r="HK45" s="149">
        <v>2.1592747556482126E-5</v>
      </c>
      <c r="HL45" s="149">
        <v>1.4364669937632262E-5</v>
      </c>
      <c r="HM45" s="149">
        <v>2.6543743461720319E-7</v>
      </c>
      <c r="HN45" s="149">
        <v>1.6320143677868702E-6</v>
      </c>
      <c r="HO45" s="149">
        <v>0</v>
      </c>
      <c r="HP45" s="149">
        <v>3.714166062532302E-8</v>
      </c>
      <c r="HQ45" s="149">
        <v>7.4479319459750638E-9</v>
      </c>
      <c r="HR45" s="149">
        <v>2.0145728842330934E-6</v>
      </c>
    </row>
    <row r="46" spans="1:226" x14ac:dyDescent="0.25">
      <c r="A46" s="124" t="s">
        <v>841</v>
      </c>
      <c r="B46" s="124">
        <v>9102</v>
      </c>
      <c r="C46" s="148" t="s">
        <v>933</v>
      </c>
      <c r="D46" s="149">
        <v>0</v>
      </c>
      <c r="E46" s="149">
        <v>0</v>
      </c>
      <c r="F46" s="149">
        <v>4.6135566408992768E-8</v>
      </c>
      <c r="G46" s="149">
        <v>0</v>
      </c>
      <c r="H46" s="149">
        <v>2.7095202064701076E-5</v>
      </c>
      <c r="I46" s="149">
        <v>0</v>
      </c>
      <c r="J46" s="149">
        <v>0</v>
      </c>
      <c r="K46" s="149">
        <v>7.646178189830639E-7</v>
      </c>
      <c r="L46" s="149">
        <v>2.2319925850163762E-6</v>
      </c>
      <c r="M46" s="149">
        <v>8.6332666431725549E-8</v>
      </c>
      <c r="N46" s="149">
        <v>4.6558759695628699E-8</v>
      </c>
      <c r="O46" s="149">
        <v>0</v>
      </c>
      <c r="P46" s="149">
        <v>5.8524970101715644E-7</v>
      </c>
      <c r="Q46" s="149">
        <v>3.5974725260384623E-8</v>
      </c>
      <c r="R46" s="149">
        <v>0</v>
      </c>
      <c r="S46" s="149">
        <v>6.533640447754184E-7</v>
      </c>
      <c r="T46" s="149">
        <v>8.5430949149014247E-6</v>
      </c>
      <c r="U46" s="149">
        <v>2.7806551005513292E-7</v>
      </c>
      <c r="V46" s="149">
        <v>6.4672943532032278E-6</v>
      </c>
      <c r="W46" s="149">
        <v>1.6256625189710865E-5</v>
      </c>
      <c r="X46" s="149">
        <v>1.9669817968378753E-6</v>
      </c>
      <c r="Y46" s="149">
        <v>5.0045902040432289E-8</v>
      </c>
      <c r="Z46" s="149">
        <v>7.8499067009478631E-7</v>
      </c>
      <c r="AA46" s="149">
        <v>1.1319133368908646E-6</v>
      </c>
      <c r="AB46" s="149">
        <v>1.8222524943276592E-7</v>
      </c>
      <c r="AC46" s="149">
        <v>3.6629422413449401E-7</v>
      </c>
      <c r="AD46" s="149">
        <v>1.5054837499595837E-8</v>
      </c>
      <c r="AE46" s="150"/>
      <c r="AF46" s="149">
        <v>0</v>
      </c>
      <c r="AG46" s="149">
        <v>0</v>
      </c>
      <c r="AH46" s="149">
        <v>1.8089707358182511E-7</v>
      </c>
      <c r="AI46" s="149">
        <v>0</v>
      </c>
      <c r="AJ46" s="149">
        <v>2.9204115143387945E-5</v>
      </c>
      <c r="AK46" s="149">
        <v>0</v>
      </c>
      <c r="AL46" s="149">
        <v>0</v>
      </c>
      <c r="AM46" s="149">
        <v>8.3890037609638442E-7</v>
      </c>
      <c r="AN46" s="149">
        <v>2.222530021564048E-6</v>
      </c>
      <c r="AO46" s="149">
        <v>2.8833490112451345E-8</v>
      </c>
      <c r="AP46" s="149">
        <v>0</v>
      </c>
      <c r="AQ46" s="149">
        <v>0</v>
      </c>
      <c r="AR46" s="149">
        <v>7.3766483940423947E-7</v>
      </c>
      <c r="AS46" s="149">
        <v>3.9323462163551669E-8</v>
      </c>
      <c r="AT46" s="149">
        <v>0</v>
      </c>
      <c r="AU46" s="149">
        <v>5.4716482571425727E-7</v>
      </c>
      <c r="AV46" s="149">
        <v>9.444426995697792E-6</v>
      </c>
      <c r="AW46" s="149">
        <v>2.8311309929751986E-7</v>
      </c>
      <c r="AX46" s="149">
        <v>1.4974640879616104E-5</v>
      </c>
      <c r="AY46" s="149">
        <v>1.3400229048502891E-5</v>
      </c>
      <c r="AZ46" s="149">
        <v>1.8414680496068425E-6</v>
      </c>
      <c r="BA46" s="149">
        <v>7.4951318040823093E-8</v>
      </c>
      <c r="BB46" s="149">
        <v>9.3810623748497828E-7</v>
      </c>
      <c r="BC46" s="149">
        <v>1.0122443528755836E-6</v>
      </c>
      <c r="BD46" s="149">
        <v>1.5431717761611043E-7</v>
      </c>
      <c r="BE46" s="149">
        <v>3.9972376629943577E-7</v>
      </c>
      <c r="BF46" s="149">
        <v>1.1614608267123368E-8</v>
      </c>
      <c r="BG46" s="149"/>
      <c r="BH46" s="149">
        <v>0</v>
      </c>
      <c r="BI46" s="149">
        <v>0</v>
      </c>
      <c r="BJ46" s="149">
        <v>7.5187946105833234E-8</v>
      </c>
      <c r="BK46" s="149">
        <v>0</v>
      </c>
      <c r="BL46" s="149">
        <v>2.5633279141614103E-5</v>
      </c>
      <c r="BM46" s="149">
        <v>0</v>
      </c>
      <c r="BN46" s="149">
        <v>0</v>
      </c>
      <c r="BO46" s="149">
        <v>9.7590962940196344E-7</v>
      </c>
      <c r="BP46" s="149">
        <v>2.1069305801679006E-6</v>
      </c>
      <c r="BQ46" s="149">
        <v>7.0012956994483327E-9</v>
      </c>
      <c r="BR46" s="149">
        <v>0</v>
      </c>
      <c r="BS46" s="149">
        <v>0</v>
      </c>
      <c r="BT46" s="149">
        <v>1.1247380366101812E-7</v>
      </c>
      <c r="BU46" s="149">
        <v>3.1996415460687761E-8</v>
      </c>
      <c r="BV46" s="149">
        <v>0</v>
      </c>
      <c r="BW46" s="149">
        <v>4.9268984049483713E-7</v>
      </c>
      <c r="BX46" s="149">
        <v>1.0097817326188293E-5</v>
      </c>
      <c r="BY46" s="149">
        <v>2.7224744544361547E-7</v>
      </c>
      <c r="BZ46" s="149">
        <v>1.4129613739732138E-5</v>
      </c>
      <c r="CA46" s="149">
        <v>1.4169274068118649E-5</v>
      </c>
      <c r="CB46" s="149">
        <v>1.6407704369649937E-6</v>
      </c>
      <c r="CC46" s="149">
        <v>6.7977105649608491E-8</v>
      </c>
      <c r="CD46" s="149">
        <v>7.0926483395206497E-7</v>
      </c>
      <c r="CE46" s="149">
        <v>7.778769267688162E-8</v>
      </c>
      <c r="CF46" s="149">
        <v>1.8486929865767056E-7</v>
      </c>
      <c r="CG46" s="149">
        <v>2.7658274293331823E-7</v>
      </c>
      <c r="CH46" s="149">
        <v>1.0689001067862914E-8</v>
      </c>
      <c r="CI46" s="149"/>
      <c r="CJ46" s="149">
        <v>0</v>
      </c>
      <c r="CK46" s="149">
        <v>0</v>
      </c>
      <c r="CL46" s="149">
        <v>4.8665238150267042E-7</v>
      </c>
      <c r="CM46" s="149">
        <v>0</v>
      </c>
      <c r="CN46" s="149">
        <v>2.9359122132289973E-5</v>
      </c>
      <c r="CO46" s="149">
        <v>0</v>
      </c>
      <c r="CP46" s="149">
        <v>0</v>
      </c>
      <c r="CQ46" s="149">
        <v>1.2386600942680834E-6</v>
      </c>
      <c r="CR46" s="149">
        <v>2.0088801159550025E-6</v>
      </c>
      <c r="CS46" s="149">
        <v>1.3007872303973783E-8</v>
      </c>
      <c r="CT46" s="149">
        <v>0</v>
      </c>
      <c r="CU46" s="149">
        <v>0</v>
      </c>
      <c r="CV46" s="149">
        <v>3.3202588690503686E-7</v>
      </c>
      <c r="CW46" s="149">
        <v>3.4361593851619134E-8</v>
      </c>
      <c r="CX46" s="149">
        <v>0</v>
      </c>
      <c r="CY46" s="149">
        <v>5.2556914226620824E-7</v>
      </c>
      <c r="CZ46" s="149">
        <v>9.5886038712606136E-6</v>
      </c>
      <c r="DA46" s="149">
        <v>2.1816015584394985E-7</v>
      </c>
      <c r="DB46" s="149">
        <v>2.869506764753804E-6</v>
      </c>
      <c r="DC46" s="149">
        <v>1.3340502843060984E-5</v>
      </c>
      <c r="DD46" s="149">
        <v>1.4963206532847359E-6</v>
      </c>
      <c r="DE46" s="149">
        <v>7.9811602786664127E-8</v>
      </c>
      <c r="DF46" s="149">
        <v>7.0327464468169819E-7</v>
      </c>
      <c r="DG46" s="149">
        <v>7.3534199410276526E-9</v>
      </c>
      <c r="DH46" s="149">
        <v>1.5318851130188848E-6</v>
      </c>
      <c r="DI46" s="149">
        <v>6.6693576026060656E-7</v>
      </c>
      <c r="DJ46" s="149">
        <v>9.8158554973164824E-9</v>
      </c>
      <c r="DK46" s="149"/>
      <c r="DL46" s="149">
        <v>0</v>
      </c>
      <c r="DM46" s="149">
        <v>0</v>
      </c>
      <c r="DN46" s="149">
        <v>0</v>
      </c>
      <c r="DO46" s="149">
        <v>0</v>
      </c>
      <c r="DP46" s="149">
        <v>3.3511688389238548E-5</v>
      </c>
      <c r="DQ46" s="149">
        <v>0</v>
      </c>
      <c r="DR46" s="149">
        <v>0</v>
      </c>
      <c r="DS46" s="149">
        <v>1.3254062011347049E-6</v>
      </c>
      <c r="DT46" s="149">
        <v>7.45004275614443E-7</v>
      </c>
      <c r="DU46" s="149">
        <v>0</v>
      </c>
      <c r="DV46" s="149">
        <v>0</v>
      </c>
      <c r="DW46" s="149">
        <v>9.8484582971481785E-8</v>
      </c>
      <c r="DX46" s="149">
        <v>1.336662486563891E-7</v>
      </c>
      <c r="DY46" s="149">
        <v>4.0999886989579242E-8</v>
      </c>
      <c r="DZ46" s="149">
        <v>0</v>
      </c>
      <c r="EA46" s="149">
        <v>8.4886010327452131E-7</v>
      </c>
      <c r="EB46" s="149">
        <v>1.0191904359981261E-5</v>
      </c>
      <c r="EC46" s="149">
        <v>2.0366992278971553E-7</v>
      </c>
      <c r="ED46" s="149">
        <v>1.1406024282417379E-5</v>
      </c>
      <c r="EE46" s="149">
        <v>2.5069228707159619E-5</v>
      </c>
      <c r="EF46" s="149">
        <v>2.0736202748637123E-6</v>
      </c>
      <c r="EG46" s="149">
        <v>2.0432669946042347E-7</v>
      </c>
      <c r="EH46" s="149">
        <v>5.6638424580350934E-7</v>
      </c>
      <c r="EI46" s="149">
        <v>7.2787774054284666E-9</v>
      </c>
      <c r="EJ46" s="149">
        <v>0</v>
      </c>
      <c r="EK46" s="149">
        <v>3.1266098629525157E-7</v>
      </c>
      <c r="EL46" s="149">
        <v>1.1274968922134291E-8</v>
      </c>
      <c r="EM46" s="149"/>
      <c r="EN46" s="149">
        <v>0</v>
      </c>
      <c r="EO46" s="149">
        <v>0</v>
      </c>
      <c r="EP46" s="149">
        <v>0</v>
      </c>
      <c r="EQ46" s="149">
        <v>0</v>
      </c>
      <c r="ER46" s="149">
        <v>3.4438289141689674E-5</v>
      </c>
      <c r="ES46" s="149">
        <v>0</v>
      </c>
      <c r="ET46" s="149">
        <v>0</v>
      </c>
      <c r="EU46" s="149">
        <v>0</v>
      </c>
      <c r="EV46" s="149">
        <v>1.7105663139687002E-6</v>
      </c>
      <c r="EW46" s="149">
        <v>0</v>
      </c>
      <c r="EX46" s="149">
        <v>0</v>
      </c>
      <c r="EY46" s="149">
        <v>1.1476414687845327E-7</v>
      </c>
      <c r="EZ46" s="149">
        <v>5.0714859592430445E-7</v>
      </c>
      <c r="FA46" s="149">
        <v>5.1271263055753056E-8</v>
      </c>
      <c r="FB46" s="149">
        <v>0</v>
      </c>
      <c r="FC46" s="149">
        <v>1.2566255224942128E-6</v>
      </c>
      <c r="FD46" s="149">
        <v>9.8584493446469873E-6</v>
      </c>
      <c r="FE46" s="149">
        <v>2.2835097060647594E-7</v>
      </c>
      <c r="FF46" s="149">
        <v>3.0023225927594695E-6</v>
      </c>
      <c r="FG46" s="149">
        <v>2.5473394017178414E-5</v>
      </c>
      <c r="FH46" s="149">
        <v>1.1829248522059384E-6</v>
      </c>
      <c r="FI46" s="149">
        <v>5.7540576632776641E-8</v>
      </c>
      <c r="FJ46" s="149">
        <v>5.079161009317499E-7</v>
      </c>
      <c r="FK46" s="149">
        <v>0</v>
      </c>
      <c r="FL46" s="149">
        <v>0</v>
      </c>
      <c r="FM46" s="149">
        <v>1.77223746574479E-7</v>
      </c>
      <c r="FN46" s="149">
        <v>2.1048380358303695E-8</v>
      </c>
      <c r="FO46" s="149"/>
      <c r="FP46" s="149">
        <v>0</v>
      </c>
      <c r="FQ46" s="149">
        <v>0</v>
      </c>
      <c r="FR46" s="149">
        <v>0</v>
      </c>
      <c r="FS46" s="149">
        <v>0</v>
      </c>
      <c r="FT46" s="149">
        <v>1.1382594494985532E-7</v>
      </c>
      <c r="FU46" s="149">
        <v>0</v>
      </c>
      <c r="FV46" s="149">
        <v>0</v>
      </c>
      <c r="FW46" s="149">
        <v>0</v>
      </c>
      <c r="FX46" s="149">
        <v>5.7836224434482392E-7</v>
      </c>
      <c r="FY46" s="149">
        <v>0</v>
      </c>
      <c r="FZ46" s="149">
        <v>0</v>
      </c>
      <c r="GA46" s="149">
        <v>2.2994359568479329E-7</v>
      </c>
      <c r="GB46" s="149">
        <v>2.2374878679882488E-7</v>
      </c>
      <c r="GC46" s="149">
        <v>5.6828600885332942E-8</v>
      </c>
      <c r="GD46" s="149">
        <v>0</v>
      </c>
      <c r="GE46" s="149">
        <v>3.7837906681894732E-7</v>
      </c>
      <c r="GF46" s="149">
        <v>8.3139687676740894E-6</v>
      </c>
      <c r="GG46" s="149">
        <v>2.704469609542755E-7</v>
      </c>
      <c r="GH46" s="149">
        <v>2.8234245467769607E-6</v>
      </c>
      <c r="GI46" s="149">
        <v>2.3853579327524453E-5</v>
      </c>
      <c r="GJ46" s="149">
        <v>1.3495552564619773E-7</v>
      </c>
      <c r="GK46" s="149">
        <v>3.9253131714729306E-8</v>
      </c>
      <c r="GL46" s="149">
        <v>5.4674924352897695E-7</v>
      </c>
      <c r="GM46" s="149">
        <v>0</v>
      </c>
      <c r="GN46" s="149">
        <v>0</v>
      </c>
      <c r="GO46" s="149">
        <v>1.8487549397950862E-7</v>
      </c>
      <c r="GP46" s="149">
        <v>8.4790356132346425E-5</v>
      </c>
      <c r="GQ46" s="149"/>
      <c r="GR46" s="149">
        <v>0</v>
      </c>
      <c r="GS46" s="149">
        <v>0</v>
      </c>
      <c r="GT46" s="149">
        <v>4.9007588202727958E-8</v>
      </c>
      <c r="GU46" s="149">
        <v>0</v>
      </c>
      <c r="GV46" s="149">
        <v>0</v>
      </c>
      <c r="GW46" s="149">
        <v>0</v>
      </c>
      <c r="GX46" s="149">
        <v>0</v>
      </c>
      <c r="GY46" s="149">
        <v>0</v>
      </c>
      <c r="GZ46" s="149">
        <v>6.5470183378973735E-7</v>
      </c>
      <c r="HA46" s="149">
        <v>0</v>
      </c>
      <c r="HB46" s="149">
        <v>0</v>
      </c>
      <c r="HC46" s="149">
        <v>1.0347451052183801E-7</v>
      </c>
      <c r="HD46" s="149">
        <v>2.5394096366401238E-7</v>
      </c>
      <c r="HE46" s="149">
        <v>6.4130614019027387E-8</v>
      </c>
      <c r="HF46" s="149">
        <v>0</v>
      </c>
      <c r="HG46" s="149">
        <v>2.0925072601232149E-6</v>
      </c>
      <c r="HH46" s="149">
        <v>6.8482426935187947E-6</v>
      </c>
      <c r="HI46" s="149">
        <v>2.0149909484134858E-7</v>
      </c>
      <c r="HJ46" s="149">
        <v>1.4369818418587784E-6</v>
      </c>
      <c r="HK46" s="149">
        <v>2.3291143773717881E-5</v>
      </c>
      <c r="HL46" s="149">
        <v>1.4085136899809575E-7</v>
      </c>
      <c r="HM46" s="149">
        <v>1.1450607372304231E-8</v>
      </c>
      <c r="HN46" s="149">
        <v>5.5782070302217639E-7</v>
      </c>
      <c r="HO46" s="149">
        <v>9.2511154697374468E-9</v>
      </c>
      <c r="HP46" s="149">
        <v>0</v>
      </c>
      <c r="HQ46" s="149">
        <v>1.2066825741734408E-7</v>
      </c>
      <c r="HR46" s="149">
        <v>8.4501007964527322E-5</v>
      </c>
    </row>
    <row r="47" spans="1:226" x14ac:dyDescent="0.25">
      <c r="A47" s="124" t="s">
        <v>841</v>
      </c>
      <c r="B47" s="124">
        <v>9103</v>
      </c>
      <c r="C47" s="148" t="s">
        <v>934</v>
      </c>
      <c r="D47" s="149">
        <v>3.2318396238117609E-7</v>
      </c>
      <c r="E47" s="149">
        <v>3.6357486943843793E-6</v>
      </c>
      <c r="F47" s="149">
        <v>0</v>
      </c>
      <c r="G47" s="149">
        <v>1.3033957720084344E-7</v>
      </c>
      <c r="H47" s="149">
        <v>2.957755228795677E-8</v>
      </c>
      <c r="I47" s="149">
        <v>5.5076595755597141E-8</v>
      </c>
      <c r="J47" s="149">
        <v>5.0460196402793269E-8</v>
      </c>
      <c r="K47" s="149">
        <v>0</v>
      </c>
      <c r="L47" s="149">
        <v>0</v>
      </c>
      <c r="M47" s="149">
        <v>5.9655751462479308E-9</v>
      </c>
      <c r="N47" s="149">
        <v>1.53983524551891E-8</v>
      </c>
      <c r="O47" s="149">
        <v>0</v>
      </c>
      <c r="P47" s="149">
        <v>1.2414479707690416E-6</v>
      </c>
      <c r="Q47" s="149">
        <v>0</v>
      </c>
      <c r="R47" s="149">
        <v>1.786475522938974E-8</v>
      </c>
      <c r="S47" s="149">
        <v>7.5180583998459343E-8</v>
      </c>
      <c r="T47" s="149">
        <v>7.6964650220062082E-6</v>
      </c>
      <c r="U47" s="149">
        <v>1.0893601642751217E-8</v>
      </c>
      <c r="V47" s="149">
        <v>1.9045807602028456E-5</v>
      </c>
      <c r="W47" s="149">
        <v>2.472227894666314E-5</v>
      </c>
      <c r="X47" s="149">
        <v>9.0646121683801828E-6</v>
      </c>
      <c r="Y47" s="149">
        <v>1.8221437296980531E-7</v>
      </c>
      <c r="Z47" s="149">
        <v>9.4813265437586057E-6</v>
      </c>
      <c r="AA47" s="149">
        <v>1.6622152293614206E-7</v>
      </c>
      <c r="AB47" s="149">
        <v>2.6400059548105276E-8</v>
      </c>
      <c r="AC47" s="149">
        <v>1.4289521774241218E-7</v>
      </c>
      <c r="AD47" s="149">
        <v>3.722934091993031E-6</v>
      </c>
      <c r="AE47" s="150"/>
      <c r="AF47" s="149">
        <v>3.3466278239455471E-7</v>
      </c>
      <c r="AG47" s="149">
        <v>4.1396931743192166E-6</v>
      </c>
      <c r="AH47" s="149">
        <v>0</v>
      </c>
      <c r="AI47" s="149">
        <v>1.3214876197024745E-7</v>
      </c>
      <c r="AJ47" s="149">
        <v>3.0221570853956369E-8</v>
      </c>
      <c r="AK47" s="149">
        <v>6.4209876215375442E-8</v>
      </c>
      <c r="AL47" s="149">
        <v>3.0605123033937114E-8</v>
      </c>
      <c r="AM47" s="149">
        <v>0</v>
      </c>
      <c r="AN47" s="149">
        <v>0</v>
      </c>
      <c r="AO47" s="149">
        <v>6.1044220194648396E-9</v>
      </c>
      <c r="AP47" s="149">
        <v>8.3306813206770632E-8</v>
      </c>
      <c r="AQ47" s="149">
        <v>0</v>
      </c>
      <c r="AR47" s="149">
        <v>1.2139996422622898E-6</v>
      </c>
      <c r="AS47" s="149">
        <v>0</v>
      </c>
      <c r="AT47" s="149">
        <v>6.1044220194648396E-9</v>
      </c>
      <c r="AU47" s="149">
        <v>3.1808630543281802E-8</v>
      </c>
      <c r="AV47" s="149">
        <v>6.9868182031648917E-6</v>
      </c>
      <c r="AW47" s="149">
        <v>6.9181738875202503E-8</v>
      </c>
      <c r="AX47" s="149">
        <v>2.096585612262361E-5</v>
      </c>
      <c r="AY47" s="149">
        <v>2.6162344045844654E-5</v>
      </c>
      <c r="AZ47" s="149">
        <v>7.1501902734425996E-6</v>
      </c>
      <c r="BA47" s="149">
        <v>1.2809436332778688E-7</v>
      </c>
      <c r="BB47" s="149">
        <v>9.4104413013724331E-6</v>
      </c>
      <c r="BC47" s="149">
        <v>1.8144278009895374E-7</v>
      </c>
      <c r="BD47" s="149">
        <v>2.8647206201550303E-8</v>
      </c>
      <c r="BE47" s="149">
        <v>1.2474674511089191E-7</v>
      </c>
      <c r="BF47" s="149">
        <v>3.7881523853270394E-6</v>
      </c>
      <c r="BG47" s="149"/>
      <c r="BH47" s="149">
        <v>2.5885533718117075E-8</v>
      </c>
      <c r="BI47" s="149">
        <v>3.6651678113401399E-6</v>
      </c>
      <c r="BJ47" s="149">
        <v>0</v>
      </c>
      <c r="BK47" s="149">
        <v>1.5037992579700675E-7</v>
      </c>
      <c r="BL47" s="149">
        <v>4.9357672506467647E-8</v>
      </c>
      <c r="BM47" s="149">
        <v>6.5585189561590453E-8</v>
      </c>
      <c r="BN47" s="149">
        <v>0</v>
      </c>
      <c r="BO47" s="149">
        <v>0</v>
      </c>
      <c r="BP47" s="149">
        <v>1.4157884433282576E-8</v>
      </c>
      <c r="BQ47" s="149">
        <v>7.7957415862717187E-7</v>
      </c>
      <c r="BR47" s="149">
        <v>2.9698582750003648E-8</v>
      </c>
      <c r="BS47" s="149">
        <v>0</v>
      </c>
      <c r="BT47" s="149">
        <v>1.1451976922104425E-6</v>
      </c>
      <c r="BU47" s="149">
        <v>0</v>
      </c>
      <c r="BV47" s="149">
        <v>0</v>
      </c>
      <c r="BW47" s="149">
        <v>1.5728612972276976E-7</v>
      </c>
      <c r="BX47" s="149">
        <v>1.0007649450964041E-5</v>
      </c>
      <c r="BY47" s="149">
        <v>9.3778236595131943E-8</v>
      </c>
      <c r="BZ47" s="149">
        <v>2.2692840930298698E-5</v>
      </c>
      <c r="CA47" s="149">
        <v>2.6381747298736141E-5</v>
      </c>
      <c r="CB47" s="149">
        <v>6.4338645315826754E-6</v>
      </c>
      <c r="CC47" s="149">
        <v>1.6130942938886531E-7</v>
      </c>
      <c r="CD47" s="149">
        <v>7.1612506508924677E-6</v>
      </c>
      <c r="CE47" s="149">
        <v>1.841109846196002E-7</v>
      </c>
      <c r="CF47" s="149">
        <v>1.7568079132458682E-8</v>
      </c>
      <c r="CG47" s="149">
        <v>1.5677951140802226E-7</v>
      </c>
      <c r="CH47" s="149">
        <v>4.4759444749996623E-6</v>
      </c>
      <c r="CI47" s="149"/>
      <c r="CJ47" s="149">
        <v>1.0382012354896638E-7</v>
      </c>
      <c r="CK47" s="149">
        <v>3.8464936596067114E-6</v>
      </c>
      <c r="CL47" s="149">
        <v>0</v>
      </c>
      <c r="CM47" s="149">
        <v>1.4150645722462219E-7</v>
      </c>
      <c r="CN47" s="149">
        <v>1.40629920531174E-8</v>
      </c>
      <c r="CO47" s="149">
        <v>5.8995437698290101E-8</v>
      </c>
      <c r="CP47" s="149">
        <v>0</v>
      </c>
      <c r="CQ47" s="149">
        <v>1.6886886039687161E-8</v>
      </c>
      <c r="CR47" s="149">
        <v>2.2545969588772955E-8</v>
      </c>
      <c r="CS47" s="149">
        <v>7.1822930949991988E-7</v>
      </c>
      <c r="CT47" s="149">
        <v>4.6660262124232547E-7</v>
      </c>
      <c r="CU47" s="149">
        <v>0</v>
      </c>
      <c r="CV47" s="149">
        <v>4.4789884181166356E-7</v>
      </c>
      <c r="CW47" s="149">
        <v>0</v>
      </c>
      <c r="CX47" s="149">
        <v>0</v>
      </c>
      <c r="CY47" s="149">
        <v>9.064021962332568E-8</v>
      </c>
      <c r="CZ47" s="149">
        <v>9.2584044789858545E-6</v>
      </c>
      <c r="DA47" s="149">
        <v>7.7697522792556842E-8</v>
      </c>
      <c r="DB47" s="149">
        <v>2.4845301207759598E-5</v>
      </c>
      <c r="DC47" s="149">
        <v>9.5648524378073383E-6</v>
      </c>
      <c r="DD47" s="149">
        <v>1.0591783625352094E-6</v>
      </c>
      <c r="DE47" s="149">
        <v>1.6058705706880459E-7</v>
      </c>
      <c r="DF47" s="149">
        <v>7.3434898872578355E-6</v>
      </c>
      <c r="DG47" s="149">
        <v>1.5128853894982542E-7</v>
      </c>
      <c r="DH47" s="149">
        <v>2.8124515681363027E-8</v>
      </c>
      <c r="DI47" s="149">
        <v>1.0144906920208125E-7</v>
      </c>
      <c r="DJ47" s="149">
        <v>5.2555555368838329E-6</v>
      </c>
      <c r="DK47" s="149"/>
      <c r="DL47" s="149">
        <v>1.3630036164899824E-7</v>
      </c>
      <c r="DM47" s="149">
        <v>8.1897374166474397E-6</v>
      </c>
      <c r="DN47" s="149">
        <v>4.0682418117802601E-6</v>
      </c>
      <c r="DO47" s="149">
        <v>1.4631730872222543E-7</v>
      </c>
      <c r="DP47" s="149">
        <v>2.7301253861848697E-8</v>
      </c>
      <c r="DQ47" s="149">
        <v>0</v>
      </c>
      <c r="DR47" s="149">
        <v>0</v>
      </c>
      <c r="DS47" s="149">
        <v>1.9461971672268626E-8</v>
      </c>
      <c r="DT47" s="149">
        <v>2.2575887139831604E-8</v>
      </c>
      <c r="DU47" s="149">
        <v>6.2261027120409435E-7</v>
      </c>
      <c r="DV47" s="149">
        <v>3.8226296533319104E-8</v>
      </c>
      <c r="DW47" s="149">
        <v>0</v>
      </c>
      <c r="DX47" s="149">
        <v>1.9377714309578602E-7</v>
      </c>
      <c r="DY47" s="149">
        <v>0</v>
      </c>
      <c r="DZ47" s="149">
        <v>0</v>
      </c>
      <c r="EA47" s="149">
        <v>1.5713492131007307E-7</v>
      </c>
      <c r="EB47" s="149">
        <v>8.7955538227487963E-6</v>
      </c>
      <c r="EC47" s="149">
        <v>7.5540215834662493E-8</v>
      </c>
      <c r="ED47" s="149">
        <v>2.8439131380521639E-5</v>
      </c>
      <c r="EE47" s="149">
        <v>8.7097109580968709E-6</v>
      </c>
      <c r="EF47" s="149">
        <v>1.0821223432312313E-6</v>
      </c>
      <c r="EG47" s="149">
        <v>1.9590239040240681E-7</v>
      </c>
      <c r="EH47" s="149">
        <v>8.2379867583382535E-6</v>
      </c>
      <c r="EI47" s="149">
        <v>1.8728527807827511E-7</v>
      </c>
      <c r="EJ47" s="149">
        <v>5.2393703685394127E-8</v>
      </c>
      <c r="EK47" s="149">
        <v>2.2736357583591793E-7</v>
      </c>
      <c r="EL47" s="149">
        <v>2.2077462152909823E-5</v>
      </c>
      <c r="EM47" s="149"/>
      <c r="EN47" s="149">
        <v>1.6660794998693656E-7</v>
      </c>
      <c r="EO47" s="149">
        <v>8.6728793573977683E-6</v>
      </c>
      <c r="EP47" s="149">
        <v>4.8361582867576973E-6</v>
      </c>
      <c r="EQ47" s="149">
        <v>7.8565211645724606E-7</v>
      </c>
      <c r="ER47" s="149">
        <v>3.5763363334167778E-6</v>
      </c>
      <c r="ES47" s="149">
        <v>0</v>
      </c>
      <c r="ET47" s="149">
        <v>0</v>
      </c>
      <c r="EU47" s="149">
        <v>1.2053474793588372E-8</v>
      </c>
      <c r="EV47" s="149">
        <v>2.3504275847497325E-8</v>
      </c>
      <c r="EW47" s="149">
        <v>1.8159991126671565E-7</v>
      </c>
      <c r="EX47" s="149">
        <v>1.5400107003183938E-7</v>
      </c>
      <c r="EY47" s="149">
        <v>0</v>
      </c>
      <c r="EZ47" s="149">
        <v>8.240550898233011E-7</v>
      </c>
      <c r="FA47" s="149">
        <v>0</v>
      </c>
      <c r="FB47" s="149">
        <v>9.6712998629164653E-7</v>
      </c>
      <c r="FC47" s="149">
        <v>2.6962688968960983E-6</v>
      </c>
      <c r="FD47" s="149">
        <v>1.0525683454010231E-5</v>
      </c>
      <c r="FE47" s="149">
        <v>3.6052456886986802E-6</v>
      </c>
      <c r="FF47" s="149">
        <v>2.926630372031344E-5</v>
      </c>
      <c r="FG47" s="149">
        <v>9.7295201048591352E-6</v>
      </c>
      <c r="FH47" s="149">
        <v>1.1540938445100043E-6</v>
      </c>
      <c r="FI47" s="149">
        <v>6.3229003125783547E-7</v>
      </c>
      <c r="FJ47" s="149">
        <v>5.4878819847564634E-6</v>
      </c>
      <c r="FK47" s="149">
        <v>2.0428545483890218E-7</v>
      </c>
      <c r="FL47" s="149">
        <v>7.0248705776087557E-8</v>
      </c>
      <c r="FM47" s="149">
        <v>1.0762427108448688E-7</v>
      </c>
      <c r="FN47" s="149">
        <v>4.6653409620358449E-6</v>
      </c>
      <c r="FO47" s="149"/>
      <c r="FP47" s="149">
        <v>7.5099385329832641E-8</v>
      </c>
      <c r="FQ47" s="149">
        <v>8.7996464864660501E-6</v>
      </c>
      <c r="FR47" s="149">
        <v>3.9673740763041228E-6</v>
      </c>
      <c r="FS47" s="149">
        <v>1.0589401507510831E-7</v>
      </c>
      <c r="FT47" s="149">
        <v>5.0623095482614216E-6</v>
      </c>
      <c r="FU47" s="149">
        <v>0</v>
      </c>
      <c r="FV47" s="149">
        <v>0</v>
      </c>
      <c r="FW47" s="149">
        <v>0</v>
      </c>
      <c r="FX47" s="149">
        <v>2.2835354137987559E-8</v>
      </c>
      <c r="FY47" s="149">
        <v>1.8365343986865319E-7</v>
      </c>
      <c r="FZ47" s="149">
        <v>2.7218541588126091E-7</v>
      </c>
      <c r="GA47" s="149">
        <v>0</v>
      </c>
      <c r="GB47" s="149">
        <v>6.0492834009714322E-6</v>
      </c>
      <c r="GC47" s="149">
        <v>0</v>
      </c>
      <c r="GD47" s="149">
        <v>8.0407108654997849E-7</v>
      </c>
      <c r="GE47" s="149">
        <v>2.5040122169959718E-6</v>
      </c>
      <c r="GF47" s="149">
        <v>3.1215002019594836E-6</v>
      </c>
      <c r="GG47" s="149">
        <v>3.1413245241516319E-6</v>
      </c>
      <c r="GH47" s="149">
        <v>2.6892896765702718E-5</v>
      </c>
      <c r="GI47" s="149">
        <v>2.8458845974092852E-5</v>
      </c>
      <c r="GJ47" s="149">
        <v>1.0891418449775944E-6</v>
      </c>
      <c r="GK47" s="149">
        <v>6.0028318386370889E-7</v>
      </c>
      <c r="GL47" s="149">
        <v>1.6547292969023061E-6</v>
      </c>
      <c r="GM47" s="149">
        <v>2.4605806906895669E-7</v>
      </c>
      <c r="GN47" s="149">
        <v>3.5911950070211277E-8</v>
      </c>
      <c r="GO47" s="149">
        <v>7.7702732421120533E-8</v>
      </c>
      <c r="GP47" s="149">
        <v>5.1023680451493705E-6</v>
      </c>
      <c r="GQ47" s="149"/>
      <c r="GR47" s="149">
        <v>7.4479319459750638E-9</v>
      </c>
      <c r="GS47" s="149">
        <v>8.7827940169331494E-6</v>
      </c>
      <c r="GT47" s="149">
        <v>4.3123631806229125E-6</v>
      </c>
      <c r="GU47" s="149">
        <v>1.0344275881197012E-7</v>
      </c>
      <c r="GV47" s="149">
        <v>1.9478086422788272E-6</v>
      </c>
      <c r="GW47" s="149">
        <v>0</v>
      </c>
      <c r="GX47" s="149">
        <v>0</v>
      </c>
      <c r="GY47" s="149">
        <v>0</v>
      </c>
      <c r="GZ47" s="149">
        <v>8.5686693054553133E-8</v>
      </c>
      <c r="HA47" s="149">
        <v>1.3538458694970596E-7</v>
      </c>
      <c r="HB47" s="149">
        <v>2.2495772849264907E-7</v>
      </c>
      <c r="HC47" s="149">
        <v>0</v>
      </c>
      <c r="HD47" s="149">
        <v>6.317980710684297E-7</v>
      </c>
      <c r="HE47" s="149">
        <v>0</v>
      </c>
      <c r="HF47" s="149">
        <v>4.7416455141392133E-7</v>
      </c>
      <c r="HG47" s="149">
        <v>2.7666887679211332E-6</v>
      </c>
      <c r="HH47" s="149">
        <v>3.0612832881210285E-6</v>
      </c>
      <c r="HI47" s="149">
        <v>3.0416082038984487E-6</v>
      </c>
      <c r="HJ47" s="149">
        <v>2.2358681509910268E-5</v>
      </c>
      <c r="HK47" s="149">
        <v>3.6781300082047948E-5</v>
      </c>
      <c r="HL47" s="149">
        <v>9.6374788994171339E-7</v>
      </c>
      <c r="HM47" s="149">
        <v>5.8663635972481212E-7</v>
      </c>
      <c r="HN47" s="149">
        <v>9.0206868432339824E-6</v>
      </c>
      <c r="HO47" s="149">
        <v>3.1784088779091387E-7</v>
      </c>
      <c r="HP47" s="149">
        <v>7.2638112283432154E-8</v>
      </c>
      <c r="HQ47" s="149">
        <v>2.2011304475999942E-7</v>
      </c>
      <c r="HR47" s="149">
        <v>6.2066055123531074E-6</v>
      </c>
    </row>
    <row r="48" spans="1:226" x14ac:dyDescent="0.25">
      <c r="A48" s="134"/>
      <c r="B48"/>
      <c r="C48" s="134"/>
      <c r="D48" s="134"/>
      <c r="E48" s="134"/>
      <c r="F48" s="134"/>
      <c r="G48" s="134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  <c r="AE48" s="134"/>
      <c r="AF48" s="134"/>
      <c r="AG48" s="134"/>
      <c r="AH48" s="134"/>
      <c r="AI48" s="134"/>
      <c r="AJ48" s="134"/>
      <c r="AK48" s="134"/>
      <c r="AL48" s="134"/>
      <c r="AM48" s="134"/>
      <c r="AN48" s="134"/>
      <c r="AO48" s="134"/>
      <c r="AP48" s="134"/>
      <c r="AQ48" s="134"/>
      <c r="AR48" s="134"/>
      <c r="AS48" s="134"/>
      <c r="AT48" s="134"/>
      <c r="AU48" s="134"/>
      <c r="AV48" s="134"/>
      <c r="AW48" s="134"/>
      <c r="AX48" s="134"/>
      <c r="AY48" s="134"/>
      <c r="AZ48" s="134"/>
      <c r="BA48" s="134"/>
      <c r="BB48" s="134"/>
      <c r="BC48" s="134"/>
      <c r="BD48" s="134"/>
      <c r="BE48" s="134"/>
      <c r="BF48" s="134"/>
      <c r="BG48" s="134"/>
      <c r="BH48" s="134"/>
      <c r="BI48" s="134"/>
      <c r="BJ48" s="134"/>
      <c r="BK48" s="134"/>
      <c r="BL48" s="134"/>
      <c r="BM48" s="134"/>
      <c r="BN48" s="134"/>
      <c r="BO48" s="134"/>
      <c r="BP48" s="134"/>
      <c r="BQ48" s="134"/>
      <c r="BR48" s="134"/>
      <c r="BS48" s="134"/>
      <c r="BT48" s="134"/>
      <c r="BU48" s="134"/>
      <c r="BV48" s="134"/>
      <c r="BW48" s="134"/>
      <c r="BX48" s="134"/>
      <c r="BY48" s="134"/>
      <c r="BZ48" s="134"/>
      <c r="CA48" s="134"/>
      <c r="CB48" s="134"/>
      <c r="CC48" s="134"/>
      <c r="CD48" s="134"/>
      <c r="CE48" s="134"/>
      <c r="CF48" s="134"/>
      <c r="CG48" s="134"/>
      <c r="CH48" s="134"/>
      <c r="CI48" s="134"/>
      <c r="CJ48" s="134"/>
      <c r="CK48" s="134"/>
      <c r="CL48" s="134"/>
      <c r="CM48" s="134"/>
      <c r="CN48" s="134"/>
      <c r="CO48" s="134"/>
      <c r="CP48" s="134"/>
      <c r="CQ48" s="134"/>
      <c r="CR48" s="134"/>
      <c r="CS48" s="134"/>
      <c r="CT48" s="134"/>
      <c r="CU48" s="134"/>
      <c r="CV48" s="134"/>
      <c r="CW48" s="134"/>
      <c r="CX48" s="134"/>
      <c r="CY48" s="134"/>
      <c r="CZ48" s="134"/>
      <c r="DA48" s="134"/>
      <c r="DB48" s="134"/>
      <c r="DC48" s="134"/>
      <c r="DD48" s="134"/>
      <c r="DE48" s="134"/>
      <c r="DF48" s="134"/>
      <c r="DG48" s="134"/>
      <c r="DH48" s="134"/>
      <c r="DI48" s="134"/>
      <c r="DJ48" s="134"/>
      <c r="DK48" s="134"/>
      <c r="DL48" s="134"/>
      <c r="DM48" s="134"/>
      <c r="DN48" s="134"/>
      <c r="DO48" s="134"/>
      <c r="DP48" s="134"/>
      <c r="DQ48" s="134"/>
      <c r="DR48" s="134"/>
      <c r="DS48" s="134"/>
      <c r="DT48" s="134"/>
      <c r="DU48" s="134"/>
      <c r="DV48" s="134"/>
      <c r="DW48" s="134"/>
      <c r="DX48" s="134"/>
      <c r="DY48" s="134"/>
      <c r="DZ48" s="134"/>
      <c r="EA48" s="134"/>
      <c r="EB48" s="134"/>
      <c r="EC48" s="134"/>
      <c r="ED48" s="134"/>
      <c r="EE48" s="134"/>
      <c r="EF48" s="134"/>
      <c r="EG48" s="134"/>
      <c r="EH48" s="134"/>
      <c r="EI48" s="134"/>
      <c r="EJ48" s="134"/>
      <c r="EK48" s="134"/>
      <c r="EL48" s="134"/>
      <c r="EM48" s="134"/>
      <c r="EN48" s="134"/>
      <c r="EO48" s="134"/>
      <c r="EP48" s="134"/>
      <c r="EQ48" s="134"/>
      <c r="ER48" s="134"/>
      <c r="ES48" s="134"/>
      <c r="ET48" s="134"/>
      <c r="EU48" s="134"/>
      <c r="EV48" s="134"/>
      <c r="EW48" s="134"/>
      <c r="EX48" s="134"/>
      <c r="EY48" s="134"/>
      <c r="EZ48" s="134"/>
      <c r="FA48" s="134"/>
      <c r="FB48" s="134"/>
      <c r="FC48" s="134"/>
      <c r="FD48" s="134"/>
      <c r="FE48" s="134"/>
      <c r="FF48" s="134"/>
      <c r="FG48" s="134"/>
      <c r="FH48" s="134"/>
      <c r="FI48" s="134"/>
      <c r="FJ48" s="134"/>
      <c r="FK48" s="134"/>
      <c r="FL48" s="134"/>
      <c r="FM48" s="134"/>
      <c r="FN48" s="134"/>
      <c r="FO48" s="134"/>
      <c r="FP48" s="134"/>
      <c r="FQ48" s="134"/>
      <c r="FR48" s="134"/>
      <c r="FS48" s="134"/>
      <c r="FT48" s="134"/>
      <c r="FU48" s="134"/>
      <c r="FV48" s="134"/>
      <c r="FW48" s="134"/>
      <c r="FX48" s="134"/>
      <c r="FY48" s="134"/>
      <c r="FZ48" s="134"/>
      <c r="GA48" s="134"/>
      <c r="GB48" s="134"/>
      <c r="GC48" s="134"/>
      <c r="GD48" s="134"/>
      <c r="GE48" s="134"/>
      <c r="GF48" s="134"/>
      <c r="GG48" s="134"/>
      <c r="GH48" s="134"/>
      <c r="GI48" s="134"/>
      <c r="GJ48" s="134"/>
      <c r="GK48" s="134"/>
      <c r="GL48" s="134"/>
      <c r="GM48" s="134"/>
      <c r="GN48" s="134"/>
      <c r="GO48" s="134"/>
      <c r="GP48" s="134"/>
      <c r="GQ48" s="134"/>
      <c r="GR48" s="134"/>
      <c r="GS48" s="134"/>
      <c r="GT48" s="134"/>
      <c r="GU48" s="134"/>
      <c r="GV48" s="134"/>
      <c r="GW48" s="134"/>
      <c r="GX48" s="134"/>
      <c r="GY48" s="134"/>
      <c r="GZ48" s="134"/>
      <c r="HA48" s="134"/>
      <c r="HB48" s="134"/>
      <c r="HC48" s="134"/>
      <c r="HD48" s="134"/>
      <c r="HE48" s="134"/>
      <c r="HF48" s="134"/>
      <c r="HG48" s="134"/>
      <c r="HH48" s="134"/>
      <c r="HI48" s="134"/>
      <c r="HJ48" s="134"/>
      <c r="HK48" s="134"/>
      <c r="HL48" s="134"/>
      <c r="HM48" s="134"/>
      <c r="HN48" s="134"/>
      <c r="HO48" s="134"/>
      <c r="HP48" s="134"/>
      <c r="HQ48" s="140"/>
      <c r="HR48" s="134"/>
    </row>
    <row r="49" spans="1:227" s="148" customFormat="1" x14ac:dyDescent="0.25"/>
    <row r="50" spans="1:227" s="148" customFormat="1" x14ac:dyDescent="0.25"/>
    <row r="51" spans="1:227" s="148" customFormat="1" x14ac:dyDescent="0.25"/>
    <row r="52" spans="1:227" s="148" customFormat="1" x14ac:dyDescent="0.25">
      <c r="A52" s="151" t="s">
        <v>16</v>
      </c>
      <c r="B52" s="138">
        <v>1.0241885374012458E-4</v>
      </c>
      <c r="C52" s="138">
        <v>4.6653064806667508E-5</v>
      </c>
      <c r="D52" s="138">
        <v>3.2197746758132889E-4</v>
      </c>
      <c r="E52" s="138">
        <v>3.4318425119382302E-5</v>
      </c>
      <c r="F52" s="138">
        <v>4.0760109815239762E-4</v>
      </c>
      <c r="G52" s="138">
        <v>4.909096059904308E-6</v>
      </c>
      <c r="H52" s="138">
        <v>7.9072642352363118E-5</v>
      </c>
      <c r="I52" s="138">
        <v>1.2767246967394845E-4</v>
      </c>
      <c r="J52" s="138">
        <v>2.087688872925394E-4</v>
      </c>
      <c r="K52" s="138">
        <v>2.5445203877541567E-4</v>
      </c>
      <c r="L52" s="138">
        <v>1.8636026972862699E-4</v>
      </c>
      <c r="M52" s="138">
        <v>1.4767803494450605E-4</v>
      </c>
      <c r="N52" s="138">
        <v>5.2671556944076058E-4</v>
      </c>
      <c r="O52" s="138">
        <v>8.3358680014039934E-5</v>
      </c>
      <c r="P52" s="138">
        <v>5.0764536127951547E-5</v>
      </c>
      <c r="Q52" s="138">
        <v>8.6975911281793675E-4</v>
      </c>
      <c r="R52" s="138">
        <v>1.9616700945927759E-3</v>
      </c>
      <c r="S52" s="138">
        <v>7.5997529142746655E-4</v>
      </c>
      <c r="T52" s="138">
        <v>1.3883654632154141E-3</v>
      </c>
      <c r="U52" s="138">
        <v>6.8938272155526113E-3</v>
      </c>
      <c r="V52" s="138">
        <v>1.4677457256463775E-3</v>
      </c>
      <c r="W52" s="138">
        <v>6.0552339709663548E-4</v>
      </c>
      <c r="X52" s="138">
        <v>1.150715090988724E-3</v>
      </c>
      <c r="Y52" s="138">
        <v>2.0965152770630928E-4</v>
      </c>
      <c r="Z52" s="138">
        <v>1.5708512302484146E-4</v>
      </c>
      <c r="AA52" s="138">
        <v>8.6691713093466191E-4</v>
      </c>
      <c r="AB52" s="138">
        <v>5.0152470463766586E-4</v>
      </c>
      <c r="AC52" s="138"/>
      <c r="AD52" s="138">
        <v>9.6952776969582818E-5</v>
      </c>
      <c r="AE52" s="138">
        <v>4.468190574257802E-5</v>
      </c>
      <c r="AF52" s="138">
        <v>3.183402426450177E-4</v>
      </c>
      <c r="AG52" s="138">
        <v>3.8095001445836412E-5</v>
      </c>
      <c r="AH52" s="138">
        <v>3.7823792260001826E-4</v>
      </c>
      <c r="AI52" s="138">
        <v>1.73302872477031E-6</v>
      </c>
      <c r="AJ52" s="138">
        <v>7.1691954085396179E-5</v>
      </c>
      <c r="AK52" s="138">
        <v>2.2889041189759065E-4</v>
      </c>
      <c r="AL52" s="138">
        <v>1.9850468518818951E-4</v>
      </c>
      <c r="AM52" s="138">
        <v>2.2885435618046965E-4</v>
      </c>
      <c r="AN52" s="138">
        <v>2.1900406069900452E-4</v>
      </c>
      <c r="AO52" s="138">
        <v>1.5894630992730214E-4</v>
      </c>
      <c r="AP52" s="138">
        <v>6.0058496301046036E-4</v>
      </c>
      <c r="AQ52" s="138">
        <v>8.5010159940194187E-5</v>
      </c>
      <c r="AR52" s="138">
        <v>4.6702660833865366E-5</v>
      </c>
      <c r="AS52" s="138">
        <v>8.9869485288034579E-4</v>
      </c>
      <c r="AT52" s="138">
        <v>1.852501806734906E-3</v>
      </c>
      <c r="AU52" s="138">
        <v>6.5278304703098532E-4</v>
      </c>
      <c r="AV52" s="138">
        <v>1.4885963368761299E-3</v>
      </c>
      <c r="AW52" s="138">
        <v>7.3365026120043204E-3</v>
      </c>
      <c r="AX52" s="138">
        <v>1.6498638807368607E-3</v>
      </c>
      <c r="AY52" s="138">
        <v>6.5647306846949209E-4</v>
      </c>
      <c r="AZ52" s="138">
        <v>1.1553649086692007E-3</v>
      </c>
      <c r="BA52" s="138">
        <v>1.8437226102016797E-4</v>
      </c>
      <c r="BB52" s="138">
        <v>1.8924697653506064E-4</v>
      </c>
      <c r="BC52" s="138">
        <v>7.9127449521680204E-4</v>
      </c>
      <c r="BD52" s="138">
        <v>5.7228896375565038E-4</v>
      </c>
      <c r="BE52" s="138"/>
      <c r="BF52" s="138">
        <v>1.1940802319769663E-4</v>
      </c>
      <c r="BG52" s="138">
        <v>7.4289067001707994E-5</v>
      </c>
      <c r="BH52" s="138">
        <v>3.2889366648702488E-4</v>
      </c>
      <c r="BI52" s="138">
        <v>4.8025079450296008E-5</v>
      </c>
      <c r="BJ52" s="138">
        <v>3.882854658395008E-4</v>
      </c>
      <c r="BK52" s="138">
        <v>0</v>
      </c>
      <c r="BL52" s="138">
        <v>5.9788425515817288E-5</v>
      </c>
      <c r="BM52" s="138">
        <v>2.6648814594768959E-4</v>
      </c>
      <c r="BN52" s="138">
        <v>2.1220099736741902E-4</v>
      </c>
      <c r="BO52" s="138">
        <v>2.2044466593896817E-4</v>
      </c>
      <c r="BP52" s="138">
        <v>1.9810740041678558E-4</v>
      </c>
      <c r="BQ52" s="138">
        <v>1.5343327104452609E-4</v>
      </c>
      <c r="BR52" s="138">
        <v>7.3176949733339469E-4</v>
      </c>
      <c r="BS52" s="138">
        <v>8.1072406190290183E-5</v>
      </c>
      <c r="BT52" s="138">
        <v>5.1859768343554375E-5</v>
      </c>
      <c r="BU52" s="138">
        <v>1.0054124790178718E-3</v>
      </c>
      <c r="BV52" s="138">
        <v>2.0677076870738911E-3</v>
      </c>
      <c r="BW52" s="138">
        <v>7.1018898217943256E-4</v>
      </c>
      <c r="BX52" s="138">
        <v>1.7039837212934235E-3</v>
      </c>
      <c r="BY52" s="138">
        <v>6.7094448146939375E-3</v>
      </c>
      <c r="BZ52" s="138">
        <v>1.796805088664592E-3</v>
      </c>
      <c r="CA52" s="138">
        <v>8.0499737156657872E-4</v>
      </c>
      <c r="CB52" s="138">
        <v>1.2695244077215342E-3</v>
      </c>
      <c r="CC52" s="138">
        <v>2.113953183079532E-4</v>
      </c>
      <c r="CD52" s="138">
        <v>1.3257215074700994E-4</v>
      </c>
      <c r="CE52" s="138">
        <v>6.2295326800394834E-4</v>
      </c>
      <c r="CF52" s="138">
        <v>5.5430664060099333E-4</v>
      </c>
      <c r="CG52" s="138"/>
      <c r="CH52" s="138">
        <v>7.9351303103919574E-5</v>
      </c>
      <c r="CI52" s="138">
        <v>6.7662306546950913E-5</v>
      </c>
      <c r="CJ52" s="138">
        <v>3.2180251260924259E-4</v>
      </c>
      <c r="CK52" s="138">
        <v>4.7764127852548893E-5</v>
      </c>
      <c r="CL52" s="138">
        <v>3.5601133595942433E-4</v>
      </c>
      <c r="CM52" s="138">
        <v>1.4259130393727588E-5</v>
      </c>
      <c r="CN52" s="138">
        <v>6.3697327222692719E-5</v>
      </c>
      <c r="CO52" s="138">
        <v>2.3876773741113346E-4</v>
      </c>
      <c r="CP52" s="138">
        <v>2.1418444932389964E-4</v>
      </c>
      <c r="CQ52" s="138">
        <v>2.1093873282475902E-4</v>
      </c>
      <c r="CR52" s="138">
        <v>2.1074181074107401E-4</v>
      </c>
      <c r="CS52" s="138">
        <v>1.065811291775264E-4</v>
      </c>
      <c r="CT52" s="138">
        <v>7.140335493505313E-4</v>
      </c>
      <c r="CU52" s="138">
        <v>8.9245192404312389E-5</v>
      </c>
      <c r="CV52" s="138">
        <v>5.4089917348247579E-5</v>
      </c>
      <c r="CW52" s="138">
        <v>9.2229865728459687E-4</v>
      </c>
      <c r="CX52" s="138">
        <v>2.2847778380004412E-3</v>
      </c>
      <c r="CY52" s="138">
        <v>5.0747991749456375E-4</v>
      </c>
      <c r="CZ52" s="138">
        <v>1.6307751128422862E-3</v>
      </c>
      <c r="DA52" s="138">
        <v>8.0792570399830267E-3</v>
      </c>
      <c r="DB52" s="138">
        <v>2.0480445381352657E-3</v>
      </c>
      <c r="DC52" s="138">
        <v>7.6115895238812621E-4</v>
      </c>
      <c r="DD52" s="138">
        <v>1.3836022829940764E-3</v>
      </c>
      <c r="DE52" s="138">
        <v>2.6186020506695174E-4</v>
      </c>
      <c r="DF52" s="138">
        <v>1.3682852890168465E-4</v>
      </c>
      <c r="DG52" s="138">
        <v>7.3090262005624264E-4</v>
      </c>
      <c r="DH52" s="138">
        <v>5.5269718254344271E-4</v>
      </c>
      <c r="DI52" s="138"/>
      <c r="DJ52" s="138">
        <v>7.4257695168848881E-5</v>
      </c>
      <c r="DK52" s="138">
        <v>1.0579586375760105E-4</v>
      </c>
      <c r="DL52" s="138">
        <v>4.4035334830514535E-4</v>
      </c>
      <c r="DM52" s="138">
        <v>5.0379607319871422E-5</v>
      </c>
      <c r="DN52" s="138">
        <v>5.4217146258939727E-4</v>
      </c>
      <c r="DO52" s="138">
        <v>1.88248656222821E-5</v>
      </c>
      <c r="DP52" s="138">
        <v>9.2254922104117199E-5</v>
      </c>
      <c r="DQ52" s="138">
        <v>3.832235544236632E-4</v>
      </c>
      <c r="DR52" s="138">
        <v>3.3099787562704215E-4</v>
      </c>
      <c r="DS52" s="138">
        <v>3.4302039514882765E-4</v>
      </c>
      <c r="DT52" s="138">
        <v>3.0563258002930184E-4</v>
      </c>
      <c r="DU52" s="138">
        <v>1.3076177793485384E-4</v>
      </c>
      <c r="DV52" s="138">
        <v>1.181591080955964E-3</v>
      </c>
      <c r="DW52" s="138">
        <v>1.5851227942432244E-4</v>
      </c>
      <c r="DX52" s="138">
        <v>4.1963111590909091E-5</v>
      </c>
      <c r="DY52" s="138">
        <v>1.4357682758855568E-3</v>
      </c>
      <c r="DZ52" s="138">
        <v>3.5033597382699731E-3</v>
      </c>
      <c r="EA52" s="138">
        <v>7.0177105996441593E-4</v>
      </c>
      <c r="EB52" s="138">
        <v>2.8594085439031637E-3</v>
      </c>
      <c r="EC52" s="138">
        <v>1.2630947121594538E-2</v>
      </c>
      <c r="ED52" s="138">
        <v>2.9646243488513149E-3</v>
      </c>
      <c r="EE52" s="138">
        <v>1.1685262857363526E-3</v>
      </c>
      <c r="EF52" s="138">
        <v>2.174709565368665E-3</v>
      </c>
      <c r="EG52" s="138">
        <v>2.9773773052683169E-4</v>
      </c>
      <c r="EH52" s="138">
        <v>1.7509016701668825E-4</v>
      </c>
      <c r="EI52" s="138">
        <v>9.7759349760953834E-4</v>
      </c>
      <c r="EJ52" s="138">
        <v>1.011667301013532E-3</v>
      </c>
      <c r="EK52" s="138"/>
      <c r="EL52" s="138">
        <v>1.1761651648545498E-4</v>
      </c>
      <c r="EM52" s="138">
        <v>6.9493507097252691E-5</v>
      </c>
      <c r="EN52" s="138">
        <v>3.6815421441477834E-4</v>
      </c>
      <c r="EO52" s="138">
        <v>8.0481291485726375E-5</v>
      </c>
      <c r="EP52" s="138">
        <v>5.0276373426232925E-4</v>
      </c>
      <c r="EQ52" s="138">
        <v>6.370156579243487E-6</v>
      </c>
      <c r="ER52" s="138">
        <v>1.3644543962127719E-4</v>
      </c>
      <c r="ES52" s="138">
        <v>3.4515643130937905E-4</v>
      </c>
      <c r="ET52" s="138">
        <v>3.89937651323041E-4</v>
      </c>
      <c r="EU52" s="138">
        <v>2.3950366886831714E-4</v>
      </c>
      <c r="EV52" s="138">
        <v>1.6657751447815737E-4</v>
      </c>
      <c r="EW52" s="138">
        <v>1.3145252092146737E-4</v>
      </c>
      <c r="EX52" s="138">
        <v>9.5824483213375602E-4</v>
      </c>
      <c r="EY52" s="138">
        <v>1.5480030780339046E-4</v>
      </c>
      <c r="EZ52" s="138">
        <v>6.4948728765301051E-5</v>
      </c>
      <c r="FA52" s="138">
        <v>1.5839114701476117E-3</v>
      </c>
      <c r="FB52" s="138">
        <v>3.7018938158762081E-3</v>
      </c>
      <c r="FC52" s="138">
        <v>7.0618319341543372E-4</v>
      </c>
      <c r="FD52" s="138">
        <v>2.9118783805121454E-3</v>
      </c>
      <c r="FE52" s="138">
        <v>1.3192451839512405E-2</v>
      </c>
      <c r="FF52" s="138">
        <v>2.4434310168826713E-3</v>
      </c>
      <c r="FG52" s="138">
        <v>9.8758566503613036E-4</v>
      </c>
      <c r="FH52" s="138">
        <v>2.3122544580639125E-3</v>
      </c>
      <c r="FI52" s="138">
        <v>2.6235136071634511E-4</v>
      </c>
      <c r="FJ52" s="138">
        <v>1.8682295522887165E-4</v>
      </c>
      <c r="FK52" s="138">
        <v>9.9811759115341807E-4</v>
      </c>
      <c r="FL52" s="138">
        <v>8.5557237255649322E-4</v>
      </c>
      <c r="FM52" s="138"/>
      <c r="FN52" s="138">
        <v>1.2976019556659114E-4</v>
      </c>
      <c r="FO52" s="138">
        <v>6.4548549012566507E-5</v>
      </c>
      <c r="FP52" s="138">
        <v>2.4125088626755135E-4</v>
      </c>
      <c r="FQ52" s="138">
        <v>6.3933425333061875E-5</v>
      </c>
      <c r="FR52" s="138">
        <v>4.6301556587141553E-4</v>
      </c>
      <c r="FS52" s="138">
        <v>5.7682783874023411E-5</v>
      </c>
      <c r="FT52" s="138">
        <v>1.6739886498279876E-4</v>
      </c>
      <c r="FU52" s="138">
        <v>3.8209417273417286E-4</v>
      </c>
      <c r="FV52" s="138">
        <v>3.25989305618458E-4</v>
      </c>
      <c r="FW52" s="138">
        <v>2.9629708313034999E-4</v>
      </c>
      <c r="FX52" s="138">
        <v>2.0632549149187621E-4</v>
      </c>
      <c r="FY52" s="138">
        <v>5.0028130906094906E-5</v>
      </c>
      <c r="FZ52" s="138">
        <v>6.4574948746592032E-4</v>
      </c>
      <c r="GA52" s="138">
        <v>1.2867958432688043E-4</v>
      </c>
      <c r="GB52" s="138">
        <v>7.4242655510427418E-5</v>
      </c>
      <c r="GC52" s="138">
        <v>1.5056873823922217E-3</v>
      </c>
      <c r="GD52" s="138">
        <v>4.4715794691375229E-3</v>
      </c>
      <c r="GE52" s="138">
        <v>5.5591730222616983E-4</v>
      </c>
      <c r="GF52" s="138">
        <v>3.2736247275612072E-3</v>
      </c>
      <c r="GG52" s="138">
        <v>1.3627062536488923E-2</v>
      </c>
      <c r="GH52" s="138">
        <v>2.0985022989674041E-3</v>
      </c>
      <c r="GI52" s="138">
        <v>1.0728387685924534E-3</v>
      </c>
      <c r="GJ52" s="138">
        <v>2.3402092896721979E-3</v>
      </c>
      <c r="GK52" s="138">
        <v>1.9855160936709467E-4</v>
      </c>
      <c r="GL52" s="138">
        <v>1.8519998974652127E-4</v>
      </c>
      <c r="GM52" s="138">
        <v>9.0021075266057018E-4</v>
      </c>
      <c r="GN52" s="138">
        <v>8.5451106344611226E-4</v>
      </c>
      <c r="GO52" s="138"/>
      <c r="GP52" s="138">
        <v>1.7522415434211307E-4</v>
      </c>
      <c r="GQ52" s="138">
        <v>7.6773362182287611E-5</v>
      </c>
      <c r="GR52" s="138">
        <v>2.4113568645175767E-4</v>
      </c>
      <c r="GS52" s="138">
        <v>0</v>
      </c>
      <c r="GT52" s="138">
        <v>4.655769814866639E-4</v>
      </c>
      <c r="GU52" s="138">
        <v>4.217034225243841E-5</v>
      </c>
      <c r="GV52" s="138">
        <v>1.8594755460771655E-4</v>
      </c>
      <c r="GW52" s="138">
        <v>4.2854036033444689E-4</v>
      </c>
      <c r="GX52" s="138">
        <v>3.7225739036150004E-4</v>
      </c>
      <c r="GY52" s="138">
        <v>4.0384354424475758E-4</v>
      </c>
      <c r="GZ52" s="138">
        <v>3.1712287508436064E-4</v>
      </c>
      <c r="HA52" s="138">
        <v>9.9138161760557692E-5</v>
      </c>
      <c r="HB52" s="138">
        <v>4.9018272762168516E-4</v>
      </c>
      <c r="HC52" s="138">
        <v>1.5793311568401379E-4</v>
      </c>
      <c r="HD52" s="138">
        <v>6.6755493369085773E-5</v>
      </c>
      <c r="HE52" s="138">
        <v>1.7709909179377352E-3</v>
      </c>
      <c r="HF52" s="138">
        <v>4.3629334196828712E-3</v>
      </c>
      <c r="HG52" s="138">
        <v>6.7776571786605109E-4</v>
      </c>
      <c r="HH52" s="138">
        <v>2.8084561050853809E-3</v>
      </c>
      <c r="HI52" s="138">
        <v>1.2536841079273477E-2</v>
      </c>
      <c r="HJ52" s="138">
        <v>2.1886834389080981E-3</v>
      </c>
      <c r="HK52" s="138">
        <v>1.0446488512165209E-3</v>
      </c>
      <c r="HL52" s="138">
        <v>2.2742229794195145E-3</v>
      </c>
      <c r="HM52" s="138">
        <v>2.2754306122061533E-4</v>
      </c>
      <c r="HN52" s="138">
        <v>1.9904337933223561E-4</v>
      </c>
      <c r="HO52" s="138">
        <v>8.6798756432607629E-4</v>
      </c>
      <c r="HP52" s="138">
        <v>6.8403937757850568E-4</v>
      </c>
      <c r="HQ52" s="152"/>
      <c r="HR52" s="152"/>
      <c r="HS52" s="152"/>
    </row>
    <row r="53" spans="1:227" x14ac:dyDescent="0.25">
      <c r="HQ53" s="134"/>
      <c r="HR53" s="134"/>
      <c r="HS53" s="134"/>
    </row>
    <row r="54" spans="1:227" x14ac:dyDescent="0.25">
      <c r="A54" s="139" t="s">
        <v>926</v>
      </c>
      <c r="B54" s="136">
        <v>1.1013845619894771E-4</v>
      </c>
      <c r="C54" s="135">
        <v>4.4502322372561529E-5</v>
      </c>
      <c r="D54" s="135">
        <v>1.2145971608046271E-4</v>
      </c>
      <c r="E54" s="135">
        <v>4.6440121909881356E-5</v>
      </c>
      <c r="F54" s="135">
        <v>1.8621103791213714E-4</v>
      </c>
      <c r="G54" s="135">
        <v>4.7520725270174774E-6</v>
      </c>
      <c r="H54" s="135">
        <v>3.2491474004147366E-5</v>
      </c>
      <c r="I54" s="135">
        <v>2.5984580641895855E-4</v>
      </c>
      <c r="J54" s="135">
        <v>4.3195711638375793E-5</v>
      </c>
      <c r="K54" s="135">
        <v>3.0482841687646162E-4</v>
      </c>
      <c r="L54" s="135">
        <v>1.8800029782393469E-4</v>
      </c>
      <c r="M54" s="135">
        <v>7.0793955640369367E-5</v>
      </c>
      <c r="N54" s="135">
        <v>6.6083393512930894E-4</v>
      </c>
      <c r="O54" s="135">
        <v>6.0802618546945636E-5</v>
      </c>
      <c r="P54" s="135">
        <v>2.6622514997028763E-5</v>
      </c>
      <c r="Q54" s="135">
        <v>3.7543363454194074E-4</v>
      </c>
      <c r="R54" s="135">
        <v>1.3263035618395573E-3</v>
      </c>
      <c r="S54" s="135">
        <v>3.0099116314178282E-4</v>
      </c>
      <c r="T54" s="135">
        <v>1.149871482232288E-3</v>
      </c>
      <c r="U54" s="135">
        <v>6.3785345932528071E-3</v>
      </c>
      <c r="V54" s="135">
        <v>1.0711519363471129E-3</v>
      </c>
      <c r="W54" s="135">
        <v>6.0485724050066841E-4</v>
      </c>
      <c r="X54" s="135">
        <v>1.1631145220859567E-3</v>
      </c>
      <c r="Y54" s="135">
        <v>1.489143219657142E-4</v>
      </c>
      <c r="Z54" s="135">
        <v>2.189509347266334E-4</v>
      </c>
      <c r="AA54" s="135">
        <v>3.4862731296601758E-4</v>
      </c>
      <c r="AB54" s="135">
        <v>2.7626439632333377E-4</v>
      </c>
      <c r="AC54" s="135"/>
      <c r="AD54" s="135">
        <v>1.2751791514342031E-4</v>
      </c>
      <c r="AE54" s="135">
        <v>2.9745680210514163E-5</v>
      </c>
      <c r="AF54" s="135">
        <v>1.1762727367839885E-4</v>
      </c>
      <c r="AG54" s="135">
        <v>6.5033186330607545E-5</v>
      </c>
      <c r="AH54" s="135">
        <v>1.8904211166465763E-4</v>
      </c>
      <c r="AI54" s="135">
        <v>1.9722853867541125E-5</v>
      </c>
      <c r="AJ54" s="135">
        <v>4.6092498830727889E-5</v>
      </c>
      <c r="AK54" s="135">
        <v>3.710399071285868E-4</v>
      </c>
      <c r="AL54" s="135">
        <v>4.7259942286959814E-5</v>
      </c>
      <c r="AM54" s="135">
        <v>2.8253567268875826E-4</v>
      </c>
      <c r="AN54" s="135">
        <v>1.8131163882151934E-4</v>
      </c>
      <c r="AO54" s="135">
        <v>7.1674321921350246E-5</v>
      </c>
      <c r="AP54" s="135">
        <v>6.2456943216829838E-4</v>
      </c>
      <c r="AQ54" s="135">
        <v>6.063638264478798E-5</v>
      </c>
      <c r="AR54" s="135">
        <v>1.6886601425609541E-5</v>
      </c>
      <c r="AS54" s="135">
        <v>3.7746101346045204E-4</v>
      </c>
      <c r="AT54" s="135">
        <v>1.4531460778048127E-3</v>
      </c>
      <c r="AU54" s="135">
        <v>3.0816812760732574E-4</v>
      </c>
      <c r="AV54" s="135">
        <v>1.3546339422006433E-3</v>
      </c>
      <c r="AW54" s="135">
        <v>7.6205324714937305E-3</v>
      </c>
      <c r="AX54" s="135">
        <v>1.1224080348461317E-3</v>
      </c>
      <c r="AY54" s="135">
        <v>6.7992082914100508E-4</v>
      </c>
      <c r="AZ54" s="135">
        <v>1.2087567187686094E-3</v>
      </c>
      <c r="BA54" s="135">
        <v>1.5304043909385737E-4</v>
      </c>
      <c r="BB54" s="135">
        <v>2.3499205161434821E-4</v>
      </c>
      <c r="BC54" s="135">
        <v>2.4820150398714534E-4</v>
      </c>
      <c r="BD54" s="135">
        <v>4.8365787590058868E-4</v>
      </c>
      <c r="BE54" s="135"/>
      <c r="BF54" s="135">
        <v>1.4111671982639984E-4</v>
      </c>
      <c r="BG54" s="135">
        <v>3.1885326895663706E-5</v>
      </c>
      <c r="BH54" s="135">
        <v>1.6615201630633091E-4</v>
      </c>
      <c r="BI54" s="135">
        <v>1.0557746664715613E-4</v>
      </c>
      <c r="BJ54" s="135">
        <v>1.7099973303228068E-4</v>
      </c>
      <c r="BK54" s="135">
        <v>2.8450269088847362E-5</v>
      </c>
      <c r="BL54" s="135">
        <v>6.2844929276765032E-5</v>
      </c>
      <c r="BM54" s="135">
        <v>1.76483142510595E-4</v>
      </c>
      <c r="BN54" s="135">
        <v>5.6117478748610523E-5</v>
      </c>
      <c r="BO54" s="135">
        <v>2.9973253668077023E-4</v>
      </c>
      <c r="BP54" s="135">
        <v>1.6569182455288372E-4</v>
      </c>
      <c r="BQ54" s="135">
        <v>9.0897556582423766E-5</v>
      </c>
      <c r="BR54" s="135">
        <v>7.7356575031873817E-4</v>
      </c>
      <c r="BS54" s="135">
        <v>4.9921119970231244E-5</v>
      </c>
      <c r="BT54" s="135">
        <v>3.4312965338017848E-5</v>
      </c>
      <c r="BU54" s="135">
        <v>4.6923107042713929E-4</v>
      </c>
      <c r="BV54" s="135">
        <v>1.5890857177826602E-3</v>
      </c>
      <c r="BW54" s="135">
        <v>3.3135337085800061E-4</v>
      </c>
      <c r="BX54" s="135">
        <v>1.4060781958741089E-3</v>
      </c>
      <c r="BY54" s="135">
        <v>7.7429573442425806E-3</v>
      </c>
      <c r="BZ54" s="135">
        <v>9.6102432510108558E-4</v>
      </c>
      <c r="CA54" s="135">
        <v>7.8244521320264173E-4</v>
      </c>
      <c r="CB54" s="135">
        <v>1.3175962416604571E-3</v>
      </c>
      <c r="CC54" s="135">
        <v>1.4628147425482698E-4</v>
      </c>
      <c r="CD54" s="135">
        <v>3.23411706175E-4</v>
      </c>
      <c r="CE54" s="135">
        <v>3.3991737577414587E-4</v>
      </c>
      <c r="CF54" s="135">
        <v>2.8498845929841648E-4</v>
      </c>
      <c r="CG54" s="135"/>
      <c r="CH54" s="135">
        <v>1.2612084105451308E-4</v>
      </c>
      <c r="CI54" s="135">
        <v>3.9011677085206373E-5</v>
      </c>
      <c r="CJ54" s="135">
        <v>1.7600392863765548E-4</v>
      </c>
      <c r="CK54" s="135">
        <v>4.9969969705296159E-5</v>
      </c>
      <c r="CL54" s="135">
        <v>1.3837894594817324E-4</v>
      </c>
      <c r="CM54" s="135">
        <v>3.2770982377917389E-5</v>
      </c>
      <c r="CN54" s="135">
        <v>5.9275686683115783E-5</v>
      </c>
      <c r="CO54" s="135">
        <v>2.5575213356850097E-4</v>
      </c>
      <c r="CP54" s="135">
        <v>5.1607389525478322E-5</v>
      </c>
      <c r="CQ54" s="135">
        <v>2.7166844863279094E-4</v>
      </c>
      <c r="CR54" s="135">
        <v>1.9315453554132465E-4</v>
      </c>
      <c r="CS54" s="135">
        <v>1.0510372641425976E-4</v>
      </c>
      <c r="CT54" s="135">
        <v>8.7070886019755065E-4</v>
      </c>
      <c r="CU54" s="135">
        <v>3.3634104334899515E-5</v>
      </c>
      <c r="CV54" s="135">
        <v>4.0639978082083256E-5</v>
      </c>
      <c r="CW54" s="135">
        <v>4.9685382205949731E-4</v>
      </c>
      <c r="CX54" s="135">
        <v>1.5736578412872267E-3</v>
      </c>
      <c r="CY54" s="135">
        <v>3.7614580476211137E-4</v>
      </c>
      <c r="CZ54" s="135">
        <v>1.5892885176544088E-3</v>
      </c>
      <c r="DA54" s="135">
        <v>9.3692658042123875E-3</v>
      </c>
      <c r="DB54" s="135">
        <v>9.6758972990275091E-4</v>
      </c>
      <c r="DC54" s="135">
        <v>8.3721829289627508E-4</v>
      </c>
      <c r="DD54" s="135">
        <v>1.4430789088334308E-3</v>
      </c>
      <c r="DE54" s="135">
        <v>1.7263608544282685E-4</v>
      </c>
      <c r="DF54" s="135">
        <v>3.0957320188761811E-4</v>
      </c>
      <c r="DG54" s="135">
        <v>3.8034709152135929E-4</v>
      </c>
      <c r="DH54" s="135">
        <v>2.2637635085536375E-4</v>
      </c>
      <c r="DI54" s="135"/>
      <c r="DJ54" s="135">
        <v>1.7360957214960951E-4</v>
      </c>
      <c r="DK54" s="135">
        <v>4.9214766135118427E-5</v>
      </c>
      <c r="DL54" s="135">
        <v>2.508766573315944E-4</v>
      </c>
      <c r="DM54" s="135">
        <v>6.7493413221518728E-5</v>
      </c>
      <c r="DN54" s="135">
        <v>2.3674919836841525E-4</v>
      </c>
      <c r="DO54" s="135">
        <v>4.3278342120968939E-5</v>
      </c>
      <c r="DP54" s="135">
        <v>9.7556972872200578E-5</v>
      </c>
      <c r="DQ54" s="135">
        <v>2.5741705251488992E-4</v>
      </c>
      <c r="DR54" s="135">
        <v>3.6556488810770913E-5</v>
      </c>
      <c r="DS54" s="135">
        <v>3.6201309065724696E-4</v>
      </c>
      <c r="DT54" s="135">
        <v>1.5295072799053868E-4</v>
      </c>
      <c r="DU54" s="135">
        <v>1.0234208156409397E-4</v>
      </c>
      <c r="DV54" s="135">
        <v>9.7254156758056235E-4</v>
      </c>
      <c r="DW54" s="135">
        <v>9.7044661966328596E-5</v>
      </c>
      <c r="DX54" s="135">
        <v>3.6986854132553803E-5</v>
      </c>
      <c r="DY54" s="135">
        <v>6.3661239055803627E-4</v>
      </c>
      <c r="DZ54" s="135">
        <v>1.7021179011572803E-3</v>
      </c>
      <c r="EA54" s="135">
        <v>4.0021025287897841E-4</v>
      </c>
      <c r="EB54" s="135">
        <v>1.8135521170844161E-3</v>
      </c>
      <c r="EC54" s="135">
        <v>1.038914792721333E-2</v>
      </c>
      <c r="ED54" s="135">
        <v>1.2866319444354271E-3</v>
      </c>
      <c r="EE54" s="135">
        <v>9.5656479611184141E-4</v>
      </c>
      <c r="EF54" s="135">
        <v>1.6666622918731398E-3</v>
      </c>
      <c r="EG54" s="135">
        <v>1.8284108447488615E-4</v>
      </c>
      <c r="EH54" s="135">
        <v>4.4567137771097585E-4</v>
      </c>
      <c r="EI54" s="135">
        <v>4.2022304570411178E-4</v>
      </c>
      <c r="EJ54" s="135">
        <v>2.2170040527066069E-4</v>
      </c>
      <c r="EK54" s="135"/>
      <c r="EL54" s="135">
        <v>2.1247166403888081E-4</v>
      </c>
      <c r="EM54" s="135">
        <v>3.066345695165566E-5</v>
      </c>
      <c r="EN54" s="135">
        <v>1.6836321873337965E-4</v>
      </c>
      <c r="EO54" s="135">
        <v>6.1225384756853206E-5</v>
      </c>
      <c r="EP54" s="135">
        <v>2.1575924635376767E-4</v>
      </c>
      <c r="EQ54" s="135">
        <v>5.5672839655734859E-5</v>
      </c>
      <c r="ER54" s="135">
        <v>1.0090218328529562E-4</v>
      </c>
      <c r="ES54" s="135">
        <v>2.4974710323276829E-4</v>
      </c>
      <c r="ET54" s="135">
        <v>4.3850190142553485E-5</v>
      </c>
      <c r="EU54" s="135">
        <v>3.9379592340770827E-4</v>
      </c>
      <c r="EV54" s="135">
        <v>2.3623509855056214E-4</v>
      </c>
      <c r="EW54" s="135">
        <v>1.0444311568794065E-4</v>
      </c>
      <c r="EX54" s="135">
        <v>9.912215514222408E-4</v>
      </c>
      <c r="EY54" s="135">
        <v>1.0642754363241131E-4</v>
      </c>
      <c r="EZ54" s="135">
        <v>1.3352235155175688E-4</v>
      </c>
      <c r="FA54" s="135">
        <v>8.15119719685415E-4</v>
      </c>
      <c r="FB54" s="135">
        <v>1.6865828559908707E-3</v>
      </c>
      <c r="FC54" s="135">
        <v>3.6963192745563268E-4</v>
      </c>
      <c r="FD54" s="135">
        <v>2.480061915868117E-3</v>
      </c>
      <c r="FE54" s="135">
        <v>1.1268492912543842E-2</v>
      </c>
      <c r="FF54" s="135">
        <v>1.4260217758128493E-3</v>
      </c>
      <c r="FG54" s="135">
        <v>1.1351309019897993E-3</v>
      </c>
      <c r="FH54" s="135">
        <v>1.9009933839626814E-3</v>
      </c>
      <c r="FI54" s="135">
        <v>1.941276284310683E-4</v>
      </c>
      <c r="FJ54" s="135">
        <v>5.5484301567305851E-4</v>
      </c>
      <c r="FK54" s="135">
        <v>4.8663067636072681E-4</v>
      </c>
      <c r="FL54" s="135">
        <v>2.7653596447506503E-4</v>
      </c>
      <c r="FM54" s="135"/>
      <c r="FN54" s="135">
        <v>1.9742588181658361E-4</v>
      </c>
      <c r="FO54" s="135">
        <v>3.1815329693841394E-5</v>
      </c>
      <c r="FP54" s="135">
        <v>3.4693000356273996E-4</v>
      </c>
      <c r="FQ54" s="135">
        <v>6.8094077738276512E-5</v>
      </c>
      <c r="FR54" s="135">
        <v>2.1108515230717687E-4</v>
      </c>
      <c r="FS54" s="135">
        <v>2.6154815814563532E-5</v>
      </c>
      <c r="FT54" s="135">
        <v>7.4527936516625764E-5</v>
      </c>
      <c r="FU54" s="135">
        <v>4.0612041846235222E-4</v>
      </c>
      <c r="FV54" s="135">
        <v>4.5604969714065508E-5</v>
      </c>
      <c r="FW54" s="135">
        <v>5.2166072861145629E-4</v>
      </c>
      <c r="FX54" s="135">
        <v>2.5154261124795898E-4</v>
      </c>
      <c r="FY54" s="135">
        <v>1.3743186357450838E-4</v>
      </c>
      <c r="FZ54" s="135">
        <v>1.1887445293506818E-3</v>
      </c>
      <c r="GA54" s="135">
        <v>1.0222672747682939E-4</v>
      </c>
      <c r="GB54" s="135">
        <v>1.2675871080202131E-4</v>
      </c>
      <c r="GC54" s="135">
        <v>9.8558397729460088E-4</v>
      </c>
      <c r="GD54" s="135">
        <v>1.7993380012333081E-3</v>
      </c>
      <c r="GE54" s="135">
        <v>5.1407089135768194E-4</v>
      </c>
      <c r="GF54" s="135">
        <v>2.2855621199656625E-3</v>
      </c>
      <c r="GG54" s="135">
        <v>1.2381935264169136E-2</v>
      </c>
      <c r="GH54" s="135">
        <v>1.2378508710640648E-3</v>
      </c>
      <c r="GI54" s="135">
        <v>1.301332489409971E-3</v>
      </c>
      <c r="GJ54" s="135">
        <v>2.1249740721804851E-3</v>
      </c>
      <c r="GK54" s="135">
        <v>2.1010966511559936E-4</v>
      </c>
      <c r="GL54" s="135">
        <v>4.462931699488606E-4</v>
      </c>
      <c r="GM54" s="135">
        <v>9.3286363860990002E-4</v>
      </c>
      <c r="GN54" s="135">
        <v>3.7548847861278785E-4</v>
      </c>
      <c r="GO54" s="135"/>
      <c r="GP54" s="135">
        <v>1.6619728683059447E-4</v>
      </c>
      <c r="GQ54" s="135">
        <v>2.1167053207658388E-5</v>
      </c>
      <c r="GR54" s="135">
        <v>3.340382358648134E-4</v>
      </c>
      <c r="GS54" s="135">
        <v>1.4598972153214421E-4</v>
      </c>
      <c r="GT54" s="135">
        <v>2.7732590135722229E-4</v>
      </c>
      <c r="GU54" s="135">
        <v>1.8200288724370325E-5</v>
      </c>
      <c r="GV54" s="135">
        <v>6.0736985880422583E-5</v>
      </c>
      <c r="GW54" s="135">
        <v>2.8856475577634342E-4</v>
      </c>
      <c r="GX54" s="135">
        <v>4.119989573434129E-5</v>
      </c>
      <c r="GY54" s="135">
        <v>5.3449684212153513E-4</v>
      </c>
      <c r="GZ54" s="135">
        <v>3.2423528637505E-4</v>
      </c>
      <c r="HA54" s="135">
        <v>1.1215229270148553E-4</v>
      </c>
      <c r="HB54" s="135">
        <v>1.2306068467394422E-3</v>
      </c>
      <c r="HC54" s="135">
        <v>1.3683384123204108E-4</v>
      </c>
      <c r="HD54" s="135">
        <v>2.9154882031902065E-4</v>
      </c>
      <c r="HE54" s="135">
        <v>1.3241847467173279E-3</v>
      </c>
      <c r="HF54" s="135">
        <v>2.5541185350376997E-3</v>
      </c>
      <c r="HG54" s="135">
        <v>7.767462076794441E-4</v>
      </c>
      <c r="HH54" s="135">
        <v>3.0330323999223732E-3</v>
      </c>
      <c r="HI54" s="135">
        <v>1.6301687365910953E-2</v>
      </c>
      <c r="HJ54" s="135">
        <v>1.283111274493933E-3</v>
      </c>
      <c r="HK54" s="135">
        <v>1.3340237836613087E-3</v>
      </c>
      <c r="HL54" s="135">
        <v>2.4882579917494523E-3</v>
      </c>
      <c r="HM54" s="135">
        <v>2.6341383549875036E-4</v>
      </c>
      <c r="HN54" s="135">
        <v>6.284738176776032E-4</v>
      </c>
      <c r="HO54" s="135">
        <v>1.2015319442129318E-3</v>
      </c>
      <c r="HP54" s="135">
        <v>9.4753583832954099E-4</v>
      </c>
      <c r="HQ54" s="134"/>
      <c r="HR54" s="134"/>
      <c r="HS54" s="134"/>
    </row>
    <row r="55" spans="1:227" x14ac:dyDescent="0.25">
      <c r="HQ55" s="135"/>
      <c r="HR55" s="134"/>
      <c r="HS55" s="134"/>
    </row>
    <row r="56" spans="1:227" x14ac:dyDescent="0.25">
      <c r="HQ56" s="135"/>
      <c r="HR56" s="134"/>
      <c r="HS56" s="134"/>
    </row>
    <row r="57" spans="1:227" x14ac:dyDescent="0.25">
      <c r="HQ57" s="135"/>
      <c r="HR57" s="134"/>
      <c r="HS57" s="134"/>
    </row>
    <row r="58" spans="1:227" x14ac:dyDescent="0.25">
      <c r="HQ58" s="134"/>
      <c r="HR58" s="134"/>
      <c r="HS58" s="134"/>
    </row>
    <row r="59" spans="1:227" x14ac:dyDescent="0.25">
      <c r="HQ59" s="134"/>
      <c r="HR59" s="134"/>
      <c r="HS59" s="134"/>
    </row>
    <row r="60" spans="1:227" x14ac:dyDescent="0.25">
      <c r="HQ60" s="135"/>
      <c r="HR60" s="134"/>
      <c r="HS60" s="134"/>
    </row>
    <row r="61" spans="1:227" x14ac:dyDescent="0.25">
      <c r="HQ61" s="135"/>
      <c r="HR61" s="134"/>
      <c r="HS61" s="134"/>
    </row>
    <row r="62" spans="1:227" x14ac:dyDescent="0.25">
      <c r="HQ62" s="135"/>
      <c r="HR62" s="134"/>
      <c r="HS62" s="134"/>
    </row>
    <row r="63" spans="1:227" x14ac:dyDescent="0.25">
      <c r="HQ63" s="135"/>
      <c r="HR63" s="134"/>
      <c r="HS63" s="134"/>
    </row>
    <row r="64" spans="1:227" x14ac:dyDescent="0.25">
      <c r="HQ64" s="135"/>
      <c r="HR64" s="134"/>
      <c r="HS64" s="134"/>
    </row>
    <row r="65" spans="225:227" x14ac:dyDescent="0.25">
      <c r="HQ65" s="135"/>
      <c r="HR65" s="134"/>
      <c r="HS65" s="134"/>
    </row>
    <row r="66" spans="225:227" x14ac:dyDescent="0.25">
      <c r="HQ66" s="135"/>
      <c r="HR66" s="134"/>
      <c r="HS66" s="134"/>
    </row>
    <row r="67" spans="225:227" x14ac:dyDescent="0.25">
      <c r="HQ67" s="135"/>
      <c r="HR67" s="134"/>
      <c r="HS67" s="134"/>
    </row>
    <row r="68" spans="225:227" x14ac:dyDescent="0.25">
      <c r="HQ68" s="135"/>
      <c r="HR68" s="134"/>
      <c r="HS68" s="134"/>
    </row>
    <row r="69" spans="225:227" x14ac:dyDescent="0.25">
      <c r="HQ69" s="135"/>
      <c r="HR69" s="134"/>
      <c r="HS69" s="134"/>
    </row>
    <row r="70" spans="225:227" x14ac:dyDescent="0.25">
      <c r="HQ70" s="135"/>
      <c r="HR70" s="134"/>
      <c r="HS70" s="134"/>
    </row>
    <row r="71" spans="225:227" x14ac:dyDescent="0.25">
      <c r="HQ71" s="135"/>
      <c r="HR71" s="134"/>
      <c r="HS71" s="134"/>
    </row>
    <row r="72" spans="225:227" x14ac:dyDescent="0.25">
      <c r="HQ72" s="135"/>
      <c r="HR72" s="134"/>
      <c r="HS72" s="134"/>
    </row>
    <row r="73" spans="225:227" x14ac:dyDescent="0.25">
      <c r="HQ73" s="135"/>
      <c r="HR73" s="134"/>
      <c r="HS73" s="134"/>
    </row>
    <row r="74" spans="225:227" x14ac:dyDescent="0.25">
      <c r="HQ74" s="135"/>
      <c r="HR74" s="134"/>
      <c r="HS74" s="134"/>
    </row>
    <row r="75" spans="225:227" x14ac:dyDescent="0.25">
      <c r="HQ75" s="135"/>
      <c r="HR75" s="134"/>
      <c r="HS75" s="134"/>
    </row>
    <row r="76" spans="225:227" x14ac:dyDescent="0.25">
      <c r="HQ76" s="134"/>
      <c r="HR76" s="134"/>
      <c r="HS76" s="134"/>
    </row>
    <row r="77" spans="225:227" x14ac:dyDescent="0.25">
      <c r="HQ77" s="134"/>
      <c r="HR77" s="134"/>
      <c r="HS77" s="134"/>
    </row>
    <row r="78" spans="225:227" x14ac:dyDescent="0.25">
      <c r="HQ78" s="134"/>
      <c r="HR78" s="134"/>
      <c r="HS78" s="134"/>
    </row>
    <row r="79" spans="225:227" x14ac:dyDescent="0.25">
      <c r="HQ79" s="134"/>
      <c r="HR79" s="134"/>
      <c r="HS79" s="134"/>
    </row>
    <row r="80" spans="225:227" x14ac:dyDescent="0.25">
      <c r="HQ80" s="134"/>
      <c r="HR80" s="134"/>
      <c r="HS80" s="134"/>
    </row>
    <row r="81" spans="225:227" x14ac:dyDescent="0.25">
      <c r="HQ81" s="134"/>
      <c r="HR81" s="134"/>
      <c r="HS81" s="13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IA67"/>
  <sheetViews>
    <sheetView zoomScale="85" zoomScaleNormal="85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G3" sqref="G3"/>
    </sheetView>
  </sheetViews>
  <sheetFormatPr defaultRowHeight="15" x14ac:dyDescent="0.25"/>
  <cols>
    <col min="1" max="1" width="13.5703125" style="4" bestFit="1" customWidth="1"/>
    <col min="2" max="2" width="9.140625" style="4"/>
    <col min="3" max="3" width="10.28515625" style="4" bestFit="1" customWidth="1"/>
    <col min="4" max="4" width="11" style="14" bestFit="1" customWidth="1"/>
    <col min="5" max="5" width="9.140625" style="4"/>
    <col min="6" max="6" width="11" style="4" bestFit="1" customWidth="1"/>
    <col min="7" max="7" width="21.85546875" style="14" bestFit="1" customWidth="1"/>
    <col min="8" max="8" width="15.7109375" style="4" customWidth="1"/>
    <col min="9" max="9" width="24.5703125" style="4" bestFit="1" customWidth="1"/>
    <col min="10" max="10" width="27.85546875" style="4" bestFit="1" customWidth="1"/>
    <col min="11" max="11" width="24.42578125" style="4" customWidth="1"/>
    <col min="12" max="151" width="15.7109375" style="4" customWidth="1"/>
    <col min="152" max="152" width="18.42578125" style="4" bestFit="1" customWidth="1"/>
    <col min="153" max="153" width="14.85546875" style="4" bestFit="1" customWidth="1"/>
    <col min="154" max="154" width="19" style="4" bestFit="1" customWidth="1"/>
    <col min="155" max="155" width="17.28515625" style="4" bestFit="1" customWidth="1"/>
    <col min="156" max="156" width="14.85546875" style="4" bestFit="1" customWidth="1"/>
    <col min="157" max="157" width="16.140625" style="4" bestFit="1" customWidth="1"/>
    <col min="158" max="158" width="18.42578125" style="4" bestFit="1" customWidth="1"/>
    <col min="159" max="159" width="19" style="4" bestFit="1" customWidth="1"/>
    <col min="160" max="161" width="14.85546875" style="4" bestFit="1" customWidth="1"/>
    <col min="162" max="162" width="28.42578125" style="4" bestFit="1" customWidth="1"/>
    <col min="163" max="163" width="16.42578125" style="4" bestFit="1" customWidth="1"/>
    <col min="164" max="164" width="21.140625" style="4" bestFit="1" customWidth="1"/>
    <col min="165" max="165" width="16.7109375" style="4" bestFit="1" customWidth="1"/>
    <col min="166" max="166" width="16.5703125" style="4" bestFit="1" customWidth="1"/>
    <col min="167" max="167" width="14.85546875" style="4" bestFit="1" customWidth="1"/>
    <col min="168" max="168" width="21.7109375" style="4" bestFit="1" customWidth="1"/>
    <col min="169" max="169" width="22.28515625" style="4" bestFit="1" customWidth="1"/>
    <col min="170" max="170" width="22.5703125" style="4" bestFit="1" customWidth="1"/>
    <col min="171" max="171" width="18.5703125" style="4" bestFit="1" customWidth="1"/>
    <col min="172" max="172" width="15.7109375" style="4" customWidth="1"/>
    <col min="173" max="173" width="22.7109375" style="4" bestFit="1" customWidth="1"/>
    <col min="174" max="174" width="26" style="4" bestFit="1" customWidth="1"/>
    <col min="175" max="175" width="27.42578125" style="4" bestFit="1" customWidth="1"/>
    <col min="176" max="176" width="21.28515625" style="4" bestFit="1" customWidth="1"/>
    <col min="177" max="177" width="14.85546875" style="4" bestFit="1" customWidth="1"/>
    <col min="178" max="178" width="23.85546875" style="4" bestFit="1" customWidth="1"/>
    <col min="179" max="179" width="21.28515625" style="4" bestFit="1" customWidth="1"/>
    <col min="180" max="180" width="18.42578125" style="4" bestFit="1" customWidth="1"/>
    <col min="181" max="181" width="14.85546875" style="4" bestFit="1" customWidth="1"/>
    <col min="182" max="182" width="19" style="4" bestFit="1" customWidth="1"/>
    <col min="183" max="183" width="17.28515625" style="4" bestFit="1" customWidth="1"/>
    <col min="184" max="184" width="14.85546875" style="4" bestFit="1" customWidth="1"/>
    <col min="185" max="185" width="16.140625" style="4" bestFit="1" customWidth="1"/>
    <col min="186" max="186" width="18.42578125" style="4" bestFit="1" customWidth="1"/>
    <col min="187" max="187" width="19" style="4" bestFit="1" customWidth="1"/>
    <col min="188" max="189" width="14.85546875" style="4" bestFit="1" customWidth="1"/>
    <col min="190" max="190" width="28.42578125" style="4" bestFit="1" customWidth="1"/>
    <col min="191" max="191" width="16.42578125" style="4" bestFit="1" customWidth="1"/>
    <col min="192" max="192" width="21.140625" style="4" bestFit="1" customWidth="1"/>
    <col min="193" max="193" width="16.7109375" style="4" bestFit="1" customWidth="1"/>
    <col min="194" max="194" width="16.5703125" style="4" bestFit="1" customWidth="1"/>
    <col min="195" max="195" width="14.85546875" style="4" bestFit="1" customWidth="1"/>
    <col min="196" max="196" width="21.7109375" style="4" bestFit="1" customWidth="1"/>
    <col min="197" max="197" width="22.28515625" style="4" bestFit="1" customWidth="1"/>
    <col min="198" max="198" width="22.5703125" style="4" bestFit="1" customWidth="1"/>
    <col min="199" max="199" width="18.5703125" style="4" bestFit="1" customWidth="1"/>
    <col min="200" max="200" width="15.7109375" style="4" customWidth="1"/>
    <col min="201" max="201" width="22.7109375" style="4" bestFit="1" customWidth="1"/>
    <col min="202" max="202" width="26" style="4" bestFit="1" customWidth="1"/>
    <col min="203" max="203" width="27.42578125" style="4" bestFit="1" customWidth="1"/>
    <col min="204" max="204" width="21.28515625" style="4" bestFit="1" customWidth="1"/>
    <col min="205" max="205" width="14.85546875" style="4" bestFit="1" customWidth="1"/>
    <col min="206" max="206" width="23.85546875" style="4" bestFit="1" customWidth="1"/>
    <col min="207" max="231" width="15.7109375" style="4" customWidth="1"/>
    <col min="232" max="232" width="11.5703125" style="4" bestFit="1" customWidth="1"/>
    <col min="233" max="234" width="13.28515625" style="4" bestFit="1" customWidth="1"/>
    <col min="235" max="235" width="18.85546875" style="4" bestFit="1" customWidth="1"/>
    <col min="236" max="16384" width="9.140625" style="106"/>
  </cols>
  <sheetData>
    <row r="1" spans="1:235" s="105" customFormat="1" ht="15.75" x14ac:dyDescent="0.25">
      <c r="A1" s="187" t="s">
        <v>78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0"/>
      <c r="AO1" s="90"/>
      <c r="AP1" s="90"/>
      <c r="AQ1" s="90"/>
      <c r="AR1" s="90"/>
      <c r="AS1" s="90"/>
      <c r="AT1" s="90"/>
      <c r="AU1" s="90"/>
      <c r="AV1" s="90"/>
      <c r="AW1" s="90"/>
      <c r="AX1" s="90"/>
      <c r="AY1" s="90"/>
      <c r="AZ1" s="90"/>
      <c r="BA1" s="90"/>
      <c r="BB1" s="90"/>
      <c r="BC1" s="90"/>
      <c r="BD1" s="90"/>
      <c r="BE1" s="90"/>
      <c r="BF1" s="90"/>
      <c r="BG1" s="90"/>
      <c r="BH1" s="90"/>
      <c r="BI1" s="90"/>
      <c r="BJ1" s="90"/>
      <c r="BK1" s="90"/>
      <c r="BL1" s="90"/>
      <c r="BM1" s="90"/>
      <c r="BN1" s="90"/>
      <c r="BO1" s="90"/>
      <c r="BP1" s="90"/>
      <c r="BQ1" s="90"/>
      <c r="BR1" s="90"/>
      <c r="BS1" s="90"/>
      <c r="BT1" s="90"/>
      <c r="BU1" s="90"/>
      <c r="BV1" s="90"/>
      <c r="BW1" s="90"/>
      <c r="BX1" s="90"/>
      <c r="BY1" s="90"/>
      <c r="BZ1" s="90"/>
      <c r="CA1" s="90"/>
      <c r="CB1" s="90"/>
      <c r="CC1" s="90"/>
      <c r="CD1" s="90"/>
      <c r="CE1" s="90"/>
      <c r="CF1" s="90"/>
      <c r="CG1" s="90"/>
      <c r="CH1" s="90"/>
      <c r="CI1" s="90"/>
      <c r="CJ1" s="90"/>
      <c r="CK1" s="90"/>
      <c r="CL1" s="90"/>
      <c r="CM1" s="90"/>
      <c r="CN1" s="90"/>
      <c r="CO1" s="90"/>
      <c r="CP1" s="90"/>
      <c r="CQ1" s="90"/>
      <c r="CR1" s="90"/>
      <c r="CS1" s="90"/>
      <c r="CT1" s="90"/>
      <c r="CU1" s="90"/>
      <c r="CV1" s="90"/>
      <c r="CW1" s="90"/>
      <c r="CX1" s="90"/>
      <c r="CY1" s="90"/>
      <c r="CZ1" s="90"/>
      <c r="DA1" s="90"/>
      <c r="DB1" s="90"/>
      <c r="DC1" s="90"/>
      <c r="DD1" s="90"/>
      <c r="DE1" s="90"/>
      <c r="DF1" s="90"/>
      <c r="DG1" s="90"/>
      <c r="DH1" s="90"/>
      <c r="DI1" s="90"/>
      <c r="DJ1" s="90"/>
      <c r="DK1" s="90"/>
      <c r="DL1" s="90"/>
      <c r="DM1" s="90"/>
      <c r="DN1" s="90"/>
      <c r="DO1" s="90"/>
      <c r="DP1" s="90"/>
      <c r="DQ1" s="90"/>
      <c r="DR1" s="90"/>
      <c r="DS1" s="90"/>
      <c r="DT1" s="90"/>
      <c r="DU1" s="90"/>
      <c r="DV1" s="90"/>
      <c r="DW1" s="90"/>
      <c r="DX1" s="90"/>
      <c r="DY1" s="90"/>
      <c r="DZ1" s="90"/>
      <c r="EA1" s="90"/>
      <c r="EB1" s="90"/>
      <c r="EC1" s="90"/>
      <c r="ED1" s="90"/>
      <c r="EE1" s="90"/>
      <c r="EF1" s="90"/>
      <c r="EG1" s="90"/>
      <c r="EH1" s="90"/>
      <c r="EI1" s="90"/>
      <c r="EJ1" s="90"/>
      <c r="EK1" s="90"/>
      <c r="EL1" s="90"/>
      <c r="EM1" s="90"/>
      <c r="EN1" s="90"/>
      <c r="EO1" s="90"/>
      <c r="EP1" s="90"/>
      <c r="EQ1" s="90"/>
      <c r="ER1" s="90"/>
      <c r="ES1" s="90"/>
      <c r="ET1" s="90"/>
      <c r="EU1" s="90"/>
      <c r="EV1" s="90"/>
      <c r="EW1" s="90"/>
      <c r="EX1" s="90"/>
      <c r="EY1" s="90"/>
      <c r="EZ1" s="90"/>
      <c r="FA1" s="90"/>
      <c r="FB1" s="90"/>
      <c r="FC1" s="90"/>
      <c r="FD1" s="90"/>
      <c r="FE1" s="90"/>
      <c r="FF1" s="90"/>
      <c r="FG1" s="90"/>
      <c r="FH1" s="90"/>
      <c r="FI1" s="90"/>
      <c r="FJ1" s="90"/>
      <c r="FK1" s="90"/>
      <c r="FL1" s="90"/>
      <c r="FM1" s="90"/>
      <c r="FN1" s="90"/>
      <c r="FO1" s="90"/>
      <c r="FP1" s="90"/>
      <c r="FQ1" s="90"/>
      <c r="FR1" s="90"/>
      <c r="FS1" s="90"/>
      <c r="FT1" s="90"/>
      <c r="FU1" s="90"/>
      <c r="FV1" s="90"/>
      <c r="FW1" s="90"/>
      <c r="FX1" s="90"/>
      <c r="FY1" s="90"/>
      <c r="FZ1" s="90"/>
      <c r="GA1" s="90"/>
      <c r="GB1" s="90"/>
      <c r="GC1" s="90"/>
      <c r="GD1" s="90"/>
      <c r="GE1" s="90"/>
      <c r="GF1" s="90"/>
      <c r="GG1" s="90"/>
      <c r="GH1" s="90"/>
      <c r="GI1" s="90"/>
      <c r="GJ1" s="90"/>
      <c r="GK1" s="90"/>
      <c r="GL1" s="90"/>
      <c r="GM1" s="90"/>
      <c r="GN1" s="90"/>
      <c r="GO1" s="90"/>
      <c r="GP1" s="90"/>
      <c r="GQ1" s="90"/>
      <c r="GR1" s="90"/>
      <c r="GS1" s="90"/>
      <c r="GT1" s="90"/>
      <c r="GU1" s="90"/>
      <c r="GV1" s="90"/>
      <c r="GW1" s="90"/>
      <c r="GX1" s="90"/>
      <c r="GY1" s="90"/>
      <c r="GZ1" s="90"/>
      <c r="HA1" s="90"/>
      <c r="HB1" s="90"/>
      <c r="HC1" s="90"/>
      <c r="HD1" s="90"/>
      <c r="HE1" s="90"/>
      <c r="HF1" s="90"/>
      <c r="HG1" s="90"/>
      <c r="HH1" s="90"/>
      <c r="HI1" s="90"/>
      <c r="HJ1" s="90"/>
      <c r="HK1" s="90"/>
      <c r="HL1" s="90"/>
      <c r="HM1" s="90"/>
      <c r="HN1" s="90"/>
      <c r="HO1" s="90"/>
      <c r="HP1" s="90"/>
      <c r="HQ1" s="90"/>
      <c r="HR1" s="90"/>
      <c r="HS1" s="90"/>
      <c r="HT1" s="90"/>
      <c r="HU1" s="90"/>
      <c r="HV1" s="90"/>
      <c r="HW1" s="90"/>
      <c r="HX1" s="90"/>
      <c r="HY1" s="90"/>
      <c r="HZ1" s="90"/>
      <c r="IA1" s="90"/>
    </row>
    <row r="2" spans="1:235" s="111" customFormat="1" ht="60" x14ac:dyDescent="0.25">
      <c r="A2" s="108" t="s">
        <v>866</v>
      </c>
      <c r="B2" s="109" t="s">
        <v>800</v>
      </c>
      <c r="C2" s="109" t="s">
        <v>867</v>
      </c>
      <c r="D2" s="109" t="s">
        <v>868</v>
      </c>
      <c r="E2" s="109" t="s">
        <v>869</v>
      </c>
      <c r="F2" s="109" t="s">
        <v>870</v>
      </c>
      <c r="G2" s="109" t="s">
        <v>801</v>
      </c>
      <c r="H2" s="109" t="s">
        <v>871</v>
      </c>
      <c r="I2" s="109" t="s">
        <v>872</v>
      </c>
      <c r="J2" s="110" t="s">
        <v>873</v>
      </c>
      <c r="K2" s="110" t="s">
        <v>843</v>
      </c>
      <c r="L2" s="108" t="s">
        <v>97</v>
      </c>
      <c r="M2" s="108" t="s">
        <v>98</v>
      </c>
      <c r="N2" s="108" t="s">
        <v>99</v>
      </c>
      <c r="O2" s="108" t="s">
        <v>100</v>
      </c>
      <c r="P2" s="108" t="s">
        <v>101</v>
      </c>
      <c r="Q2" s="108" t="s">
        <v>102</v>
      </c>
      <c r="R2" s="108" t="s">
        <v>103</v>
      </c>
      <c r="S2" s="108" t="s">
        <v>104</v>
      </c>
      <c r="T2" s="108" t="s">
        <v>105</v>
      </c>
      <c r="U2" s="108" t="s">
        <v>106</v>
      </c>
      <c r="V2" s="108" t="s">
        <v>107</v>
      </c>
      <c r="W2" s="108" t="s">
        <v>108</v>
      </c>
      <c r="X2" s="108" t="s">
        <v>109</v>
      </c>
      <c r="Y2" s="108" t="s">
        <v>110</v>
      </c>
      <c r="Z2" s="108" t="s">
        <v>111</v>
      </c>
      <c r="AA2" s="108" t="s">
        <v>112</v>
      </c>
      <c r="AB2" s="108" t="s">
        <v>113</v>
      </c>
      <c r="AC2" s="108" t="s">
        <v>114</v>
      </c>
      <c r="AD2" s="108" t="s">
        <v>115</v>
      </c>
      <c r="AE2" s="108" t="s">
        <v>116</v>
      </c>
      <c r="AF2" s="108" t="s">
        <v>117</v>
      </c>
      <c r="AG2" s="108" t="s">
        <v>118</v>
      </c>
      <c r="AH2" s="108" t="s">
        <v>119</v>
      </c>
      <c r="AI2" s="108" t="s">
        <v>120</v>
      </c>
      <c r="AJ2" s="108" t="s">
        <v>121</v>
      </c>
      <c r="AK2" s="108" t="s">
        <v>122</v>
      </c>
      <c r="AL2" s="108" t="s">
        <v>123</v>
      </c>
      <c r="AM2" s="5" t="s">
        <v>0</v>
      </c>
      <c r="AN2" s="108" t="s">
        <v>124</v>
      </c>
      <c r="AO2" s="108" t="s">
        <v>125</v>
      </c>
      <c r="AP2" s="108" t="s">
        <v>126</v>
      </c>
      <c r="AQ2" s="108" t="s">
        <v>127</v>
      </c>
      <c r="AR2" s="108" t="s">
        <v>128</v>
      </c>
      <c r="AS2" s="108" t="s">
        <v>129</v>
      </c>
      <c r="AT2" s="108" t="s">
        <v>130</v>
      </c>
      <c r="AU2" s="108" t="s">
        <v>131</v>
      </c>
      <c r="AV2" s="108" t="s">
        <v>132</v>
      </c>
      <c r="AW2" s="108" t="s">
        <v>133</v>
      </c>
      <c r="AX2" s="108" t="s">
        <v>134</v>
      </c>
      <c r="AY2" s="108" t="s">
        <v>135</v>
      </c>
      <c r="AZ2" s="108" t="s">
        <v>136</v>
      </c>
      <c r="BA2" s="108" t="s">
        <v>137</v>
      </c>
      <c r="BB2" s="108" t="s">
        <v>138</v>
      </c>
      <c r="BC2" s="108" t="s">
        <v>139</v>
      </c>
      <c r="BD2" s="108" t="s">
        <v>140</v>
      </c>
      <c r="BE2" s="108" t="s">
        <v>141</v>
      </c>
      <c r="BF2" s="108" t="s">
        <v>142</v>
      </c>
      <c r="BG2" s="108" t="s">
        <v>143</v>
      </c>
      <c r="BH2" s="108" t="s">
        <v>144</v>
      </c>
      <c r="BI2" s="108" t="s">
        <v>145</v>
      </c>
      <c r="BJ2" s="108" t="s">
        <v>146</v>
      </c>
      <c r="BK2" s="108" t="s">
        <v>147</v>
      </c>
      <c r="BL2" s="108" t="s">
        <v>148</v>
      </c>
      <c r="BM2" s="108" t="s">
        <v>149</v>
      </c>
      <c r="BN2" s="108" t="s">
        <v>150</v>
      </c>
      <c r="BO2" s="5" t="s">
        <v>1</v>
      </c>
      <c r="BP2" s="108" t="s">
        <v>151</v>
      </c>
      <c r="BQ2" s="108" t="s">
        <v>152</v>
      </c>
      <c r="BR2" s="108" t="s">
        <v>153</v>
      </c>
      <c r="BS2" s="108" t="s">
        <v>154</v>
      </c>
      <c r="BT2" s="108" t="s">
        <v>155</v>
      </c>
      <c r="BU2" s="108" t="s">
        <v>156</v>
      </c>
      <c r="BV2" s="108" t="s">
        <v>157</v>
      </c>
      <c r="BW2" s="108" t="s">
        <v>158</v>
      </c>
      <c r="BX2" s="108" t="s">
        <v>159</v>
      </c>
      <c r="BY2" s="108" t="s">
        <v>160</v>
      </c>
      <c r="BZ2" s="108" t="s">
        <v>161</v>
      </c>
      <c r="CA2" s="108" t="s">
        <v>162</v>
      </c>
      <c r="CB2" s="108" t="s">
        <v>163</v>
      </c>
      <c r="CC2" s="108" t="s">
        <v>164</v>
      </c>
      <c r="CD2" s="108" t="s">
        <v>165</v>
      </c>
      <c r="CE2" s="108" t="s">
        <v>166</v>
      </c>
      <c r="CF2" s="108" t="s">
        <v>167</v>
      </c>
      <c r="CG2" s="108" t="s">
        <v>168</v>
      </c>
      <c r="CH2" s="108" t="s">
        <v>169</v>
      </c>
      <c r="CI2" s="108" t="s">
        <v>170</v>
      </c>
      <c r="CJ2" s="108" t="s">
        <v>171</v>
      </c>
      <c r="CK2" s="108" t="s">
        <v>172</v>
      </c>
      <c r="CL2" s="108" t="s">
        <v>173</v>
      </c>
      <c r="CM2" s="108" t="s">
        <v>174</v>
      </c>
      <c r="CN2" s="108" t="s">
        <v>175</v>
      </c>
      <c r="CO2" s="108" t="s">
        <v>176</v>
      </c>
      <c r="CP2" s="108" t="s">
        <v>177</v>
      </c>
      <c r="CQ2" s="5" t="s">
        <v>2</v>
      </c>
      <c r="CR2" s="108" t="s">
        <v>178</v>
      </c>
      <c r="CS2" s="108" t="s">
        <v>179</v>
      </c>
      <c r="CT2" s="108" t="s">
        <v>180</v>
      </c>
      <c r="CU2" s="108" t="s">
        <v>181</v>
      </c>
      <c r="CV2" s="108" t="s">
        <v>182</v>
      </c>
      <c r="CW2" s="108" t="s">
        <v>183</v>
      </c>
      <c r="CX2" s="108" t="s">
        <v>184</v>
      </c>
      <c r="CY2" s="108" t="s">
        <v>185</v>
      </c>
      <c r="CZ2" s="108" t="s">
        <v>186</v>
      </c>
      <c r="DA2" s="108" t="s">
        <v>187</v>
      </c>
      <c r="DB2" s="108" t="s">
        <v>188</v>
      </c>
      <c r="DC2" s="108" t="s">
        <v>189</v>
      </c>
      <c r="DD2" s="108" t="s">
        <v>190</v>
      </c>
      <c r="DE2" s="108" t="s">
        <v>191</v>
      </c>
      <c r="DF2" s="108" t="s">
        <v>192</v>
      </c>
      <c r="DG2" s="108" t="s">
        <v>193</v>
      </c>
      <c r="DH2" s="108" t="s">
        <v>194</v>
      </c>
      <c r="DI2" s="108" t="s">
        <v>195</v>
      </c>
      <c r="DJ2" s="108" t="s">
        <v>196</v>
      </c>
      <c r="DK2" s="108" t="s">
        <v>197</v>
      </c>
      <c r="DL2" s="108" t="s">
        <v>198</v>
      </c>
      <c r="DM2" s="108" t="s">
        <v>199</v>
      </c>
      <c r="DN2" s="108" t="s">
        <v>200</v>
      </c>
      <c r="DO2" s="108" t="s">
        <v>201</v>
      </c>
      <c r="DP2" s="108" t="s">
        <v>202</v>
      </c>
      <c r="DQ2" s="108" t="s">
        <v>203</v>
      </c>
      <c r="DR2" s="108" t="s">
        <v>204</v>
      </c>
      <c r="DS2" s="5" t="s">
        <v>3</v>
      </c>
      <c r="DT2" s="108" t="s">
        <v>205</v>
      </c>
      <c r="DU2" s="108" t="s">
        <v>206</v>
      </c>
      <c r="DV2" s="108" t="s">
        <v>207</v>
      </c>
      <c r="DW2" s="108" t="s">
        <v>208</v>
      </c>
      <c r="DX2" s="108" t="s">
        <v>209</v>
      </c>
      <c r="DY2" s="108" t="s">
        <v>210</v>
      </c>
      <c r="DZ2" s="108" t="s">
        <v>211</v>
      </c>
      <c r="EA2" s="108" t="s">
        <v>212</v>
      </c>
      <c r="EB2" s="108" t="s">
        <v>213</v>
      </c>
      <c r="EC2" s="108" t="s">
        <v>214</v>
      </c>
      <c r="ED2" s="108" t="s">
        <v>215</v>
      </c>
      <c r="EE2" s="108" t="s">
        <v>216</v>
      </c>
      <c r="EF2" s="108" t="s">
        <v>217</v>
      </c>
      <c r="EG2" s="108" t="s">
        <v>218</v>
      </c>
      <c r="EH2" s="108" t="s">
        <v>219</v>
      </c>
      <c r="EI2" s="108" t="s">
        <v>220</v>
      </c>
      <c r="EJ2" s="108" t="s">
        <v>221</v>
      </c>
      <c r="EK2" s="108" t="s">
        <v>222</v>
      </c>
      <c r="EL2" s="108" t="s">
        <v>223</v>
      </c>
      <c r="EM2" s="108" t="s">
        <v>224</v>
      </c>
      <c r="EN2" s="108" t="s">
        <v>225</v>
      </c>
      <c r="EO2" s="108" t="s">
        <v>226</v>
      </c>
      <c r="EP2" s="108" t="s">
        <v>227</v>
      </c>
      <c r="EQ2" s="108" t="s">
        <v>228</v>
      </c>
      <c r="ER2" s="108" t="s">
        <v>229</v>
      </c>
      <c r="ES2" s="108" t="s">
        <v>230</v>
      </c>
      <c r="ET2" s="108" t="s">
        <v>231</v>
      </c>
      <c r="EU2" s="5" t="s">
        <v>4</v>
      </c>
      <c r="EV2" s="108" t="s">
        <v>232</v>
      </c>
      <c r="EW2" s="108" t="s">
        <v>233</v>
      </c>
      <c r="EX2" s="108" t="s">
        <v>234</v>
      </c>
      <c r="EY2" s="108" t="s">
        <v>235</v>
      </c>
      <c r="EZ2" s="108" t="s">
        <v>236</v>
      </c>
      <c r="FA2" s="108" t="s">
        <v>237</v>
      </c>
      <c r="FB2" s="108" t="s">
        <v>238</v>
      </c>
      <c r="FC2" s="108" t="s">
        <v>239</v>
      </c>
      <c r="FD2" s="108" t="s">
        <v>240</v>
      </c>
      <c r="FE2" s="108" t="s">
        <v>241</v>
      </c>
      <c r="FF2" s="108" t="s">
        <v>242</v>
      </c>
      <c r="FG2" s="108" t="s">
        <v>243</v>
      </c>
      <c r="FH2" s="108" t="s">
        <v>244</v>
      </c>
      <c r="FI2" s="108" t="s">
        <v>245</v>
      </c>
      <c r="FJ2" s="108" t="s">
        <v>246</v>
      </c>
      <c r="FK2" s="108" t="s">
        <v>247</v>
      </c>
      <c r="FL2" s="108" t="s">
        <v>248</v>
      </c>
      <c r="FM2" s="108" t="s">
        <v>249</v>
      </c>
      <c r="FN2" s="108" t="s">
        <v>250</v>
      </c>
      <c r="FO2" s="108" t="s">
        <v>251</v>
      </c>
      <c r="FP2" s="108" t="s">
        <v>252</v>
      </c>
      <c r="FQ2" s="108" t="s">
        <v>253</v>
      </c>
      <c r="FR2" s="108" t="s">
        <v>254</v>
      </c>
      <c r="FS2" s="108" t="s">
        <v>255</v>
      </c>
      <c r="FT2" s="108" t="s">
        <v>256</v>
      </c>
      <c r="FU2" s="108" t="s">
        <v>257</v>
      </c>
      <c r="FV2" s="108" t="s">
        <v>258</v>
      </c>
      <c r="FW2" s="5" t="s">
        <v>5</v>
      </c>
      <c r="FX2" s="108" t="s">
        <v>259</v>
      </c>
      <c r="FY2" s="108" t="s">
        <v>260</v>
      </c>
      <c r="FZ2" s="108" t="s">
        <v>261</v>
      </c>
      <c r="GA2" s="108" t="s">
        <v>262</v>
      </c>
      <c r="GB2" s="108" t="s">
        <v>263</v>
      </c>
      <c r="GC2" s="108" t="s">
        <v>264</v>
      </c>
      <c r="GD2" s="108" t="s">
        <v>265</v>
      </c>
      <c r="GE2" s="108" t="s">
        <v>266</v>
      </c>
      <c r="GF2" s="108" t="s">
        <v>267</v>
      </c>
      <c r="GG2" s="108" t="s">
        <v>268</v>
      </c>
      <c r="GH2" s="108" t="s">
        <v>269</v>
      </c>
      <c r="GI2" s="108" t="s">
        <v>270</v>
      </c>
      <c r="GJ2" s="108" t="s">
        <v>271</v>
      </c>
      <c r="GK2" s="108" t="s">
        <v>272</v>
      </c>
      <c r="GL2" s="108" t="s">
        <v>273</v>
      </c>
      <c r="GM2" s="108" t="s">
        <v>274</v>
      </c>
      <c r="GN2" s="108" t="s">
        <v>275</v>
      </c>
      <c r="GO2" s="108" t="s">
        <v>276</v>
      </c>
      <c r="GP2" s="108" t="s">
        <v>277</v>
      </c>
      <c r="GQ2" s="108" t="s">
        <v>278</v>
      </c>
      <c r="GR2" s="108" t="s">
        <v>279</v>
      </c>
      <c r="GS2" s="108" t="s">
        <v>280</v>
      </c>
      <c r="GT2" s="108" t="s">
        <v>281</v>
      </c>
      <c r="GU2" s="108" t="s">
        <v>282</v>
      </c>
      <c r="GV2" s="108" t="s">
        <v>283</v>
      </c>
      <c r="GW2" s="108" t="s">
        <v>284</v>
      </c>
      <c r="GX2" s="108" t="s">
        <v>285</v>
      </c>
      <c r="GY2" s="5" t="s">
        <v>6</v>
      </c>
      <c r="GZ2" s="108" t="s">
        <v>286</v>
      </c>
      <c r="HA2" s="108" t="s">
        <v>287</v>
      </c>
      <c r="HB2" s="108" t="s">
        <v>288</v>
      </c>
      <c r="HC2" s="108" t="s">
        <v>289</v>
      </c>
      <c r="HD2" s="108" t="s">
        <v>290</v>
      </c>
      <c r="HE2" s="108" t="s">
        <v>291</v>
      </c>
      <c r="HF2" s="108" t="s">
        <v>292</v>
      </c>
      <c r="HG2" s="108" t="s">
        <v>293</v>
      </c>
      <c r="HH2" s="108" t="s">
        <v>294</v>
      </c>
      <c r="HI2" s="108" t="s">
        <v>295</v>
      </c>
      <c r="HJ2" s="108" t="s">
        <v>296</v>
      </c>
      <c r="HK2" s="108" t="s">
        <v>297</v>
      </c>
      <c r="HL2" s="108" t="s">
        <v>298</v>
      </c>
      <c r="HM2" s="108" t="s">
        <v>299</v>
      </c>
      <c r="HN2" s="108" t="s">
        <v>300</v>
      </c>
      <c r="HO2" s="108" t="s">
        <v>301</v>
      </c>
      <c r="HP2" s="108" t="s">
        <v>302</v>
      </c>
      <c r="HQ2" s="108" t="s">
        <v>303</v>
      </c>
      <c r="HR2" s="108" t="s">
        <v>304</v>
      </c>
      <c r="HS2" s="108" t="s">
        <v>305</v>
      </c>
      <c r="HT2" s="108" t="s">
        <v>306</v>
      </c>
      <c r="HU2" s="108" t="s">
        <v>307</v>
      </c>
      <c r="HV2" s="108" t="s">
        <v>308</v>
      </c>
      <c r="HW2" s="108" t="s">
        <v>309</v>
      </c>
      <c r="HX2" s="108" t="s">
        <v>310</v>
      </c>
      <c r="HY2" s="108" t="s">
        <v>311</v>
      </c>
      <c r="HZ2" s="108" t="s">
        <v>312</v>
      </c>
      <c r="IA2" s="5" t="s">
        <v>7</v>
      </c>
    </row>
    <row r="3" spans="1:235" s="28" customFormat="1" ht="48" x14ac:dyDescent="0.25">
      <c r="A3" s="99" t="s">
        <v>28</v>
      </c>
      <c r="B3" s="100">
        <v>7111</v>
      </c>
      <c r="C3" s="100"/>
      <c r="D3" s="100">
        <v>1</v>
      </c>
      <c r="E3" s="100"/>
      <c r="F3" s="100"/>
      <c r="G3" s="100" t="s">
        <v>805</v>
      </c>
      <c r="H3" s="100" t="s">
        <v>780</v>
      </c>
      <c r="I3" s="99" t="s">
        <v>12</v>
      </c>
      <c r="J3" s="99" t="s">
        <v>877</v>
      </c>
      <c r="K3" s="99" t="s">
        <v>845</v>
      </c>
      <c r="L3" s="145">
        <f>conversões!K3*INPUTs!G$30</f>
        <v>1232.7391085235624</v>
      </c>
      <c r="M3" s="145">
        <f>conversões!L3*INPUTs!H$30</f>
        <v>1474.2935654438431</v>
      </c>
      <c r="N3" s="145">
        <f>conversões!M3*INPUTs!I$30</f>
        <v>11839.187041243849</v>
      </c>
      <c r="O3" s="145">
        <f>conversões!N3*INPUTs!J$30</f>
        <v>133.2239563292506</v>
      </c>
      <c r="P3" s="145">
        <f>conversões!O3*INPUTs!K$30</f>
        <v>14048.488363723724</v>
      </c>
      <c r="Q3" s="145">
        <f>conversões!P3*INPUTs!L$30</f>
        <v>1095.6118591790284</v>
      </c>
      <c r="R3" s="145">
        <f>conversões!Q3*INPUTs!M$30</f>
        <v>4208.4914697452205</v>
      </c>
      <c r="S3" s="145">
        <f>conversões!R3*INPUTs!N$30</f>
        <v>14405.819928111528</v>
      </c>
      <c r="T3" s="145">
        <f>conversões!S3*INPUTs!O$30</f>
        <v>7495.9155762492082</v>
      </c>
      <c r="U3" s="145">
        <f>conversões!T3*INPUTs!P$30</f>
        <v>22850.47850825985</v>
      </c>
      <c r="V3" s="145">
        <f>conversões!U3*INPUTs!Q$30</f>
        <v>10500.905423165204</v>
      </c>
      <c r="W3" s="145">
        <f>conversões!V3*INPUTs!R$30</f>
        <v>2193.7836874082136</v>
      </c>
      <c r="X3" s="145">
        <f>conversões!W3*INPUTs!S$30</f>
        <v>34996.738323582475</v>
      </c>
      <c r="Y3" s="145">
        <f>conversões!X3*INPUTs!T$30</f>
        <v>6155.0697664910849</v>
      </c>
      <c r="Z3" s="145">
        <f>conversões!Y3*INPUTs!U$30</f>
        <v>5014.1459273004257</v>
      </c>
      <c r="AA3" s="145">
        <f>conversões!Z3*INPUTs!V$30</f>
        <v>44578.61116303179</v>
      </c>
      <c r="AB3" s="145">
        <f>conversões!AA3*INPUTs!W$30</f>
        <v>70969.677298486335</v>
      </c>
      <c r="AC3" s="145">
        <f>conversões!AB3*INPUTs!X$30</f>
        <v>12421.410567094528</v>
      </c>
      <c r="AD3" s="145">
        <f>conversões!AC3*INPUTs!Y$30</f>
        <v>202477.33008923105</v>
      </c>
      <c r="AE3" s="145">
        <f>conversões!AD3*INPUTs!Z$30</f>
        <v>582410.23627001082</v>
      </c>
      <c r="AF3" s="145">
        <f>conversões!AE3*INPUTs!AA$30</f>
        <v>36264.130967785328</v>
      </c>
      <c r="AG3" s="145">
        <f>conversões!AF3*INPUTs!AB$30</f>
        <v>43375.487993360686</v>
      </c>
      <c r="AH3" s="145">
        <f>conversões!AG3*INPUTs!AC$30</f>
        <v>60922.645942615272</v>
      </c>
      <c r="AI3" s="145">
        <f>conversões!AH3*INPUTs!AD$30</f>
        <v>10834.245591011617</v>
      </c>
      <c r="AJ3" s="145">
        <f>conversões!AI3*INPUTs!AE$30</f>
        <v>6983.5718158601185</v>
      </c>
      <c r="AK3" s="145">
        <f>conversões!AJ3*INPUTs!AF$30</f>
        <v>20082.861131713194</v>
      </c>
      <c r="AL3" s="145">
        <f>conversões!AK3*INPUTs!AG$30</f>
        <v>16622.049001886946</v>
      </c>
      <c r="AM3" s="145">
        <f>SUM(L3:AL3)</f>
        <v>1245587.1503368444</v>
      </c>
      <c r="AN3" s="145">
        <f>conversões!AM3*INPUTs!AI$30</f>
        <v>460.22173563663301</v>
      </c>
      <c r="AO3" s="145">
        <f>conversões!AN3*INPUTs!AJ$30</f>
        <v>981.55623502755498</v>
      </c>
      <c r="AP3" s="145">
        <f>conversões!AO3*INPUTs!AK$30</f>
        <v>13270.091363224881</v>
      </c>
      <c r="AQ3" s="145">
        <f>conversões!AP3*INPUTs!AL$30</f>
        <v>84.787048597559419</v>
      </c>
      <c r="AR3" s="145">
        <f>conversões!AQ3*INPUTs!AM$30</f>
        <v>8987.3460179810118</v>
      </c>
      <c r="AS3" s="145">
        <f>conversões!AR3*INPUTs!AN$30</f>
        <v>929.12850203073378</v>
      </c>
      <c r="AT3" s="145">
        <f>conversões!AS3*INPUTs!AO$30</f>
        <v>895.20723490743842</v>
      </c>
      <c r="AU3" s="145">
        <f>conversões!AT3*INPUTs!AP$30</f>
        <v>9600.0855766011355</v>
      </c>
      <c r="AV3" s="145">
        <f>conversões!AU3*INPUTs!AQ$30</f>
        <v>8163.9681354475561</v>
      </c>
      <c r="AW3" s="145">
        <f>conversões!AV3*INPUTs!AR$30</f>
        <v>20136.525897414645</v>
      </c>
      <c r="AX3" s="145">
        <f>conversões!AW3*INPUTs!AS$30</f>
        <v>11638.403299071966</v>
      </c>
      <c r="AY3" s="145">
        <f>conversões!AX3*INPUTs!AT$30</f>
        <v>728.16224188053002</v>
      </c>
      <c r="AZ3" s="145">
        <f>conversões!AY3*INPUTs!AU$30</f>
        <v>24748.471734781684</v>
      </c>
      <c r="BA3" s="145">
        <f>conversões!AZ3*INPUTs!AV$30</f>
        <v>3721.8693472444193</v>
      </c>
      <c r="BB3" s="145">
        <f>conversões!BA3*INPUTs!AW$30</f>
        <v>7193.1994135667728</v>
      </c>
      <c r="BC3" s="145">
        <f>conversões!BB3*INPUTs!AX$30</f>
        <v>49221.803586486734</v>
      </c>
      <c r="BD3" s="145">
        <f>conversões!BC3*INPUTs!AY$30</f>
        <v>73512.553675217699</v>
      </c>
      <c r="BE3" s="145">
        <f>conversões!BD3*INPUTs!AZ$30</f>
        <v>12818.479435361534</v>
      </c>
      <c r="BF3" s="145">
        <f>conversões!BE3*INPUTs!BA$30</f>
        <v>213016.42224045313</v>
      </c>
      <c r="BG3" s="145">
        <f>conversões!BF3*INPUTs!BB$30</f>
        <v>516964.85914169374</v>
      </c>
      <c r="BH3" s="145">
        <f>conversões!BG3*INPUTs!BC$30</f>
        <v>40496.557010075914</v>
      </c>
      <c r="BI3" s="145">
        <f>conversões!BH3*INPUTs!BD$30</f>
        <v>29539.189828310147</v>
      </c>
      <c r="BJ3" s="145">
        <f>conversões!BI3*INPUTs!BE$30</f>
        <v>53016.70370461425</v>
      </c>
      <c r="BK3" s="145">
        <f>conversões!BJ3*INPUTs!BF$30</f>
        <v>8348.6136947029972</v>
      </c>
      <c r="BL3" s="145">
        <f>conversões!BK3*INPUTs!BG$30</f>
        <v>4676.2394587114604</v>
      </c>
      <c r="BM3" s="145">
        <f>conversões!BL3*INPUTs!BH$30</f>
        <v>17238.332100794018</v>
      </c>
      <c r="BN3" s="145">
        <f>conversões!BM3*INPUTs!BI$30</f>
        <v>19028.90668810287</v>
      </c>
      <c r="BO3" s="145">
        <f>SUM(AN3:BN3)</f>
        <v>1149417.6843479387</v>
      </c>
      <c r="BP3" s="145">
        <f>conversões!BO3*INPUTs!BK$30</f>
        <v>260.14219838676786</v>
      </c>
      <c r="BQ3" s="145">
        <f>conversões!BP3*INPUTs!BL$30</f>
        <v>2758.0227451596229</v>
      </c>
      <c r="BR3" s="145">
        <f>conversões!BQ3*INPUTs!BM$30</f>
        <v>14370.599399158727</v>
      </c>
      <c r="BS3" s="145">
        <f>conversões!BR3*INPUTs!BN$30</f>
        <v>121.36800649399358</v>
      </c>
      <c r="BT3" s="145">
        <f>conversões!BS3*INPUTs!BO$30</f>
        <v>6576.4369623258171</v>
      </c>
      <c r="BU3" s="145">
        <f>conversões!BT3*INPUTs!BP$30</f>
        <v>1519.1019097457445</v>
      </c>
      <c r="BV3" s="145">
        <f>conversões!BU3*INPUTs!BQ$30</f>
        <v>1921.3767964162541</v>
      </c>
      <c r="BW3" s="145">
        <f>conversões!BV3*INPUTs!BR$30</f>
        <v>3261.3836831957983</v>
      </c>
      <c r="BX3" s="145">
        <f>conversões!BW3*INPUTs!BS$30</f>
        <v>6035.7241909628847</v>
      </c>
      <c r="BY3" s="145">
        <f>conversões!BX3*INPUTs!BT$30</f>
        <v>15385.834194214249</v>
      </c>
      <c r="BZ3" s="145">
        <f>conversões!BY3*INPUTs!BU$30</f>
        <v>11709.060787455175</v>
      </c>
      <c r="CA3" s="145">
        <f>conversões!BZ3*INPUTs!BV$30</f>
        <v>976.87289622766514</v>
      </c>
      <c r="CB3" s="145">
        <f>conversões!CA3*INPUTs!BW$30</f>
        <v>299063.58485161664</v>
      </c>
      <c r="CC3" s="145">
        <f>conversões!CB3*INPUTs!BX$30</f>
        <v>2505.4371636525307</v>
      </c>
      <c r="CD3" s="145">
        <f>conversões!CC3*INPUTs!BY$30</f>
        <v>5834.36654648492</v>
      </c>
      <c r="CE3" s="145">
        <f>conversões!CD3*INPUTs!BZ$30</f>
        <v>42274.869704929144</v>
      </c>
      <c r="CF3" s="145">
        <f>conversões!CE3*INPUTs!CA$30</f>
        <v>89194.313997709643</v>
      </c>
      <c r="CG3" s="145">
        <f>conversões!CF3*INPUTs!CB$30</f>
        <v>12329.627644410168</v>
      </c>
      <c r="CH3" s="145">
        <f>conversões!CG3*INPUTs!CC$30</f>
        <v>221521.60267941593</v>
      </c>
      <c r="CI3" s="145">
        <f>conversões!CH3*INPUTs!CD$30</f>
        <v>623896.60766011965</v>
      </c>
      <c r="CJ3" s="145">
        <f>conversões!CI3*INPUTs!CE$30</f>
        <v>34612.962934210809</v>
      </c>
      <c r="CK3" s="145">
        <f>conversões!CJ3*INPUTs!CF$30</f>
        <v>30104.126622230931</v>
      </c>
      <c r="CL3" s="145">
        <f>conversões!CK3*INPUTs!CG$30</f>
        <v>44199.373357569959</v>
      </c>
      <c r="CM3" s="145">
        <f>conversões!CL3*INPUTs!CH$30</f>
        <v>5409.4103701555696</v>
      </c>
      <c r="CN3" s="145">
        <f>conversões!CM3*INPUTs!CI$30</f>
        <v>6207.3306592207418</v>
      </c>
      <c r="CO3" s="145">
        <f>conversões!CN3*INPUTs!CJ$30</f>
        <v>12815.092806974699</v>
      </c>
      <c r="CP3" s="145">
        <f>conversões!CO3*INPUTs!CK$30</f>
        <v>17847.653801112985</v>
      </c>
      <c r="CQ3" s="145">
        <f>SUM(BP3:CP3)</f>
        <v>1512712.2845695571</v>
      </c>
      <c r="CR3" s="145">
        <f>conversões!CQ3*INPUTs!CM$30</f>
        <v>582.89988107761087</v>
      </c>
      <c r="CS3" s="145">
        <f>conversões!CR3*INPUTs!CN$30</f>
        <v>2793.3713472572363</v>
      </c>
      <c r="CT3" s="145">
        <f>conversões!CS3*INPUTs!CO$30</f>
        <v>11315.950315277771</v>
      </c>
      <c r="CU3" s="145">
        <f>conversões!CT3*INPUTs!CP$30</f>
        <v>0</v>
      </c>
      <c r="CV3" s="145">
        <f>conversões!CU3*INPUTs!CQ$30</f>
        <v>5646.7012564537517</v>
      </c>
      <c r="CW3" s="145">
        <f>conversões!CV3*INPUTs!CR$30</f>
        <v>614.86052511701962</v>
      </c>
      <c r="CX3" s="145">
        <f>conversões!CW3*INPUTs!CS$30</f>
        <v>1768.9434502758256</v>
      </c>
      <c r="CY3" s="145">
        <f>conversões!CX3*INPUTs!CT$30</f>
        <v>3179.5737032181437</v>
      </c>
      <c r="CZ3" s="145">
        <f>conversões!CY3*INPUTs!CU$30</f>
        <v>3244.5941283082384</v>
      </c>
      <c r="DA3" s="145">
        <f>conversões!CZ3*INPUTs!CV$30</f>
        <v>13050.765834770651</v>
      </c>
      <c r="DB3" s="145">
        <f>conversões!DA3*INPUTs!CW$30</f>
        <v>11338.362624251271</v>
      </c>
      <c r="DC3" s="145">
        <f>conversões!DB3*INPUTs!CX$30</f>
        <v>826.32014687628714</v>
      </c>
      <c r="DD3" s="145">
        <f>conversões!DC3*INPUTs!CY$30</f>
        <v>276897.24620585155</v>
      </c>
      <c r="DE3" s="145">
        <f>conversões!DD3*INPUTs!CZ$30</f>
        <v>3810.3471074532954</v>
      </c>
      <c r="DF3" s="145">
        <f>conversões!DE3*INPUTs!DA$30</f>
        <v>4411.4936350688768</v>
      </c>
      <c r="DG3" s="145">
        <f>conversões!DF3*INPUTs!DB$30</f>
        <v>44435.578130750378</v>
      </c>
      <c r="DH3" s="145">
        <f>conversões!DG3*INPUTs!DC$30</f>
        <v>86429.97295944448</v>
      </c>
      <c r="DI3" s="145">
        <f>conversões!DH3*INPUTs!DD$30</f>
        <v>12025.732774459537</v>
      </c>
      <c r="DJ3" s="145">
        <f>conversões!DI3*INPUTs!DE$30</f>
        <v>189873.90027264468</v>
      </c>
      <c r="DK3" s="145">
        <f>conversões!DJ3*INPUTs!DF$30</f>
        <v>439182.50612884364</v>
      </c>
      <c r="DL3" s="145">
        <f>conversões!DK3*INPUTs!DG$30</f>
        <v>26827.603108343686</v>
      </c>
      <c r="DM3" s="145">
        <f>conversões!DL3*INPUTs!DH$30</f>
        <v>30073.790347346432</v>
      </c>
      <c r="DN3" s="145">
        <f>conversões!DM3*INPUTs!DI$30</f>
        <v>49787.171124969638</v>
      </c>
      <c r="DO3" s="145">
        <f>conversões!DN3*INPUTs!DJ$30</f>
        <v>4381.4438732296312</v>
      </c>
      <c r="DP3" s="145">
        <f>conversões!DO3*INPUTs!DK$30</f>
        <v>5091.4408129891453</v>
      </c>
      <c r="DQ3" s="145">
        <f>conversões!DP3*INPUTs!DL$30</f>
        <v>11432.555445871794</v>
      </c>
      <c r="DR3" s="145">
        <f>conversões!DQ3*INPUTs!DM$30</f>
        <v>12622.931158183263</v>
      </c>
      <c r="DS3" s="145">
        <f>SUM(CR3:DR3)</f>
        <v>1251646.0562983339</v>
      </c>
      <c r="DT3" s="145">
        <f>conversões!DS3*INPUTs!DO$30</f>
        <v>605.82572869220849</v>
      </c>
      <c r="DU3" s="145">
        <f>conversões!DT3*INPUTs!DP$30</f>
        <v>1895.0255141173022</v>
      </c>
      <c r="DV3" s="145">
        <f>conversões!DU3*INPUTs!DQ$30</f>
        <v>31755.407678730913</v>
      </c>
      <c r="DW3" s="145">
        <f>conversões!DV3*INPUTs!DR$30</f>
        <v>71.780549749377769</v>
      </c>
      <c r="DX3" s="145">
        <f>conversões!DW3*INPUTs!DS$30</f>
        <v>8892.7536734677051</v>
      </c>
      <c r="DY3" s="145">
        <f>conversões!DX3*INPUTs!DT$30</f>
        <v>38.761496864650908</v>
      </c>
      <c r="DZ3" s="145">
        <f>conversões!DY3*INPUTs!DU$30</f>
        <v>2298.67076847709</v>
      </c>
      <c r="EA3" s="145">
        <f>conversões!DZ3*INPUTs!DV$30</f>
        <v>2156.6409873730372</v>
      </c>
      <c r="EB3" s="145">
        <f>conversões!EA3*INPUTs!DW$30</f>
        <v>2699.9521908112515</v>
      </c>
      <c r="EC3" s="145">
        <f>conversões!EB3*INPUTs!DX$30</f>
        <v>33794.196263109385</v>
      </c>
      <c r="ED3" s="145">
        <f>conversões!EC3*INPUTs!DY$30</f>
        <v>14642.377115853782</v>
      </c>
      <c r="EE3" s="145">
        <f>conversões!ED3*INPUTs!DZ$30</f>
        <v>1168.5746827639616</v>
      </c>
      <c r="EF3" s="145">
        <f>conversões!EE3*INPUTs!EA$30</f>
        <v>298338.55592079001</v>
      </c>
      <c r="EG3" s="145">
        <f>conversões!EF3*INPUTs!EB$30</f>
        <v>2136.7922579055253</v>
      </c>
      <c r="EH3" s="145">
        <f>conversões!EG3*INPUTs!EC$30</f>
        <v>3157.332223966881</v>
      </c>
      <c r="EI3" s="145">
        <f>conversões!EH3*INPUTs!ED$30</f>
        <v>66578.877208121456</v>
      </c>
      <c r="EJ3" s="145">
        <f>conversões!EI3*INPUTs!EE$30</f>
        <v>345846.79426477815</v>
      </c>
      <c r="EK3" s="145">
        <f>conversões!EJ3*INPUTs!EF$30</f>
        <v>12952.484227109511</v>
      </c>
      <c r="EL3" s="145">
        <f>conversões!EK3*INPUTs!EG$30</f>
        <v>191811.01037302217</v>
      </c>
      <c r="EM3" s="145">
        <f>conversões!EL3*INPUTs!EH$30</f>
        <v>696232.66889069276</v>
      </c>
      <c r="EN3" s="145">
        <f>conversões!EM3*INPUTs!EI$30</f>
        <v>28638.667355647347</v>
      </c>
      <c r="EO3" s="145">
        <f>conversões!EN3*INPUTs!EJ$30</f>
        <v>29785.329266271845</v>
      </c>
      <c r="EP3" s="145">
        <f>conversões!EO3*INPUTs!EK$30</f>
        <v>31087.498108082458</v>
      </c>
      <c r="EQ3" s="145">
        <f>conversões!EP3*INPUTs!EL$30</f>
        <v>4422.3278895095555</v>
      </c>
      <c r="ER3" s="145">
        <f>conversões!EQ3*INPUTs!EM$30</f>
        <v>3308.2444962377117</v>
      </c>
      <c r="ES3" s="145">
        <f>conversões!ER3*INPUTs!EN$30</f>
        <v>10429.948924698123</v>
      </c>
      <c r="ET3" s="145">
        <f>conversões!ES3*INPUTs!EO$30</f>
        <v>28742.987717549626</v>
      </c>
      <c r="EU3" s="145">
        <f>SUM(DT3:ET3)</f>
        <v>1853489.4857743937</v>
      </c>
      <c r="EV3" s="145">
        <f>conversões!EU3*INPUTs!EQ$30</f>
        <v>741.80198672849883</v>
      </c>
      <c r="EW3" s="145">
        <f>conversões!EV3*INPUTs!ER$30</f>
        <v>4402.5722833791388</v>
      </c>
      <c r="EX3" s="145">
        <f>conversões!EW3*INPUTs!ES$30</f>
        <v>12208.296518200283</v>
      </c>
      <c r="EY3" s="145">
        <f>conversões!EX3*INPUTs!ET$30</f>
        <v>278.64263792509001</v>
      </c>
      <c r="EZ3" s="145">
        <f>conversões!EY3*INPUTs!EU$30</f>
        <v>6682.8175876314144</v>
      </c>
      <c r="FA3" s="145">
        <f>conversões!EZ3*INPUTs!EV$30</f>
        <v>0</v>
      </c>
      <c r="FB3" s="145">
        <f>conversões!FA3*INPUTs!EW$30</f>
        <v>5804.1167981971048</v>
      </c>
      <c r="FC3" s="145">
        <f>conversões!FB3*INPUTs!EX$30</f>
        <v>3457.5985409858331</v>
      </c>
      <c r="FD3" s="145">
        <f>conversões!FC3*INPUTs!EY$30</f>
        <v>2671.7690902646241</v>
      </c>
      <c r="FE3" s="145">
        <f>conversões!FD3*INPUTs!EZ$30</f>
        <v>10651.897799575567</v>
      </c>
      <c r="FF3" s="145">
        <f>conversões!FE3*INPUTs!FA$30</f>
        <v>4188.9885576103052</v>
      </c>
      <c r="FG3" s="145">
        <f>conversões!FF3*INPUTs!FB$30</f>
        <v>892.36371752147443</v>
      </c>
      <c r="FH3" s="145">
        <f>conversões!FG3*INPUTs!FC$30</f>
        <v>302489.35766472644</v>
      </c>
      <c r="FI3" s="145">
        <f>conversões!FH3*INPUTs!FD$30</f>
        <v>1197.4051837401412</v>
      </c>
      <c r="FJ3" s="145">
        <f>conversões!FI3*INPUTs!FE$30</f>
        <v>1337.2496453666531</v>
      </c>
      <c r="FK3" s="145">
        <f>conversões!FJ3*INPUTs!FF$30</f>
        <v>34826.974631157216</v>
      </c>
      <c r="FL3" s="145">
        <f>conversões!FK3*INPUTs!FG$30</f>
        <v>69309.133052632606</v>
      </c>
      <c r="FM3" s="145">
        <f>conversões!FL3*INPUTs!FH$30</f>
        <v>17514.96109141321</v>
      </c>
      <c r="FN3" s="145">
        <f>conversões!FM3*INPUTs!FI$30</f>
        <v>203929.00705578079</v>
      </c>
      <c r="FO3" s="145">
        <f>conversões!FN3*INPUTs!FJ$30</f>
        <v>296299.64815084543</v>
      </c>
      <c r="FP3" s="145">
        <f>conversões!FO3*INPUTs!FK$30</f>
        <v>29013.062026327683</v>
      </c>
      <c r="FQ3" s="145">
        <f>conversões!FP3*INPUTs!FL$30</f>
        <v>30927.676721287975</v>
      </c>
      <c r="FR3" s="145">
        <f>conversões!FQ3*INPUTs!FM$30</f>
        <v>29462.513924263319</v>
      </c>
      <c r="FS3" s="145">
        <f>conversões!FR3*INPUTs!FN$30</f>
        <v>3205.8182452951633</v>
      </c>
      <c r="FT3" s="145">
        <f>conversões!FS3*INPUTs!FO$30</f>
        <v>2302.695120976683</v>
      </c>
      <c r="FU3" s="145">
        <f>conversões!FT3*INPUTs!FP$30</f>
        <v>7651.8996203005654</v>
      </c>
      <c r="FV3" s="145">
        <f>conversões!FU3*INPUTs!FQ$30</f>
        <v>11326.032316274148</v>
      </c>
      <c r="FW3" s="145">
        <f>SUM(EV3:FV3)</f>
        <v>1092774.2999684077</v>
      </c>
      <c r="FX3" s="145">
        <f>conversões!FW3*INPUTs!FS$30</f>
        <v>701.67246077377501</v>
      </c>
      <c r="FY3" s="145">
        <f>conversões!FX3*INPUTs!FT$30</f>
        <v>4908.3578804207164</v>
      </c>
      <c r="FZ3" s="145">
        <f>conversões!FY3*INPUTs!FU$30</f>
        <v>12656.581360598062</v>
      </c>
      <c r="GA3" s="145">
        <f>conversões!FZ3*INPUTs!FV$30</f>
        <v>211.78152584302114</v>
      </c>
      <c r="GB3" s="145">
        <f>conversões!GA3*INPUTs!FW$30</f>
        <v>4508.793362604446</v>
      </c>
      <c r="GC3" s="145">
        <f>conversões!GB3*INPUTs!FX$30</f>
        <v>424.88808652363093</v>
      </c>
      <c r="GD3" s="145">
        <f>conversões!GC3*INPUTs!FY$30</f>
        <v>6932.8500775584871</v>
      </c>
      <c r="GE3" s="145">
        <f>conversões!GD3*INPUTs!FZ$30</f>
        <v>2552.9868055491543</v>
      </c>
      <c r="GF3" s="145">
        <f>conversões!GE3*INPUTs!GA$30</f>
        <v>2594.2606780313431</v>
      </c>
      <c r="GG3" s="145">
        <f>conversões!GF3*INPUTs!GB$30</f>
        <v>21891.487802173549</v>
      </c>
      <c r="GH3" s="145">
        <f>conversões!GG3*INPUTs!GC$30</f>
        <v>4874.9195673168842</v>
      </c>
      <c r="GI3" s="145">
        <f>conversões!GH3*INPUTs!GD$30</f>
        <v>925.3294144308353</v>
      </c>
      <c r="GJ3" s="145">
        <f>conversões!GI3*INPUTs!GE$30</f>
        <v>322427.87555436953</v>
      </c>
      <c r="GK3" s="145">
        <f>conversões!GJ3*INPUTs!GF$30</f>
        <v>2219.6845318678638</v>
      </c>
      <c r="GL3" s="145">
        <f>conversões!GK3*INPUTs!GG$30</f>
        <v>2767.5864371893695</v>
      </c>
      <c r="GM3" s="145">
        <f>conversões!GL3*INPUTs!GH$30</f>
        <v>39143.143822929276</v>
      </c>
      <c r="GN3" s="145">
        <f>conversões!GM3*INPUTs!GI$30</f>
        <v>293801.5594926083</v>
      </c>
      <c r="GO3" s="145">
        <f>conversões!GN3*INPUTs!GJ$30</f>
        <v>15766.14756183387</v>
      </c>
      <c r="GP3" s="145">
        <f>conversões!GO3*INPUTs!GK$30</f>
        <v>647146.1298374472</v>
      </c>
      <c r="GQ3" s="145">
        <f>conversões!GP3*INPUTs!GL$30</f>
        <v>527248.7702228491</v>
      </c>
      <c r="GR3" s="145">
        <f>conversões!GQ3*INPUTs!GM$30</f>
        <v>24434.960437500227</v>
      </c>
      <c r="GS3" s="145">
        <f>conversões!GR3*INPUTs!GN$30</f>
        <v>21787.443686220227</v>
      </c>
      <c r="GT3" s="145">
        <f>conversões!GS3*INPUTs!GO$30</f>
        <v>25444.554716017588</v>
      </c>
      <c r="GU3" s="145">
        <f>conversões!GT3*INPUTs!GP$30</f>
        <v>2947.9163269976762</v>
      </c>
      <c r="GV3" s="145">
        <f>conversões!GU3*INPUTs!GQ$30</f>
        <v>2817.7303414276485</v>
      </c>
      <c r="GW3" s="145">
        <f>conversões!GV3*INPUTs!GR$30</f>
        <v>6684.6388455647066</v>
      </c>
      <c r="GX3" s="145">
        <f>conversões!GW3*INPUTs!GS$30</f>
        <v>20101.351733653843</v>
      </c>
      <c r="GY3" s="145">
        <f>SUM(FX3:GX3)</f>
        <v>2017923.4025703005</v>
      </c>
      <c r="GZ3" s="145">
        <f>conversões!GY3*INPUTs!GU$30</f>
        <v>2392.4745443868105</v>
      </c>
      <c r="HA3" s="145">
        <f>conversões!GZ3*INPUTs!GV$30</f>
        <v>1523.5215199674064</v>
      </c>
      <c r="HB3" s="145">
        <f>conversões!HA3*INPUTs!GW$30</f>
        <v>1913.353226389971</v>
      </c>
      <c r="HC3" s="145">
        <f>conversões!HB3*INPUTs!GX$30</f>
        <v>294.70807017251735</v>
      </c>
      <c r="HD3" s="145">
        <f>conversões!HC3*INPUTs!GY$30</f>
        <v>2988.1810880102721</v>
      </c>
      <c r="HE3" s="145">
        <f>conversões!HD3*INPUTs!GZ$30</f>
        <v>653.48970000541749</v>
      </c>
      <c r="HF3" s="145">
        <f>conversões!HE3*INPUTs!HA$30</f>
        <v>13200.641283882662</v>
      </c>
      <c r="HG3" s="145">
        <f>conversões!HF3*INPUTs!HB$30</f>
        <v>1364.9267801044346</v>
      </c>
      <c r="HH3" s="145">
        <f>conversões!HG3*INPUTs!HC$30</f>
        <v>1614.5050855180193</v>
      </c>
      <c r="HI3" s="145">
        <f>conversões!HH3*INPUTs!HD$30</f>
        <v>17997.60683032652</v>
      </c>
      <c r="HJ3" s="145">
        <f>conversões!HI3*INPUTs!HE$30</f>
        <v>3377.0310814161667</v>
      </c>
      <c r="HK3" s="145">
        <f>conversões!HJ3*INPUTs!HF$30</f>
        <v>1668.9121290196395</v>
      </c>
      <c r="HL3" s="145">
        <f>conversões!HK3*INPUTs!HG$30</f>
        <v>301792.60034560174</v>
      </c>
      <c r="HM3" s="145">
        <f>conversões!HL3*INPUTs!HH$30</f>
        <v>844.77493894899305</v>
      </c>
      <c r="HN3" s="145">
        <f>conversões!HM3*INPUTs!HI$30</f>
        <v>1524.6765298295763</v>
      </c>
      <c r="HO3" s="145">
        <f>conversões!HN3*INPUTs!HJ$30</f>
        <v>33808.849854930064</v>
      </c>
      <c r="HP3" s="145">
        <f>conversões!HO3*INPUTs!HK$30</f>
        <v>164716.16601533847</v>
      </c>
      <c r="HQ3" s="145">
        <f>conversões!HP3*INPUTs!HL$30</f>
        <v>11614.208472623903</v>
      </c>
      <c r="HR3" s="145">
        <f>conversões!HQ3*INPUTs!HM$30</f>
        <v>407687.20076702256</v>
      </c>
      <c r="HS3" s="145">
        <f>conversões!HR3*INPUTs!HN$30</f>
        <v>381034.19046857784</v>
      </c>
      <c r="HT3" s="145">
        <f>conversões!HS3*INPUTs!HO$30</f>
        <v>22863.115361866312</v>
      </c>
      <c r="HU3" s="145">
        <f>conversões!HT3*INPUTs!HP$30</f>
        <v>14539.328562644598</v>
      </c>
      <c r="HV3" s="145">
        <f>conversões!HU3*INPUTs!HQ$30</f>
        <v>26530.33155653044</v>
      </c>
      <c r="HW3" s="145">
        <f>conversões!HV3*INPUTs!HR$30</f>
        <v>2054.2172492664431</v>
      </c>
      <c r="HX3" s="145">
        <f>conversões!HW3*INPUTs!HS$30</f>
        <v>1359.8158841477634</v>
      </c>
      <c r="HY3" s="145">
        <f>conversões!HX3*INPUTs!HT$30</f>
        <v>5080.4664824314996</v>
      </c>
      <c r="HZ3" s="145">
        <f>conversões!HY3*INPUTs!HU$30</f>
        <v>18986.476734898912</v>
      </c>
      <c r="IA3" s="145">
        <f>SUM(GZ3:HZ3)</f>
        <v>1443425.7705638588</v>
      </c>
    </row>
    <row r="4" spans="1:235" s="28" customFormat="1" ht="48" x14ac:dyDescent="0.25">
      <c r="A4" s="99" t="s">
        <v>28</v>
      </c>
      <c r="B4" s="100">
        <v>7420</v>
      </c>
      <c r="C4" s="100"/>
      <c r="D4" s="100">
        <v>1</v>
      </c>
      <c r="E4" s="100"/>
      <c r="F4" s="100"/>
      <c r="G4" s="100" t="s">
        <v>792</v>
      </c>
      <c r="H4" s="100" t="s">
        <v>791</v>
      </c>
      <c r="I4" s="99" t="s">
        <v>12</v>
      </c>
      <c r="J4" s="99" t="s">
        <v>877</v>
      </c>
      <c r="K4" s="99" t="s">
        <v>845</v>
      </c>
      <c r="L4" s="145">
        <f>conversões!K4*INPUTs!G$30</f>
        <v>5059.5444712141771</v>
      </c>
      <c r="M4" s="145">
        <f>conversões!L4*INPUTs!H$30</f>
        <v>827.13075048333667</v>
      </c>
      <c r="N4" s="145">
        <f>conversões!M4*INPUTs!I$30</f>
        <v>1084.8140680752006</v>
      </c>
      <c r="O4" s="145">
        <f>conversões!N4*INPUTs!J$30</f>
        <v>2301.8397170903463</v>
      </c>
      <c r="P4" s="145">
        <f>conversões!O4*INPUTs!K$30</f>
        <v>14689.835562396547</v>
      </c>
      <c r="Q4" s="145">
        <f>conversões!P4*INPUTs!L$30</f>
        <v>779.26566319413928</v>
      </c>
      <c r="R4" s="145">
        <f>conversões!Q4*INPUTs!M$30</f>
        <v>4585.8330190167544</v>
      </c>
      <c r="S4" s="145">
        <f>conversões!R4*INPUTs!N$30</f>
        <v>4692.0891529339697</v>
      </c>
      <c r="T4" s="145">
        <f>conversões!S4*INPUTs!O$30</f>
        <v>3717.5538010708419</v>
      </c>
      <c r="U4" s="145">
        <f>conversões!T4*INPUTs!P$30</f>
        <v>17360.016822105055</v>
      </c>
      <c r="V4" s="145">
        <f>conversões!U4*INPUTs!Q$30</f>
        <v>6927.1332074825377</v>
      </c>
      <c r="W4" s="145">
        <f>conversões!V4*INPUTs!R$30</f>
        <v>4515.1995142145424</v>
      </c>
      <c r="X4" s="145">
        <f>conversões!W4*INPUTs!S$30</f>
        <v>15072.309189826996</v>
      </c>
      <c r="Y4" s="145">
        <f>conversões!X4*INPUTs!T$30</f>
        <v>7862.7148034932616</v>
      </c>
      <c r="Z4" s="145">
        <f>conversões!Y4*INPUTs!U$30</f>
        <v>7178.6314287184014</v>
      </c>
      <c r="AA4" s="145">
        <f>conversões!Z4*INPUTs!V$30</f>
        <v>30544.877194123095</v>
      </c>
      <c r="AB4" s="145">
        <f>conversões!AA4*INPUTs!W$30</f>
        <v>105178.14942439494</v>
      </c>
      <c r="AC4" s="145">
        <f>conversões!AB4*INPUTs!X$30</f>
        <v>23051.709493929444</v>
      </c>
      <c r="AD4" s="145">
        <f>conversões!AC4*INPUTs!Y$30</f>
        <v>115483.06414492794</v>
      </c>
      <c r="AE4" s="145">
        <f>conversões!AD4*INPUTs!Z$30</f>
        <v>629908.28997608263</v>
      </c>
      <c r="AF4" s="145">
        <f>conversões!AE4*INPUTs!AA$30</f>
        <v>104920.55425419216</v>
      </c>
      <c r="AG4" s="145">
        <f>conversões!AF4*INPUTs!AB$30</f>
        <v>96831.777293075545</v>
      </c>
      <c r="AH4" s="145">
        <f>conversões!AG4*INPUTs!AC$30</f>
        <v>115284.01995343814</v>
      </c>
      <c r="AI4" s="145">
        <f>conversões!AH4*INPUTs!AD$30</f>
        <v>8687.8482502892875</v>
      </c>
      <c r="AJ4" s="145">
        <f>conversões!AI4*INPUTs!AE$30</f>
        <v>14003.031758656178</v>
      </c>
      <c r="AK4" s="145">
        <f>conversões!AJ4*INPUTs!AF$30</f>
        <v>24884.838935471373</v>
      </c>
      <c r="AL4" s="145">
        <f>conversões!AK4*INPUTs!AG$30</f>
        <v>32960.926895361692</v>
      </c>
      <c r="AM4" s="145">
        <f t="shared" ref="AM4:AM48" si="0">SUM(L4:AL4)</f>
        <v>1398392.9987452584</v>
      </c>
      <c r="AN4" s="145">
        <f>conversões!AM4*INPUTs!AI$30</f>
        <v>4505.263527487381</v>
      </c>
      <c r="AO4" s="145">
        <f>conversões!AN4*INPUTs!AJ$30</f>
        <v>984.37118653355981</v>
      </c>
      <c r="AP4" s="145">
        <f>conversões!AO4*INPUTs!AK$30</f>
        <v>1303.4498889134813</v>
      </c>
      <c r="AQ4" s="145">
        <f>conversões!AP4*INPUTs!AL$30</f>
        <v>1221.7050726932609</v>
      </c>
      <c r="AR4" s="145">
        <f>conversões!AQ4*INPUTs!AM$30</f>
        <v>15371.751136297047</v>
      </c>
      <c r="AS4" s="145">
        <f>conversões!AR4*INPUTs!AN$30</f>
        <v>402.73686891736725</v>
      </c>
      <c r="AT4" s="145">
        <f>conversões!AS4*INPUTs!AO$30</f>
        <v>4303.215668294667</v>
      </c>
      <c r="AU4" s="145">
        <f>conversões!AT4*INPUTs!AP$30</f>
        <v>3381.2494689120144</v>
      </c>
      <c r="AV4" s="145">
        <f>conversões!AU4*INPUTs!AQ$30</f>
        <v>4698.2948374871066</v>
      </c>
      <c r="AW4" s="145">
        <f>conversões!AV4*INPUTs!AR$30</f>
        <v>16862.061901331512</v>
      </c>
      <c r="AX4" s="145">
        <f>conversões!AW4*INPUTs!AS$30</f>
        <v>6742.9291413467581</v>
      </c>
      <c r="AY4" s="145">
        <f>conversões!AX4*INPUTs!AT$30</f>
        <v>4427.2701889178543</v>
      </c>
      <c r="AZ4" s="145">
        <f>conversões!AY4*INPUTs!AU$30</f>
        <v>27778.685628670453</v>
      </c>
      <c r="BA4" s="145">
        <f>conversões!AZ4*INPUTs!AV$30</f>
        <v>7942.1774669165716</v>
      </c>
      <c r="BB4" s="145">
        <f>conversões!BA4*INPUTs!AW$30</f>
        <v>5680.4684382872047</v>
      </c>
      <c r="BC4" s="145">
        <f>conversões!BB4*INPUTs!AX$30</f>
        <v>27906.951561763282</v>
      </c>
      <c r="BD4" s="145">
        <f>conversões!BC4*INPUTs!AY$30</f>
        <v>109945.36040013173</v>
      </c>
      <c r="BE4" s="145">
        <f>conversões!BD4*INPUTs!AZ$30</f>
        <v>23455.407990667853</v>
      </c>
      <c r="BF4" s="145">
        <f>conversões!BE4*INPUTs!BA$30</f>
        <v>109246.1434250129</v>
      </c>
      <c r="BG4" s="145">
        <f>conversões!BF4*INPUTs!BB$30</f>
        <v>595759.89794153103</v>
      </c>
      <c r="BH4" s="145">
        <f>conversões!BG4*INPUTs!BC$30</f>
        <v>92712.505069848223</v>
      </c>
      <c r="BI4" s="145">
        <f>conversões!BH4*INPUTs!BD$30</f>
        <v>87508.325459174754</v>
      </c>
      <c r="BJ4" s="145">
        <f>conversões!BI4*INPUTs!BE$30</f>
        <v>104422.59211108804</v>
      </c>
      <c r="BK4" s="145">
        <f>conversões!BJ4*INPUTs!BF$30</f>
        <v>7874.4579759789312</v>
      </c>
      <c r="BL4" s="145">
        <f>conversões!BK4*INPUTs!BG$30</f>
        <v>11035.917170414876</v>
      </c>
      <c r="BM4" s="145">
        <f>conversões!BL4*INPUTs!BH$30</f>
        <v>26193.747036873214</v>
      </c>
      <c r="BN4" s="145">
        <f>conversões!BM4*INPUTs!BI$30</f>
        <v>33172.71139330171</v>
      </c>
      <c r="BO4" s="145">
        <f t="shared" ref="BO4:BO48" si="1">SUM(AN4:BN4)</f>
        <v>1334839.6479567927</v>
      </c>
      <c r="BP4" s="145">
        <f>conversões!BO4*INPUTs!BK$30</f>
        <v>4862.00348405155</v>
      </c>
      <c r="BQ4" s="145">
        <f>conversões!BP4*INPUTs!BL$30</f>
        <v>868.35491330519619</v>
      </c>
      <c r="BR4" s="145">
        <f>conversões!BQ4*INPUTs!BM$30</f>
        <v>1476.7763903461898</v>
      </c>
      <c r="BS4" s="145">
        <f>conversões!BR4*INPUTs!BN$30</f>
        <v>1691.8311178570032</v>
      </c>
      <c r="BT4" s="145">
        <f>conversões!BS4*INPUTs!BO$30</f>
        <v>13472.044328082551</v>
      </c>
      <c r="BU4" s="145">
        <f>conversões!BT4*INPUTs!BP$30</f>
        <v>623.93850821997398</v>
      </c>
      <c r="BV4" s="145">
        <f>conversões!BU4*INPUTs!BQ$30</f>
        <v>3573.3286293871188</v>
      </c>
      <c r="BW4" s="145">
        <f>conversões!BV4*INPUTs!BR$30</f>
        <v>3486.5567962052332</v>
      </c>
      <c r="BX4" s="145">
        <f>conversões!BW4*INPUTs!BS$30</f>
        <v>3954.5660136315696</v>
      </c>
      <c r="BY4" s="145">
        <f>conversões!BX4*INPUTs!BT$30</f>
        <v>18039.609142769179</v>
      </c>
      <c r="BZ4" s="145">
        <f>conversões!BY4*INPUTs!BU$30</f>
        <v>5868.6212650373354</v>
      </c>
      <c r="CA4" s="145">
        <f>conversões!BZ4*INPUTs!BV$30</f>
        <v>3224.7553679087246</v>
      </c>
      <c r="CB4" s="145">
        <f>conversões!CA4*INPUTs!BW$30</f>
        <v>10957.042427518862</v>
      </c>
      <c r="CC4" s="145">
        <f>conversões!CB4*INPUTs!BX$30</f>
        <v>7949.1760340426526</v>
      </c>
      <c r="CD4" s="145">
        <f>conversões!CC4*INPUTs!BY$30</f>
        <v>6301.2421569884964</v>
      </c>
      <c r="CE4" s="145">
        <f>conversões!CD4*INPUTs!BZ$30</f>
        <v>24340.421764541708</v>
      </c>
      <c r="CF4" s="145">
        <f>conversões!CE4*INPUTs!CA$30</f>
        <v>107435.34999102996</v>
      </c>
      <c r="CG4" s="145">
        <f>conversões!CF4*INPUTs!CB$30</f>
        <v>20814.166991924285</v>
      </c>
      <c r="CH4" s="145">
        <f>conversões!CG4*INPUTs!CC$30</f>
        <v>104360.22673318282</v>
      </c>
      <c r="CI4" s="145">
        <f>conversões!CH4*INPUTs!CD$30</f>
        <v>646204.24514877447</v>
      </c>
      <c r="CJ4" s="145">
        <f>conversões!CI4*INPUTs!CE$30</f>
        <v>97936.158094598621</v>
      </c>
      <c r="CK4" s="145">
        <f>conversões!CJ4*INPUTs!CF$30</f>
        <v>84437.850919569231</v>
      </c>
      <c r="CL4" s="145">
        <f>conversões!CK4*INPUTs!CG$30</f>
        <v>100030.55293439176</v>
      </c>
      <c r="CM4" s="145">
        <f>conversões!CL4*INPUTs!CH$30</f>
        <v>7393.673181246706</v>
      </c>
      <c r="CN4" s="145">
        <f>conversões!CM4*INPUTs!CI$30</f>
        <v>12727.163916878266</v>
      </c>
      <c r="CO4" s="145">
        <f>conversões!CN4*INPUTs!CJ$30</f>
        <v>25541.157433992477</v>
      </c>
      <c r="CP4" s="145">
        <f>conversões!CO4*INPUTs!CK$30</f>
        <v>30070.032049964189</v>
      </c>
      <c r="CQ4" s="145">
        <f t="shared" ref="CQ4:CQ48" si="2">SUM(BP4:CP4)</f>
        <v>1347640.8457354459</v>
      </c>
      <c r="CR4" s="145">
        <f>conversões!CQ4*INPUTs!CM$30</f>
        <v>6012.8542353556741</v>
      </c>
      <c r="CS4" s="145">
        <f>conversões!CR4*INPUTs!CN$30</f>
        <v>924.35174552055548</v>
      </c>
      <c r="CT4" s="145">
        <f>conversões!CS4*INPUTs!CO$30</f>
        <v>1809.8837216733696</v>
      </c>
      <c r="CU4" s="145">
        <f>conversões!CT4*INPUTs!CP$30</f>
        <v>1518.749122267124</v>
      </c>
      <c r="CV4" s="145">
        <f>conversões!CU4*INPUTs!CQ$30</f>
        <v>12377.307150018914</v>
      </c>
      <c r="CW4" s="145">
        <f>conversões!CV4*INPUTs!CR$30</f>
        <v>163.61647828632692</v>
      </c>
      <c r="CX4" s="145">
        <f>conversões!CW4*INPUTs!CS$30</f>
        <v>2019.1547909091194</v>
      </c>
      <c r="CY4" s="145">
        <f>conversões!CX4*INPUTs!CT$30</f>
        <v>2268.2183870344261</v>
      </c>
      <c r="CZ4" s="145">
        <f>conversões!CY4*INPUTs!CU$30</f>
        <v>5030.3308609808373</v>
      </c>
      <c r="DA4" s="145">
        <f>conversões!CZ4*INPUTs!CV$30</f>
        <v>11554.545679469054</v>
      </c>
      <c r="DB4" s="145">
        <f>conversões!DA4*INPUTs!CW$30</f>
        <v>5628.6891410857033</v>
      </c>
      <c r="DC4" s="145">
        <f>conversões!DB4*INPUTs!CX$30</f>
        <v>3818.7367613239967</v>
      </c>
      <c r="DD4" s="145">
        <f>conversões!DC4*INPUTs!CY$30</f>
        <v>10543.275831751074</v>
      </c>
      <c r="DE4" s="145">
        <f>conversões!DD4*INPUTs!CZ$30</f>
        <v>4577.4566402410292</v>
      </c>
      <c r="DF4" s="145">
        <f>conversões!DE4*INPUTs!DA$30</f>
        <v>5513.6066403143786</v>
      </c>
      <c r="DG4" s="145">
        <f>conversões!DF4*INPUTs!DB$30</f>
        <v>24038.63134710144</v>
      </c>
      <c r="DH4" s="145">
        <f>conversões!DG4*INPUTs!DC$30</f>
        <v>97284.955298246263</v>
      </c>
      <c r="DI4" s="145">
        <f>conversões!DH4*INPUTs!DD$30</f>
        <v>19265.432319046959</v>
      </c>
      <c r="DJ4" s="145">
        <f>conversões!DI4*INPUTs!DE$30</f>
        <v>97017.819434976365</v>
      </c>
      <c r="DK4" s="145">
        <f>conversões!DJ4*INPUTs!DF$30</f>
        <v>623965.38543575641</v>
      </c>
      <c r="DL4" s="145">
        <f>conversões!DK4*INPUTs!DG$30</f>
        <v>92806.341394244009</v>
      </c>
      <c r="DM4" s="145">
        <f>conversões!DL4*INPUTs!DH$30</f>
        <v>75749.812949619518</v>
      </c>
      <c r="DN4" s="145">
        <f>conversões!DM4*INPUTs!DI$30</f>
        <v>101120.97263211697</v>
      </c>
      <c r="DO4" s="145">
        <f>conversões!DN4*INPUTs!DJ$30</f>
        <v>6093.2577178542906</v>
      </c>
      <c r="DP4" s="145">
        <f>conversões!DO4*INPUTs!DK$30</f>
        <v>9737.5099723011572</v>
      </c>
      <c r="DQ4" s="145">
        <f>conversões!DP4*INPUTs!DL$30</f>
        <v>20649.305968027726</v>
      </c>
      <c r="DR4" s="145">
        <f>conversões!DQ4*INPUTs!DM$30</f>
        <v>37059.39724271564</v>
      </c>
      <c r="DS4" s="145">
        <f t="shared" ref="DS4:DS48" si="3">SUM(CR4:DR4)</f>
        <v>1278549.5988982383</v>
      </c>
      <c r="DT4" s="145">
        <f>conversões!DS4*INPUTs!DO$30</f>
        <v>5453.1789204233155</v>
      </c>
      <c r="DU4" s="145">
        <f>conversões!DT4*INPUTs!DP$30</f>
        <v>844.72195422100413</v>
      </c>
      <c r="DV4" s="145">
        <f>conversões!DU4*INPUTs!DQ$30</f>
        <v>2808.0424390397993</v>
      </c>
      <c r="DW4" s="145">
        <f>conversões!DV4*INPUTs!DR$30</f>
        <v>1603.1876144937496</v>
      </c>
      <c r="DX4" s="145">
        <f>conversões!DW4*INPUTs!DS$30</f>
        <v>8888.2336100255725</v>
      </c>
      <c r="DY4" s="145">
        <f>conversões!DX4*INPUTs!DT$30</f>
        <v>181.71316542140582</v>
      </c>
      <c r="DZ4" s="145">
        <f>conversões!DY4*INPUTs!DU$30</f>
        <v>2447.7068942214842</v>
      </c>
      <c r="EA4" s="145">
        <f>conversões!DZ4*INPUTs!DV$30</f>
        <v>2313.745387655269</v>
      </c>
      <c r="EB4" s="145">
        <f>conversões!EA4*INPUTs!DW$30</f>
        <v>1828.0598910481649</v>
      </c>
      <c r="EC4" s="145">
        <f>conversões!EB4*INPUTs!DX$30</f>
        <v>12321.111660015915</v>
      </c>
      <c r="ED4" s="145">
        <f>conversões!EC4*INPUTs!DY$30</f>
        <v>6663.8993418536338</v>
      </c>
      <c r="EE4" s="145">
        <f>conversões!ED4*INPUTs!DZ$30</f>
        <v>3607.4145678988284</v>
      </c>
      <c r="EF4" s="145">
        <f>conversões!EE4*INPUTs!EA$30</f>
        <v>12436.695234654166</v>
      </c>
      <c r="EG4" s="145">
        <f>conversões!EF4*INPUTs!EB$30</f>
        <v>5168.3860706384003</v>
      </c>
      <c r="EH4" s="145">
        <f>conversões!EG4*INPUTs!EC$30</f>
        <v>4720.5880371431149</v>
      </c>
      <c r="EI4" s="145">
        <f>conversões!EH4*INPUTs!ED$30</f>
        <v>32418.531175663367</v>
      </c>
      <c r="EJ4" s="145">
        <f>conversões!EI4*INPUTs!EE$30</f>
        <v>87122.347393487566</v>
      </c>
      <c r="EK4" s="145">
        <f>conversões!EJ4*INPUTs!EF$30</f>
        <v>17620.80687553469</v>
      </c>
      <c r="EL4" s="145">
        <f>conversões!EK4*INPUTs!EG$30</f>
        <v>98806.016103840942</v>
      </c>
      <c r="EM4" s="145">
        <f>conversões!EL4*INPUTs!EH$30</f>
        <v>694403.03334620723</v>
      </c>
      <c r="EN4" s="145">
        <f>conversões!EM4*INPUTs!EI$30</f>
        <v>99321.817763453975</v>
      </c>
      <c r="EO4" s="145">
        <f>conversões!EN4*INPUTs!EJ$30</f>
        <v>76880.354430847481</v>
      </c>
      <c r="EP4" s="145">
        <f>conversões!EO4*INPUTs!EK$30</f>
        <v>91062.099573147381</v>
      </c>
      <c r="EQ4" s="145">
        <f>conversões!EP4*INPUTs!EL$30</f>
        <v>5262.34892145294</v>
      </c>
      <c r="ER4" s="145">
        <f>conversões!EQ4*INPUTs!EM$30</f>
        <v>8900.2828901510093</v>
      </c>
      <c r="ES4" s="145">
        <f>conversões!ER4*INPUTs!EN$30</f>
        <v>16588.976251235301</v>
      </c>
      <c r="ET4" s="145">
        <f>conversões!ES4*INPUTs!EO$30</f>
        <v>35440.39450151987</v>
      </c>
      <c r="EU4" s="145">
        <f t="shared" ref="EU4:EU48" si="4">SUM(DT4:ET4)</f>
        <v>1335113.6940152957</v>
      </c>
      <c r="EV4" s="145">
        <f>conversões!EU4*INPUTs!EQ$30</f>
        <v>5029.2797038181943</v>
      </c>
      <c r="EW4" s="145">
        <f>conversões!EV4*INPUTs!ER$30</f>
        <v>1150.9353272492731</v>
      </c>
      <c r="EX4" s="145">
        <f>conversões!EW4*INPUTs!ES$30</f>
        <v>2911.6991710502462</v>
      </c>
      <c r="EY4" s="145">
        <f>conversões!EX4*INPUTs!ET$30</f>
        <v>1445.7293986395032</v>
      </c>
      <c r="EZ4" s="145">
        <f>conversões!EY4*INPUTs!EU$30</f>
        <v>7914.0712148043704</v>
      </c>
      <c r="FA4" s="145">
        <f>conversões!EZ4*INPUTs!EV$30</f>
        <v>354.64063809808698</v>
      </c>
      <c r="FB4" s="145">
        <f>conversões!FA4*INPUTs!EW$30</f>
        <v>2393.9692049596993</v>
      </c>
      <c r="FC4" s="145">
        <f>conversões!FB4*INPUTs!EX$30</f>
        <v>2321.6220727397695</v>
      </c>
      <c r="FD4" s="145">
        <f>conversões!FC4*INPUTs!EY$30</f>
        <v>1981.1205974645873</v>
      </c>
      <c r="FE4" s="145">
        <f>conversões!FD4*INPUTs!EZ$30</f>
        <v>15753.208205856168</v>
      </c>
      <c r="FF4" s="145">
        <f>conversões!FE4*INPUTs!FA$30</f>
        <v>5779.8471128433621</v>
      </c>
      <c r="FG4" s="145">
        <f>conversões!FF4*INPUTs!FB$30</f>
        <v>3717.0908181983959</v>
      </c>
      <c r="FH4" s="145">
        <f>conversões!FG4*INPUTs!FC$30</f>
        <v>9772.5228080463276</v>
      </c>
      <c r="FI4" s="145">
        <f>conversões!FH4*INPUTs!FD$30</f>
        <v>3538.6554420273192</v>
      </c>
      <c r="FJ4" s="145">
        <f>conversões!FI4*INPUTs!FE$30</f>
        <v>4535.324107154458</v>
      </c>
      <c r="FK4" s="145">
        <f>conversões!FJ4*INPUTs!FF$30</f>
        <v>30313.742568387905</v>
      </c>
      <c r="FL4" s="145">
        <f>conversões!FK4*INPUTs!FG$30</f>
        <v>91106.516140462802</v>
      </c>
      <c r="FM4" s="145">
        <f>conversões!FL4*INPUTs!FH$30</f>
        <v>17508.706435881992</v>
      </c>
      <c r="FN4" s="145">
        <f>conversões!FM4*INPUTs!FI$30</f>
        <v>91143.008919006024</v>
      </c>
      <c r="FO4" s="145">
        <f>conversões!FN4*INPUTs!FJ$30</f>
        <v>578636.58997642016</v>
      </c>
      <c r="FP4" s="145">
        <f>conversões!FO4*INPUTs!FK$30</f>
        <v>92630.689111972388</v>
      </c>
      <c r="FQ4" s="145">
        <f>conversões!FP4*INPUTs!FL$30</f>
        <v>79074.26348911626</v>
      </c>
      <c r="FR4" s="145">
        <f>conversões!FQ4*INPUTs!FM$30</f>
        <v>87934.041482078814</v>
      </c>
      <c r="FS4" s="145">
        <f>conversões!FR4*INPUTs!FN$30</f>
        <v>3639.3246276228442</v>
      </c>
      <c r="FT4" s="145">
        <f>conversões!FS4*INPUTs!FO$30</f>
        <v>9849.3778717329151</v>
      </c>
      <c r="FU4" s="145">
        <f>conversões!FT4*INPUTs!FP$30</f>
        <v>16723.897033851048</v>
      </c>
      <c r="FV4" s="145">
        <f>conversões!FU4*INPUTs!FQ$30</f>
        <v>18905.200795377521</v>
      </c>
      <c r="FW4" s="145">
        <f t="shared" ref="FW4:FW48" si="5">SUM(EV4:FV4)</f>
        <v>1186065.0742748606</v>
      </c>
      <c r="FX4" s="145">
        <f>conversões!FW4*INPUTs!FS$30</f>
        <v>5009.0290213003946</v>
      </c>
      <c r="FY4" s="145">
        <f>conversões!FX4*INPUTs!FT$30</f>
        <v>795.88033727108518</v>
      </c>
      <c r="FZ4" s="145">
        <f>conversões!FY4*INPUTs!FU$30</f>
        <v>2622.9615977554295</v>
      </c>
      <c r="GA4" s="145">
        <f>conversões!FZ4*INPUTs!FV$30</f>
        <v>1309.901084292507</v>
      </c>
      <c r="GB4" s="145">
        <f>conversões!GA4*INPUTs!FW$30</f>
        <v>9949.7741138724541</v>
      </c>
      <c r="GC4" s="145">
        <f>conversões!GB4*INPUTs!FX$30</f>
        <v>679.27202043901548</v>
      </c>
      <c r="GD4" s="145">
        <f>conversões!GC4*INPUTs!FY$30</f>
        <v>2331.5414523111081</v>
      </c>
      <c r="GE4" s="145">
        <f>conversões!GD4*INPUTs!FZ$30</f>
        <v>2201.6722848459262</v>
      </c>
      <c r="GF4" s="145">
        <f>conversões!GE4*INPUTs!GA$30</f>
        <v>1354.9995289282604</v>
      </c>
      <c r="GG4" s="145">
        <f>conversões!GF4*INPUTs!GB$30</f>
        <v>21350.72043053573</v>
      </c>
      <c r="GH4" s="145">
        <f>conversões!GG4*INPUTs!GC$30</f>
        <v>7188.9178734472925</v>
      </c>
      <c r="GI4" s="145">
        <f>conversões!GH4*INPUTs!GD$30</f>
        <v>3391.5264381213783</v>
      </c>
      <c r="GJ4" s="145">
        <f>conversões!GI4*INPUTs!GE$30</f>
        <v>8631.8878130293597</v>
      </c>
      <c r="GK4" s="145">
        <f>conversões!GJ4*INPUTs!GF$30</f>
        <v>3661.2567959971461</v>
      </c>
      <c r="GL4" s="145">
        <f>conversões!GK4*INPUTs!GG$30</f>
        <v>3720.198091376195</v>
      </c>
      <c r="GM4" s="145">
        <f>conversões!GL4*INPUTs!GH$30</f>
        <v>34462.280596141958</v>
      </c>
      <c r="GN4" s="145">
        <f>conversões!GM4*INPUTs!GI$30</f>
        <v>88134.782363097562</v>
      </c>
      <c r="GO4" s="145">
        <f>conversões!GN4*INPUTs!GJ$30</f>
        <v>16767.349661317898</v>
      </c>
      <c r="GP4" s="145">
        <f>conversões!GO4*INPUTs!GK$30</f>
        <v>91245.970287947712</v>
      </c>
      <c r="GQ4" s="145">
        <f>conversões!GP4*INPUTs!GL$30</f>
        <v>564833.9688904403</v>
      </c>
      <c r="GR4" s="145">
        <f>conversões!GQ4*INPUTs!GM$30</f>
        <v>80676.395813026989</v>
      </c>
      <c r="GS4" s="145">
        <f>conversões!GR4*INPUTs!GN$30</f>
        <v>68323.99046495014</v>
      </c>
      <c r="GT4" s="145">
        <f>conversões!GS4*INPUTs!GO$30</f>
        <v>88322.356185104683</v>
      </c>
      <c r="GU4" s="145">
        <f>conversões!GT4*INPUTs!GP$30</f>
        <v>9164.9570298261533</v>
      </c>
      <c r="GV4" s="145">
        <f>conversões!GU4*INPUTs!GQ$30</f>
        <v>9109.6696449141091</v>
      </c>
      <c r="GW4" s="145">
        <f>conversões!GV4*INPUTs!GR$30</f>
        <v>15843.718987059608</v>
      </c>
      <c r="GX4" s="145">
        <f>conversões!GW4*INPUTs!GS$30</f>
        <v>19870.004501847034</v>
      </c>
      <c r="GY4" s="145">
        <f t="shared" ref="GY4:GY48" si="6">SUM(FX4:GX4)</f>
        <v>1160954.9833091972</v>
      </c>
      <c r="GZ4" s="145">
        <f>conversões!GY4*INPUTs!GU$30</f>
        <v>5175.6354843479485</v>
      </c>
      <c r="HA4" s="145">
        <f>conversões!GZ4*INPUTs!GV$30</f>
        <v>852.89176394964704</v>
      </c>
      <c r="HB4" s="145">
        <f>conversões!HA4*INPUTs!GW$30</f>
        <v>18681.20390837521</v>
      </c>
      <c r="HC4" s="145">
        <f>conversões!HB4*INPUTs!GX$30</f>
        <v>2413.8054806449295</v>
      </c>
      <c r="HD4" s="145">
        <f>conversões!HC4*INPUTs!GY$30</f>
        <v>7107.8998423599096</v>
      </c>
      <c r="HE4" s="145">
        <f>conversões!HD4*INPUTs!GZ$30</f>
        <v>449.45943079315794</v>
      </c>
      <c r="HF4" s="145">
        <f>conversões!HE4*INPUTs!HA$30</f>
        <v>2170.9113524925829</v>
      </c>
      <c r="HG4" s="145">
        <f>conversões!HF4*INPUTs!HB$30</f>
        <v>1936.9669629723794</v>
      </c>
      <c r="HH4" s="145">
        <f>conversões!HG4*INPUTs!HC$30</f>
        <v>2110.9696977115582</v>
      </c>
      <c r="HI4" s="145">
        <f>conversões!HH4*INPUTs!HD$30</f>
        <v>10481.369718977638</v>
      </c>
      <c r="HJ4" s="145">
        <f>conversões!HI4*INPUTs!HE$30</f>
        <v>6022.0844163808279</v>
      </c>
      <c r="HK4" s="145">
        <f>conversões!HJ4*INPUTs!HF$30</f>
        <v>2010.6970583453422</v>
      </c>
      <c r="HL4" s="145">
        <f>conversões!HK4*INPUTs!HG$30</f>
        <v>7168.9556779031418</v>
      </c>
      <c r="HM4" s="145">
        <f>conversões!HL4*INPUTs!HH$30</f>
        <v>2693.0003075959685</v>
      </c>
      <c r="HN4" s="145">
        <f>conversões!HM4*INPUTs!HI$30</f>
        <v>2261.4467052607833</v>
      </c>
      <c r="HO4" s="145">
        <f>conversões!HN4*INPUTs!HJ$30</f>
        <v>31627.875490355767</v>
      </c>
      <c r="HP4" s="145">
        <f>conversões!HO4*INPUTs!HK$30</f>
        <v>90088.869325253298</v>
      </c>
      <c r="HQ4" s="145">
        <f>conversões!HP4*INPUTs!HL$30</f>
        <v>13240.338963768492</v>
      </c>
      <c r="HR4" s="145">
        <f>conversões!HQ4*INPUTs!HM$30</f>
        <v>93671.270777665617</v>
      </c>
      <c r="HS4" s="145">
        <f>conversões!HR4*INPUTs!HN$30</f>
        <v>453659.85597506096</v>
      </c>
      <c r="HT4" s="145">
        <f>conversões!HS4*INPUTs!HO$30</f>
        <v>75776.920740230838</v>
      </c>
      <c r="HU4" s="145">
        <f>conversões!HT4*INPUTs!HP$30</f>
        <v>61095.934255550783</v>
      </c>
      <c r="HV4" s="145">
        <f>conversões!HU4*INPUTs!HQ$30</f>
        <v>79164.345095776895</v>
      </c>
      <c r="HW4" s="145">
        <f>conversões!HV4*INPUTs!HR$30</f>
        <v>6166.4924051022126</v>
      </c>
      <c r="HX4" s="145">
        <f>conversões!HW4*INPUTs!HS$30</f>
        <v>8387.4974335519018</v>
      </c>
      <c r="HY4" s="145">
        <f>conversões!HX4*INPUTs!HT$30</f>
        <v>15727.450824463343</v>
      </c>
      <c r="HZ4" s="145">
        <f>conversões!HY4*INPUTs!HU$30</f>
        <v>13229.209858530068</v>
      </c>
      <c r="IA4" s="145">
        <f t="shared" ref="IA4:IA48" si="7">SUM(GZ4:HZ4)</f>
        <v>1013373.3589534212</v>
      </c>
    </row>
    <row r="5" spans="1:235" s="28" customFormat="1" ht="48" x14ac:dyDescent="0.25">
      <c r="A5" s="99" t="s">
        <v>28</v>
      </c>
      <c r="B5" s="100">
        <v>74102</v>
      </c>
      <c r="C5" s="100"/>
      <c r="D5" s="100">
        <v>1</v>
      </c>
      <c r="E5" s="100"/>
      <c r="F5" s="100"/>
      <c r="G5" s="100" t="s">
        <v>806</v>
      </c>
      <c r="H5" s="100" t="s">
        <v>780</v>
      </c>
      <c r="I5" s="99" t="s">
        <v>837</v>
      </c>
      <c r="J5" s="99" t="s">
        <v>877</v>
      </c>
      <c r="K5" s="99" t="s">
        <v>845</v>
      </c>
      <c r="L5" s="145">
        <f>conversões!K5*INPUTs!G$30</f>
        <v>729.67457615375588</v>
      </c>
      <c r="M5" s="145">
        <f>conversões!L5*INPUTs!H$30</f>
        <v>633.27933745087023</v>
      </c>
      <c r="N5" s="145">
        <f>conversões!M5*INPUTs!I$30</f>
        <v>177.86876090232772</v>
      </c>
      <c r="O5" s="145">
        <f>conversões!N5*INPUTs!J$30</f>
        <v>117.81135916279212</v>
      </c>
      <c r="P5" s="145">
        <f>conversões!O5*INPUTs!K$30</f>
        <v>4695.5971022751</v>
      </c>
      <c r="Q5" s="145">
        <f>conversões!P5*INPUTs!L$30</f>
        <v>237.21517742322459</v>
      </c>
      <c r="R5" s="145">
        <f>conversões!Q5*INPUTs!M$30</f>
        <v>517.81206541203017</v>
      </c>
      <c r="S5" s="145">
        <f>conversões!R5*INPUTs!N$30</f>
        <v>2906.5397711995497</v>
      </c>
      <c r="T5" s="145">
        <f>conversões!S5*INPUTs!O$30</f>
        <v>326.4440862722991</v>
      </c>
      <c r="U5" s="145">
        <f>conversões!T5*INPUTs!P$30</f>
        <v>8003.6155000000063</v>
      </c>
      <c r="V5" s="145">
        <f>conversões!U5*INPUTs!Q$30</f>
        <v>708.49017247984762</v>
      </c>
      <c r="W5" s="145">
        <f>conversões!V5*INPUTs!R$30</f>
        <v>449.13469366137122</v>
      </c>
      <c r="X5" s="145">
        <f>conversões!W5*INPUTs!S$30</f>
        <v>10641.340046957268</v>
      </c>
      <c r="Y5" s="145">
        <f>conversões!X5*INPUTs!T$30</f>
        <v>725.79873022934339</v>
      </c>
      <c r="Z5" s="145">
        <f>conversões!Y5*INPUTs!U$30</f>
        <v>110.9495864516976</v>
      </c>
      <c r="AA5" s="145">
        <f>conversões!Z5*INPUTs!V$30</f>
        <v>8695.4637623413691</v>
      </c>
      <c r="AB5" s="145">
        <f>conversões!AA5*INPUTs!W$30</f>
        <v>13540.255860844547</v>
      </c>
      <c r="AC5" s="145">
        <f>conversões!AB5*INPUTs!X$30</f>
        <v>3723.6755579862088</v>
      </c>
      <c r="AD5" s="145">
        <f>conversões!AC5*INPUTs!Y$30</f>
        <v>38626.451405209365</v>
      </c>
      <c r="AE5" s="145">
        <f>conversões!AD5*INPUTs!Z$30</f>
        <v>267339.38889083883</v>
      </c>
      <c r="AF5" s="145">
        <f>conversões!AE5*INPUTs!AA$30</f>
        <v>33592.833878267578</v>
      </c>
      <c r="AG5" s="145">
        <f>conversões!AF5*INPUTs!AB$30</f>
        <v>16372.349092929211</v>
      </c>
      <c r="AH5" s="145">
        <f>conversões!AG5*INPUTs!AC$30</f>
        <v>20967.537875124028</v>
      </c>
      <c r="AI5" s="145">
        <f>conversões!AH5*INPUTs!AD$30</f>
        <v>1004.8364123266665</v>
      </c>
      <c r="AJ5" s="145">
        <f>conversões!AI5*INPUTs!AE$30</f>
        <v>4378.5747577639022</v>
      </c>
      <c r="AK5" s="145">
        <f>conversões!AJ5*INPUTs!AF$30</f>
        <v>10715.280398375864</v>
      </c>
      <c r="AL5" s="145">
        <f>conversões!AK5*INPUTs!AG$30</f>
        <v>12579.695828681963</v>
      </c>
      <c r="AM5" s="145">
        <f t="shared" si="0"/>
        <v>462517.91468672099</v>
      </c>
      <c r="AN5" s="145">
        <f>conversões!AM5*INPUTs!AI$30</f>
        <v>663.8428297990157</v>
      </c>
      <c r="AO5" s="145">
        <f>conversões!AN5*INPUTs!AJ$30</f>
        <v>795.60878084968692</v>
      </c>
      <c r="AP5" s="145">
        <f>conversões!AO5*INPUTs!AK$30</f>
        <v>433.87488564959602</v>
      </c>
      <c r="AQ5" s="145">
        <f>conversões!AP5*INPUTs!AL$30</f>
        <v>0</v>
      </c>
      <c r="AR5" s="145">
        <f>conversões!AQ5*INPUTs!AM$30</f>
        <v>3218.4298583323043</v>
      </c>
      <c r="AS5" s="145">
        <f>conversões!AR5*INPUTs!AN$30</f>
        <v>36.429416317582564</v>
      </c>
      <c r="AT5" s="145">
        <f>conversões!AS5*INPUTs!AO$30</f>
        <v>420.73074388872897</v>
      </c>
      <c r="AU5" s="145">
        <f>conversões!AT5*INPUTs!AP$30</f>
        <v>2573.0779125030313</v>
      </c>
      <c r="AV5" s="145">
        <f>conversões!AU5*INPUTs!AQ$30</f>
        <v>254.26228130007505</v>
      </c>
      <c r="AW5" s="145">
        <f>conversões!AV5*INPUTs!AR$30</f>
        <v>8711.2636983813045</v>
      </c>
      <c r="AX5" s="145">
        <f>conversões!AW5*INPUTs!AS$30</f>
        <v>1551.7803006536597</v>
      </c>
      <c r="AY5" s="145">
        <f>conversões!AX5*INPUTs!AT$30</f>
        <v>546.96028335021572</v>
      </c>
      <c r="AZ5" s="145">
        <f>conversões!AY5*INPUTs!AU$30</f>
        <v>2180.1796725265572</v>
      </c>
      <c r="BA5" s="145">
        <f>conversões!AZ5*INPUTs!AV$30</f>
        <v>249.40126464180071</v>
      </c>
      <c r="BB5" s="145">
        <f>conversões!BA5*INPUTs!AW$30</f>
        <v>83.01769656315372</v>
      </c>
      <c r="BC5" s="145">
        <f>conversões!BB5*INPUTs!AX$30</f>
        <v>10864.910075384536</v>
      </c>
      <c r="BD5" s="145">
        <f>conversões!BC5*INPUTs!AY$30</f>
        <v>14468.594981256938</v>
      </c>
      <c r="BE5" s="145">
        <f>conversões!BD5*INPUTs!AZ$30</f>
        <v>3486.2817089172977</v>
      </c>
      <c r="BF5" s="145">
        <f>conversões!BE5*INPUTs!BA$30</f>
        <v>42985.999322940377</v>
      </c>
      <c r="BG5" s="145">
        <f>conversões!BF5*INPUTs!BB$30</f>
        <v>199480.63577704216</v>
      </c>
      <c r="BH5" s="145">
        <f>conversões!BG5*INPUTs!BC$30</f>
        <v>33035.298882722062</v>
      </c>
      <c r="BI5" s="145">
        <f>conversões!BH5*INPUTs!BD$30</f>
        <v>24000.70906992265</v>
      </c>
      <c r="BJ5" s="145">
        <f>conversões!BI5*INPUTs!BE$30</f>
        <v>10328.017313766111</v>
      </c>
      <c r="BK5" s="145">
        <f>conversões!BJ5*INPUTs!BF$30</f>
        <v>713.23316618161823</v>
      </c>
      <c r="BL5" s="145">
        <f>conversões!BK5*INPUTs!BG$30</f>
        <v>2828.6759390682032</v>
      </c>
      <c r="BM5" s="145">
        <f>conversões!BL5*INPUTs!BH$30</f>
        <v>7608.0724362660549</v>
      </c>
      <c r="BN5" s="145">
        <f>conversões!BM5*INPUTs!BI$30</f>
        <v>5460.0425296002977</v>
      </c>
      <c r="BO5" s="145">
        <f t="shared" si="1"/>
        <v>376979.33082782495</v>
      </c>
      <c r="BP5" s="145">
        <f>conversões!BO5*INPUTs!BK$30</f>
        <v>285.23197379149201</v>
      </c>
      <c r="BQ5" s="145">
        <f>conversões!BP5*INPUTs!BL$30</f>
        <v>913.57107316107863</v>
      </c>
      <c r="BR5" s="145">
        <f>conversões!BQ5*INPUTs!BM$30</f>
        <v>372.01410209182825</v>
      </c>
      <c r="BS5" s="145">
        <f>conversões!BR5*INPUTs!BN$30</f>
        <v>0</v>
      </c>
      <c r="BT5" s="145">
        <f>conversões!BS5*INPUTs!BO$30</f>
        <v>2292.2910366960941</v>
      </c>
      <c r="BU5" s="145">
        <f>conversões!BT5*INPUTs!BP$30</f>
        <v>85.891028610858328</v>
      </c>
      <c r="BV5" s="145">
        <f>conversões!BU5*INPUTs!BQ$30</f>
        <v>364.61877540019282</v>
      </c>
      <c r="BW5" s="145">
        <f>conversões!BV5*INPUTs!BR$30</f>
        <v>2249.2339919416527</v>
      </c>
      <c r="BX5" s="145">
        <f>conversões!BW5*INPUTs!BS$30</f>
        <v>205.04158099937106</v>
      </c>
      <c r="BY5" s="145">
        <f>conversões!BX5*INPUTs!BT$30</f>
        <v>1437.471344284688</v>
      </c>
      <c r="BZ5" s="145">
        <f>conversões!BY5*INPUTs!BU$30</f>
        <v>523.04005678917395</v>
      </c>
      <c r="CA5" s="145">
        <f>conversões!BZ5*INPUTs!BV$30</f>
        <v>554.39212391436376</v>
      </c>
      <c r="CB5" s="145">
        <f>conversões!CA5*INPUTs!BW$30</f>
        <v>2981.0167247823561</v>
      </c>
      <c r="CC5" s="145">
        <f>conversões!CB5*INPUTs!BX$30</f>
        <v>177.53359668112918</v>
      </c>
      <c r="CD5" s="145">
        <f>conversões!CC5*INPUTs!BY$30</f>
        <v>81.331435077501837</v>
      </c>
      <c r="CE5" s="145">
        <f>conversões!CD5*INPUTs!BZ$30</f>
        <v>8546.7178587764774</v>
      </c>
      <c r="CF5" s="145">
        <f>conversões!CE5*INPUTs!CA$30</f>
        <v>11861.404517303145</v>
      </c>
      <c r="CG5" s="145">
        <f>conversões!CF5*INPUTs!CB$30</f>
        <v>2458.3272739683621</v>
      </c>
      <c r="CH5" s="145">
        <f>conversões!CG5*INPUTs!CC$30</f>
        <v>22178.241005684096</v>
      </c>
      <c r="CI5" s="145">
        <f>conversões!CH5*INPUTs!CD$30</f>
        <v>174630.04729033288</v>
      </c>
      <c r="CJ5" s="145">
        <f>conversões!CI5*INPUTs!CE$30</f>
        <v>17535.045391737109</v>
      </c>
      <c r="CK5" s="145">
        <f>conversões!CJ5*INPUTs!CF$30</f>
        <v>32696.214937399938</v>
      </c>
      <c r="CL5" s="145">
        <f>conversões!CK5*INPUTs!CG$30</f>
        <v>10862.108853278003</v>
      </c>
      <c r="CM5" s="145">
        <f>conversões!CL5*INPUTs!CH$30</f>
        <v>1067.129626975772</v>
      </c>
      <c r="CN5" s="145">
        <f>conversões!CM5*INPUTs!CI$30</f>
        <v>3298.0240094537135</v>
      </c>
      <c r="CO5" s="145">
        <f>conversões!CN5*INPUTs!CJ$30</f>
        <v>7402.6877012764089</v>
      </c>
      <c r="CP5" s="145">
        <f>conversões!CO5*INPUTs!CK$30</f>
        <v>3042.7897227714006</v>
      </c>
      <c r="CQ5" s="145">
        <f t="shared" si="2"/>
        <v>308101.41703317902</v>
      </c>
      <c r="CR5" s="145">
        <f>conversões!CQ5*INPUTs!CM$30</f>
        <v>36.455622264736384</v>
      </c>
      <c r="CS5" s="145">
        <f>conversões!CR5*INPUTs!CN$30</f>
        <v>337.41683465238509</v>
      </c>
      <c r="CT5" s="145">
        <f>conversões!CS5*INPUTs!CO$30</f>
        <v>276.20055374541062</v>
      </c>
      <c r="CU5" s="145">
        <f>conversões!CT5*INPUTs!CP$30</f>
        <v>0</v>
      </c>
      <c r="CV5" s="145">
        <f>conversões!CU5*INPUTs!CQ$30</f>
        <v>2214.030750100188</v>
      </c>
      <c r="CW5" s="145">
        <f>conversões!CV5*INPUTs!CR$30</f>
        <v>66.227713780937776</v>
      </c>
      <c r="CX5" s="145">
        <f>conversões!CW5*INPUTs!CS$30</f>
        <v>238.16883341146041</v>
      </c>
      <c r="CY5" s="145">
        <f>conversões!CX5*INPUTs!CT$30</f>
        <v>1650.5805510941975</v>
      </c>
      <c r="CZ5" s="145">
        <f>conversões!CY5*INPUTs!CU$30</f>
        <v>211.81020332657243</v>
      </c>
      <c r="DA5" s="145">
        <f>conversões!CZ5*INPUTs!CV$30</f>
        <v>1060.7322284134204</v>
      </c>
      <c r="DB5" s="145">
        <f>conversões!DA5*INPUTs!CW$30</f>
        <v>978.29209181741908</v>
      </c>
      <c r="DC5" s="145">
        <f>conversões!DB5*INPUTs!CX$30</f>
        <v>753.294067136644</v>
      </c>
      <c r="DD5" s="145">
        <f>conversões!DC5*INPUTs!CY$30</f>
        <v>1100.9476405208839</v>
      </c>
      <c r="DE5" s="145">
        <f>conversões!DD5*INPUTs!CZ$30</f>
        <v>33.417653742675022</v>
      </c>
      <c r="DF5" s="145">
        <f>conversões!DE5*INPUTs!DA$30</f>
        <v>137.94078352532534</v>
      </c>
      <c r="DG5" s="145">
        <f>conversões!DF5*INPUTs!DB$30</f>
        <v>12131.746331598668</v>
      </c>
      <c r="DH5" s="145">
        <f>conversões!DG5*INPUTs!DC$30</f>
        <v>16027.854075243122</v>
      </c>
      <c r="DI5" s="145">
        <f>conversões!DH5*INPUTs!DD$30</f>
        <v>2776.876393369882</v>
      </c>
      <c r="DJ5" s="145">
        <f>conversões!DI5*INPUTs!DE$30</f>
        <v>18008.949804101667</v>
      </c>
      <c r="DK5" s="145">
        <f>conversões!DJ5*INPUTs!DF$30</f>
        <v>138281.03174662933</v>
      </c>
      <c r="DL5" s="145">
        <f>conversões!DK5*INPUTs!DG$30</f>
        <v>16567.831714259875</v>
      </c>
      <c r="DM5" s="145">
        <f>conversões!DL5*INPUTs!DH$30</f>
        <v>21821.30136318623</v>
      </c>
      <c r="DN5" s="145">
        <f>conversões!DM5*INPUTs!DI$30</f>
        <v>10295.818105785413</v>
      </c>
      <c r="DO5" s="145">
        <f>conversões!DN5*INPUTs!DJ$30</f>
        <v>757.75441252068583</v>
      </c>
      <c r="DP5" s="145">
        <f>conversões!DO5*INPUTs!DK$30</f>
        <v>2924.6869290294762</v>
      </c>
      <c r="DQ5" s="145">
        <f>conversões!DP5*INPUTs!DL$30</f>
        <v>7045.3491539500437</v>
      </c>
      <c r="DR5" s="145">
        <f>conversões!DQ5*INPUTs!DM$30</f>
        <v>7834.4699838678325</v>
      </c>
      <c r="DS5" s="145">
        <f t="shared" si="3"/>
        <v>263569.18554107443</v>
      </c>
      <c r="DT5" s="145">
        <f>conversões!DS5*INPUTs!DO$30</f>
        <v>42.223852793751625</v>
      </c>
      <c r="DU5" s="145">
        <f>conversões!DT5*INPUTs!DP$30</f>
        <v>315.9610904555646</v>
      </c>
      <c r="DV5" s="145">
        <f>conversões!DU5*INPUTs!DQ$30</f>
        <v>1949.0748606166269</v>
      </c>
      <c r="DW5" s="145">
        <f>conversões!DV5*INPUTs!DR$30</f>
        <v>0</v>
      </c>
      <c r="DX5" s="145">
        <f>conversões!DW5*INPUTs!DS$30</f>
        <v>1743.6656690075831</v>
      </c>
      <c r="DY5" s="145">
        <f>conversões!DX5*INPUTs!DT$30</f>
        <v>92.96284923424318</v>
      </c>
      <c r="DZ5" s="145">
        <f>conversões!DY5*INPUTs!DU$30</f>
        <v>41.871987353803704</v>
      </c>
      <c r="EA5" s="145">
        <f>conversões!DZ5*INPUTs!DV$30</f>
        <v>4365.8112625449157</v>
      </c>
      <c r="EB5" s="145">
        <f>conversões!EA5*INPUTs!DW$30</f>
        <v>150.52803520972455</v>
      </c>
      <c r="EC5" s="145">
        <f>conversões!EB5*INPUTs!DX$30</f>
        <v>712.36565779219677</v>
      </c>
      <c r="ED5" s="145">
        <f>conversões!EC5*INPUTs!DY$30</f>
        <v>577.35911086942576</v>
      </c>
      <c r="EE5" s="145">
        <f>conversões!ED5*INPUTs!DZ$30</f>
        <v>924.35051074321279</v>
      </c>
      <c r="EF5" s="145">
        <f>conversões!EE5*INPUTs!EA$30</f>
        <v>1076.4753113194492</v>
      </c>
      <c r="EG5" s="145">
        <f>conversões!EF5*INPUTs!EB$30</f>
        <v>475.72207480960168</v>
      </c>
      <c r="EH5" s="145">
        <f>conversões!EG5*INPUTs!EC$30</f>
        <v>95.355534225889102</v>
      </c>
      <c r="EI5" s="145">
        <f>conversões!EH5*INPUTs!ED$30</f>
        <v>8725.3811359161609</v>
      </c>
      <c r="EJ5" s="145">
        <f>conversões!EI5*INPUTs!EE$30</f>
        <v>11674.336535153687</v>
      </c>
      <c r="EK5" s="145">
        <f>conversões!EJ5*INPUTs!EF$30</f>
        <v>2571.087103277368</v>
      </c>
      <c r="EL5" s="145">
        <f>conversões!EK5*INPUTs!EG$30</f>
        <v>24634.919297230241</v>
      </c>
      <c r="EM5" s="145">
        <f>conversões!EL5*INPUTs!EH$30</f>
        <v>108159.2166696379</v>
      </c>
      <c r="EN5" s="145">
        <f>conversões!EM5*INPUTs!EI$30</f>
        <v>17516.480180050901</v>
      </c>
      <c r="EO5" s="145">
        <f>conversões!EN5*INPUTs!EJ$30</f>
        <v>21587.085486981214</v>
      </c>
      <c r="EP5" s="145">
        <f>conversões!EO5*INPUTs!EK$30</f>
        <v>9018.7862442090991</v>
      </c>
      <c r="EQ5" s="145">
        <f>conversões!EP5*INPUTs!EL$30</f>
        <v>791.07232686150269</v>
      </c>
      <c r="ER5" s="145">
        <f>conversões!EQ5*INPUTs!EM$30</f>
        <v>2039.60702339197</v>
      </c>
      <c r="ES5" s="145">
        <f>conversões!ER5*INPUTs!EN$30</f>
        <v>3936.1406327847344</v>
      </c>
      <c r="ET5" s="145">
        <f>conversões!ES5*INPUTs!EO$30</f>
        <v>6033.4451435578239</v>
      </c>
      <c r="EU5" s="145">
        <f t="shared" si="4"/>
        <v>229251.28558602856</v>
      </c>
      <c r="EV5" s="145">
        <f>conversões!EU5*INPUTs!EQ$30</f>
        <v>0</v>
      </c>
      <c r="EW5" s="145">
        <f>conversões!EV5*INPUTs!ER$30</f>
        <v>239.56435795052619</v>
      </c>
      <c r="EX5" s="145">
        <f>conversões!EW5*INPUTs!ES$30</f>
        <v>194.05412637671918</v>
      </c>
      <c r="EY5" s="145">
        <f>conversões!EX5*INPUTs!ET$30</f>
        <v>0</v>
      </c>
      <c r="EZ5" s="145">
        <f>conversões!EY5*INPUTs!EU$30</f>
        <v>1124.6676821465237</v>
      </c>
      <c r="FA5" s="145">
        <f>conversões!EZ5*INPUTs!EV$30</f>
        <v>170.81641545749179</v>
      </c>
      <c r="FB5" s="145">
        <f>conversões!FA5*INPUTs!EW$30</f>
        <v>19.408751846172688</v>
      </c>
      <c r="FC5" s="145">
        <f>conversões!FB5*INPUTs!EX$30</f>
        <v>3576.4314306892925</v>
      </c>
      <c r="FD5" s="145">
        <f>conversões!FC5*INPUTs!EY$30</f>
        <v>0</v>
      </c>
      <c r="FE5" s="145">
        <f>conversões!FD5*INPUTs!EZ$30</f>
        <v>708.14594530836473</v>
      </c>
      <c r="FF5" s="145">
        <f>conversões!FE5*INPUTs!FA$30</f>
        <v>520.23914275907146</v>
      </c>
      <c r="FG5" s="145">
        <f>conversões!FF5*INPUTs!FB$30</f>
        <v>519.08711582864635</v>
      </c>
      <c r="FH5" s="145">
        <f>conversões!FG5*INPUTs!FC$30</f>
        <v>1143.4403942795655</v>
      </c>
      <c r="FI5" s="145">
        <f>conversões!FH5*INPUTs!FD$30</f>
        <v>37.764857967097313</v>
      </c>
      <c r="FJ5" s="145">
        <f>conversões!FI5*INPUTs!FE$30</f>
        <v>266.10311498078892</v>
      </c>
      <c r="FK5" s="145">
        <f>conversões!FJ5*INPUTs!FF$30</f>
        <v>6603.202111589324</v>
      </c>
      <c r="FL5" s="145">
        <f>conversões!FK5*INPUTs!FG$30</f>
        <v>12626.343160250948</v>
      </c>
      <c r="FM5" s="145">
        <f>conversões!FL5*INPUTs!FH$30</f>
        <v>2609.9627261911783</v>
      </c>
      <c r="FN5" s="145">
        <f>conversões!FM5*INPUTs!FI$30</f>
        <v>33184.742353245289</v>
      </c>
      <c r="FO5" s="145">
        <f>conversões!FN5*INPUTs!FJ$30</f>
        <v>134695.19462101869</v>
      </c>
      <c r="FP5" s="145">
        <f>conversões!FO5*INPUTs!FK$30</f>
        <v>8042.5488517077019</v>
      </c>
      <c r="FQ5" s="145">
        <f>conversões!FP5*INPUTs!FL$30</f>
        <v>4704.1377925652005</v>
      </c>
      <c r="FR5" s="145">
        <f>conversões!FQ5*INPUTs!FM$30</f>
        <v>10518.161704343676</v>
      </c>
      <c r="FS5" s="145">
        <f>conversões!FR5*INPUTs!FN$30</f>
        <v>272.70202700451324</v>
      </c>
      <c r="FT5" s="145">
        <f>conversões!FS5*INPUTs!FO$30</f>
        <v>1732.8210291039666</v>
      </c>
      <c r="FU5" s="145">
        <f>conversões!FT5*INPUTs!FP$30</f>
        <v>2288.6513641105967</v>
      </c>
      <c r="FV5" s="145">
        <f>conversões!FU5*INPUTs!FQ$30</f>
        <v>3422.8294300674825</v>
      </c>
      <c r="FW5" s="145">
        <f t="shared" si="5"/>
        <v>229221.0205067888</v>
      </c>
      <c r="FX5" s="145">
        <f>conversões!FW5*INPUTs!FS$30</f>
        <v>100.64663561206088</v>
      </c>
      <c r="FY5" s="145">
        <f>conversões!FX5*INPUTs!FT$30</f>
        <v>0</v>
      </c>
      <c r="FZ5" s="145">
        <f>conversões!FY5*INPUTs!FU$30</f>
        <v>803.30543341487612</v>
      </c>
      <c r="GA5" s="145">
        <f>conversões!FZ5*INPUTs!FV$30</f>
        <v>0</v>
      </c>
      <c r="GB5" s="145">
        <f>conversões!GA5*INPUTs!FW$30</f>
        <v>1345.5781286468007</v>
      </c>
      <c r="GC5" s="145">
        <f>conversões!GB5*INPUTs!FX$30</f>
        <v>77.125954463590134</v>
      </c>
      <c r="GD5" s="145">
        <f>conversões!GC5*INPUTs!FY$30</f>
        <v>21.722169529485896</v>
      </c>
      <c r="GE5" s="145">
        <f>conversões!GD5*INPUTs!FZ$30</f>
        <v>2417.6057032050539</v>
      </c>
      <c r="GF5" s="145">
        <f>conversões!GE5*INPUTs!GA$30</f>
        <v>0</v>
      </c>
      <c r="GG5" s="145">
        <f>conversões!GF5*INPUTs!GB$30</f>
        <v>722.38028725386994</v>
      </c>
      <c r="GH5" s="145">
        <f>conversões!GG5*INPUTs!GC$30</f>
        <v>526.46767268834071</v>
      </c>
      <c r="GI5" s="145">
        <f>conversões!GH5*INPUTs!GD$30</f>
        <v>600.66962359043464</v>
      </c>
      <c r="GJ5" s="145">
        <f>conversões!GI5*INPUTs!GE$30</f>
        <v>554.96642395306924</v>
      </c>
      <c r="GK5" s="145">
        <f>conversões!GJ5*INPUTs!GF$30</f>
        <v>150.97082860620782</v>
      </c>
      <c r="GL5" s="145">
        <f>conversões!GK5*INPUTs!GG$30</f>
        <v>94.34528103461011</v>
      </c>
      <c r="GM5" s="145">
        <f>conversões!GL5*INPUTs!GH$30</f>
        <v>9261.5637970032985</v>
      </c>
      <c r="GN5" s="145">
        <f>conversões!GM5*INPUTs!GI$30</f>
        <v>10132.121312334059</v>
      </c>
      <c r="GO5" s="145">
        <f>conversões!GN5*INPUTs!GJ$30</f>
        <v>1950.1038311632235</v>
      </c>
      <c r="GP5" s="145">
        <f>conversões!GO5*INPUTs!GK$30</f>
        <v>15617.643013395431</v>
      </c>
      <c r="GQ5" s="145">
        <f>conversões!GP5*INPUTs!GL$30</f>
        <v>107378.62563652803</v>
      </c>
      <c r="GR5" s="145">
        <f>conversões!GQ5*INPUTs!GM$30</f>
        <v>4362.1389618841476</v>
      </c>
      <c r="GS5" s="145">
        <f>conversões!GR5*INPUTs!GN$30</f>
        <v>2596.859986794515</v>
      </c>
      <c r="GT5" s="145">
        <f>conversões!GS5*INPUTs!GO$30</f>
        <v>11082.341952533618</v>
      </c>
      <c r="GU5" s="145">
        <f>conversões!GT5*INPUTs!GP$30</f>
        <v>301.23012925805392</v>
      </c>
      <c r="GV5" s="145">
        <f>conversões!GU5*INPUTs!GQ$30</f>
        <v>1786.381511419095</v>
      </c>
      <c r="GW5" s="145">
        <f>conversões!GV5*INPUTs!GR$30</f>
        <v>1599.1560142891142</v>
      </c>
      <c r="GX5" s="145">
        <f>conversões!GW5*INPUTs!GS$30</f>
        <v>4980.5057647683734</v>
      </c>
      <c r="GY5" s="145">
        <f t="shared" si="6"/>
        <v>178464.45605336936</v>
      </c>
      <c r="GZ5" s="145">
        <f>conversões!GY5*INPUTs!GU$30</f>
        <v>311.75285828593456</v>
      </c>
      <c r="HA5" s="145">
        <f>conversões!GZ5*INPUTs!GV$30</f>
        <v>0</v>
      </c>
      <c r="HB5" s="145">
        <f>conversões!HA5*INPUTs!GW$30</f>
        <v>0</v>
      </c>
      <c r="HC5" s="145">
        <f>conversões!HB5*INPUTs!GX$30</f>
        <v>0</v>
      </c>
      <c r="HD5" s="145">
        <f>conversões!HC5*INPUTs!GY$30</f>
        <v>1719.550192971262</v>
      </c>
      <c r="HE5" s="145">
        <f>conversões!HD5*INPUTs!GZ$30</f>
        <v>0</v>
      </c>
      <c r="HF5" s="145">
        <f>conversões!HE5*INPUTs!HA$30</f>
        <v>105.02151730674309</v>
      </c>
      <c r="HG5" s="145">
        <f>conversões!HF5*INPUTs!HB$30</f>
        <v>3292.6736250733807</v>
      </c>
      <c r="HH5" s="145">
        <f>conversões!HG5*INPUTs!HC$30</f>
        <v>2689.325688632905</v>
      </c>
      <c r="HI5" s="145">
        <f>conversões!HH5*INPUTs!HD$30</f>
        <v>563.55498865789036</v>
      </c>
      <c r="HJ5" s="145">
        <f>conversões!HI5*INPUTs!HE$30</f>
        <v>156.60227980253873</v>
      </c>
      <c r="HK5" s="145">
        <f>conversões!HJ5*INPUTs!HF$30</f>
        <v>390.38063098401926</v>
      </c>
      <c r="HL5" s="145">
        <f>conversões!HK5*INPUTs!HG$30</f>
        <v>544.96232401297425</v>
      </c>
      <c r="HM5" s="145">
        <f>conversões!HL5*INPUTs!HH$30</f>
        <v>0</v>
      </c>
      <c r="HN5" s="145">
        <f>conversões!HM5*INPUTs!HI$30</f>
        <v>333.89130340286357</v>
      </c>
      <c r="HO5" s="145">
        <f>conversões!HN5*INPUTs!HJ$30</f>
        <v>4959.14054468416</v>
      </c>
      <c r="HP5" s="145">
        <f>conversões!HO5*INPUTs!HK$30</f>
        <v>6693.54527140349</v>
      </c>
      <c r="HQ5" s="145">
        <f>conversões!HP5*INPUTs!HL$30</f>
        <v>1343.7482724848796</v>
      </c>
      <c r="HR5" s="145">
        <f>conversões!HQ5*INPUTs!HM$30</f>
        <v>15889.096859036126</v>
      </c>
      <c r="HS5" s="145">
        <f>conversões!HR5*INPUTs!HN$30</f>
        <v>43037.077424629293</v>
      </c>
      <c r="HT5" s="145">
        <f>conversões!HS5*INPUTs!HO$30</f>
        <v>2916.0170154357338</v>
      </c>
      <c r="HU5" s="145">
        <f>conversões!HT5*INPUTs!HP$30</f>
        <v>4659.6110115052998</v>
      </c>
      <c r="HV5" s="145">
        <f>conversões!HU5*INPUTs!HQ$30</f>
        <v>6738.567065876814</v>
      </c>
      <c r="HW5" s="145">
        <f>conversões!HV5*INPUTs!HR$30</f>
        <v>188.97521921940785</v>
      </c>
      <c r="HX5" s="145">
        <f>conversões!HW5*INPUTs!HS$30</f>
        <v>1309.2567564552876</v>
      </c>
      <c r="HY5" s="145">
        <f>conversões!HX5*INPUTs!HT$30</f>
        <v>1049.1817431907302</v>
      </c>
      <c r="HZ5" s="145">
        <f>conversões!HY5*INPUTs!HU$30</f>
        <v>2604.4047907151639</v>
      </c>
      <c r="IA5" s="145">
        <f t="shared" si="7"/>
        <v>101496.33738376692</v>
      </c>
    </row>
    <row r="6" spans="1:235" s="28" customFormat="1" ht="48" x14ac:dyDescent="0.25">
      <c r="A6" s="99" t="s">
        <v>28</v>
      </c>
      <c r="B6" s="100">
        <v>7311</v>
      </c>
      <c r="C6" s="100"/>
      <c r="D6" s="100">
        <v>1</v>
      </c>
      <c r="E6" s="100"/>
      <c r="F6" s="100"/>
      <c r="G6" s="100" t="s">
        <v>834</v>
      </c>
      <c r="H6" s="100" t="s">
        <v>795</v>
      </c>
      <c r="I6" s="99" t="s">
        <v>837</v>
      </c>
      <c r="J6" s="99" t="s">
        <v>877</v>
      </c>
      <c r="K6" s="99" t="s">
        <v>845</v>
      </c>
      <c r="L6" s="145">
        <f>conversões!K6*INPUTs!G$30</f>
        <v>7091.7582192233967</v>
      </c>
      <c r="M6" s="145">
        <f>conversões!L6*INPUTs!H$30</f>
        <v>1952.7306677249089</v>
      </c>
      <c r="N6" s="145">
        <f>conversões!M6*INPUTs!I$30</f>
        <v>28533.777120746105</v>
      </c>
      <c r="O6" s="145">
        <f>conversões!N6*INPUTs!J$30</f>
        <v>2195.1243722301006</v>
      </c>
      <c r="P6" s="145">
        <f>conversões!O6*INPUTs!K$30</f>
        <v>45816.898278708133</v>
      </c>
      <c r="Q6" s="145">
        <f>conversões!P6*INPUTs!L$30</f>
        <v>3511.2171286762509</v>
      </c>
      <c r="R6" s="145">
        <f>conversões!Q6*INPUTs!M$30</f>
        <v>3590.8992003693593</v>
      </c>
      <c r="S6" s="145">
        <f>conversões!R6*INPUTs!N$30</f>
        <v>23219.223311982096</v>
      </c>
      <c r="T6" s="145">
        <f>conversões!S6*INPUTs!O$30</f>
        <v>10555.937895965471</v>
      </c>
      <c r="U6" s="145">
        <f>conversões!T6*INPUTs!P$30</f>
        <v>47043.876665124117</v>
      </c>
      <c r="V6" s="145">
        <f>conversões!U6*INPUTs!Q$30</f>
        <v>21437.368203111597</v>
      </c>
      <c r="W6" s="145">
        <f>conversões!V6*INPUTs!R$30</f>
        <v>13556.15247690121</v>
      </c>
      <c r="X6" s="145">
        <f>conversões!W6*INPUTs!S$30</f>
        <v>114526.86714454742</v>
      </c>
      <c r="Y6" s="145">
        <f>conversões!X6*INPUTs!T$30</f>
        <v>11508.465959258232</v>
      </c>
      <c r="Z6" s="145">
        <f>conversões!Y6*INPUTs!U$30</f>
        <v>19101.322549054996</v>
      </c>
      <c r="AA6" s="145">
        <f>conversões!Z6*INPUTs!V$30</f>
        <v>151122.68670427083</v>
      </c>
      <c r="AB6" s="145">
        <f>conversões!AA6*INPUTs!W$30</f>
        <v>191065.75394414522</v>
      </c>
      <c r="AC6" s="145">
        <f>conversões!AB6*INPUTs!X$30</f>
        <v>65009.672950970584</v>
      </c>
      <c r="AD6" s="145">
        <f>conversões!AC6*INPUTs!Y$30</f>
        <v>626343.72837068804</v>
      </c>
      <c r="AE6" s="145">
        <f>conversões!AD6*INPUTs!Z$30</f>
        <v>4819699.6323548844</v>
      </c>
      <c r="AF6" s="145">
        <f>conversões!AE6*INPUTs!AA$30</f>
        <v>161486.832246846</v>
      </c>
      <c r="AG6" s="145">
        <f>conversões!AF6*INPUTs!AB$30</f>
        <v>142005.32209633375</v>
      </c>
      <c r="AH6" s="145">
        <f>conversões!AG6*INPUTs!AC$30</f>
        <v>204416.81647996596</v>
      </c>
      <c r="AI6" s="145">
        <f>conversões!AH6*INPUTs!AD$30</f>
        <v>29757.644484982877</v>
      </c>
      <c r="AJ6" s="145">
        <f>conversões!AI6*INPUTs!AE$30</f>
        <v>25867.409423179481</v>
      </c>
      <c r="AK6" s="145">
        <f>conversões!AJ6*INPUTs!AF$30</f>
        <v>40969.965834945651</v>
      </c>
      <c r="AL6" s="145">
        <f>conversões!AK6*INPUTs!AG$30</f>
        <v>254877.65221334857</v>
      </c>
      <c r="AM6" s="145">
        <f t="shared" si="0"/>
        <v>7066264.7362981858</v>
      </c>
      <c r="AN6" s="145">
        <f>conversões!AM6*INPUTs!AI$30</f>
        <v>5155.7784565231441</v>
      </c>
      <c r="AO6" s="145">
        <f>conversões!AN6*INPUTs!AJ$30</f>
        <v>1886.8943938979919</v>
      </c>
      <c r="AP6" s="145">
        <f>conversões!AO6*INPUTs!AK$30</f>
        <v>36530.029207304338</v>
      </c>
      <c r="AQ6" s="145">
        <f>conversões!AP6*INPUTs!AL$30</f>
        <v>1515.8081326147701</v>
      </c>
      <c r="AR6" s="145">
        <f>conversões!AQ6*INPUTs!AM$30</f>
        <v>43183.247955780462</v>
      </c>
      <c r="AS6" s="145">
        <f>conversões!AR6*INPUTs!AN$30</f>
        <v>6403.7508577634771</v>
      </c>
      <c r="AT6" s="145">
        <f>conversões!AS6*INPUTs!AO$30</f>
        <v>3499.4199403005164</v>
      </c>
      <c r="AU6" s="145">
        <f>conversões!AT6*INPUTs!AP$30</f>
        <v>28052.973342808233</v>
      </c>
      <c r="AV6" s="145">
        <f>conversões!AU6*INPUTs!AQ$30</f>
        <v>12490.844118603429</v>
      </c>
      <c r="AW6" s="145">
        <f>conversões!AV6*INPUTs!AR$30</f>
        <v>48072.115386319056</v>
      </c>
      <c r="AX6" s="145">
        <f>conversões!AW6*INPUTs!AS$30</f>
        <v>22999.456233961693</v>
      </c>
      <c r="AY6" s="145">
        <f>conversões!AX6*INPUTs!AT$30</f>
        <v>13692.129375105691</v>
      </c>
      <c r="AZ6" s="145">
        <f>conversões!AY6*INPUTs!AU$30</f>
        <v>110193.84072053537</v>
      </c>
      <c r="BA6" s="145">
        <f>conversões!AZ6*INPUTs!AV$30</f>
        <v>9982.3107498251957</v>
      </c>
      <c r="BB6" s="145">
        <f>conversões!BA6*INPUTs!AW$30</f>
        <v>17041.788414770246</v>
      </c>
      <c r="BC6" s="145">
        <f>conversões!BB6*INPUTs!AX$30</f>
        <v>118206.83847723142</v>
      </c>
      <c r="BD6" s="145">
        <f>conversões!BC6*INPUTs!AY$30</f>
        <v>186880.8284802408</v>
      </c>
      <c r="BE6" s="145">
        <f>conversões!BD6*INPUTs!AZ$30</f>
        <v>57372.788772279404</v>
      </c>
      <c r="BF6" s="145">
        <f>conversões!BE6*INPUTs!BA$30</f>
        <v>603192.64978198218</v>
      </c>
      <c r="BG6" s="145">
        <f>conversões!BF6*INPUTs!BB$30</f>
        <v>4572925.6829296872</v>
      </c>
      <c r="BH6" s="145">
        <f>conversões!BG6*INPUTs!BC$30</f>
        <v>165611.15537943214</v>
      </c>
      <c r="BI6" s="145">
        <f>conversões!BH6*INPUTs!BD$30</f>
        <v>128995.44128348934</v>
      </c>
      <c r="BJ6" s="145">
        <f>conversões!BI6*INPUTs!BE$30</f>
        <v>187454.36128252777</v>
      </c>
      <c r="BK6" s="145">
        <f>conversões!BJ6*INPUTs!BF$30</f>
        <v>24882.873176791421</v>
      </c>
      <c r="BL6" s="145">
        <f>conversões!BK6*INPUTs!BG$30</f>
        <v>23883.508975022523</v>
      </c>
      <c r="BM6" s="145">
        <f>conversões!BL6*INPUTs!BH$30</f>
        <v>47762.890357477947</v>
      </c>
      <c r="BN6" s="145">
        <f>conversões!BM6*INPUTs!BI$30</f>
        <v>230215.85277530583</v>
      </c>
      <c r="BO6" s="145">
        <f t="shared" si="1"/>
        <v>6708085.2589575816</v>
      </c>
      <c r="BP6" s="145">
        <f>conversões!BO6*INPUTs!BK$30</f>
        <v>5878.5549103569019</v>
      </c>
      <c r="BQ6" s="145">
        <f>conversões!BP6*INPUTs!BL$30</f>
        <v>2672.7133907361767</v>
      </c>
      <c r="BR6" s="145">
        <f>conversões!BQ6*INPUTs!BM$30</f>
        <v>42278.728086510055</v>
      </c>
      <c r="BS6" s="145">
        <f>conversões!BR6*INPUTs!BN$30</f>
        <v>3125.7369194812568</v>
      </c>
      <c r="BT6" s="145">
        <f>conversões!BS6*INPUTs!BO$30</f>
        <v>43575.411399359298</v>
      </c>
      <c r="BU6" s="145">
        <f>conversões!BT6*INPUTs!BP$30</f>
        <v>5714.6440430759558</v>
      </c>
      <c r="BV6" s="145">
        <f>conversões!BU6*INPUTs!BQ$30</f>
        <v>7108.7043049249223</v>
      </c>
      <c r="BW6" s="145">
        <f>conversões!BV6*INPUTs!BR$30</f>
        <v>31212.683805504745</v>
      </c>
      <c r="BX6" s="145">
        <f>conversões!BW6*INPUTs!BS$30</f>
        <v>11955.27998215691</v>
      </c>
      <c r="BY6" s="145">
        <f>conversões!BX6*INPUTs!BT$30</f>
        <v>52372.54771722712</v>
      </c>
      <c r="BZ6" s="145">
        <f>conversões!BY6*INPUTs!BU$30</f>
        <v>25059.956738234934</v>
      </c>
      <c r="CA6" s="145">
        <f>conversões!BZ6*INPUTs!BV$30</f>
        <v>12509.376407392727</v>
      </c>
      <c r="CB6" s="145">
        <f>conversões!CA6*INPUTs!BW$30</f>
        <v>117571.81371786437</v>
      </c>
      <c r="CC6" s="145">
        <f>conversões!CB6*INPUTs!BX$30</f>
        <v>11992.54831063615</v>
      </c>
      <c r="CD6" s="145">
        <f>conversões!CC6*INPUTs!BY$30</f>
        <v>17651.60157430164</v>
      </c>
      <c r="CE6" s="145">
        <f>conversões!CD6*INPUTs!BZ$30</f>
        <v>124859.79721398554</v>
      </c>
      <c r="CF6" s="145">
        <f>conversões!CE6*INPUTs!CA$30</f>
        <v>192750.77624630404</v>
      </c>
      <c r="CG6" s="145">
        <f>conversões!CF6*INPUTs!CB$30</f>
        <v>51873.620543500394</v>
      </c>
      <c r="CH6" s="145">
        <f>conversões!CG6*INPUTs!CC$30</f>
        <v>605951.06730164844</v>
      </c>
      <c r="CI6" s="145">
        <f>conversões!CH6*INPUTs!CD$30</f>
        <v>4572175.8191818623</v>
      </c>
      <c r="CJ6" s="145">
        <f>conversões!CI6*INPUTs!CE$30</f>
        <v>158958.37714204672</v>
      </c>
      <c r="CK6" s="145">
        <f>conversões!CJ6*INPUTs!CF$30</f>
        <v>115752.6582955893</v>
      </c>
      <c r="CL6" s="145">
        <f>conversões!CK6*INPUTs!CG$30</f>
        <v>192518.09513225008</v>
      </c>
      <c r="CM6" s="145">
        <f>conversões!CL6*INPUTs!CH$30</f>
        <v>23907.742533586541</v>
      </c>
      <c r="CN6" s="145">
        <f>conversões!CM6*INPUTs!CI$30</f>
        <v>27172.613402152383</v>
      </c>
      <c r="CO6" s="145">
        <f>conversões!CN6*INPUTs!CJ$30</f>
        <v>48049.331817404054</v>
      </c>
      <c r="CP6" s="145">
        <f>conversões!CO6*INPUTs!CK$30</f>
        <v>248619.7314721577</v>
      </c>
      <c r="CQ6" s="145">
        <f t="shared" si="2"/>
        <v>6753269.9315902516</v>
      </c>
      <c r="CR6" s="145">
        <f>conversões!CQ6*INPUTs!CM$30</f>
        <v>5824.2188711025083</v>
      </c>
      <c r="CS6" s="145">
        <f>conversões!CR6*INPUTs!CN$30</f>
        <v>2482.2851933792231</v>
      </c>
      <c r="CT6" s="145">
        <f>conversões!CS6*INPUTs!CO$30</f>
        <v>47365.218771254331</v>
      </c>
      <c r="CU6" s="145">
        <f>conversões!CT6*INPUTs!CP$30</f>
        <v>2770.824760073845</v>
      </c>
      <c r="CV6" s="145">
        <f>conversões!CU6*INPUTs!CQ$30</f>
        <v>40483.289235228411</v>
      </c>
      <c r="CW6" s="145">
        <f>conversões!CV6*INPUTs!CR$30</f>
        <v>5224.9394789420548</v>
      </c>
      <c r="CX6" s="145">
        <f>conversões!CW6*INPUTs!CS$30</f>
        <v>9832.2581345672679</v>
      </c>
      <c r="CY6" s="145">
        <f>conversões!CX6*INPUTs!CT$30</f>
        <v>32411.310872305337</v>
      </c>
      <c r="CZ6" s="145">
        <f>conversões!CY6*INPUTs!CU$30</f>
        <v>8536.7164583345602</v>
      </c>
      <c r="DA6" s="145">
        <f>conversões!CZ6*INPUTs!CV$30</f>
        <v>52414.628682146489</v>
      </c>
      <c r="DB6" s="145">
        <f>conversões!DA6*INPUTs!CW$30</f>
        <v>22539.372615684621</v>
      </c>
      <c r="DC6" s="145">
        <f>conversões!DB6*INPUTs!CX$30</f>
        <v>10556.319045804059</v>
      </c>
      <c r="DD6" s="145">
        <f>conversões!DC6*INPUTs!CY$30</f>
        <v>100274.69728520549</v>
      </c>
      <c r="DE6" s="145">
        <f>conversões!DD6*INPUTs!CZ$30</f>
        <v>9201.1037690789999</v>
      </c>
      <c r="DF6" s="145">
        <f>conversões!DE6*INPUTs!DA$30</f>
        <v>12216.175729982928</v>
      </c>
      <c r="DG6" s="145">
        <f>conversões!DF6*INPUTs!DB$30</f>
        <v>115261.80714212841</v>
      </c>
      <c r="DH6" s="145">
        <f>conversões!DG6*INPUTs!DC$30</f>
        <v>195305.1791812022</v>
      </c>
      <c r="DI6" s="145">
        <f>conversões!DH6*INPUTs!DD$30</f>
        <v>46696.100735925203</v>
      </c>
      <c r="DJ6" s="145">
        <f>conversões!DI6*INPUTs!DE$30</f>
        <v>568111.91734836681</v>
      </c>
      <c r="DK6" s="145">
        <f>conversões!DJ6*INPUTs!DF$30</f>
        <v>4234805.6294703279</v>
      </c>
      <c r="DL6" s="145">
        <f>conversões!DK6*INPUTs!DG$30</f>
        <v>147900.43157872572</v>
      </c>
      <c r="DM6" s="145">
        <f>conversões!DL6*INPUTs!DH$30</f>
        <v>101917.85121845221</v>
      </c>
      <c r="DN6" s="145">
        <f>conversões!DM6*INPUTs!DI$30</f>
        <v>202247.4780125051</v>
      </c>
      <c r="DO6" s="145">
        <f>conversões!DN6*INPUTs!DJ$30</f>
        <v>24238.697979308839</v>
      </c>
      <c r="DP6" s="145">
        <f>conversões!DO6*INPUTs!DK$30</f>
        <v>24505.790095832155</v>
      </c>
      <c r="DQ6" s="145">
        <f>conversões!DP6*INPUTs!DL$30</f>
        <v>59590.79640622031</v>
      </c>
      <c r="DR6" s="145">
        <f>conversões!DQ6*INPUTs!DM$30</f>
        <v>209474.93272116582</v>
      </c>
      <c r="DS6" s="145">
        <f t="shared" si="3"/>
        <v>6292189.9707932519</v>
      </c>
      <c r="DT6" s="145">
        <f>conversões!DS6*INPUTs!DO$30</f>
        <v>3757.8968606013323</v>
      </c>
      <c r="DU6" s="145">
        <f>conversões!DT6*INPUTs!DP$30</f>
        <v>4113.6658957400941</v>
      </c>
      <c r="DV6" s="145">
        <f>conversões!DU6*INPUTs!DQ$30</f>
        <v>46553.502141301506</v>
      </c>
      <c r="DW6" s="145">
        <f>conversões!DV6*INPUTs!DR$30</f>
        <v>2686.1027670949848</v>
      </c>
      <c r="DX6" s="145">
        <f>conversões!DW6*INPUTs!DS$30</f>
        <v>42944.651258677957</v>
      </c>
      <c r="DY6" s="145">
        <f>conversões!DX6*INPUTs!DT$30</f>
        <v>4977.8326379035361</v>
      </c>
      <c r="DZ6" s="145">
        <f>conversões!DY6*INPUTs!DU$30</f>
        <v>8507.9641843037061</v>
      </c>
      <c r="EA6" s="145">
        <f>conversões!DZ6*INPUTs!DV$30</f>
        <v>21140.236082711985</v>
      </c>
      <c r="EB6" s="145">
        <f>conversões!EA6*INPUTs!DW$30</f>
        <v>9848.9677109903496</v>
      </c>
      <c r="EC6" s="145">
        <f>conversões!EB6*INPUTs!DX$30</f>
        <v>55042.180580840679</v>
      </c>
      <c r="ED6" s="145">
        <f>conversões!EC6*INPUTs!DY$30</f>
        <v>25635.967325379679</v>
      </c>
      <c r="EE6" s="145">
        <f>conversões!ED6*INPUTs!DZ$30</f>
        <v>12586.886182771856</v>
      </c>
      <c r="EF6" s="145">
        <f>conversões!EE6*INPUTs!EA$30</f>
        <v>106165.08403197114</v>
      </c>
      <c r="EG6" s="145">
        <f>conversões!EF6*INPUTs!EB$30</f>
        <v>5547.2142555185692</v>
      </c>
      <c r="EH6" s="145">
        <f>conversões!EG6*INPUTs!EC$30</f>
        <v>11010.916063789002</v>
      </c>
      <c r="EI6" s="145">
        <f>conversões!EH6*INPUTs!ED$30</f>
        <v>136434.70400024776</v>
      </c>
      <c r="EJ6" s="145">
        <f>conversões!EI6*INPUTs!EE$30</f>
        <v>185658.99783589467</v>
      </c>
      <c r="EK6" s="145">
        <f>conversões!EJ6*INPUTs!EF$30</f>
        <v>58220.646546863776</v>
      </c>
      <c r="EL6" s="145">
        <f>conversões!EK6*INPUTs!EG$30</f>
        <v>497971.28308820649</v>
      </c>
      <c r="EM6" s="145">
        <f>conversões!EL6*INPUTs!EH$30</f>
        <v>4133883.7046085224</v>
      </c>
      <c r="EN6" s="145">
        <f>conversões!EM6*INPUTs!EI$30</f>
        <v>152701.07031167351</v>
      </c>
      <c r="EO6" s="145">
        <f>conversões!EN6*INPUTs!EJ$30</f>
        <v>105383.74782183371</v>
      </c>
      <c r="EP6" s="145">
        <f>conversões!EO6*INPUTs!EK$30</f>
        <v>202208.19006929194</v>
      </c>
      <c r="EQ6" s="145">
        <f>conversões!EP6*INPUTs!EL$30</f>
        <v>26738.472938216197</v>
      </c>
      <c r="ER6" s="145">
        <f>conversões!EQ6*INPUTs!EM$30</f>
        <v>25352.603049281512</v>
      </c>
      <c r="ES6" s="145">
        <f>conversões!ER6*INPUTs!EN$30</f>
        <v>45759.104686032646</v>
      </c>
      <c r="ET6" s="145">
        <f>conversões!ES6*INPUTs!EO$30</f>
        <v>202874.04756069498</v>
      </c>
      <c r="EU6" s="145">
        <f t="shared" si="4"/>
        <v>6133705.6404963564</v>
      </c>
      <c r="EV6" s="145">
        <f>conversões!EU6*INPUTs!EQ$30</f>
        <v>4007.1813759101633</v>
      </c>
      <c r="EW6" s="145">
        <f>conversões!EV6*INPUTs!ER$30</f>
        <v>3227.5183302084665</v>
      </c>
      <c r="EX6" s="145">
        <f>conversões!EW6*INPUTs!ES$30</f>
        <v>32328.378483486573</v>
      </c>
      <c r="EY6" s="145">
        <f>conversões!EX6*INPUTs!ET$30</f>
        <v>2411.7687763314534</v>
      </c>
      <c r="EZ6" s="145">
        <f>conversões!EY6*INPUTs!EU$30</f>
        <v>44344.052759714417</v>
      </c>
      <c r="FA6" s="145">
        <f>conversões!EZ6*INPUTs!EV$30</f>
        <v>7355.6275516266633</v>
      </c>
      <c r="FB6" s="145">
        <f>conversões!FA6*INPUTs!EW$30</f>
        <v>10742.178071507604</v>
      </c>
      <c r="FC6" s="145">
        <f>conversões!FB6*INPUTs!EX$30</f>
        <v>11422.327138743076</v>
      </c>
      <c r="FD6" s="145">
        <f>conversões!FC6*INPUTs!EY$30</f>
        <v>9946.420040864532</v>
      </c>
      <c r="FE6" s="145">
        <f>conversões!FD6*INPUTs!EZ$30</f>
        <v>52367.046570440754</v>
      </c>
      <c r="FF6" s="145">
        <f>conversões!FE6*INPUTs!FA$30</f>
        <v>23409.753301211771</v>
      </c>
      <c r="FG6" s="145">
        <f>conversões!FF6*INPUTs!FB$30</f>
        <v>10307.956939551403</v>
      </c>
      <c r="FH6" s="145">
        <f>conversões!FG6*INPUTs!FC$30</f>
        <v>105804.71016820766</v>
      </c>
      <c r="FI6" s="145">
        <f>conversões!FH6*INPUTs!FD$30</f>
        <v>4437.9026993441439</v>
      </c>
      <c r="FJ6" s="145">
        <f>conversões!FI6*INPUTs!FE$30</f>
        <v>11871.13902171697</v>
      </c>
      <c r="FK6" s="145">
        <f>conversões!FJ6*INPUTs!FF$30</f>
        <v>123034.65470872005</v>
      </c>
      <c r="FL6" s="145">
        <f>conversões!FK6*INPUTs!FG$30</f>
        <v>183079.89478120671</v>
      </c>
      <c r="FM6" s="145">
        <f>conversões!FL6*INPUTs!FH$30</f>
        <v>47280.175855749541</v>
      </c>
      <c r="FN6" s="145">
        <f>conversões!FM6*INPUTs!FI$30</f>
        <v>469739.82760124787</v>
      </c>
      <c r="FO6" s="145">
        <f>conversões!FN6*INPUTs!FJ$30</f>
        <v>3861002.1741992659</v>
      </c>
      <c r="FP6" s="145">
        <f>conversões!FO6*INPUTs!FK$30</f>
        <v>163944.12084427301</v>
      </c>
      <c r="FQ6" s="145">
        <f>conversões!FP6*INPUTs!FL$30</f>
        <v>96284.26102916777</v>
      </c>
      <c r="FR6" s="145">
        <f>conversões!FQ6*INPUTs!FM$30</f>
        <v>226387.76729376396</v>
      </c>
      <c r="FS6" s="145">
        <f>conversões!FR6*INPUTs!FN$30</f>
        <v>23989.798463146151</v>
      </c>
      <c r="FT6" s="145">
        <f>conversões!FS6*INPUTs!FO$30</f>
        <v>26956.406147580525</v>
      </c>
      <c r="FU6" s="145">
        <f>conversões!FT6*INPUTs!FP$30</f>
        <v>42120.428505776348</v>
      </c>
      <c r="FV6" s="145">
        <f>conversões!FU6*INPUTs!FQ$30</f>
        <v>201826.84333060408</v>
      </c>
      <c r="FW6" s="145">
        <f t="shared" si="5"/>
        <v>5799630.3139893683</v>
      </c>
      <c r="FX6" s="145">
        <f>conversões!FW6*INPUTs!FS$30</f>
        <v>4857.5147008618096</v>
      </c>
      <c r="FY6" s="145">
        <f>conversões!FX6*INPUTs!FT$30</f>
        <v>1989.6553333950824</v>
      </c>
      <c r="FZ6" s="145">
        <f>conversões!FY6*INPUTs!FU$30</f>
        <v>28872.505609160366</v>
      </c>
      <c r="GA6" s="145">
        <f>conversões!FZ6*INPUTs!FV$30</f>
        <v>1526.9144848111057</v>
      </c>
      <c r="GB6" s="145">
        <f>conversões!GA6*INPUTs!FW$30</f>
        <v>48578.502479930678</v>
      </c>
      <c r="GC6" s="145">
        <f>conversões!GB6*INPUTs!FX$30</f>
        <v>8047.1798706588552</v>
      </c>
      <c r="GD6" s="145">
        <f>conversões!GC6*INPUTs!FY$30</f>
        <v>7892.9078324043512</v>
      </c>
      <c r="GE6" s="145">
        <f>conversões!GD6*INPUTs!FZ$30</f>
        <v>10020.125236977499</v>
      </c>
      <c r="GF6" s="145">
        <f>conversões!GE6*INPUTs!GA$30</f>
        <v>9029.3256236755133</v>
      </c>
      <c r="GG6" s="145">
        <f>conversões!GF6*INPUTs!GB$30</f>
        <v>45959.719030335364</v>
      </c>
      <c r="GH6" s="145">
        <f>conversões!GG6*INPUTs!GC$30</f>
        <v>22830.092070247731</v>
      </c>
      <c r="GI6" s="145">
        <f>conversões!GH6*INPUTs!GD$30</f>
        <v>12236.000950078302</v>
      </c>
      <c r="GJ6" s="145">
        <f>conversões!GI6*INPUTs!GE$30</f>
        <v>92423.304874941852</v>
      </c>
      <c r="GK6" s="145">
        <f>conversões!GJ6*INPUTs!GF$30</f>
        <v>4798.6407949694158</v>
      </c>
      <c r="GL6" s="145">
        <f>conversões!GK6*INPUTs!GG$30</f>
        <v>12575.140728625367</v>
      </c>
      <c r="GM6" s="145">
        <f>conversões!GL6*INPUTs!GH$30</f>
        <v>129539.31255737453</v>
      </c>
      <c r="GN6" s="145">
        <f>conversões!GM6*INPUTs!GI$30</f>
        <v>187809.42177895101</v>
      </c>
      <c r="GO6" s="145">
        <f>conversões!GN6*INPUTs!GJ$30</f>
        <v>49031.51123644552</v>
      </c>
      <c r="GP6" s="145">
        <f>conversões!GO6*INPUTs!GK$30</f>
        <v>521074.57085445692</v>
      </c>
      <c r="GQ6" s="145">
        <f>conversões!GP6*INPUTs!GL$30</f>
        <v>4292833.1354830181</v>
      </c>
      <c r="GR6" s="145">
        <f>conversões!GQ6*INPUTs!GM$30</f>
        <v>212957.15556353825</v>
      </c>
      <c r="GS6" s="145">
        <f>conversões!GR6*INPUTs!GN$30</f>
        <v>94437.023506128098</v>
      </c>
      <c r="GT6" s="145">
        <f>conversões!GS6*INPUTs!GO$30</f>
        <v>265980.38238340791</v>
      </c>
      <c r="GU6" s="145">
        <f>conversões!GT6*INPUTs!GP$30</f>
        <v>20164.482554637401</v>
      </c>
      <c r="GV6" s="145">
        <f>conversões!GU6*INPUTs!GQ$30</f>
        <v>21183.234801808208</v>
      </c>
      <c r="GW6" s="145">
        <f>conversões!GV6*INPUTs!GR$30</f>
        <v>38251.388375761897</v>
      </c>
      <c r="GX6" s="145">
        <f>conversões!GW6*INPUTs!GS$30</f>
        <v>175356.23764185805</v>
      </c>
      <c r="GY6" s="145">
        <f t="shared" si="6"/>
        <v>6320255.3863584595</v>
      </c>
      <c r="GZ6" s="145">
        <f>conversões!GY6*INPUTs!GU$30</f>
        <v>4248.2650915330287</v>
      </c>
      <c r="HA6" s="145">
        <f>conversões!GZ6*INPUTs!GV$30</f>
        <v>1167.1696752176194</v>
      </c>
      <c r="HB6" s="145">
        <f>conversões!HA6*INPUTs!GW$30</f>
        <v>22246.258437335215</v>
      </c>
      <c r="HC6" s="145">
        <f>conversões!HB6*INPUTs!GX$30</f>
        <v>4378.1778425830707</v>
      </c>
      <c r="HD6" s="145">
        <f>conversões!HC6*INPUTs!GY$30</f>
        <v>47273.169093290053</v>
      </c>
      <c r="HE6" s="145">
        <f>conversões!HD6*INPUTs!GZ$30</f>
        <v>7088.2492503787089</v>
      </c>
      <c r="HF6" s="145">
        <f>conversões!HE6*INPUTs!HA$30</f>
        <v>7319.7438939224867</v>
      </c>
      <c r="HG6" s="145">
        <f>conversões!HF6*INPUTs!HB$30</f>
        <v>10506.86703802155</v>
      </c>
      <c r="HH6" s="145">
        <f>conversões!HG6*INPUTs!HC$30</f>
        <v>6437.3281543947624</v>
      </c>
      <c r="HI6" s="145">
        <f>conversões!HH6*INPUTs!HD$30</f>
        <v>33384.086585515484</v>
      </c>
      <c r="HJ6" s="145">
        <f>conversões!HI6*INPUTs!HE$30</f>
        <v>20035.807277475717</v>
      </c>
      <c r="HK6" s="145">
        <f>conversões!HJ6*INPUTs!HF$30</f>
        <v>11523.07157112162</v>
      </c>
      <c r="HL6" s="145">
        <f>conversões!HK6*INPUTs!HG$30</f>
        <v>72356.020152265177</v>
      </c>
      <c r="HM6" s="145">
        <f>conversões!HL6*INPUTs!HH$30</f>
        <v>3500.7713799197695</v>
      </c>
      <c r="HN6" s="145">
        <f>conversões!HM6*INPUTs!HI$30</f>
        <v>7878.3494883955054</v>
      </c>
      <c r="HO6" s="145">
        <f>conversões!HN6*INPUTs!HJ$30</f>
        <v>96570.453501679294</v>
      </c>
      <c r="HP6" s="145">
        <f>conversões!HO6*INPUTs!HK$30</f>
        <v>141673.04785571934</v>
      </c>
      <c r="HQ6" s="145">
        <f>conversões!HP6*INPUTs!HL$30</f>
        <v>32363.107769701717</v>
      </c>
      <c r="HR6" s="145">
        <f>conversões!HQ6*INPUTs!HM$30</f>
        <v>481910.65501832933</v>
      </c>
      <c r="HS6" s="145">
        <f>conversões!HR6*INPUTs!HN$30</f>
        <v>3377915.7545510908</v>
      </c>
      <c r="HT6" s="145">
        <f>conversões!HS6*INPUTs!HO$30</f>
        <v>619339.13871356717</v>
      </c>
      <c r="HU6" s="145">
        <f>conversões!HT6*INPUTs!HP$30</f>
        <v>78706.37143674829</v>
      </c>
      <c r="HV6" s="145">
        <f>conversões!HU6*INPUTs!HQ$30</f>
        <v>156405.13241220766</v>
      </c>
      <c r="HW6" s="145">
        <f>conversões!HV6*INPUTs!HR$30</f>
        <v>18495.719123517087</v>
      </c>
      <c r="HX6" s="145">
        <f>conversões!HW6*INPUTs!HS$30</f>
        <v>18282.015986952531</v>
      </c>
      <c r="HY6" s="145">
        <f>conversões!HX6*INPUTs!HT$30</f>
        <v>35002.671859053822</v>
      </c>
      <c r="HZ6" s="145">
        <f>conversões!HY6*INPUTs!HU$30</f>
        <v>165995.50774417372</v>
      </c>
      <c r="IA6" s="145">
        <f t="shared" si="7"/>
        <v>5482002.9109041113</v>
      </c>
    </row>
    <row r="7" spans="1:235" s="28" customFormat="1" ht="48" x14ac:dyDescent="0.25">
      <c r="A7" s="99" t="s">
        <v>28</v>
      </c>
      <c r="B7" s="100">
        <v>7312</v>
      </c>
      <c r="C7" s="100"/>
      <c r="D7" s="100">
        <v>1</v>
      </c>
      <c r="E7" s="100"/>
      <c r="F7" s="100"/>
      <c r="G7" s="100" t="s">
        <v>835</v>
      </c>
      <c r="H7" s="100" t="s">
        <v>795</v>
      </c>
      <c r="I7" s="99" t="s">
        <v>837</v>
      </c>
      <c r="J7" s="99" t="s">
        <v>877</v>
      </c>
      <c r="K7" s="99" t="s">
        <v>845</v>
      </c>
      <c r="L7" s="145">
        <f>conversões!K7*INPUTs!G$30</f>
        <v>2008.8372718685896</v>
      </c>
      <c r="M7" s="145">
        <f>conversões!L7*INPUTs!H$30</f>
        <v>95.00916061515494</v>
      </c>
      <c r="N7" s="145">
        <f>conversões!M7*INPUTs!I$30</f>
        <v>4712.45806131264</v>
      </c>
      <c r="O7" s="145">
        <f>conversões!N7*INPUTs!J$30</f>
        <v>2381.744532482488</v>
      </c>
      <c r="P7" s="145">
        <f>conversões!O7*INPUTs!K$30</f>
        <v>2705.1763005346243</v>
      </c>
      <c r="Q7" s="145">
        <f>conversões!P7*INPUTs!L$30</f>
        <v>173.40913646877422</v>
      </c>
      <c r="R7" s="145">
        <f>conversões!Q7*INPUTs!M$30</f>
        <v>685.96508398400465</v>
      </c>
      <c r="S7" s="145">
        <f>conversões!R7*INPUTs!N$30</f>
        <v>3172.0887916330294</v>
      </c>
      <c r="T7" s="145">
        <f>conversões!S7*INPUTs!O$30</f>
        <v>2345.3829432289044</v>
      </c>
      <c r="U7" s="145">
        <f>conversões!T7*INPUTs!P$30</f>
        <v>18306.666985327814</v>
      </c>
      <c r="V7" s="145">
        <f>conversões!U7*INPUTs!Q$30</f>
        <v>4378.5114183236819</v>
      </c>
      <c r="W7" s="145">
        <f>conversões!V7*INPUTs!R$30</f>
        <v>1934.0803694959163</v>
      </c>
      <c r="X7" s="145">
        <f>conversões!W7*INPUTs!S$30</f>
        <v>8065.4115693793628</v>
      </c>
      <c r="Y7" s="145">
        <f>conversões!X7*INPUTs!T$30</f>
        <v>1184.1545907571406</v>
      </c>
      <c r="Z7" s="145">
        <f>conversões!Y7*INPUTs!U$30</f>
        <v>9090.8855548771298</v>
      </c>
      <c r="AA7" s="145">
        <f>conversões!Z7*INPUTs!V$30</f>
        <v>29551.818222912643</v>
      </c>
      <c r="AB7" s="145">
        <f>conversões!AA7*INPUTs!W$30</f>
        <v>33569.244687174265</v>
      </c>
      <c r="AC7" s="145">
        <f>conversões!AB7*INPUTs!X$30</f>
        <v>12921.795313307421</v>
      </c>
      <c r="AD7" s="145">
        <f>conversões!AC7*INPUTs!Y$30</f>
        <v>70031.8497914826</v>
      </c>
      <c r="AE7" s="145">
        <f>conversões!AD7*INPUTs!Z$30</f>
        <v>312268.04969392723</v>
      </c>
      <c r="AF7" s="145">
        <f>conversões!AE7*INPUTs!AA$30</f>
        <v>83609.171892856102</v>
      </c>
      <c r="AG7" s="145">
        <f>conversões!AF7*INPUTs!AB$30</f>
        <v>36548.550391004232</v>
      </c>
      <c r="AH7" s="145">
        <f>conversões!AG7*INPUTs!AC$30</f>
        <v>42984.004858357141</v>
      </c>
      <c r="AI7" s="145">
        <f>conversões!AH7*INPUTs!AD$30</f>
        <v>8880.5183827582077</v>
      </c>
      <c r="AJ7" s="145">
        <f>conversões!AI7*INPUTs!AE$30</f>
        <v>11095.557730710621</v>
      </c>
      <c r="AK7" s="145">
        <f>conversões!AJ7*INPUTs!AF$30</f>
        <v>24468.685088432838</v>
      </c>
      <c r="AL7" s="145">
        <f>conversões!AK7*INPUTs!AG$30</f>
        <v>35281.385240958814</v>
      </c>
      <c r="AM7" s="145">
        <f t="shared" si="0"/>
        <v>762450.41306417133</v>
      </c>
      <c r="AN7" s="145">
        <f>conversões!AM7*INPUTs!AI$30</f>
        <v>2133.7208832743013</v>
      </c>
      <c r="AO7" s="145">
        <f>conversões!AN7*INPUTs!AJ$30</f>
        <v>0</v>
      </c>
      <c r="AP7" s="145">
        <f>conversões!AO7*INPUTs!AK$30</f>
        <v>2524.6036845985891</v>
      </c>
      <c r="AQ7" s="145">
        <f>conversões!AP7*INPUTs!AL$30</f>
        <v>1213.0538922782387</v>
      </c>
      <c r="AR7" s="145">
        <f>conversões!AQ7*INPUTs!AM$30</f>
        <v>3265.6129374548814</v>
      </c>
      <c r="AS7" s="145">
        <f>conversões!AR7*INPUTs!AN$30</f>
        <v>102.23770616629108</v>
      </c>
      <c r="AT7" s="145">
        <f>conversões!AS7*INPUTs!AO$30</f>
        <v>804.60115122558068</v>
      </c>
      <c r="AU7" s="145">
        <f>conversões!AT7*INPUTs!AP$30</f>
        <v>1932.0190498062443</v>
      </c>
      <c r="AV7" s="145">
        <f>conversões!AU7*INPUTs!AQ$30</f>
        <v>2061.0699884577416</v>
      </c>
      <c r="AW7" s="145">
        <f>conversões!AV7*INPUTs!AR$30</f>
        <v>17164.295491160079</v>
      </c>
      <c r="AX7" s="145">
        <f>conversões!AW7*INPUTs!AS$30</f>
        <v>4308.1669525333309</v>
      </c>
      <c r="AY7" s="145">
        <f>conversões!AX7*INPUTs!AT$30</f>
        <v>1778.524939958344</v>
      </c>
      <c r="AZ7" s="145">
        <f>conversões!AY7*INPUTs!AU$30</f>
        <v>10023.286320884388</v>
      </c>
      <c r="BA7" s="145">
        <f>conversões!AZ7*INPUTs!AV$30</f>
        <v>1106.3860896881642</v>
      </c>
      <c r="BB7" s="145">
        <f>conversões!BA7*INPUTs!AW$30</f>
        <v>5487.7793928620413</v>
      </c>
      <c r="BC7" s="145">
        <f>conversões!BB7*INPUTs!AX$30</f>
        <v>29039.667844920587</v>
      </c>
      <c r="BD7" s="145">
        <f>conversões!BC7*INPUTs!AY$30</f>
        <v>33475.799301300227</v>
      </c>
      <c r="BE7" s="145">
        <f>conversões!BD7*INPUTs!AZ$30</f>
        <v>11726.362608345264</v>
      </c>
      <c r="BF7" s="145">
        <f>conversões!BE7*INPUTs!BA$30</f>
        <v>68715.09184121601</v>
      </c>
      <c r="BG7" s="145">
        <f>conversões!BF7*INPUTs!BB$30</f>
        <v>314208.87281197711</v>
      </c>
      <c r="BH7" s="145">
        <f>conversões!BG7*INPUTs!BC$30</f>
        <v>61895.462122004676</v>
      </c>
      <c r="BI7" s="145">
        <f>conversões!BH7*INPUTs!BD$30</f>
        <v>31627.575968629928</v>
      </c>
      <c r="BJ7" s="145">
        <f>conversões!BI7*INPUTs!BE$30</f>
        <v>41774.176938362521</v>
      </c>
      <c r="BK7" s="145">
        <f>conversões!BJ7*INPUTs!BF$30</f>
        <v>11481.201770747579</v>
      </c>
      <c r="BL7" s="145">
        <f>conversões!BK7*INPUTs!BG$30</f>
        <v>8225.2861504853772</v>
      </c>
      <c r="BM7" s="145">
        <f>conversões!BL7*INPUTs!BH$30</f>
        <v>22216.224857749119</v>
      </c>
      <c r="BN7" s="145">
        <f>conversões!BM7*INPUTs!BI$30</f>
        <v>27427.61351677902</v>
      </c>
      <c r="BO7" s="145">
        <f t="shared" si="1"/>
        <v>715718.69421286555</v>
      </c>
      <c r="BP7" s="145">
        <f>conversões!BO7*INPUTs!BK$30</f>
        <v>1812.5831331020661</v>
      </c>
      <c r="BQ7" s="145">
        <f>conversões!BP7*INPUTs!BL$30</f>
        <v>179.24658998669187</v>
      </c>
      <c r="BR7" s="145">
        <f>conversões!BQ7*INPUTs!BM$30</f>
        <v>2048.2624144025003</v>
      </c>
      <c r="BS7" s="145">
        <f>conversões!BR7*INPUTs!BN$30</f>
        <v>0</v>
      </c>
      <c r="BT7" s="145">
        <f>conversões!BS7*INPUTs!BO$30</f>
        <v>3402.6653083610659</v>
      </c>
      <c r="BU7" s="145">
        <f>conversões!BT7*INPUTs!BP$30</f>
        <v>210.30639014062888</v>
      </c>
      <c r="BV7" s="145">
        <f>conversões!BU7*INPUTs!BQ$30</f>
        <v>585.50053990500078</v>
      </c>
      <c r="BW7" s="145">
        <f>conversões!BV7*INPUTs!BR$30</f>
        <v>2101.4275495373199</v>
      </c>
      <c r="BX7" s="145">
        <f>conversões!BW7*INPUTs!BS$30</f>
        <v>1810.1077290865262</v>
      </c>
      <c r="BY7" s="145">
        <f>conversões!BX7*INPUTs!BT$30</f>
        <v>18586.986859370976</v>
      </c>
      <c r="BZ7" s="145">
        <f>conversões!BY7*INPUTs!BU$30</f>
        <v>4963.8021863882914</v>
      </c>
      <c r="CA7" s="145">
        <f>conversões!BZ7*INPUTs!BV$30</f>
        <v>1093.0784728130238</v>
      </c>
      <c r="CB7" s="145">
        <f>conversões!CA7*INPUTs!BW$30</f>
        <v>8692.5625091821421</v>
      </c>
      <c r="CC7" s="145">
        <f>conversões!CB7*INPUTs!BX$30</f>
        <v>291.7996873568614</v>
      </c>
      <c r="CD7" s="145">
        <f>conversões!CC7*INPUTs!BY$30</f>
        <v>6729.5539699528599</v>
      </c>
      <c r="CE7" s="145">
        <f>conversões!CD7*INPUTs!BZ$30</f>
        <v>25465.444845737999</v>
      </c>
      <c r="CF7" s="145">
        <f>conversões!CE7*INPUTs!CA$30</f>
        <v>34955.591908735434</v>
      </c>
      <c r="CG7" s="145">
        <f>conversões!CF7*INPUTs!CB$30</f>
        <v>11162.156074346143</v>
      </c>
      <c r="CH7" s="145">
        <f>conversões!CG7*INPUTs!CC$30</f>
        <v>54264.703536021152</v>
      </c>
      <c r="CI7" s="145">
        <f>conversões!CH7*INPUTs!CD$30</f>
        <v>248854.68437565601</v>
      </c>
      <c r="CJ7" s="145">
        <f>conversões!CI7*INPUTs!CE$30</f>
        <v>48812.522096619425</v>
      </c>
      <c r="CK7" s="145">
        <f>conversões!CJ7*INPUTs!CF$30</f>
        <v>31645.562075414902</v>
      </c>
      <c r="CL7" s="145">
        <f>conversões!CK7*INPUTs!CG$30</f>
        <v>37326.750987463318</v>
      </c>
      <c r="CM7" s="145">
        <f>conversões!CL7*INPUTs!CH$30</f>
        <v>8233.4986057119695</v>
      </c>
      <c r="CN7" s="145">
        <f>conversões!CM7*INPUTs!CI$30</f>
        <v>5724.7481297990553</v>
      </c>
      <c r="CO7" s="145">
        <f>conversões!CN7*INPUTs!CJ$30</f>
        <v>17746.98584594324</v>
      </c>
      <c r="CP7" s="145">
        <f>conversões!CO7*INPUTs!CK$30</f>
        <v>25858.400362484168</v>
      </c>
      <c r="CQ7" s="145">
        <f t="shared" si="2"/>
        <v>602558.93218351877</v>
      </c>
      <c r="CR7" s="145">
        <f>conversões!CQ7*INPUTs!CM$30</f>
        <v>1400.9749813848166</v>
      </c>
      <c r="CS7" s="145">
        <f>conversões!CR7*INPUTs!CN$30</f>
        <v>108.75927308979689</v>
      </c>
      <c r="CT7" s="145">
        <f>conversões!CS7*INPUTs!CO$30</f>
        <v>1720.0631443498055</v>
      </c>
      <c r="CU7" s="145">
        <f>conversões!CT7*INPUTs!CP$30</f>
        <v>0</v>
      </c>
      <c r="CV7" s="145">
        <f>conversões!CU7*INPUTs!CQ$30</f>
        <v>2611.1327295246447</v>
      </c>
      <c r="CW7" s="145">
        <f>conversões!CV7*INPUTs!CR$30</f>
        <v>97.134182743272632</v>
      </c>
      <c r="CX7" s="145">
        <f>conversões!CW7*INPUTs!CS$30</f>
        <v>330.58201307143815</v>
      </c>
      <c r="CY7" s="145">
        <f>conversões!CX7*INPUTs!CT$30</f>
        <v>1702.8001920200377</v>
      </c>
      <c r="CZ7" s="145">
        <f>conversões!CY7*INPUTs!CU$30</f>
        <v>1433.9065601641014</v>
      </c>
      <c r="DA7" s="145">
        <f>conversões!CZ7*INPUTs!CV$30</f>
        <v>19796.234685533323</v>
      </c>
      <c r="DB7" s="145">
        <f>conversões!DA7*INPUTs!CW$30</f>
        <v>4114.2369214964492</v>
      </c>
      <c r="DC7" s="145">
        <f>conversões!DB7*INPUTs!CX$30</f>
        <v>1042.6417334581768</v>
      </c>
      <c r="DD7" s="145">
        <f>conversões!DC7*INPUTs!CY$30</f>
        <v>6221.7212547779955</v>
      </c>
      <c r="DE7" s="145">
        <f>conversões!DD7*INPUTs!CZ$30</f>
        <v>417.93089920521857</v>
      </c>
      <c r="DF7" s="145">
        <f>conversões!DE7*INPUTs!DA$30</f>
        <v>6182.4312078824178</v>
      </c>
      <c r="DG7" s="145">
        <f>conversões!DF7*INPUTs!DB$30</f>
        <v>36143.590695052655</v>
      </c>
      <c r="DH7" s="145">
        <f>conversões!DG7*INPUTs!DC$30</f>
        <v>39610.00087981351</v>
      </c>
      <c r="DI7" s="145">
        <f>conversões!DH7*INPUTs!DD$30</f>
        <v>8482.2292777033745</v>
      </c>
      <c r="DJ7" s="145">
        <f>conversões!DI7*INPUTs!DE$30</f>
        <v>63943.041756381775</v>
      </c>
      <c r="DK7" s="145">
        <f>conversões!DJ7*INPUTs!DF$30</f>
        <v>243306.6512443097</v>
      </c>
      <c r="DL7" s="145">
        <f>conversões!DK7*INPUTs!DG$30</f>
        <v>42915.282074914787</v>
      </c>
      <c r="DM7" s="145">
        <f>conversões!DL7*INPUTs!DH$30</f>
        <v>29401.267964493192</v>
      </c>
      <c r="DN7" s="145">
        <f>conversões!DM7*INPUTs!DI$30</f>
        <v>35174.967241852268</v>
      </c>
      <c r="DO7" s="145">
        <f>conversões!DN7*INPUTs!DJ$30</f>
        <v>7081.8752570838842</v>
      </c>
      <c r="DP7" s="145">
        <f>conversões!DO7*INPUTs!DK$30</f>
        <v>3029.3777546744741</v>
      </c>
      <c r="DQ7" s="145">
        <f>conversões!DP7*INPUTs!DL$30</f>
        <v>13133.086275406471</v>
      </c>
      <c r="DR7" s="145">
        <f>conversões!DQ7*INPUTs!DM$30</f>
        <v>23350.21917369017</v>
      </c>
      <c r="DS7" s="145">
        <f t="shared" si="3"/>
        <v>592752.13937407779</v>
      </c>
      <c r="DT7" s="145">
        <f>conversões!DS7*INPUTs!DO$30</f>
        <v>786.98505791113075</v>
      </c>
      <c r="DU7" s="145">
        <f>conversões!DT7*INPUTs!DP$30</f>
        <v>0</v>
      </c>
      <c r="DV7" s="145">
        <f>conversões!DU7*INPUTs!DQ$30</f>
        <v>2721.1133783696705</v>
      </c>
      <c r="DW7" s="145">
        <f>conversões!DV7*INPUTs!DR$30</f>
        <v>126.67155838125488</v>
      </c>
      <c r="DX7" s="145">
        <f>conversões!DW7*INPUTs!DS$30</f>
        <v>1857.0951234216473</v>
      </c>
      <c r="DY7" s="145">
        <f>conversões!DX7*INPUTs!DT$30</f>
        <v>102.88545464077481</v>
      </c>
      <c r="DZ7" s="145">
        <f>conversões!DY7*INPUTs!DU$30</f>
        <v>451.06686343234537</v>
      </c>
      <c r="EA7" s="145">
        <f>conversões!DZ7*INPUTs!DV$30</f>
        <v>2262.4342580093653</v>
      </c>
      <c r="EB7" s="145">
        <f>conversões!EA7*INPUTs!DW$30</f>
        <v>1610.4423761344553</v>
      </c>
      <c r="EC7" s="145">
        <f>conversões!EB7*INPUTs!DX$30</f>
        <v>12272.918761899522</v>
      </c>
      <c r="ED7" s="145">
        <f>conversões!EC7*INPUTs!DY$30</f>
        <v>1674.8407889538664</v>
      </c>
      <c r="EE7" s="145">
        <f>conversões!ED7*INPUTs!DZ$30</f>
        <v>913.19426510413928</v>
      </c>
      <c r="EF7" s="145">
        <f>conversões!EE7*INPUTs!EA$30</f>
        <v>5380.886758324451</v>
      </c>
      <c r="EG7" s="145">
        <f>conversões!EF7*INPUTs!EB$30</f>
        <v>320.80346264016464</v>
      </c>
      <c r="EH7" s="145">
        <f>conversões!EG7*INPUTs!EC$30</f>
        <v>4886.7944926259761</v>
      </c>
      <c r="EI7" s="145">
        <f>conversões!EH7*INPUTs!ED$30</f>
        <v>20710.280441945528</v>
      </c>
      <c r="EJ7" s="145">
        <f>conversões!EI7*INPUTs!EE$30</f>
        <v>34724.448261013589</v>
      </c>
      <c r="EK7" s="145">
        <f>conversões!EJ7*INPUTs!EF$30</f>
        <v>9023.4871664868751</v>
      </c>
      <c r="EL7" s="145">
        <f>conversões!EK7*INPUTs!EG$30</f>
        <v>75126.235543347124</v>
      </c>
      <c r="EM7" s="145">
        <f>conversões!EL7*INPUTs!EH$30</f>
        <v>305321.78370537073</v>
      </c>
      <c r="EN7" s="145">
        <f>conversões!EM7*INPUTs!EI$30</f>
        <v>35676.800927197612</v>
      </c>
      <c r="EO7" s="145">
        <f>conversões!EN7*INPUTs!EJ$30</f>
        <v>27064.835171076211</v>
      </c>
      <c r="EP7" s="145">
        <f>conversões!EO7*INPUTs!EK$30</f>
        <v>37822.858505866119</v>
      </c>
      <c r="EQ7" s="145">
        <f>conversões!EP7*INPUTs!EL$30</f>
        <v>3582.9374004342981</v>
      </c>
      <c r="ER7" s="145">
        <f>conversões!EQ7*INPUTs!EM$30</f>
        <v>1964.2958558180912</v>
      </c>
      <c r="ES7" s="145">
        <f>conversões!ER7*INPUTs!EN$30</f>
        <v>15647.499745799079</v>
      </c>
      <c r="ET7" s="145">
        <f>conversões!ES7*INPUTs!EO$30</f>
        <v>18251.342002881422</v>
      </c>
      <c r="EU7" s="145">
        <f t="shared" si="4"/>
        <v>620284.93732708553</v>
      </c>
      <c r="EV7" s="145">
        <f>conversões!EU7*INPUTs!EQ$30</f>
        <v>368.69711575832093</v>
      </c>
      <c r="EW7" s="145">
        <f>conversões!EV7*INPUTs!ER$30</f>
        <v>310.74038204828912</v>
      </c>
      <c r="EX7" s="145">
        <f>conversões!EW7*INPUTs!ES$30</f>
        <v>2105.0107979369131</v>
      </c>
      <c r="EY7" s="145">
        <f>conversões!EX7*INPUTs!ET$30</f>
        <v>0</v>
      </c>
      <c r="EZ7" s="145">
        <f>conversões!EY7*INPUTs!EU$30</f>
        <v>1821.5175621495471</v>
      </c>
      <c r="FA7" s="145">
        <f>conversões!EZ7*INPUTs!EV$30</f>
        <v>70.242635818801006</v>
      </c>
      <c r="FB7" s="145">
        <f>conversões!FA7*INPUTs!EW$30</f>
        <v>594.61762681246501</v>
      </c>
      <c r="FC7" s="145">
        <f>conversões!FB7*INPUTs!EX$30</f>
        <v>4040.0733746248211</v>
      </c>
      <c r="FD7" s="145">
        <f>conversões!FC7*INPUTs!EY$30</f>
        <v>3387.4759576633701</v>
      </c>
      <c r="FE7" s="145">
        <f>conversões!FD7*INPUTs!EZ$30</f>
        <v>11829.092026381144</v>
      </c>
      <c r="FF7" s="145">
        <f>conversões!FE7*INPUTs!FA$30</f>
        <v>727.73914867129486</v>
      </c>
      <c r="FG7" s="145">
        <f>conversões!FF7*INPUTs!FB$30</f>
        <v>568.72842533937865</v>
      </c>
      <c r="FH7" s="145">
        <f>conversões!FG7*INPUTs!FC$30</f>
        <v>6031.0017044667165</v>
      </c>
      <c r="FI7" s="145">
        <f>conversões!FH7*INPUTs!FD$30</f>
        <v>390.72317102409204</v>
      </c>
      <c r="FJ7" s="145">
        <f>conversões!FI7*INPUTs!FE$30</f>
        <v>5203.4440733155152</v>
      </c>
      <c r="FK7" s="145">
        <f>conversões!FJ7*INPUTs!FF$30</f>
        <v>15488.693600058847</v>
      </c>
      <c r="FL7" s="145">
        <f>conversões!FK7*INPUTs!FG$30</f>
        <v>38104.324287738418</v>
      </c>
      <c r="FM7" s="145">
        <f>conversões!FL7*INPUTs!FH$30</f>
        <v>5720.5228937495622</v>
      </c>
      <c r="FN7" s="145">
        <f>conversões!FM7*INPUTs!FI$30</f>
        <v>74497.94423730277</v>
      </c>
      <c r="FO7" s="145">
        <f>conversões!FN7*INPUTs!FJ$30</f>
        <v>308619.0568316768</v>
      </c>
      <c r="FP7" s="145">
        <f>conversões!FO7*INPUTs!FK$30</f>
        <v>27646.712769035719</v>
      </c>
      <c r="FQ7" s="145">
        <f>conversões!FP7*INPUTs!FL$30</f>
        <v>20634.790742739104</v>
      </c>
      <c r="FR7" s="145">
        <f>conversões!FQ7*INPUTs!FM$30</f>
        <v>35023.448888642299</v>
      </c>
      <c r="FS7" s="145">
        <f>conversões!FR7*INPUTs!FN$30</f>
        <v>3860.2546120781712</v>
      </c>
      <c r="FT7" s="145">
        <f>conversões!FS7*INPUTs!FO$30</f>
        <v>2679.051744980377</v>
      </c>
      <c r="FU7" s="145">
        <f>conversões!FT7*INPUTs!FP$30</f>
        <v>13529.595877662006</v>
      </c>
      <c r="FV7" s="145">
        <f>conversões!FU7*INPUTs!FQ$30</f>
        <v>15681.977323330788</v>
      </c>
      <c r="FW7" s="145">
        <f t="shared" si="5"/>
        <v>598935.47781100555</v>
      </c>
      <c r="FX7" s="145">
        <f>conversões!FW7*INPUTs!FS$30</f>
        <v>273.93388649195703</v>
      </c>
      <c r="FY7" s="145">
        <f>conversões!FX7*INPUTs!FT$30</f>
        <v>90.14437798297628</v>
      </c>
      <c r="FZ7" s="145">
        <f>conversões!FY7*INPUTs!FU$30</f>
        <v>2355.1715319767495</v>
      </c>
      <c r="GA7" s="145">
        <f>conversões!FZ7*INPUTs!FV$30</f>
        <v>72.640615267835244</v>
      </c>
      <c r="GB7" s="145">
        <f>conversões!GA7*INPUTs!FW$30</f>
        <v>1803.2358845378369</v>
      </c>
      <c r="GC7" s="145">
        <f>conversões!GB7*INPUTs!FX$30</f>
        <v>106.91648341663577</v>
      </c>
      <c r="GD7" s="145">
        <f>conversões!GC7*INPUTs!FY$30</f>
        <v>1481.6987649655459</v>
      </c>
      <c r="GE7" s="145">
        <f>conversões!GD7*INPUTs!FZ$30</f>
        <v>4396.8095398823561</v>
      </c>
      <c r="GF7" s="145">
        <f>conversões!GE7*INPUTs!GA$30</f>
        <v>404.29315931296981</v>
      </c>
      <c r="GG7" s="145">
        <f>conversões!GF7*INPUTs!GB$30</f>
        <v>5811.8522260522432</v>
      </c>
      <c r="GH7" s="145">
        <f>conversões!GG7*INPUTs!GC$30</f>
        <v>1100.8247649773691</v>
      </c>
      <c r="GI7" s="145">
        <f>conversões!GH7*INPUTs!GD$30</f>
        <v>292.68041635984849</v>
      </c>
      <c r="GJ7" s="145">
        <f>conversões!GI7*INPUTs!GE$30</f>
        <v>6310.6158183025609</v>
      </c>
      <c r="GK7" s="145">
        <f>conversões!GJ7*INPUTs!GF$30</f>
        <v>297.94029705583858</v>
      </c>
      <c r="GL7" s="145">
        <f>conversões!GK7*INPUTs!GG$30</f>
        <v>2947.9714638500541</v>
      </c>
      <c r="GM7" s="145">
        <f>conversões!GL7*INPUTs!GH$30</f>
        <v>12612.084170211328</v>
      </c>
      <c r="GN7" s="145">
        <f>conversões!GM7*INPUTs!GI$30</f>
        <v>31920.833146160989</v>
      </c>
      <c r="GO7" s="145">
        <f>conversões!GN7*INPUTs!GJ$30</f>
        <v>4971.1333750220792</v>
      </c>
      <c r="GP7" s="145">
        <f>conversões!GO7*INPUTs!GK$30</f>
        <v>98590.032762215531</v>
      </c>
      <c r="GQ7" s="145">
        <f>conversões!GP7*INPUTs!GL$30</f>
        <v>347439.32329208305</v>
      </c>
      <c r="GR7" s="145">
        <f>conversões!GQ7*INPUTs!GM$30</f>
        <v>22431.995242936799</v>
      </c>
      <c r="GS7" s="145">
        <f>conversões!GR7*INPUTs!GN$30</f>
        <v>20910.117465846735</v>
      </c>
      <c r="GT7" s="145">
        <f>conversões!GS7*INPUTs!GO$30</f>
        <v>37588.755432162339</v>
      </c>
      <c r="GU7" s="145">
        <f>conversões!GT7*INPUTs!GP$30</f>
        <v>3221.1360599708823</v>
      </c>
      <c r="GV7" s="145">
        <f>conversões!GU7*INPUTs!GQ$30</f>
        <v>2127.3871910714415</v>
      </c>
      <c r="GW7" s="145">
        <f>conversões!GV7*INPUTs!GR$30</f>
        <v>12120.700164322003</v>
      </c>
      <c r="GX7" s="145">
        <f>conversões!GW7*INPUTs!GS$30</f>
        <v>13302.164764126774</v>
      </c>
      <c r="GY7" s="145">
        <f t="shared" si="6"/>
        <v>634982.39229656267</v>
      </c>
      <c r="GZ7" s="145">
        <f>conversões!GY7*INPUTs!GU$30</f>
        <v>0</v>
      </c>
      <c r="HA7" s="145">
        <f>conversões!GZ7*INPUTs!GV$30</f>
        <v>41.373487595572222</v>
      </c>
      <c r="HB7" s="145">
        <f>conversões!HA7*INPUTs!GW$30</f>
        <v>2213.661234401739</v>
      </c>
      <c r="HC7" s="145">
        <f>conversões!HB7*INPUTs!GX$30</f>
        <v>36.292532978572133</v>
      </c>
      <c r="HD7" s="145">
        <f>conversões!HC7*INPUTs!GY$30</f>
        <v>1815.757161330635</v>
      </c>
      <c r="HE7" s="145">
        <f>conversões!HD7*INPUTs!GZ$30</f>
        <v>0</v>
      </c>
      <c r="HF7" s="145">
        <f>conversões!HE7*INPUTs!HA$30</f>
        <v>216.3044038655944</v>
      </c>
      <c r="HG7" s="145">
        <f>conversões!HF7*INPUTs!HB$30</f>
        <v>1900.9575117515938</v>
      </c>
      <c r="HH7" s="145">
        <f>conversões!HG7*INPUTs!HC$30</f>
        <v>240.43803098304036</v>
      </c>
      <c r="HI7" s="145">
        <f>conversões!HH7*INPUTs!HD$30</f>
        <v>1762.7736924352994</v>
      </c>
      <c r="HJ7" s="145">
        <f>conversões!HI7*INPUTs!HE$30</f>
        <v>367.3775162688105</v>
      </c>
      <c r="HK7" s="145">
        <f>conversões!HJ7*INPUTs!HF$30</f>
        <v>108.87759893571641</v>
      </c>
      <c r="HL7" s="145">
        <f>conversões!HK7*INPUTs!HG$30</f>
        <v>5002.1490108896996</v>
      </c>
      <c r="HM7" s="145">
        <f>conversões!HL7*INPUTs!HH$30</f>
        <v>394.02984517520252</v>
      </c>
      <c r="HN7" s="145">
        <f>conversões!HM7*INPUTs!HI$30</f>
        <v>3315.8763487210049</v>
      </c>
      <c r="HO7" s="145">
        <f>conversões!HN7*INPUTs!HJ$30</f>
        <v>7255.4053987708803</v>
      </c>
      <c r="HP7" s="145">
        <f>conversões!HO7*INPUTs!HK$30</f>
        <v>27221.502886216935</v>
      </c>
      <c r="HQ7" s="145">
        <f>conversões!HP7*INPUTs!HL$30</f>
        <v>4113.3766342116787</v>
      </c>
      <c r="HR7" s="145">
        <f>conversões!HQ7*INPUTs!HM$30</f>
        <v>77173.167068981202</v>
      </c>
      <c r="HS7" s="145">
        <f>conversões!HR7*INPUTs!HN$30</f>
        <v>249194.18524464764</v>
      </c>
      <c r="HT7" s="145">
        <f>conversões!HS7*INPUTs!HO$30</f>
        <v>17268.274809528022</v>
      </c>
      <c r="HU7" s="145">
        <f>conversões!HT7*INPUTs!HP$30</f>
        <v>13172.717809008858</v>
      </c>
      <c r="HV7" s="145">
        <f>conversões!HU7*INPUTs!HQ$30</f>
        <v>38260.720593038401</v>
      </c>
      <c r="HW7" s="145">
        <f>conversões!HV7*INPUTs!HR$30</f>
        <v>4577.9292221575206</v>
      </c>
      <c r="HX7" s="145">
        <f>conversões!HW7*INPUTs!HS$30</f>
        <v>1412.6514609712572</v>
      </c>
      <c r="HY7" s="145">
        <f>conversões!HX7*INPUTs!HT$30</f>
        <v>9083.3577584965115</v>
      </c>
      <c r="HZ7" s="145">
        <f>conversões!HY7*INPUTs!HU$30</f>
        <v>10808.762844349962</v>
      </c>
      <c r="IA7" s="145">
        <f t="shared" si="7"/>
        <v>476957.92010571138</v>
      </c>
    </row>
    <row r="8" spans="1:235" s="117" customFormat="1" ht="48" x14ac:dyDescent="0.25">
      <c r="A8" s="115" t="s">
        <v>28</v>
      </c>
      <c r="B8" s="116">
        <v>7319</v>
      </c>
      <c r="C8" s="116"/>
      <c r="D8" s="116">
        <v>1</v>
      </c>
      <c r="E8" s="116"/>
      <c r="F8" s="116"/>
      <c r="G8" s="116" t="s">
        <v>836</v>
      </c>
      <c r="H8" s="116" t="s">
        <v>795</v>
      </c>
      <c r="I8" s="115" t="s">
        <v>837</v>
      </c>
      <c r="J8" s="115" t="s">
        <v>877</v>
      </c>
      <c r="K8" s="115" t="s">
        <v>845</v>
      </c>
      <c r="L8" s="146">
        <f>conversões!K8*INPUTs!G$30</f>
        <v>8558.2341142350087</v>
      </c>
      <c r="M8" s="146">
        <f>conversões!L8*INPUTs!H$30</f>
        <v>427.27941974778844</v>
      </c>
      <c r="N8" s="146">
        <f>conversões!M8*INPUTs!I$30</f>
        <v>16934.381588664164</v>
      </c>
      <c r="O8" s="146">
        <f>conversões!N8*INPUTs!J$30</f>
        <v>1080.6537224974809</v>
      </c>
      <c r="P8" s="146">
        <f>conversões!O8*INPUTs!K$30</f>
        <v>26846.324697346299</v>
      </c>
      <c r="Q8" s="146">
        <f>conversões!P8*INPUTs!L$30</f>
        <v>1283.120355083294</v>
      </c>
      <c r="R8" s="146">
        <f>conversões!Q8*INPUTs!M$30</f>
        <v>2045.574147306497</v>
      </c>
      <c r="S8" s="146">
        <f>conversões!R8*INPUTs!N$30</f>
        <v>7585.9203932436121</v>
      </c>
      <c r="T8" s="146">
        <f>conversões!S8*INPUTs!O$30</f>
        <v>10407.684018255308</v>
      </c>
      <c r="U8" s="146">
        <f>conversões!T8*INPUTs!P$30</f>
        <v>62283.640028364782</v>
      </c>
      <c r="V8" s="146">
        <f>conversões!U8*INPUTs!Q$30</f>
        <v>33671.078672493873</v>
      </c>
      <c r="W8" s="146">
        <f>conversões!V8*INPUTs!R$30</f>
        <v>25835.483706069543</v>
      </c>
      <c r="X8" s="146">
        <f>conversões!W8*INPUTs!S$30</f>
        <v>110102.13271392783</v>
      </c>
      <c r="Y8" s="146">
        <f>conversões!X8*INPUTs!T$30</f>
        <v>11091.581597338984</v>
      </c>
      <c r="Z8" s="146">
        <f>conversões!Y8*INPUTs!U$30</f>
        <v>12651.605623204739</v>
      </c>
      <c r="AA8" s="146">
        <f>conversões!Z8*INPUTs!V$30</f>
        <v>101615.42307929085</v>
      </c>
      <c r="AB8" s="146">
        <f>conversões!AA8*INPUTs!W$30</f>
        <v>242977.72000961186</v>
      </c>
      <c r="AC8" s="146">
        <f>conversões!AB8*INPUTs!X$30</f>
        <v>23158.400030843128</v>
      </c>
      <c r="AD8" s="146">
        <f>conversões!AC8*INPUTs!Y$30</f>
        <v>332685.68352050462</v>
      </c>
      <c r="AE8" s="146">
        <f>conversões!AD8*INPUTs!Z$30</f>
        <v>3014449.0618724874</v>
      </c>
      <c r="AF8" s="146">
        <f>conversões!AE8*INPUTs!AA$30</f>
        <v>200080.65803413317</v>
      </c>
      <c r="AG8" s="146">
        <f>conversões!AF8*INPUTs!AB$30</f>
        <v>110485.60446537651</v>
      </c>
      <c r="AH8" s="146">
        <f>conversões!AG8*INPUTs!AC$30</f>
        <v>236534.87541304657</v>
      </c>
      <c r="AI8" s="146">
        <f>conversões!AH8*INPUTs!AD$30</f>
        <v>47621.21408097657</v>
      </c>
      <c r="AJ8" s="146">
        <f>conversões!AI8*INPUTs!AE$30</f>
        <v>21275.069332318322</v>
      </c>
      <c r="AK8" s="146">
        <f>conversões!AJ8*INPUTs!AF$30</f>
        <v>64432.297531453209</v>
      </c>
      <c r="AL8" s="146">
        <f>conversões!AK8*INPUTs!AG$30</f>
        <v>57169.026664171906</v>
      </c>
      <c r="AM8" s="145">
        <f t="shared" si="0"/>
        <v>4783289.7288319925</v>
      </c>
      <c r="AN8" s="146">
        <f>conversões!AM8*INPUTs!AI$30</f>
        <v>3400.2706749158897</v>
      </c>
      <c r="AO8" s="146">
        <f>conversões!AN8*INPUTs!AJ$30</f>
        <v>570.81349143292744</v>
      </c>
      <c r="AP8" s="146">
        <f>conversões!AO8*INPUTs!AK$30</f>
        <v>12902.574432510679</v>
      </c>
      <c r="AQ8" s="146">
        <f>conversões!AP8*INPUTs!AL$30</f>
        <v>61.773114088476987</v>
      </c>
      <c r="AR8" s="146">
        <f>conversões!AQ8*INPUTs!AM$30</f>
        <v>15248.346757173997</v>
      </c>
      <c r="AS8" s="146">
        <f>conversões!AR8*INPUTs!AN$30</f>
        <v>597.69173806815161</v>
      </c>
      <c r="AT8" s="146">
        <f>conversões!AS8*INPUTs!AO$30</f>
        <v>2627.5167856957655</v>
      </c>
      <c r="AU8" s="146">
        <f>conversões!AT8*INPUTs!AP$30</f>
        <v>6417.1743991775875</v>
      </c>
      <c r="AV8" s="146">
        <f>conversões!AU8*INPUTs!AQ$30</f>
        <v>38669.987150528897</v>
      </c>
      <c r="AW8" s="146">
        <f>conversões!AV8*INPUTs!AR$30</f>
        <v>45405.27363674646</v>
      </c>
      <c r="AX8" s="146">
        <f>conversões!AW8*INPUTs!AS$30</f>
        <v>22226.941983675119</v>
      </c>
      <c r="AY8" s="146">
        <f>conversões!AX8*INPUTs!AT$30</f>
        <v>22694.054681911392</v>
      </c>
      <c r="AZ8" s="146">
        <f>conversões!AY8*INPUTs!AU$30</f>
        <v>96140.316490960933</v>
      </c>
      <c r="BA8" s="146">
        <f>conversões!AZ8*INPUTs!AV$30</f>
        <v>7870.7457217407973</v>
      </c>
      <c r="BB8" s="146">
        <f>conversões!BA8*INPUTs!AW$30</f>
        <v>14152.076546851633</v>
      </c>
      <c r="BC8" s="146">
        <f>conversões!BB8*INPUTs!AX$30</f>
        <v>61662.475049679742</v>
      </c>
      <c r="BD8" s="146">
        <f>conversões!BC8*INPUTs!AY$30</f>
        <v>213006.46862780879</v>
      </c>
      <c r="BE8" s="146">
        <f>conversões!BD8*INPUTs!AZ$30</f>
        <v>18395.809103601034</v>
      </c>
      <c r="BF8" s="146">
        <f>conversões!BE8*INPUTs!BA$30</f>
        <v>333574.58449853538</v>
      </c>
      <c r="BG8" s="146">
        <f>conversões!BF8*INPUTs!BB$30</f>
        <v>2713497.6902055987</v>
      </c>
      <c r="BH8" s="146">
        <f>conversões!BG8*INPUTs!BC$30</f>
        <v>168702.17469745909</v>
      </c>
      <c r="BI8" s="146">
        <f>conversões!BH8*INPUTs!BD$30</f>
        <v>91189.984360565519</v>
      </c>
      <c r="BJ8" s="146">
        <f>conversões!BI8*INPUTs!BE$30</f>
        <v>215283.15777630577</v>
      </c>
      <c r="BK8" s="146">
        <f>conversões!BJ8*INPUTs!BF$30</f>
        <v>33836.216256979744</v>
      </c>
      <c r="BL8" s="146">
        <f>conversões!BK8*INPUTs!BG$30</f>
        <v>17667.187464212951</v>
      </c>
      <c r="BM8" s="146">
        <f>conversões!BL8*INPUTs!BH$30</f>
        <v>47646.414552445916</v>
      </c>
      <c r="BN8" s="146">
        <f>conversões!BM8*INPUTs!BI$30</f>
        <v>44169.088677029344</v>
      </c>
      <c r="BO8" s="145">
        <f t="shared" si="1"/>
        <v>4247616.8088757005</v>
      </c>
      <c r="BP8" s="146">
        <f>conversões!BO8*INPUTs!BK$30</f>
        <v>1964.0706522728124</v>
      </c>
      <c r="BQ8" s="146">
        <f>conversões!BP8*INPUTs!BL$30</f>
        <v>458.55029145352768</v>
      </c>
      <c r="BR8" s="146">
        <f>conversões!BQ8*INPUTs!BM$30</f>
        <v>8950.0348402061554</v>
      </c>
      <c r="BS8" s="146">
        <f>conversões!BR8*INPUTs!BN$30</f>
        <v>0</v>
      </c>
      <c r="BT8" s="146">
        <f>conversões!BS8*INPUTs!BO$30</f>
        <v>12874.020920589059</v>
      </c>
      <c r="BU8" s="146">
        <f>conversões!BT8*INPUTs!BP$30</f>
        <v>1270.7138767758233</v>
      </c>
      <c r="BV8" s="146">
        <f>conversões!BU8*INPUTs!BQ$30</f>
        <v>1044.5478567949731</v>
      </c>
      <c r="BW8" s="146">
        <f>conversões!BV8*INPUTs!BR$30</f>
        <v>6926.6420000651678</v>
      </c>
      <c r="BX8" s="146">
        <f>conversões!BW8*INPUTs!BS$30</f>
        <v>23052.070062204235</v>
      </c>
      <c r="BY8" s="146">
        <f>conversões!BX8*INPUTs!BT$30</f>
        <v>33467.905552678058</v>
      </c>
      <c r="BZ8" s="146">
        <f>conversões!BY8*INPUTs!BU$30</f>
        <v>19934.498315487715</v>
      </c>
      <c r="CA8" s="146">
        <f>conversões!BZ8*INPUTs!BV$30</f>
        <v>15301.681896705859</v>
      </c>
      <c r="CB8" s="146">
        <f>conversões!CA8*INPUTs!BW$30</f>
        <v>70895.281598985282</v>
      </c>
      <c r="CC8" s="146">
        <f>conversões!CB8*INPUTs!BX$30</f>
        <v>9345.9376205605167</v>
      </c>
      <c r="CD8" s="146">
        <f>conversões!CC8*INPUTs!BY$30</f>
        <v>9592.8254260035937</v>
      </c>
      <c r="CE8" s="146">
        <f>conversões!CD8*INPUTs!BZ$30</f>
        <v>70847.834258200179</v>
      </c>
      <c r="CF8" s="146">
        <f>conversões!CE8*INPUTs!CA$30</f>
        <v>173070.70862631302</v>
      </c>
      <c r="CG8" s="146">
        <f>conversões!CF8*INPUTs!CB$30</f>
        <v>15646.27952664139</v>
      </c>
      <c r="CH8" s="146">
        <f>conversões!CG8*INPUTs!CC$30</f>
        <v>278520.3928103997</v>
      </c>
      <c r="CI8" s="146">
        <f>conversões!CH8*INPUTs!CD$30</f>
        <v>2561444.5779250078</v>
      </c>
      <c r="CJ8" s="146">
        <f>conversões!CI8*INPUTs!CE$30</f>
        <v>232937.49510073059</v>
      </c>
      <c r="CK8" s="146">
        <f>conversões!CJ8*INPUTs!CF$30</f>
        <v>78404.319016867201</v>
      </c>
      <c r="CL8" s="146">
        <f>conversões!CK8*INPUTs!CG$30</f>
        <v>184713.00213946516</v>
      </c>
      <c r="CM8" s="146">
        <f>conversões!CL8*INPUTs!CH$30</f>
        <v>24500.188274730241</v>
      </c>
      <c r="CN8" s="146">
        <f>conversões!CM8*INPUTs!CI$30</f>
        <v>13407.823379726076</v>
      </c>
      <c r="CO8" s="146">
        <f>conversões!CN8*INPUTs!CJ$30</f>
        <v>44619.285497851255</v>
      </c>
      <c r="CP8" s="146">
        <f>conversões!CO8*INPUTs!CK$30</f>
        <v>28919.605192254832</v>
      </c>
      <c r="CQ8" s="145">
        <f t="shared" si="2"/>
        <v>3922110.2926589702</v>
      </c>
      <c r="CR8" s="146">
        <f>conversões!CQ8*INPUTs!CM$30</f>
        <v>1587.7948556489193</v>
      </c>
      <c r="CS8" s="146">
        <f>conversões!CR8*INPUTs!CN$30</f>
        <v>297.57691545400496</v>
      </c>
      <c r="CT8" s="146">
        <f>conversões!CS8*INPUTs!CO$30</f>
        <v>8140.9669824962548</v>
      </c>
      <c r="CU8" s="146">
        <f>conversões!CT8*INPUTs!CP$30</f>
        <v>0</v>
      </c>
      <c r="CV8" s="146">
        <f>conversões!CU8*INPUTs!CQ$30</f>
        <v>11318.079931211552</v>
      </c>
      <c r="CW8" s="146">
        <f>conversões!CV8*INPUTs!CR$30</f>
        <v>2036.2962244980588</v>
      </c>
      <c r="CX8" s="146">
        <f>conversões!CW8*INPUTs!CS$30</f>
        <v>914.93404310256039</v>
      </c>
      <c r="CY8" s="146">
        <f>conversões!CX8*INPUTs!CT$30</f>
        <v>8994.635529601248</v>
      </c>
      <c r="CZ8" s="146">
        <f>conversões!CY8*INPUTs!CU$30</f>
        <v>6025.1835268059167</v>
      </c>
      <c r="DA8" s="146">
        <f>conversões!CZ8*INPUTs!CV$30</f>
        <v>32706.292147454154</v>
      </c>
      <c r="DB8" s="146">
        <f>conversões!DA8*INPUTs!CW$30</f>
        <v>16840.017896400503</v>
      </c>
      <c r="DC8" s="146">
        <f>conversões!DB8*INPUTs!CX$30</f>
        <v>10900.269943152229</v>
      </c>
      <c r="DD8" s="146">
        <f>conversões!DC8*INPUTs!CY$30</f>
        <v>64011.287288860534</v>
      </c>
      <c r="DE8" s="146">
        <f>conversões!DD8*INPUTs!CZ$30</f>
        <v>6764.8340773100626</v>
      </c>
      <c r="DF8" s="146">
        <f>conversões!DE8*INPUTs!DA$30</f>
        <v>8202.3661491090188</v>
      </c>
      <c r="DG8" s="146">
        <f>conversões!DF8*INPUTs!DB$30</f>
        <v>47355.33079130738</v>
      </c>
      <c r="DH8" s="146">
        <f>conversões!DG8*INPUTs!DC$30</f>
        <v>139796.56609060272</v>
      </c>
      <c r="DI8" s="146">
        <f>conversões!DH8*INPUTs!DD$30</f>
        <v>11393.924638144957</v>
      </c>
      <c r="DJ8" s="146">
        <f>conversões!DI8*INPUTs!DE$30</f>
        <v>269190.76765859092</v>
      </c>
      <c r="DK8" s="146">
        <f>conversões!DJ8*INPUTs!DF$30</f>
        <v>1931657.668316616</v>
      </c>
      <c r="DL8" s="146">
        <f>conversões!DK8*INPUTs!DG$30</f>
        <v>210693.38898412007</v>
      </c>
      <c r="DM8" s="146">
        <f>conversões!DL8*INPUTs!DH$30</f>
        <v>60739.719645637815</v>
      </c>
      <c r="DN8" s="146">
        <f>conversões!DM8*INPUTs!DI$30</f>
        <v>168769.14510176028</v>
      </c>
      <c r="DO8" s="146">
        <f>conversões!DN8*INPUTs!DJ$30</f>
        <v>17664.301996773382</v>
      </c>
      <c r="DP8" s="146">
        <f>conversões!DO8*INPUTs!DK$30</f>
        <v>9077.4645261683272</v>
      </c>
      <c r="DQ8" s="146">
        <f>conversões!DP8*INPUTs!DL$30</f>
        <v>40008.733640741877</v>
      </c>
      <c r="DR8" s="146">
        <f>conversões!DQ8*INPUTs!DM$30</f>
        <v>394367.42557791504</v>
      </c>
      <c r="DS8" s="145">
        <f t="shared" si="3"/>
        <v>3479454.972479484</v>
      </c>
      <c r="DT8" s="146">
        <f>conversões!DS8*INPUTs!DO$30</f>
        <v>1918.7637641581323</v>
      </c>
      <c r="DU8" s="146">
        <f>conversões!DT8*INPUTs!DP$30</f>
        <v>971.24924777199283</v>
      </c>
      <c r="DV8" s="146">
        <f>conversões!DU8*INPUTs!DQ$30</f>
        <v>3785.5999304192906</v>
      </c>
      <c r="DW8" s="146">
        <f>conversões!DV8*INPUTs!DR$30</f>
        <v>90.781283506565998</v>
      </c>
      <c r="DX8" s="146">
        <f>conversões!DW8*INPUTs!DS$30</f>
        <v>14118.324915405643</v>
      </c>
      <c r="DY8" s="146">
        <f>conversões!DX8*INPUTs!DT$30</f>
        <v>292.67815429443317</v>
      </c>
      <c r="DZ8" s="146">
        <f>conversões!DY8*INPUTs!DU$30</f>
        <v>1058.263459878624</v>
      </c>
      <c r="EA8" s="146">
        <f>conversões!DZ8*INPUTs!DV$30</f>
        <v>12813.706386401902</v>
      </c>
      <c r="EB8" s="146">
        <f>conversões!EA8*INPUTs!DW$30</f>
        <v>2321.4815012180129</v>
      </c>
      <c r="EC8" s="146">
        <f>conversões!EB8*INPUTs!DX$30</f>
        <v>27466.991330895547</v>
      </c>
      <c r="ED8" s="146">
        <f>conversões!EC8*INPUTs!DY$30</f>
        <v>14555.557133470287</v>
      </c>
      <c r="EE8" s="146">
        <f>conversões!ED8*INPUTs!DZ$30</f>
        <v>6393.7912443388104</v>
      </c>
      <c r="EF8" s="146">
        <f>conversões!EE8*INPUTs!EA$30</f>
        <v>48616.99308702827</v>
      </c>
      <c r="EG8" s="146">
        <f>conversões!EF8*INPUTs!EB$30</f>
        <v>6582.4987909763895</v>
      </c>
      <c r="EH8" s="146">
        <f>conversões!EG8*INPUTs!EC$30</f>
        <v>4191.2705222514405</v>
      </c>
      <c r="EI8" s="146">
        <f>conversões!EH8*INPUTs!ED$30</f>
        <v>31168.301895174282</v>
      </c>
      <c r="EJ8" s="146">
        <f>conversões!EI8*INPUTs!EE$30</f>
        <v>113040.27434813307</v>
      </c>
      <c r="EK8" s="146">
        <f>conversões!EJ8*INPUTs!EF$30</f>
        <v>5058.1241089147334</v>
      </c>
      <c r="EL8" s="146">
        <f>conversões!EK8*INPUTs!EG$30</f>
        <v>233299.49395397818</v>
      </c>
      <c r="EM8" s="146">
        <f>conversões!EL8*INPUTs!EH$30</f>
        <v>1727011.6060947417</v>
      </c>
      <c r="EN8" s="146">
        <f>conversões!EM8*INPUTs!EI$30</f>
        <v>178111.96479720323</v>
      </c>
      <c r="EO8" s="146">
        <f>conversões!EN8*INPUTs!EJ$30</f>
        <v>63956.721762350666</v>
      </c>
      <c r="EP8" s="146">
        <f>conversões!EO8*INPUTs!EK$30</f>
        <v>164466.92775148785</v>
      </c>
      <c r="EQ8" s="146">
        <f>conversões!EP8*INPUTs!EL$30</f>
        <v>17028.240140349852</v>
      </c>
      <c r="ER8" s="146">
        <f>conversões!EQ8*INPUTs!EM$30</f>
        <v>6907.012322815056</v>
      </c>
      <c r="ES8" s="146">
        <f>conversões!ER8*INPUTs!EN$30</f>
        <v>30253.186444767023</v>
      </c>
      <c r="ET8" s="146">
        <f>conversões!ES8*INPUTs!EO$30</f>
        <v>36181.272519640363</v>
      </c>
      <c r="EU8" s="145">
        <f t="shared" si="4"/>
        <v>2751661.0768915717</v>
      </c>
      <c r="EV8" s="146">
        <f>conversões!EU8*INPUTs!EQ$30</f>
        <v>971.51170437364226</v>
      </c>
      <c r="EW8" s="146">
        <f>conversões!EV8*INPUTs!ER$30</f>
        <v>481.75555991609656</v>
      </c>
      <c r="EX8" s="146">
        <f>conversões!EW8*INPUTs!ES$30</f>
        <v>2566.3765147496742</v>
      </c>
      <c r="EY8" s="146">
        <f>conversões!EX8*INPUTs!ET$30</f>
        <v>1515.1046352996261</v>
      </c>
      <c r="EZ8" s="146">
        <f>conversões!EY8*INPUTs!EU$30</f>
        <v>13769.335941581603</v>
      </c>
      <c r="FA8" s="146">
        <f>conversões!EZ8*INPUTs!EV$30</f>
        <v>99.301700212430632</v>
      </c>
      <c r="FB8" s="146">
        <f>conversões!FA8*INPUTs!EW$30</f>
        <v>710.71395565011221</v>
      </c>
      <c r="FC8" s="146">
        <f>conversões!FB8*INPUTs!EX$30</f>
        <v>9065.3301272576518</v>
      </c>
      <c r="FD8" s="146">
        <f>conversões!FC8*INPUTs!EY$30</f>
        <v>1371.6212314642971</v>
      </c>
      <c r="FE8" s="146">
        <f>conversões!FD8*INPUTs!EZ$30</f>
        <v>18904.470144757222</v>
      </c>
      <c r="FF8" s="146">
        <f>conversões!FE8*INPUTs!FA$30</f>
        <v>15945.925058736408</v>
      </c>
      <c r="FG8" s="146">
        <f>conversões!FF8*INPUTs!FB$30</f>
        <v>11509.940019126901</v>
      </c>
      <c r="FH8" s="146">
        <f>conversões!FG8*INPUTs!FC$30</f>
        <v>47560.097728547567</v>
      </c>
      <c r="FI8" s="146">
        <f>conversões!FH8*INPUTs!FD$30</f>
        <v>5250.1524446986568</v>
      </c>
      <c r="FJ8" s="146">
        <f>conversões!FI8*INPUTs!FE$30</f>
        <v>689.24602523265162</v>
      </c>
      <c r="FK8" s="146">
        <f>conversões!FJ8*INPUTs!FF$30</f>
        <v>30595.240229575524</v>
      </c>
      <c r="FL8" s="146">
        <f>conversões!FK8*INPUTs!FG$30</f>
        <v>119476.55473761199</v>
      </c>
      <c r="FM8" s="146">
        <f>conversões!FL8*INPUTs!FH$30</f>
        <v>4032.6245545346883</v>
      </c>
      <c r="FN8" s="146">
        <f>conversões!FM8*INPUTs!FI$30</f>
        <v>256632.88515234803</v>
      </c>
      <c r="FO8" s="146">
        <f>conversões!FN8*INPUTs!FJ$30</f>
        <v>1622979.1212557326</v>
      </c>
      <c r="FP8" s="146">
        <f>conversões!FO8*INPUTs!FK$30</f>
        <v>119848.86217379276</v>
      </c>
      <c r="FQ8" s="146">
        <f>conversões!FP8*INPUTs!FL$30</f>
        <v>45175.156312264582</v>
      </c>
      <c r="FR8" s="146">
        <f>conversões!FQ8*INPUTs!FM$30</f>
        <v>138207.65079221484</v>
      </c>
      <c r="FS8" s="146">
        <f>conversões!FR8*INPUTs!FN$30</f>
        <v>7667.2075060961006</v>
      </c>
      <c r="FT8" s="146">
        <f>conversões!FS8*INPUTs!FO$30</f>
        <v>6790.9411586643464</v>
      </c>
      <c r="FU8" s="146">
        <f>conversões!FT8*INPUTs!FP$30</f>
        <v>25519.798353477083</v>
      </c>
      <c r="FV8" s="146">
        <f>conversões!FU8*INPUTs!FQ$30</f>
        <v>32195.613938916966</v>
      </c>
      <c r="FW8" s="145">
        <f t="shared" si="5"/>
        <v>2539532.538956834</v>
      </c>
      <c r="FX8" s="146">
        <f>conversões!FW8*INPUTs!FS$30</f>
        <v>1759.6812717732964</v>
      </c>
      <c r="FY8" s="146">
        <f>conversões!FX8*INPUTs!FT$30</f>
        <v>0</v>
      </c>
      <c r="FZ8" s="146">
        <f>conversões!FY8*INPUTs!FU$30</f>
        <v>2506.6070854828886</v>
      </c>
      <c r="GA8" s="146">
        <f>conversões!FZ8*INPUTs!FV$30</f>
        <v>3275.4896191418989</v>
      </c>
      <c r="GB8" s="146">
        <f>conversões!GA8*INPUTs!FW$30</f>
        <v>12195.579510840491</v>
      </c>
      <c r="GC8" s="146">
        <f>conversões!GB8*INPUTs!FX$30</f>
        <v>660.51323793717165</v>
      </c>
      <c r="GD8" s="146">
        <f>conversões!GC8*INPUTs!FY$30</f>
        <v>332.86730517759594</v>
      </c>
      <c r="GE8" s="146">
        <f>conversões!GD8*INPUTs!FZ$30</f>
        <v>19210.009375286107</v>
      </c>
      <c r="GF8" s="146">
        <f>conversões!GE8*INPUTs!GA$30</f>
        <v>1513.9529485207013</v>
      </c>
      <c r="GG8" s="146">
        <f>conversões!GF8*INPUTs!GB$30</f>
        <v>15361.42993627541</v>
      </c>
      <c r="GH8" s="146">
        <f>conversões!GG8*INPUTs!GC$30</f>
        <v>13309.677379084113</v>
      </c>
      <c r="GI8" s="146">
        <f>conversões!GH8*INPUTs!GD$30</f>
        <v>3804.2949193410464</v>
      </c>
      <c r="GJ8" s="146">
        <f>conversões!GI8*INPUTs!GE$30</f>
        <v>44286.021492147484</v>
      </c>
      <c r="GK8" s="146">
        <f>conversões!GJ8*INPUTs!GF$30</f>
        <v>4618.761627051339</v>
      </c>
      <c r="GL8" s="146">
        <f>conversões!GK8*INPUTs!GG$30</f>
        <v>2201.9593465545595</v>
      </c>
      <c r="GM8" s="146">
        <f>conversões!GL8*INPUTs!GH$30</f>
        <v>41329.071473213298</v>
      </c>
      <c r="GN8" s="146">
        <f>conversões!GM8*INPUTs!GI$30</f>
        <v>86000.986169307609</v>
      </c>
      <c r="GO8" s="146">
        <f>conversões!GN8*INPUTs!GJ$30</f>
        <v>4382.4984634865623</v>
      </c>
      <c r="GP8" s="146">
        <f>conversões!GO8*INPUTs!GK$30</f>
        <v>220819.67861424651</v>
      </c>
      <c r="GQ8" s="146">
        <f>conversões!GP8*INPUTs!GL$30</f>
        <v>1619742.2403793824</v>
      </c>
      <c r="GR8" s="146">
        <f>conversões!GQ8*INPUTs!GM$30</f>
        <v>85540.532187321951</v>
      </c>
      <c r="GS8" s="146">
        <f>conversões!GR8*INPUTs!GN$30</f>
        <v>43753.977995845496</v>
      </c>
      <c r="GT8" s="146">
        <f>conversões!GS8*INPUTs!GO$30</f>
        <v>125607.8694304844</v>
      </c>
      <c r="GU8" s="146">
        <f>conversões!GT8*INPUTs!GP$30</f>
        <v>8616.0915423673032</v>
      </c>
      <c r="GV8" s="146">
        <f>conversões!GU8*INPUTs!GQ$30</f>
        <v>11251.135112335965</v>
      </c>
      <c r="GW8" s="146">
        <f>conversões!GV8*INPUTs!GR$30</f>
        <v>14789.272191771428</v>
      </c>
      <c r="GX8" s="146">
        <f>conversões!GW8*INPUTs!GS$30</f>
        <v>28758.417834163112</v>
      </c>
      <c r="GY8" s="145">
        <f t="shared" si="6"/>
        <v>2415628.6164485402</v>
      </c>
      <c r="GZ8" s="146">
        <f>conversões!GY8*INPUTs!GU$30</f>
        <v>1744.9259320299343</v>
      </c>
      <c r="HA8" s="146">
        <f>conversões!GZ8*INPUTs!GV$30</f>
        <v>0</v>
      </c>
      <c r="HB8" s="146">
        <f>conversões!HA8*INPUTs!GW$30</f>
        <v>2518.1855274312948</v>
      </c>
      <c r="HC8" s="146">
        <f>conversões!HB8*INPUTs!GX$30</f>
        <v>393.03270783142665</v>
      </c>
      <c r="HD8" s="146">
        <f>conversões!HC8*INPUTs!GY$30</f>
        <v>7941.1918238744611</v>
      </c>
      <c r="HE8" s="146">
        <f>conversões!HD8*INPUTs!GZ$30</f>
        <v>342.9644366475066</v>
      </c>
      <c r="HF8" s="146">
        <f>conversões!HE8*INPUTs!HA$30</f>
        <v>528.7522641580822</v>
      </c>
      <c r="HG8" s="146">
        <f>conversões!HF8*INPUTs!HB$30</f>
        <v>6897.93120743893</v>
      </c>
      <c r="HH8" s="146">
        <f>conversões!HG8*INPUTs!HC$30</f>
        <v>1218.2514153847417</v>
      </c>
      <c r="HI8" s="146">
        <f>conversões!HH8*INPUTs!HD$30</f>
        <v>9565.0467732015841</v>
      </c>
      <c r="HJ8" s="146">
        <f>conversões!HI8*INPUTs!HE$30</f>
        <v>8582.1116050831915</v>
      </c>
      <c r="HK8" s="146">
        <f>conversões!HJ8*INPUTs!HF$30</f>
        <v>2733.2142487627489</v>
      </c>
      <c r="HL8" s="146">
        <f>conversões!HK8*INPUTs!HG$30</f>
        <v>33647.965056236601</v>
      </c>
      <c r="HM8" s="146">
        <f>conversões!HL8*INPUTs!HH$30</f>
        <v>2782.9713114764891</v>
      </c>
      <c r="HN8" s="146">
        <f>conversões!HM8*INPUTs!HI$30</f>
        <v>2557.9775679026434</v>
      </c>
      <c r="HO8" s="146">
        <f>conversões!HN8*INPUTs!HJ$30</f>
        <v>34625.25310622275</v>
      </c>
      <c r="HP8" s="146">
        <f>conversões!HO8*INPUTs!HK$30</f>
        <v>76235.520445453512</v>
      </c>
      <c r="HQ8" s="146">
        <f>conversões!HP8*INPUTs!HL$30</f>
        <v>3157.5674125545315</v>
      </c>
      <c r="HR8" s="146">
        <f>conversões!HQ8*INPUTs!HM$30</f>
        <v>229170.23564501025</v>
      </c>
      <c r="HS8" s="146">
        <f>conversões!HR8*INPUTs!HN$30</f>
        <v>1268166.0339645979</v>
      </c>
      <c r="HT8" s="146">
        <f>conversões!HS8*INPUTs!HO$30</f>
        <v>38762.115545838598</v>
      </c>
      <c r="HU8" s="146">
        <f>conversões!HT8*INPUTs!HP$30</f>
        <v>27998.134057930085</v>
      </c>
      <c r="HV8" s="146">
        <f>conversões!HU8*INPUTs!HQ$30</f>
        <v>26304.247222339975</v>
      </c>
      <c r="HW8" s="146">
        <f>conversões!HV8*INPUTs!HR$30</f>
        <v>6536.2380091476334</v>
      </c>
      <c r="HX8" s="146">
        <f>conversões!HW8*INPUTs!HS$30</f>
        <v>7288.9224602906697</v>
      </c>
      <c r="HY8" s="146">
        <f>conversões!HX8*INPUTs!HT$30</f>
        <v>8010.3581332255335</v>
      </c>
      <c r="HZ8" s="146">
        <f>conversões!HY8*INPUTs!HU$30</f>
        <v>56605.881958117177</v>
      </c>
      <c r="IA8" s="145">
        <f t="shared" si="7"/>
        <v>1864315.0298381881</v>
      </c>
    </row>
    <row r="9" spans="1:235" s="28" customFormat="1" ht="36" x14ac:dyDescent="0.25">
      <c r="A9" s="99" t="s">
        <v>28</v>
      </c>
      <c r="B9" s="100">
        <v>9001</v>
      </c>
      <c r="C9" s="100"/>
      <c r="D9" s="100">
        <v>2</v>
      </c>
      <c r="E9" s="100"/>
      <c r="F9" s="100"/>
      <c r="G9" s="100" t="s">
        <v>807</v>
      </c>
      <c r="H9" s="100" t="s">
        <v>782</v>
      </c>
      <c r="I9" s="99" t="s">
        <v>14</v>
      </c>
      <c r="J9" s="99" t="s">
        <v>878</v>
      </c>
      <c r="K9" s="99" t="s">
        <v>845</v>
      </c>
      <c r="L9" s="146">
        <f>conversões!K9*INPUTs!G$31</f>
        <v>1660.8730971017337</v>
      </c>
      <c r="M9" s="146">
        <f>conversões!L9*INPUTs!H$31</f>
        <v>200.16266858588926</v>
      </c>
      <c r="N9" s="146">
        <f>conversões!M9*INPUTs!I$31</f>
        <v>6698.2141129610191</v>
      </c>
      <c r="O9" s="146">
        <f>conversões!N9*INPUTs!J$31</f>
        <v>70.765122987367633</v>
      </c>
      <c r="P9" s="146">
        <f>conversões!O9*INPUTs!K$31</f>
        <v>6475.2900094636916</v>
      </c>
      <c r="Q9" s="146">
        <f>conversões!P9*INPUTs!L$31</f>
        <v>479.11709199664188</v>
      </c>
      <c r="R9" s="146">
        <f>conversões!Q9*INPUTs!M$31</f>
        <v>618.56557843801068</v>
      </c>
      <c r="S9" s="146">
        <f>conversões!R9*INPUTs!N$31</f>
        <v>2599.1023109059583</v>
      </c>
      <c r="T9" s="146">
        <f>conversões!S9*INPUTs!O$31</f>
        <v>1953.0833110064489</v>
      </c>
      <c r="U9" s="146">
        <f>conversões!T9*INPUTs!P$31</f>
        <v>11337.105735150377</v>
      </c>
      <c r="V9" s="146">
        <f>conversões!U9*INPUTs!Q$31</f>
        <v>10433.306990252677</v>
      </c>
      <c r="W9" s="146">
        <f>conversões!V9*INPUTs!R$31</f>
        <v>10294.404187108295</v>
      </c>
      <c r="X9" s="146">
        <f>conversões!W9*INPUTs!S$31</f>
        <v>20460.019185218509</v>
      </c>
      <c r="Y9" s="146">
        <f>conversões!X9*INPUTs!T$31</f>
        <v>1468.6912159926287</v>
      </c>
      <c r="Z9" s="146">
        <f>conversões!Y9*INPUTs!U$31</f>
        <v>2605.4849291515084</v>
      </c>
      <c r="AA9" s="146">
        <f>conversões!Z9*INPUTs!V$31</f>
        <v>59409.199206059136</v>
      </c>
      <c r="AB9" s="146">
        <f>conversões!AA9*INPUTs!W$31</f>
        <v>54648.730467206828</v>
      </c>
      <c r="AC9" s="146">
        <f>conversões!AB9*INPUTs!X$31</f>
        <v>4835.6654833720995</v>
      </c>
      <c r="AD9" s="146">
        <f>conversões!AC9*INPUTs!Y$31</f>
        <v>137500.96345170011</v>
      </c>
      <c r="AE9" s="146">
        <f>conversões!AD9*INPUTs!Z$31</f>
        <v>167989.80367247737</v>
      </c>
      <c r="AF9" s="146">
        <f>conversões!AE9*INPUTs!AA$31</f>
        <v>52028.73299307868</v>
      </c>
      <c r="AG9" s="146">
        <f>conversões!AF9*INPUTs!AB$31</f>
        <v>16110.495620010024</v>
      </c>
      <c r="AH9" s="146">
        <f>conversões!AG9*INPUTs!AC$31</f>
        <v>25736.002343453994</v>
      </c>
      <c r="AI9" s="146">
        <f>conversões!AH9*INPUTs!AD$31</f>
        <v>5698.3923235880711</v>
      </c>
      <c r="AJ9" s="146">
        <f>conversões!AI9*INPUTs!AE$31</f>
        <v>3651.7468624353091</v>
      </c>
      <c r="AK9" s="146">
        <f>conversões!AJ9*INPUTs!AF$31</f>
        <v>19297.115657893657</v>
      </c>
      <c r="AL9" s="146">
        <f>conversões!AK9*INPUTs!AG$31</f>
        <v>8189.1551253258485</v>
      </c>
      <c r="AM9" s="145">
        <f t="shared" si="0"/>
        <v>632450.18875292211</v>
      </c>
      <c r="AN9" s="146">
        <f>conversões!AM9*INPUTs!AI$31</f>
        <v>1207.0536291610274</v>
      </c>
      <c r="AO9" s="146">
        <f>conversões!AN9*INPUTs!AJ$31</f>
        <v>116.47826505973228</v>
      </c>
      <c r="AP9" s="146">
        <f>conversões!AO9*INPUTs!AK$31</f>
        <v>5721.5345887688054</v>
      </c>
      <c r="AQ9" s="146">
        <f>conversões!AP9*INPUTs!AL$31</f>
        <v>41.484758341731343</v>
      </c>
      <c r="AR9" s="146">
        <f>conversões!AQ9*INPUTs!AM$31</f>
        <v>5367.9930537024757</v>
      </c>
      <c r="AS9" s="146">
        <f>conversões!AR9*INPUTs!AN$31</f>
        <v>505.35739450940531</v>
      </c>
      <c r="AT9" s="146">
        <f>conversões!AS9*INPUTs!AO$31</f>
        <v>352.50296694309287</v>
      </c>
      <c r="AU9" s="146">
        <f>conversões!AT9*INPUTs!AP$31</f>
        <v>1634.352436740161</v>
      </c>
      <c r="AV9" s="146">
        <f>conversões!AU9*INPUTs!AQ$31</f>
        <v>1371.4209949716299</v>
      </c>
      <c r="AW9" s="146">
        <f>conversões!AV9*INPUTs!AR$31</f>
        <v>9536.9063627682535</v>
      </c>
      <c r="AX9" s="146">
        <f>conversões!AW9*INPUTs!AS$31</f>
        <v>8600.7603785626179</v>
      </c>
      <c r="AY9" s="146">
        <f>conversões!AX9*INPUTs!AT$31</f>
        <v>8391.1674769460751</v>
      </c>
      <c r="AZ9" s="146">
        <f>conversões!AY9*INPUTs!AU$31</f>
        <v>16466.867616062234</v>
      </c>
      <c r="BA9" s="146">
        <f>conversões!AZ9*INPUTs!AV$31</f>
        <v>1400.4386849494726</v>
      </c>
      <c r="BB9" s="146">
        <f>conversões!BA9*INPUTs!AW$31</f>
        <v>4175.757424692707</v>
      </c>
      <c r="BC9" s="146">
        <f>conversões!BB9*INPUTs!AX$31</f>
        <v>56822.099168682536</v>
      </c>
      <c r="BD9" s="146">
        <f>conversões!BC9*INPUTs!AY$31</f>
        <v>58858.052856247843</v>
      </c>
      <c r="BE9" s="146">
        <f>conversões!BD9*INPUTs!AZ$31</f>
        <v>3316.8399458071599</v>
      </c>
      <c r="BF9" s="146">
        <f>conversões!BE9*INPUTs!BA$31</f>
        <v>125419.57975141965</v>
      </c>
      <c r="BG9" s="146">
        <f>conversões!BF9*INPUTs!BB$31</f>
        <v>184952.89105217092</v>
      </c>
      <c r="BH9" s="146">
        <f>conversões!BG9*INPUTs!BC$31</f>
        <v>58155.375247174969</v>
      </c>
      <c r="BI9" s="146">
        <f>conversões!BH9*INPUTs!BD$31</f>
        <v>15538.449931248553</v>
      </c>
      <c r="BJ9" s="146">
        <f>conversões!BI9*INPUTs!BE$31</f>
        <v>22632.654308621608</v>
      </c>
      <c r="BK9" s="146">
        <f>conversões!BJ9*INPUTs!BF$31</f>
        <v>12031.790261563146</v>
      </c>
      <c r="BL9" s="146">
        <f>conversões!BK9*INPUTs!BG$31</f>
        <v>2331.0681817269765</v>
      </c>
      <c r="BM9" s="146">
        <f>conversões!BL9*INPUTs!BH$31</f>
        <v>15640.154443989664</v>
      </c>
      <c r="BN9" s="146">
        <f>conversões!BM9*INPUTs!BI$31</f>
        <v>7058.8540303408363</v>
      </c>
      <c r="BO9" s="145">
        <f t="shared" si="1"/>
        <v>627647.88521117321</v>
      </c>
      <c r="BP9" s="146">
        <f>conversões!BO9*INPUTs!BK$31</f>
        <v>1342.2215553882493</v>
      </c>
      <c r="BQ9" s="146">
        <f>conversões!BP9*INPUTs!BL$31</f>
        <v>124.19920886441071</v>
      </c>
      <c r="BR9" s="146">
        <f>conversões!BQ9*INPUTs!BM$31</f>
        <v>5135.2927999676558</v>
      </c>
      <c r="BS9" s="146">
        <f>conversões!BR9*INPUTs!BN$31</f>
        <v>68.945420946276187</v>
      </c>
      <c r="BT9" s="146">
        <f>conversões!BS9*INPUTs!BO$31</f>
        <v>4554.5908427907007</v>
      </c>
      <c r="BU9" s="146">
        <f>conversões!BT9*INPUTs!BP$31</f>
        <v>490.63725879530904</v>
      </c>
      <c r="BV9" s="146">
        <f>conversões!BU9*INPUTs!BQ$31</f>
        <v>303.82677223688535</v>
      </c>
      <c r="BW9" s="146">
        <f>conversões!BV9*INPUTs!BR$31</f>
        <v>1885.0115851609928</v>
      </c>
      <c r="BX9" s="146">
        <f>conversões!BW9*INPUTs!BS$31</f>
        <v>1190.0783900734234</v>
      </c>
      <c r="BY9" s="146">
        <f>conversões!BX9*INPUTs!BT$31</f>
        <v>7494.5852282108808</v>
      </c>
      <c r="BZ9" s="146">
        <f>conversões!BY9*INPUTs!BU$31</f>
        <v>5781.309448126457</v>
      </c>
      <c r="CA9" s="146">
        <f>conversões!BZ9*INPUTs!BV$31</f>
        <v>6520.3657154905413</v>
      </c>
      <c r="CB9" s="146">
        <f>conversões!CA9*INPUTs!BW$31</f>
        <v>12943.049397356621</v>
      </c>
      <c r="CC9" s="146">
        <f>conversões!CB9*INPUTs!BX$31</f>
        <v>1192.7900032530908</v>
      </c>
      <c r="CD9" s="146">
        <f>conversões!CC9*INPUTs!BY$31</f>
        <v>3806.8118947399084</v>
      </c>
      <c r="CE9" s="146">
        <f>conversões!CD9*INPUTs!BZ$31</f>
        <v>48799.453928614545</v>
      </c>
      <c r="CF9" s="146">
        <f>conversões!CE9*INPUTs!CA$31</f>
        <v>67539.9944410014</v>
      </c>
      <c r="CG9" s="146">
        <f>conversões!CF9*INPUTs!CB$31</f>
        <v>2677.0546436307168</v>
      </c>
      <c r="CH9" s="146">
        <f>conversões!CG9*INPUTs!CC$31</f>
        <v>101080.82417718819</v>
      </c>
      <c r="CI9" s="146">
        <f>conversões!CH9*INPUTs!CD$31</f>
        <v>137881.52954849813</v>
      </c>
      <c r="CJ9" s="146">
        <f>conversões!CI9*INPUTs!CE$31</f>
        <v>50749.053876546444</v>
      </c>
      <c r="CK9" s="146">
        <f>conversões!CJ9*INPUTs!CF$31</f>
        <v>13559.928184787588</v>
      </c>
      <c r="CL9" s="146">
        <f>conversões!CK9*INPUTs!CG$31</f>
        <v>17793.831455159354</v>
      </c>
      <c r="CM9" s="146">
        <f>conversões!CL9*INPUTs!CH$31</f>
        <v>9674.398237797177</v>
      </c>
      <c r="CN9" s="146">
        <f>conversões!CM9*INPUTs!CI$31</f>
        <v>1458.6117337564194</v>
      </c>
      <c r="CO9" s="146">
        <f>conversões!CN9*INPUTs!CJ$31</f>
        <v>10610.55658507851</v>
      </c>
      <c r="CP9" s="146">
        <f>conversões!CO9*INPUTs!CK$31</f>
        <v>8038.6943472793391</v>
      </c>
      <c r="CQ9" s="145">
        <f t="shared" si="2"/>
        <v>522697.64668073924</v>
      </c>
      <c r="CR9" s="146">
        <f>conversões!CQ9*INPUTs!CM$31</f>
        <v>779.47080738395084</v>
      </c>
      <c r="CS9" s="146">
        <f>conversões!CR9*INPUTs!CN$31</f>
        <v>158.04091018146573</v>
      </c>
      <c r="CT9" s="146">
        <f>conversões!CS9*INPUTs!CO$31</f>
        <v>4849.8079526241763</v>
      </c>
      <c r="CU9" s="146">
        <f>conversões!CT9*INPUTs!CP$31</f>
        <v>111.10159943739725</v>
      </c>
      <c r="CV9" s="146">
        <f>conversões!CU9*INPUTs!CQ$31</f>
        <v>4754.7046233425244</v>
      </c>
      <c r="CW9" s="146">
        <f>conversões!CV9*INPUTs!CR$31</f>
        <v>335.06936951012125</v>
      </c>
      <c r="CX9" s="146">
        <f>conversões!CW9*INPUTs!CS$31</f>
        <v>458.42281599452031</v>
      </c>
      <c r="CY9" s="146">
        <f>conversões!CX9*INPUTs!CT$31</f>
        <v>829.94746339526409</v>
      </c>
      <c r="CZ9" s="146">
        <f>conversões!CY9*INPUTs!CU$31</f>
        <v>527.80289402889935</v>
      </c>
      <c r="DA9" s="146">
        <f>conversões!CZ9*INPUTs!CV$31</f>
        <v>6102.3587720486339</v>
      </c>
      <c r="DB9" s="146">
        <f>conversões!DA9*INPUTs!CW$31</f>
        <v>6465.9714637264224</v>
      </c>
      <c r="DC9" s="146">
        <f>conversões!DB9*INPUTs!CX$31</f>
        <v>5781.0553470550858</v>
      </c>
      <c r="DD9" s="146">
        <f>conversões!DC9*INPUTs!CY$31</f>
        <v>11052.676509340281</v>
      </c>
      <c r="DE9" s="146">
        <f>conversões!DD9*INPUTs!CZ$31</f>
        <v>1043.0380350752919</v>
      </c>
      <c r="DF9" s="146">
        <f>conversões!DE9*INPUTs!DA$31</f>
        <v>3211.7546019747351</v>
      </c>
      <c r="DG9" s="146">
        <f>conversões!DF9*INPUTs!DB$31</f>
        <v>28368.617410712886</v>
      </c>
      <c r="DH9" s="146">
        <f>conversões!DG9*INPUTs!DC$31</f>
        <v>43806.363417909721</v>
      </c>
      <c r="DI9" s="146">
        <f>conversões!DH9*INPUTs!DD$31</f>
        <v>2233.669765018155</v>
      </c>
      <c r="DJ9" s="146">
        <f>conversões!DI9*INPUTs!DE$31</f>
        <v>108377.33481278492</v>
      </c>
      <c r="DK9" s="146">
        <f>conversões!DJ9*INPUTs!DF$31</f>
        <v>132787.07340722263</v>
      </c>
      <c r="DL9" s="146">
        <f>conversões!DK9*INPUTs!DG$31</f>
        <v>48844.835698490839</v>
      </c>
      <c r="DM9" s="146">
        <f>conversões!DL9*INPUTs!DH$31</f>
        <v>13209.182052785385</v>
      </c>
      <c r="DN9" s="146">
        <f>conversões!DM9*INPUTs!DI$31</f>
        <v>26500.566988662013</v>
      </c>
      <c r="DO9" s="146">
        <f>conversões!DN9*INPUTs!DJ$31</f>
        <v>7796.5659288550751</v>
      </c>
      <c r="DP9" s="146">
        <f>conversões!DO9*INPUTs!DK$31</f>
        <v>1053.6124902797819</v>
      </c>
      <c r="DQ9" s="146">
        <f>conversões!DP9*INPUTs!DL$31</f>
        <v>8425.9196091762733</v>
      </c>
      <c r="DR9" s="146">
        <f>conversões!DQ9*INPUTs!DM$31</f>
        <v>7933.701344070606</v>
      </c>
      <c r="DS9" s="145">
        <f t="shared" si="3"/>
        <v>475798.66609108704</v>
      </c>
      <c r="DT9" s="146">
        <f>conversões!DS9*INPUTs!DO$31</f>
        <v>643.49185151551285</v>
      </c>
      <c r="DU9" s="146">
        <f>conversões!DT9*INPUTs!DP$31</f>
        <v>166.78759975698875</v>
      </c>
      <c r="DV9" s="146">
        <f>conversões!DU9*INPUTs!DQ$31</f>
        <v>4230.1525474160944</v>
      </c>
      <c r="DW9" s="146">
        <f>conversões!DV9*INPUTs!DR$31</f>
        <v>283.64035196068068</v>
      </c>
      <c r="DX9" s="146">
        <f>conversões!DW9*INPUTs!DS$31</f>
        <v>3074.9481012344149</v>
      </c>
      <c r="DY9" s="146">
        <f>conversões!DX9*INPUTs!DT$31</f>
        <v>292.98010319814153</v>
      </c>
      <c r="DZ9" s="146">
        <f>conversões!DY9*INPUTs!DU$31</f>
        <v>582.29380258004983</v>
      </c>
      <c r="EA9" s="146">
        <f>conversões!DZ9*INPUTs!DV$31</f>
        <v>857.66564433373424</v>
      </c>
      <c r="EB9" s="146">
        <f>conversões!EA9*INPUTs!DW$31</f>
        <v>475.3692422626425</v>
      </c>
      <c r="EC9" s="146">
        <f>conversões!EB9*INPUTs!DX$31</f>
        <v>5930.988308292759</v>
      </c>
      <c r="ED9" s="146">
        <f>conversões!EC9*INPUTs!DY$31</f>
        <v>6738.322455768659</v>
      </c>
      <c r="EE9" s="146">
        <f>conversões!ED9*INPUTs!DZ$31</f>
        <v>6928.9112284719586</v>
      </c>
      <c r="EF9" s="146">
        <f>conversões!EE9*INPUTs!EA$31</f>
        <v>10939.472652731745</v>
      </c>
      <c r="EG9" s="146">
        <f>conversões!EF9*INPUTs!EB$31</f>
        <v>846.01775292270565</v>
      </c>
      <c r="EH9" s="146">
        <f>conversões!EG9*INPUTs!EC$31</f>
        <v>3355.6059427634605</v>
      </c>
      <c r="EI9" s="146">
        <f>conversões!EH9*INPUTs!ED$31</f>
        <v>31633.552515534731</v>
      </c>
      <c r="EJ9" s="146">
        <f>conversões!EI9*INPUTs!EE$31</f>
        <v>38809.531302648458</v>
      </c>
      <c r="EK9" s="146">
        <f>conversões!EJ9*INPUTs!EF$31</f>
        <v>3283.366381979014</v>
      </c>
      <c r="EL9" s="146">
        <f>conversões!EK9*INPUTs!EG$31</f>
        <v>111345.00398449211</v>
      </c>
      <c r="EM9" s="146">
        <f>conversões!EL9*INPUTs!EH$31</f>
        <v>124443.84408778466</v>
      </c>
      <c r="EN9" s="146">
        <f>conversões!EM9*INPUTs!EI$31</f>
        <v>43471.62386918447</v>
      </c>
      <c r="EO9" s="146">
        <f>conversões!EN9*INPUTs!EJ$31</f>
        <v>13698.386268136825</v>
      </c>
      <c r="EP9" s="146">
        <f>conversões!EO9*INPUTs!EK$31</f>
        <v>26318.212207753146</v>
      </c>
      <c r="EQ9" s="146">
        <f>conversões!EP9*INPUTs!EL$31</f>
        <v>7997.4162424371989</v>
      </c>
      <c r="ER9" s="146">
        <f>conversões!EQ9*INPUTs!EM$31</f>
        <v>802.90079975065373</v>
      </c>
      <c r="ES9" s="146">
        <f>conversões!ER9*INPUTs!EN$31</f>
        <v>6859.8674518656335</v>
      </c>
      <c r="ET9" s="146">
        <f>conversões!ES9*INPUTs!EO$31</f>
        <v>8499.0383091253098</v>
      </c>
      <c r="EU9" s="145">
        <f t="shared" si="4"/>
        <v>462509.39100590174</v>
      </c>
      <c r="EV9" s="146">
        <f>conversões!EU9*INPUTs!EQ$31</f>
        <v>354.21358144290775</v>
      </c>
      <c r="EW9" s="146">
        <f>conversões!EV9*INPUTs!ER$31</f>
        <v>138.67106931494544</v>
      </c>
      <c r="EX9" s="146">
        <f>conversões!EW9*INPUTs!ES$31</f>
        <v>3240.2335451930312</v>
      </c>
      <c r="EY9" s="146">
        <f>conversões!EX9*INPUTs!ET$31</f>
        <v>279.46645474347866</v>
      </c>
      <c r="EZ9" s="146">
        <f>conversões!EY9*INPUTs!EU$31</f>
        <v>2500.9853797331434</v>
      </c>
      <c r="FA9" s="146">
        <f>conversões!EZ9*INPUTs!EV$31</f>
        <v>89.933475240561393</v>
      </c>
      <c r="FB9" s="146">
        <f>conversões!FA9*INPUTs!EW$31</f>
        <v>580.46898735964146</v>
      </c>
      <c r="FC9" s="146">
        <f>conversões!FB9*INPUTs!EX$31</f>
        <v>1278.4531774428535</v>
      </c>
      <c r="FD9" s="146">
        <f>conversões!FC9*INPUTs!EY$31</f>
        <v>351.85729849349872</v>
      </c>
      <c r="FE9" s="146">
        <f>conversões!FD9*INPUTs!EZ$31</f>
        <v>3976.1625085870646</v>
      </c>
      <c r="FF9" s="146">
        <f>conversões!FE9*INPUTs!FA$31</f>
        <v>6182.6567250634462</v>
      </c>
      <c r="FG9" s="146">
        <f>conversões!FF9*INPUTs!FB$31</f>
        <v>6276.6903648258576</v>
      </c>
      <c r="FH9" s="146">
        <f>conversões!FG9*INPUTs!FC$31</f>
        <v>7131.3394635830064</v>
      </c>
      <c r="FI9" s="146">
        <f>conversões!FH9*INPUTs!FD$31</f>
        <v>718.92148542125028</v>
      </c>
      <c r="FJ9" s="146">
        <f>conversões!FI9*INPUTs!FE$31</f>
        <v>2717.6892888579378</v>
      </c>
      <c r="FK9" s="146">
        <f>conversões!FJ9*INPUTs!FF$31</f>
        <v>26374.291432315102</v>
      </c>
      <c r="FL9" s="146">
        <f>conversões!FK9*INPUTs!FG$31</f>
        <v>29157.706146365996</v>
      </c>
      <c r="FM9" s="146">
        <f>conversões!FL9*INPUTs!FH$31</f>
        <v>2927.1339086040985</v>
      </c>
      <c r="FN9" s="146">
        <f>conversões!FM9*INPUTs!FI$31</f>
        <v>83259.799199609508</v>
      </c>
      <c r="FO9" s="146">
        <f>conversões!FN9*INPUTs!FJ$31</f>
        <v>124907.34926534662</v>
      </c>
      <c r="FP9" s="146">
        <f>conversões!FO9*INPUTs!FK$31</f>
        <v>38317.222075051046</v>
      </c>
      <c r="FQ9" s="146">
        <f>conversões!FP9*INPUTs!FL$31</f>
        <v>9835.9481894574674</v>
      </c>
      <c r="FR9" s="146">
        <f>conversões!FQ9*INPUTs!FM$31</f>
        <v>20093.739121074042</v>
      </c>
      <c r="FS9" s="146">
        <f>conversões!FR9*INPUTs!FN$31</f>
        <v>7737.5965099380264</v>
      </c>
      <c r="FT9" s="146">
        <f>conversões!FS9*INPUTs!FO$31</f>
        <v>1012.8040427161401</v>
      </c>
      <c r="FU9" s="146">
        <f>conversões!FT9*INPUTs!FP$31</f>
        <v>5644.2295499007041</v>
      </c>
      <c r="FV9" s="146">
        <f>conversões!FU9*INPUTs!FQ$31</f>
        <v>6882.76165910485</v>
      </c>
      <c r="FW9" s="145">
        <f t="shared" si="5"/>
        <v>391968.3239047862</v>
      </c>
      <c r="FX9" s="146">
        <f>conversões!FW9*INPUTs!FS$31</f>
        <v>156.1583213541102</v>
      </c>
      <c r="FY9" s="146">
        <f>conversões!FX9*INPUTs!FT$31</f>
        <v>639.60432699439775</v>
      </c>
      <c r="FZ9" s="146">
        <f>conversões!FY9*INPUTs!FU$31</f>
        <v>4247.395750466143</v>
      </c>
      <c r="GA9" s="146">
        <f>conversões!FZ9*INPUTs!FV$31</f>
        <v>377.6978441593771</v>
      </c>
      <c r="GB9" s="146">
        <f>conversões!GA9*INPUTs!FW$31</f>
        <v>2870.2006856150633</v>
      </c>
      <c r="GC9" s="146">
        <f>conversões!GB9*INPUTs!FX$31</f>
        <v>21.28630761699241</v>
      </c>
      <c r="GD9" s="146">
        <f>conversões!GC9*INPUTs!FY$31</f>
        <v>518.91391581978473</v>
      </c>
      <c r="GE9" s="146">
        <f>conversões!GD9*INPUTs!FZ$31</f>
        <v>863.13196632266568</v>
      </c>
      <c r="GF9" s="146">
        <f>conversões!GE9*INPUTs!GA$31</f>
        <v>426.6713628318376</v>
      </c>
      <c r="GG9" s="146">
        <f>conversões!GF9*INPUTs!GB$31</f>
        <v>3006.4542176292898</v>
      </c>
      <c r="GH9" s="146">
        <f>conversões!GG9*INPUTs!GC$31</f>
        <v>5628.1459978152689</v>
      </c>
      <c r="GI9" s="146">
        <f>conversões!GH9*INPUTs!GD$31</f>
        <v>5430.6435149566905</v>
      </c>
      <c r="GJ9" s="146">
        <f>conversões!GI9*INPUTs!GE$31</f>
        <v>5132.9199280636012</v>
      </c>
      <c r="GK9" s="146">
        <f>conversões!GJ9*INPUTs!GF$31</f>
        <v>359.64361011744415</v>
      </c>
      <c r="GL9" s="146">
        <f>conversões!GK9*INPUTs!GG$31</f>
        <v>3355.9889233464719</v>
      </c>
      <c r="GM9" s="146">
        <f>conversões!GL9*INPUTs!GH$31</f>
        <v>21472.697170767857</v>
      </c>
      <c r="GN9" s="146">
        <f>conversões!GM9*INPUTs!GI$31</f>
        <v>48490.565327920631</v>
      </c>
      <c r="GO9" s="146">
        <f>conversões!GN9*INPUTs!GJ$31</f>
        <v>2616.8830433402641</v>
      </c>
      <c r="GP9" s="146">
        <f>conversões!GO9*INPUTs!GK$31</f>
        <v>78182.04367692009</v>
      </c>
      <c r="GQ9" s="146">
        <f>conversões!GP9*INPUTs!GL$31</f>
        <v>136331.97980935787</v>
      </c>
      <c r="GR9" s="146">
        <f>conversões!GQ9*INPUTs!GM$31</f>
        <v>37541.891237918528</v>
      </c>
      <c r="GS9" s="146">
        <f>conversões!GR9*INPUTs!GN$31</f>
        <v>9871.0940173691579</v>
      </c>
      <c r="GT9" s="146">
        <f>conversões!GS9*INPUTs!GO$31</f>
        <v>19584.994682057626</v>
      </c>
      <c r="GU9" s="146">
        <f>conversões!GT9*INPUTs!GP$31</f>
        <v>8422.7729088550586</v>
      </c>
      <c r="GV9" s="146">
        <f>conversões!GU9*INPUTs!GQ$31</f>
        <v>850.38577453855373</v>
      </c>
      <c r="GW9" s="146">
        <f>conversões!GV9*INPUTs!GR$31</f>
        <v>5336.2122865939045</v>
      </c>
      <c r="GX9" s="146">
        <f>conversões!GW9*INPUTs!GS$31</f>
        <v>4076.9217105068451</v>
      </c>
      <c r="GY9" s="145">
        <f t="shared" si="6"/>
        <v>405813.29831925553</v>
      </c>
      <c r="GZ9" s="146">
        <f>conversões!GY9*INPUTs!GU$31</f>
        <v>449.61482486024852</v>
      </c>
      <c r="HA9" s="146">
        <f>conversões!GZ9*INPUTs!GV$31</f>
        <v>903.87943575946031</v>
      </c>
      <c r="HB9" s="146">
        <f>conversões!HA9*INPUTs!GW$31</f>
        <v>3465.798277282142</v>
      </c>
      <c r="HC9" s="146">
        <f>conversões!HB9*INPUTs!GX$31</f>
        <v>306.75551072315943</v>
      </c>
      <c r="HD9" s="146">
        <f>conversões!HC9*INPUTs!GY$31</f>
        <v>3125.5306637684002</v>
      </c>
      <c r="HE9" s="146">
        <f>conversões!HD9*INPUTs!GZ$31</f>
        <v>51.306050351954909</v>
      </c>
      <c r="HF9" s="146">
        <f>conversões!HE9*INPUTs!HA$31</f>
        <v>474.77749876813891</v>
      </c>
      <c r="HG9" s="146">
        <f>conversões!HF9*INPUTs!HB$31</f>
        <v>634.39791079724012</v>
      </c>
      <c r="HH9" s="146">
        <f>conversões!HG9*INPUTs!HC$31</f>
        <v>277.05996128474021</v>
      </c>
      <c r="HI9" s="146">
        <f>conversões!HH9*INPUTs!HD$31</f>
        <v>2801.2918453953644</v>
      </c>
      <c r="HJ9" s="146">
        <f>conversões!HI9*INPUTs!HE$31</f>
        <v>6052.7317621413613</v>
      </c>
      <c r="HK9" s="146">
        <f>conversões!HJ9*INPUTs!HF$31</f>
        <v>1143.1767421802797</v>
      </c>
      <c r="HL9" s="146">
        <f>conversões!HK9*INPUTs!HG$31</f>
        <v>4674.5612538290379</v>
      </c>
      <c r="HM9" s="146">
        <f>conversões!HL9*INPUTs!HH$31</f>
        <v>462.55544434716069</v>
      </c>
      <c r="HN9" s="146">
        <f>conversões!HM9*INPUTs!HI$31</f>
        <v>3070.5687068777042</v>
      </c>
      <c r="HO9" s="146">
        <f>conversões!HN9*INPUTs!HJ$31</f>
        <v>19774.209990453535</v>
      </c>
      <c r="HP9" s="146">
        <f>conversões!HO9*INPUTs!HK$31</f>
        <v>28038.37718900359</v>
      </c>
      <c r="HQ9" s="146">
        <f>conversões!HP9*INPUTs!HL$31</f>
        <v>2400.9552202740133</v>
      </c>
      <c r="HR9" s="146">
        <f>conversões!HQ9*INPUTs!HM$31</f>
        <v>81654.172378866264</v>
      </c>
      <c r="HS9" s="146">
        <f>conversões!HR9*INPUTs!HN$31</f>
        <v>100511.57156598147</v>
      </c>
      <c r="HT9" s="146">
        <f>conversões!HS9*INPUTs!HO$31</f>
        <v>37351.572564812312</v>
      </c>
      <c r="HU9" s="146">
        <f>conversões!HT9*INPUTs!HP$31</f>
        <v>8072.2130407237264</v>
      </c>
      <c r="HV9" s="146">
        <f>conversões!HU9*INPUTs!HQ$31</f>
        <v>16457.135897621542</v>
      </c>
      <c r="HW9" s="146">
        <f>conversões!HV9*INPUTs!HR$31</f>
        <v>10009.919484067983</v>
      </c>
      <c r="HX9" s="146">
        <f>conversões!HW9*INPUTs!HS$31</f>
        <v>1431.8001900595089</v>
      </c>
      <c r="HY9" s="146">
        <f>conversões!HX9*INPUTs!HT$31</f>
        <v>6507.317947027891</v>
      </c>
      <c r="HZ9" s="146">
        <f>conversões!HY9*INPUTs!HU$31</f>
        <v>2444.249957025761</v>
      </c>
      <c r="IA9" s="145">
        <f t="shared" si="7"/>
        <v>342547.50131428399</v>
      </c>
    </row>
    <row r="10" spans="1:235" s="28" customFormat="1" ht="36" x14ac:dyDescent="0.25">
      <c r="A10" s="99" t="s">
        <v>28</v>
      </c>
      <c r="B10" s="100">
        <v>9003</v>
      </c>
      <c r="C10" s="100"/>
      <c r="D10" s="100">
        <v>2</v>
      </c>
      <c r="E10" s="100"/>
      <c r="F10" s="100"/>
      <c r="G10" s="100" t="s">
        <v>808</v>
      </c>
      <c r="H10" s="100" t="s">
        <v>782</v>
      </c>
      <c r="I10" s="99" t="s">
        <v>14</v>
      </c>
      <c r="J10" s="99" t="s">
        <v>879</v>
      </c>
      <c r="K10" s="99" t="s">
        <v>845</v>
      </c>
      <c r="L10" s="146">
        <f>conversões!K10*INPUTs!G$31</f>
        <v>0</v>
      </c>
      <c r="M10" s="146">
        <f>conversões!L10*INPUTs!H$31</f>
        <v>0</v>
      </c>
      <c r="N10" s="146">
        <f>conversões!M10*INPUTs!I$31</f>
        <v>38086.384897674376</v>
      </c>
      <c r="O10" s="146">
        <f>conversões!N10*INPUTs!J$31</f>
        <v>0</v>
      </c>
      <c r="P10" s="146">
        <f>conversões!O10*INPUTs!K$31</f>
        <v>591.12240909107709</v>
      </c>
      <c r="Q10" s="146">
        <f>conversões!P10*INPUTs!L$31</f>
        <v>0</v>
      </c>
      <c r="R10" s="146">
        <f>conversões!Q10*INPUTs!M$31</f>
        <v>52.254446832332206</v>
      </c>
      <c r="S10" s="146">
        <f>conversões!R10*INPUTs!N$31</f>
        <v>186.34765426609877</v>
      </c>
      <c r="T10" s="146">
        <f>conversões!S10*INPUTs!O$31</f>
        <v>3160.6280263162294</v>
      </c>
      <c r="U10" s="146">
        <f>conversões!T10*INPUTs!P$31</f>
        <v>318.90652638885348</v>
      </c>
      <c r="V10" s="146">
        <f>conversões!U10*INPUTs!Q$31</f>
        <v>1583.3717546394157</v>
      </c>
      <c r="W10" s="146">
        <f>conversões!V10*INPUTs!R$31</f>
        <v>879.0687105828722</v>
      </c>
      <c r="X10" s="146">
        <f>conversões!W10*INPUTs!S$31</f>
        <v>811.17321244932202</v>
      </c>
      <c r="Y10" s="146">
        <f>conversões!X10*INPUTs!T$31</f>
        <v>137.36305162180477</v>
      </c>
      <c r="Z10" s="146">
        <f>conversões!Y10*INPUTs!U$31</f>
        <v>0</v>
      </c>
      <c r="AA10" s="146">
        <f>conversões!Z10*INPUTs!V$31</f>
        <v>933.4399288864139</v>
      </c>
      <c r="AB10" s="146">
        <f>conversões!AA10*INPUTs!W$31</f>
        <v>26804.797843897777</v>
      </c>
      <c r="AC10" s="146">
        <f>conversões!AB10*INPUTs!X$31</f>
        <v>29.827849845424115</v>
      </c>
      <c r="AD10" s="146">
        <f>conversões!AC10*INPUTs!Y$31</f>
        <v>11935.632105205763</v>
      </c>
      <c r="AE10" s="146">
        <f>conversões!AD10*INPUTs!Z$31</f>
        <v>40717.392562365341</v>
      </c>
      <c r="AF10" s="146">
        <f>conversões!AE10*INPUTs!AA$31</f>
        <v>1175.4250343035944</v>
      </c>
      <c r="AG10" s="146">
        <f>conversões!AF10*INPUTs!AB$31</f>
        <v>200.10889334430522</v>
      </c>
      <c r="AH10" s="146">
        <f>conversões!AG10*INPUTs!AC$31</f>
        <v>924.59274102405925</v>
      </c>
      <c r="AI10" s="146">
        <f>conversões!AH10*INPUTs!AD$31</f>
        <v>3358.931000035845</v>
      </c>
      <c r="AJ10" s="146">
        <f>conversões!AI10*INPUTs!AE$31</f>
        <v>577.42577767743592</v>
      </c>
      <c r="AK10" s="146">
        <f>conversões!AJ10*INPUTs!AF$31</f>
        <v>270.09814405066646</v>
      </c>
      <c r="AL10" s="146">
        <f>conversões!AK10*INPUTs!AG$31</f>
        <v>1157.1971617572506</v>
      </c>
      <c r="AM10" s="145">
        <f t="shared" si="0"/>
        <v>133891.48973225625</v>
      </c>
      <c r="AN10" s="146">
        <f>conversões!AM10*INPUTs!AI$31</f>
        <v>0</v>
      </c>
      <c r="AO10" s="146">
        <f>conversões!AN10*INPUTs!AJ$31</f>
        <v>0</v>
      </c>
      <c r="AP10" s="146">
        <f>conversões!AO10*INPUTs!AK$31</f>
        <v>34036.835824404676</v>
      </c>
      <c r="AQ10" s="146">
        <f>conversões!AP10*INPUTs!AL$31</f>
        <v>0</v>
      </c>
      <c r="AR10" s="146">
        <f>conversões!AQ10*INPUTs!AM$31</f>
        <v>285.9186738617131</v>
      </c>
      <c r="AS10" s="146">
        <f>conversões!AR10*INPUTs!AN$31</f>
        <v>0</v>
      </c>
      <c r="AT10" s="146">
        <f>conversões!AS10*INPUTs!AO$31</f>
        <v>26.200900005304003</v>
      </c>
      <c r="AU10" s="146">
        <f>conversões!AT10*INPUTs!AP$31</f>
        <v>308.63578163185656</v>
      </c>
      <c r="AV10" s="146">
        <f>conversões!AU10*INPUTs!AQ$31</f>
        <v>0</v>
      </c>
      <c r="AW10" s="146">
        <f>conversões!AV10*INPUTs!AR$31</f>
        <v>261.6032339025154</v>
      </c>
      <c r="AX10" s="146">
        <f>conversões!AW10*INPUTs!AS$31</f>
        <v>1228.2133678009345</v>
      </c>
      <c r="AY10" s="146">
        <f>conversões!AX10*INPUTs!AT$31</f>
        <v>117.82289679374142</v>
      </c>
      <c r="AZ10" s="146">
        <f>conversões!AY10*INPUTs!AU$31</f>
        <v>584.27195479532099</v>
      </c>
      <c r="BA10" s="146">
        <f>conversões!AZ10*INPUTs!AV$31</f>
        <v>0</v>
      </c>
      <c r="BB10" s="146">
        <f>conversões!BA10*INPUTs!AW$31</f>
        <v>0</v>
      </c>
      <c r="BC10" s="146">
        <f>conversões!BB10*INPUTs!AX$31</f>
        <v>758.61479158352154</v>
      </c>
      <c r="BD10" s="146">
        <f>conversões!BC10*INPUTs!AY$31</f>
        <v>1983.4172118342121</v>
      </c>
      <c r="BE10" s="146">
        <f>conversões!BD10*INPUTs!AZ$31</f>
        <v>82.014613675896086</v>
      </c>
      <c r="BF10" s="146">
        <f>conversões!BE10*INPUTs!BA$31</f>
        <v>11505.09864896945</v>
      </c>
      <c r="BG10" s="146">
        <f>conversões!BF10*INPUTs!BB$31</f>
        <v>15799.272934810358</v>
      </c>
      <c r="BH10" s="146">
        <f>conversões!BG10*INPUTs!BC$31</f>
        <v>1406.0436680421435</v>
      </c>
      <c r="BI10" s="146">
        <f>conversões!BH10*INPUTs!BD$31</f>
        <v>148.53958761046695</v>
      </c>
      <c r="BJ10" s="146">
        <f>conversões!BI10*INPUTs!BE$31</f>
        <v>799.4816260444984</v>
      </c>
      <c r="BK10" s="146">
        <f>conversões!BJ10*INPUTs!BF$31</f>
        <v>95.289543123278889</v>
      </c>
      <c r="BL10" s="146">
        <f>conversões!BK10*INPUTs!BG$31</f>
        <v>128.66728699948101</v>
      </c>
      <c r="BM10" s="146">
        <f>conversões!BL10*INPUTs!BH$31</f>
        <v>380.58333711311559</v>
      </c>
      <c r="BN10" s="146">
        <f>conversões!BM10*INPUTs!BI$31</f>
        <v>1549.5281823048886</v>
      </c>
      <c r="BO10" s="145">
        <f t="shared" si="1"/>
        <v>71486.054065307369</v>
      </c>
      <c r="BP10" s="146">
        <f>conversões!BO10*INPUTs!BK$31</f>
        <v>0</v>
      </c>
      <c r="BQ10" s="146">
        <f>conversões!BP10*INPUTs!BL$31</f>
        <v>0</v>
      </c>
      <c r="BR10" s="146">
        <f>conversões!BQ10*INPUTs!BM$31</f>
        <v>32080.154180719648</v>
      </c>
      <c r="BS10" s="146">
        <f>conversões!BR10*INPUTs!BN$31</f>
        <v>0</v>
      </c>
      <c r="BT10" s="146">
        <f>conversões!BS10*INPUTs!BO$31</f>
        <v>303.78650165612322</v>
      </c>
      <c r="BU10" s="146">
        <f>conversões!BT10*INPUTs!BP$31</f>
        <v>0</v>
      </c>
      <c r="BV10" s="146">
        <f>conversões!BU10*INPUTs!BQ$31</f>
        <v>22.668145927507368</v>
      </c>
      <c r="BW10" s="146">
        <f>conversões!BV10*INPUTs!BR$31</f>
        <v>184.41010483566285</v>
      </c>
      <c r="BX10" s="146">
        <f>conversões!BW10*INPUTs!BS$31</f>
        <v>0</v>
      </c>
      <c r="BY10" s="146">
        <f>conversões!BX10*INPUTs!BT$31</f>
        <v>255.45396925862198</v>
      </c>
      <c r="BZ10" s="146">
        <f>conversões!BY10*INPUTs!BU$31</f>
        <v>585.10602806883821</v>
      </c>
      <c r="CA10" s="146">
        <f>conversões!BZ10*INPUTs!BV$31</f>
        <v>319.53758311894194</v>
      </c>
      <c r="CB10" s="146">
        <f>conversões!CA10*INPUTs!BW$31</f>
        <v>113.24925528661569</v>
      </c>
      <c r="CC10" s="146">
        <f>conversões!CB10*INPUTs!BX$31</f>
        <v>0</v>
      </c>
      <c r="CD10" s="146">
        <f>conversões!CC10*INPUTs!BY$31</f>
        <v>0</v>
      </c>
      <c r="CE10" s="146">
        <f>conversões!CD10*INPUTs!BZ$31</f>
        <v>548.06766249399197</v>
      </c>
      <c r="CF10" s="146">
        <f>conversões!CE10*INPUTs!CA$31</f>
        <v>2204.7301125639074</v>
      </c>
      <c r="CG10" s="146">
        <f>conversões!CF10*INPUTs!CB$31</f>
        <v>0</v>
      </c>
      <c r="CH10" s="146">
        <f>conversões!CG10*INPUTs!CC$31</f>
        <v>6309.9273311991947</v>
      </c>
      <c r="CI10" s="146">
        <f>conversões!CH10*INPUTs!CD$31</f>
        <v>11992.125048973119</v>
      </c>
      <c r="CJ10" s="146">
        <f>conversões!CI10*INPUTs!CE$31</f>
        <v>787.23117961488174</v>
      </c>
      <c r="CK10" s="146">
        <f>conversões!CJ10*INPUTs!CF$31</f>
        <v>79.431442855795865</v>
      </c>
      <c r="CL10" s="146">
        <f>conversões!CK10*INPUTs!CG$31</f>
        <v>168.55442919471997</v>
      </c>
      <c r="CM10" s="146">
        <f>conversões!CL10*INPUTs!CH$31</f>
        <v>92.932109509877463</v>
      </c>
      <c r="CN10" s="146">
        <f>conversões!CM10*INPUTs!CI$31</f>
        <v>342.82618754227462</v>
      </c>
      <c r="CO10" s="146">
        <f>conversões!CN10*INPUTs!CJ$31</f>
        <v>209.60655080125557</v>
      </c>
      <c r="CP10" s="146">
        <f>conversões!CO10*INPUTs!CK$31</f>
        <v>430.00944386995479</v>
      </c>
      <c r="CQ10" s="145">
        <f t="shared" si="2"/>
        <v>57029.807267490934</v>
      </c>
      <c r="CR10" s="146">
        <f>conversões!CQ10*INPUTs!CM$31</f>
        <v>70.086669571336031</v>
      </c>
      <c r="CS10" s="146">
        <f>conversões!CR10*INPUTs!CN$31</f>
        <v>11.228395752215073</v>
      </c>
      <c r="CT10" s="146">
        <f>conversões!CS10*INPUTs!CO$31</f>
        <v>801.21070607090041</v>
      </c>
      <c r="CU10" s="146">
        <f>conversões!CT10*INPUTs!CP$31</f>
        <v>0</v>
      </c>
      <c r="CV10" s="146">
        <f>conversões!CU10*INPUTs!CQ$31</f>
        <v>118.64785970189916</v>
      </c>
      <c r="CW10" s="146">
        <f>conversões!CV10*INPUTs!CR$31</f>
        <v>0</v>
      </c>
      <c r="CX10" s="146">
        <f>conversões!CW10*INPUTs!CS$31</f>
        <v>31.18998820061719</v>
      </c>
      <c r="CY10" s="146">
        <f>conversões!CX10*INPUTs!CT$31</f>
        <v>47.214202322035192</v>
      </c>
      <c r="CZ10" s="146">
        <f>conversões!CY10*INPUTs!CU$31</f>
        <v>0</v>
      </c>
      <c r="DA10" s="146">
        <f>conversões!CZ10*INPUTs!CV$31</f>
        <v>20.79332546707813</v>
      </c>
      <c r="DB10" s="146">
        <f>conversões!DA10*INPUTs!CW$31</f>
        <v>212.20561537869463</v>
      </c>
      <c r="DC10" s="146">
        <f>conversões!DB10*INPUTs!CX$31</f>
        <v>329.48836464896641</v>
      </c>
      <c r="DD10" s="146">
        <f>conversões!DC10*INPUTs!CY$31</f>
        <v>111.97873439609964</v>
      </c>
      <c r="DE10" s="146">
        <f>conversões!DD10*INPUTs!CZ$31</f>
        <v>0</v>
      </c>
      <c r="DF10" s="146">
        <f>conversões!DE10*INPUTs!DA$31</f>
        <v>0</v>
      </c>
      <c r="DG10" s="146">
        <f>conversões!DF10*INPUTs!DB$31</f>
        <v>803.34879406945925</v>
      </c>
      <c r="DH10" s="146">
        <f>conversões!DG10*INPUTs!DC$31</f>
        <v>423.77827429965987</v>
      </c>
      <c r="DI10" s="146">
        <f>conversões!DH10*INPUTs!DD$31</f>
        <v>0</v>
      </c>
      <c r="DJ10" s="146">
        <f>conversões!DI10*INPUTs!DE$31</f>
        <v>4569.0312912602594</v>
      </c>
      <c r="DK10" s="146">
        <f>conversões!DJ10*INPUTs!DF$31</f>
        <v>7237.0877418546879</v>
      </c>
      <c r="DL10" s="146">
        <f>conversões!DK10*INPUTs!DG$31</f>
        <v>772.47261339555041</v>
      </c>
      <c r="DM10" s="146">
        <f>conversões!DL10*INPUTs!DH$31</f>
        <v>28.653965551441146</v>
      </c>
      <c r="DN10" s="146">
        <f>conversões!DM10*INPUTs!DI$31</f>
        <v>633.03009287519399</v>
      </c>
      <c r="DO10" s="146">
        <f>conversões!DN10*INPUTs!DJ$31</f>
        <v>84.985564179663371</v>
      </c>
      <c r="DP10" s="146">
        <f>conversões!DO10*INPUTs!DK$31</f>
        <v>62.530489555314865</v>
      </c>
      <c r="DQ10" s="146">
        <f>conversões!DP10*INPUTs!DL$31</f>
        <v>225.80540405640042</v>
      </c>
      <c r="DR10" s="146">
        <f>conversões!DQ10*INPUTs!DM$31</f>
        <v>471.68018247762109</v>
      </c>
      <c r="DS10" s="145">
        <f t="shared" si="3"/>
        <v>17066.448275085091</v>
      </c>
      <c r="DT10" s="146">
        <f>conversões!DS10*INPUTs!DO$31</f>
        <v>0</v>
      </c>
      <c r="DU10" s="146">
        <f>conversões!DT10*INPUTs!DP$31</f>
        <v>0</v>
      </c>
      <c r="DV10" s="146">
        <f>conversões!DU10*INPUTs!DQ$31</f>
        <v>26.22846293882975</v>
      </c>
      <c r="DW10" s="146">
        <f>conversões!DV10*INPUTs!DR$31</f>
        <v>0</v>
      </c>
      <c r="DX10" s="146">
        <f>conversões!DW10*INPUTs!DS$31</f>
        <v>0</v>
      </c>
      <c r="DY10" s="146">
        <f>conversões!DX10*INPUTs!DT$31</f>
        <v>0</v>
      </c>
      <c r="DZ10" s="146">
        <f>conversões!DY10*INPUTs!DU$31</f>
        <v>37.649571051238993</v>
      </c>
      <c r="EA10" s="146">
        <f>conversões!DZ10*INPUTs!DV$31</f>
        <v>11.294871315371697</v>
      </c>
      <c r="EB10" s="146">
        <f>conversões!EA10*INPUTs!DW$31</f>
        <v>0</v>
      </c>
      <c r="EC10" s="146">
        <f>conversões!EB10*INPUTs!DX$31</f>
        <v>0</v>
      </c>
      <c r="ED10" s="146">
        <f>conversões!EC10*INPUTs!DY$31</f>
        <v>47.837102041574248</v>
      </c>
      <c r="EE10" s="146">
        <f>conversões!ED10*INPUTs!DZ$31</f>
        <v>311.29551217424427</v>
      </c>
      <c r="EF10" s="146">
        <f>conversões!EE10*INPUTs!EA$31</f>
        <v>65.835811684741358</v>
      </c>
      <c r="EG10" s="146">
        <f>conversões!EF10*INPUTs!EB$31</f>
        <v>0</v>
      </c>
      <c r="EH10" s="146">
        <f>conversões!EG10*INPUTs!EC$31</f>
        <v>0</v>
      </c>
      <c r="EI10" s="146">
        <f>conversões!EH10*INPUTs!ED$31</f>
        <v>251.28276032277319</v>
      </c>
      <c r="EJ10" s="146">
        <f>conversões!EI10*INPUTs!EE$31</f>
        <v>20515.902603399245</v>
      </c>
      <c r="EK10" s="146">
        <f>conversões!EJ10*INPUTs!EF$31</f>
        <v>0</v>
      </c>
      <c r="EL10" s="146">
        <f>conversões!EK10*INPUTs!EG$31</f>
        <v>4508.7181801352608</v>
      </c>
      <c r="EM10" s="146">
        <f>conversões!EL10*INPUTs!EH$31</f>
        <v>4895.7666224771829</v>
      </c>
      <c r="EN10" s="146">
        <f>conversões!EM10*INPUTs!EI$31</f>
        <v>724.20832395614082</v>
      </c>
      <c r="EO10" s="146">
        <f>conversões!EN10*INPUTs!EJ$31</f>
        <v>0</v>
      </c>
      <c r="EP10" s="146">
        <f>conversões!EO10*INPUTs!EK$31</f>
        <v>92.761013156041741</v>
      </c>
      <c r="EQ10" s="146">
        <f>conversões!EP10*INPUTs!EL$31</f>
        <v>174.911269849512</v>
      </c>
      <c r="ER10" s="146">
        <f>conversões!EQ10*INPUTs!EM$31</f>
        <v>123.06803198002844</v>
      </c>
      <c r="ES10" s="146">
        <f>conversões!ER10*INPUTs!EN$31</f>
        <v>303.23695369280193</v>
      </c>
      <c r="ET10" s="146">
        <f>conversões!ES10*INPUTs!EO$31</f>
        <v>791.21392996025679</v>
      </c>
      <c r="EU10" s="145">
        <f t="shared" si="4"/>
        <v>32881.211020135241</v>
      </c>
      <c r="EV10" s="146">
        <f>conversões!EU10*INPUTs!EQ$31</f>
        <v>0</v>
      </c>
      <c r="EW10" s="146">
        <f>conversões!EV10*INPUTs!ER$31</f>
        <v>0</v>
      </c>
      <c r="EX10" s="146">
        <f>conversões!EW10*INPUTs!ES$31</f>
        <v>0</v>
      </c>
      <c r="EY10" s="146">
        <f>conversões!EX10*INPUTs!ET$31</f>
        <v>10.381576383215538</v>
      </c>
      <c r="EZ10" s="146">
        <f>conversões!EY10*INPUTs!EU$31</f>
        <v>0</v>
      </c>
      <c r="FA10" s="146">
        <f>conversões!EZ10*INPUTs!EV$31</f>
        <v>0</v>
      </c>
      <c r="FB10" s="146">
        <f>conversões!FA10*INPUTs!EW$31</f>
        <v>30.809839588897727</v>
      </c>
      <c r="FC10" s="146">
        <f>conversões!FB10*INPUTs!EX$31</f>
        <v>0</v>
      </c>
      <c r="FD10" s="146">
        <f>conversões!FC10*INPUTs!EY$31</f>
        <v>0</v>
      </c>
      <c r="FE10" s="146">
        <f>conversões!FD10*INPUTs!EZ$31</f>
        <v>62.289458299293237</v>
      </c>
      <c r="FF10" s="146">
        <f>conversões!FE10*INPUTs!FA$31</f>
        <v>14.824444555817456</v>
      </c>
      <c r="FG10" s="146">
        <f>conversões!FF10*INPUTs!FB$31</f>
        <v>12.435565689142052</v>
      </c>
      <c r="FH10" s="146">
        <f>conversões!FG10*INPUTs!FC$31</f>
        <v>47.693185164193551</v>
      </c>
      <c r="FI10" s="146">
        <f>conversões!FH10*INPUTs!FD$31</f>
        <v>0</v>
      </c>
      <c r="FJ10" s="146">
        <f>conversões!FI10*INPUTs!FE$31</f>
        <v>0</v>
      </c>
      <c r="FK10" s="146">
        <f>conversões!FJ10*INPUTs!FF$31</f>
        <v>13.490914324905404</v>
      </c>
      <c r="FL10" s="146">
        <f>conversões!FK10*INPUTs!FG$31</f>
        <v>16169.577147181417</v>
      </c>
      <c r="FM10" s="146">
        <f>conversões!FL10*INPUTs!FH$31</f>
        <v>0</v>
      </c>
      <c r="FN10" s="146">
        <f>conversões!FM10*INPUTs!FI$31</f>
        <v>2709.0413241009546</v>
      </c>
      <c r="FO10" s="146">
        <f>conversões!FN10*INPUTs!FJ$31</f>
        <v>4329.9302403947595</v>
      </c>
      <c r="FP10" s="146">
        <f>conversões!FO10*INPUTs!FK$31</f>
        <v>3753.489974451119</v>
      </c>
      <c r="FQ10" s="146">
        <f>conversões!FP10*INPUTs!FL$31</f>
        <v>63.535247465295839</v>
      </c>
      <c r="FR10" s="146">
        <f>conversões!FQ10*INPUTs!FM$31</f>
        <v>144.49412899721204</v>
      </c>
      <c r="FS10" s="146">
        <f>conversões!FR10*INPUTs!FN$31</f>
        <v>72.916620360391292</v>
      </c>
      <c r="FT10" s="146">
        <f>conversões!FS10*INPUTs!FO$31</f>
        <v>357.97930292369551</v>
      </c>
      <c r="FU10" s="146">
        <f>conversões!FT10*INPUTs!FP$31</f>
        <v>258.14961790332296</v>
      </c>
      <c r="FV10" s="146">
        <f>conversões!FU10*INPUTs!FQ$31</f>
        <v>304.52177538017463</v>
      </c>
      <c r="FW10" s="145">
        <f t="shared" si="5"/>
        <v>28355.560363163811</v>
      </c>
      <c r="FX10" s="146">
        <f>conversões!FW10*INPUTs!FS$31</f>
        <v>0</v>
      </c>
      <c r="FY10" s="146">
        <f>conversões!FX10*INPUTs!FT$31</f>
        <v>0</v>
      </c>
      <c r="FZ10" s="146">
        <f>conversões!FY10*INPUTs!FU$31</f>
        <v>19.686758489703962</v>
      </c>
      <c r="GA10" s="146">
        <f>conversões!FZ10*INPUTs!FV$31</f>
        <v>10.614608008682467</v>
      </c>
      <c r="GB10" s="146">
        <f>conversões!GA10*INPUTs!FW$31</f>
        <v>0</v>
      </c>
      <c r="GC10" s="146">
        <f>conversões!GB10*INPUTs!FX$31</f>
        <v>0</v>
      </c>
      <c r="GD10" s="146">
        <f>conversões!GC10*INPUTs!FY$31</f>
        <v>0</v>
      </c>
      <c r="GE10" s="146">
        <f>conversões!GD10*INPUTs!FZ$31</f>
        <v>0</v>
      </c>
      <c r="GF10" s="146">
        <f>conversões!GE10*INPUTs!GA$31</f>
        <v>0</v>
      </c>
      <c r="GG10" s="146">
        <f>conversões!GF10*INPUTs!GB$31</f>
        <v>0</v>
      </c>
      <c r="GH10" s="146">
        <f>conversões!GG10*INPUTs!GC$31</f>
        <v>15.404888518193351</v>
      </c>
      <c r="GI10" s="146">
        <f>conversões!GH10*INPUTs!GD$31</f>
        <v>108.94159979239932</v>
      </c>
      <c r="GJ10" s="146">
        <f>conversões!GI10*INPUTs!GE$31</f>
        <v>0</v>
      </c>
      <c r="GK10" s="146">
        <f>conversões!GJ10*INPUTs!GF$31</f>
        <v>0</v>
      </c>
      <c r="GL10" s="146">
        <f>conversões!GK10*INPUTs!GG$31</f>
        <v>0</v>
      </c>
      <c r="GM10" s="146">
        <f>conversões!GL10*INPUTs!GH$31</f>
        <v>316.28254020591714</v>
      </c>
      <c r="GN10" s="146">
        <f>conversões!GM10*INPUTs!GI$31</f>
        <v>283.37735381271619</v>
      </c>
      <c r="GO10" s="146">
        <f>conversões!GN10*INPUTs!GJ$31</f>
        <v>0</v>
      </c>
      <c r="GP10" s="146">
        <f>conversões!GO10*INPUTs!GK$31</f>
        <v>1472.4078575257524</v>
      </c>
      <c r="GQ10" s="146">
        <f>conversões!GP10*INPUTs!GL$31</f>
        <v>7133.4457531721573</v>
      </c>
      <c r="GR10" s="146">
        <f>conversões!GQ10*INPUTs!GM$31</f>
        <v>3948.5202421164095</v>
      </c>
      <c r="GS10" s="146">
        <f>conversões!GR10*INPUTs!GN$31</f>
        <v>0</v>
      </c>
      <c r="GT10" s="146">
        <f>conversões!GS10*INPUTs!GO$31</f>
        <v>495.47953676716583</v>
      </c>
      <c r="GU10" s="146">
        <f>conversões!GT10*INPUTs!GP$31</f>
        <v>50.018885548230536</v>
      </c>
      <c r="GV10" s="146">
        <f>conversões!GU10*INPUTs!GQ$31</f>
        <v>201.77697029540954</v>
      </c>
      <c r="GW10" s="146">
        <f>conversões!GV10*INPUTs!GR$31</f>
        <v>184.38618001456265</v>
      </c>
      <c r="GX10" s="146">
        <f>conversões!GW10*INPUTs!GS$31</f>
        <v>15.999674709061688</v>
      </c>
      <c r="GY10" s="145">
        <f t="shared" si="6"/>
        <v>14256.342848976361</v>
      </c>
      <c r="GZ10" s="146">
        <f>conversões!GY10*INPUTs!GU$31</f>
        <v>0</v>
      </c>
      <c r="HA10" s="146">
        <f>conversões!GZ10*INPUTs!GV$31</f>
        <v>0</v>
      </c>
      <c r="HB10" s="146">
        <f>conversões!HA10*INPUTs!GW$31</f>
        <v>0</v>
      </c>
      <c r="HC10" s="146">
        <f>conversões!HB10*INPUTs!GX$31</f>
        <v>13.820672448905899</v>
      </c>
      <c r="HD10" s="146">
        <f>conversões!HC10*INPUTs!GY$31</f>
        <v>0</v>
      </c>
      <c r="HE10" s="146">
        <f>conversões!HD10*INPUTs!GZ$31</f>
        <v>0</v>
      </c>
      <c r="HF10" s="146">
        <f>conversões!HE10*INPUTs!HA$31</f>
        <v>0</v>
      </c>
      <c r="HG10" s="146">
        <f>conversões!HF10*INPUTs!HB$31</f>
        <v>21.307430747259961</v>
      </c>
      <c r="HH10" s="146">
        <f>conversões!HG10*INPUTs!HC$31</f>
        <v>0</v>
      </c>
      <c r="HI10" s="146">
        <f>conversões!HH10*INPUTs!HD$31</f>
        <v>0</v>
      </c>
      <c r="HJ10" s="146">
        <f>conversões!HI10*INPUTs!HE$31</f>
        <v>121.7419681010272</v>
      </c>
      <c r="HK10" s="146">
        <f>conversões!HJ10*INPUTs!HF$31</f>
        <v>0</v>
      </c>
      <c r="HL10" s="146">
        <f>conversões!HK10*INPUTs!HG$31</f>
        <v>0</v>
      </c>
      <c r="HM10" s="146">
        <f>conversões!HL10*INPUTs!HH$31</f>
        <v>0</v>
      </c>
      <c r="HN10" s="146">
        <f>conversões!HM10*INPUTs!HI$31</f>
        <v>0</v>
      </c>
      <c r="HO10" s="146">
        <f>conversões!HN10*INPUTs!HJ$31</f>
        <v>456.2173247825902</v>
      </c>
      <c r="HP10" s="146">
        <f>conversões!HO10*INPUTs!HK$31</f>
        <v>19173.083913128201</v>
      </c>
      <c r="HQ10" s="146">
        <f>conversões!HP10*INPUTs!HL$31</f>
        <v>0</v>
      </c>
      <c r="HR10" s="146">
        <f>conversões!HQ10*INPUTs!HM$31</f>
        <v>1200.4752270691081</v>
      </c>
      <c r="HS10" s="146">
        <f>conversões!HR10*INPUTs!HN$31</f>
        <v>10269.017561594072</v>
      </c>
      <c r="HT10" s="146">
        <f>conversões!HS10*INPUTs!HO$31</f>
        <v>4086.6275601072562</v>
      </c>
      <c r="HU10" s="146">
        <f>conversões!HT10*INPUTs!HP$31</f>
        <v>5.3829298729919914</v>
      </c>
      <c r="HV10" s="146">
        <f>conversões!HU10*INPUTs!HQ$31</f>
        <v>380.17194552843455</v>
      </c>
      <c r="HW10" s="146">
        <f>conversões!HV10*INPUTs!HR$31</f>
        <v>107.92774395347905</v>
      </c>
      <c r="HX10" s="146">
        <f>conversões!HW10*INPUTs!HS$31</f>
        <v>60.669825082589171</v>
      </c>
      <c r="HY10" s="146">
        <f>conversões!HX10*INPUTs!HT$31</f>
        <v>1877.6377120978652</v>
      </c>
      <c r="HZ10" s="146">
        <f>conversões!HY10*INPUTs!HU$31</f>
        <v>45.186892674465085</v>
      </c>
      <c r="IA10" s="145">
        <f t="shared" si="7"/>
        <v>37819.268707188239</v>
      </c>
    </row>
    <row r="11" spans="1:235" s="28" customFormat="1" ht="36" x14ac:dyDescent="0.25">
      <c r="A11" s="99" t="s">
        <v>28</v>
      </c>
      <c r="B11" s="100">
        <v>9002</v>
      </c>
      <c r="C11" s="100"/>
      <c r="D11" s="100">
        <v>2</v>
      </c>
      <c r="E11" s="100"/>
      <c r="F11" s="100"/>
      <c r="G11" s="100" t="s">
        <v>793</v>
      </c>
      <c r="H11" s="100" t="s">
        <v>791</v>
      </c>
      <c r="I11" s="99" t="s">
        <v>14</v>
      </c>
      <c r="J11" s="99" t="s">
        <v>878</v>
      </c>
      <c r="K11" s="99" t="s">
        <v>845</v>
      </c>
      <c r="L11" s="146">
        <f>conversões!K11*INPUTs!G$31</f>
        <v>0</v>
      </c>
      <c r="M11" s="146">
        <f>conversões!L11*INPUTs!H$31</f>
        <v>0</v>
      </c>
      <c r="N11" s="146">
        <f>conversões!M11*INPUTs!I$31</f>
        <v>270.55929576289424</v>
      </c>
      <c r="O11" s="146">
        <f>conversões!N11*INPUTs!J$31</f>
        <v>0</v>
      </c>
      <c r="P11" s="146">
        <f>conversões!O11*INPUTs!K$31</f>
        <v>93.861782697108154</v>
      </c>
      <c r="Q11" s="146">
        <f>conversões!P11*INPUTs!L$31</f>
        <v>0</v>
      </c>
      <c r="R11" s="146">
        <f>conversões!Q11*INPUTs!M$31</f>
        <v>0</v>
      </c>
      <c r="S11" s="146">
        <f>conversões!R11*INPUTs!N$31</f>
        <v>0</v>
      </c>
      <c r="T11" s="146">
        <f>conversões!S11*INPUTs!O$31</f>
        <v>0</v>
      </c>
      <c r="U11" s="146">
        <f>conversões!T11*INPUTs!P$31</f>
        <v>205.13900623263473</v>
      </c>
      <c r="V11" s="146">
        <f>conversões!U11*INPUTs!Q$31</f>
        <v>0</v>
      </c>
      <c r="W11" s="146">
        <f>conversões!V11*INPUTs!R$31</f>
        <v>14.004775154401464</v>
      </c>
      <c r="X11" s="146">
        <f>conversões!W11*INPUTs!S$31</f>
        <v>300.82624560282153</v>
      </c>
      <c r="Y11" s="146">
        <f>conversões!X11*INPUTs!T$31</f>
        <v>0</v>
      </c>
      <c r="Z11" s="146">
        <f>conversões!Y11*INPUTs!U$31</f>
        <v>0</v>
      </c>
      <c r="AA11" s="146">
        <f>conversões!Z11*INPUTs!V$31</f>
        <v>1426.6780511460686</v>
      </c>
      <c r="AB11" s="146">
        <f>conversões!AA11*INPUTs!W$31</f>
        <v>2616.2769237736939</v>
      </c>
      <c r="AC11" s="146">
        <f>conversões!AB11*INPUTs!X$31</f>
        <v>36.162109060976249</v>
      </c>
      <c r="AD11" s="146">
        <f>conversões!AC11*INPUTs!Y$31</f>
        <v>2268.3474352385406</v>
      </c>
      <c r="AE11" s="146">
        <f>conversões!AD11*INPUTs!Z$31</f>
        <v>4937.638622927765</v>
      </c>
      <c r="AF11" s="146">
        <f>conversões!AE11*INPUTs!AA$31</f>
        <v>734.44406698186606</v>
      </c>
      <c r="AG11" s="146">
        <f>conversões!AF11*INPUTs!AB$31</f>
        <v>166.69860653949129</v>
      </c>
      <c r="AH11" s="146">
        <f>conversões!AG11*INPUTs!AC$31</f>
        <v>437.82737824238336</v>
      </c>
      <c r="AI11" s="146">
        <f>conversões!AH11*INPUTs!AD$31</f>
        <v>178.7171796043211</v>
      </c>
      <c r="AJ11" s="146">
        <f>conversões!AI11*INPUTs!AE$31</f>
        <v>0</v>
      </c>
      <c r="AK11" s="146">
        <f>conversões!AJ11*INPUTs!AF$31</f>
        <v>374.64417745050935</v>
      </c>
      <c r="AL11" s="146">
        <f>conversões!AK11*INPUTs!AG$31</f>
        <v>4407.1435431622003</v>
      </c>
      <c r="AM11" s="145">
        <f t="shared" si="0"/>
        <v>18468.969199577678</v>
      </c>
      <c r="AN11" s="146">
        <f>conversões!AM11*INPUTs!AI$31</f>
        <v>0</v>
      </c>
      <c r="AO11" s="146">
        <f>conversões!AN11*INPUTs!AJ$31</f>
        <v>0</v>
      </c>
      <c r="AP11" s="146">
        <f>conversões!AO11*INPUTs!AK$31</f>
        <v>230.22282559676057</v>
      </c>
      <c r="AQ11" s="146">
        <f>conversões!AP11*INPUTs!AL$31</f>
        <v>0</v>
      </c>
      <c r="AR11" s="146">
        <f>conversões!AQ11*INPUTs!AM$31</f>
        <v>170.00133219961037</v>
      </c>
      <c r="AS11" s="146">
        <f>conversões!AR11*INPUTs!AN$31</f>
        <v>0</v>
      </c>
      <c r="AT11" s="146">
        <f>conversões!AS11*INPUTs!AO$31</f>
        <v>0</v>
      </c>
      <c r="AU11" s="146">
        <f>conversões!AT11*INPUTs!AP$31</f>
        <v>0</v>
      </c>
      <c r="AV11" s="146">
        <f>conversões!AU11*INPUTs!AQ$31</f>
        <v>0</v>
      </c>
      <c r="AW11" s="146">
        <f>conversões!AV11*INPUTs!AR$31</f>
        <v>221.4517071982221</v>
      </c>
      <c r="AX11" s="146">
        <f>conversões!AW11*INPUTs!AS$31</f>
        <v>0</v>
      </c>
      <c r="AY11" s="146">
        <f>conversões!AX11*INPUTs!AT$31</f>
        <v>26.200900005304003</v>
      </c>
      <c r="AZ11" s="146">
        <f>conversões!AY11*INPUTs!AU$31</f>
        <v>335.38311338648543</v>
      </c>
      <c r="BA11" s="146">
        <f>conversões!AZ11*INPUTs!AV$31</f>
        <v>0</v>
      </c>
      <c r="BB11" s="146">
        <f>conversões!BA11*INPUTs!AW$31</f>
        <v>15.537172347547035</v>
      </c>
      <c r="BC11" s="146">
        <f>conversões!BB11*INPUTs!AX$31</f>
        <v>640.74668084731377</v>
      </c>
      <c r="BD11" s="146">
        <f>conversões!BC11*INPUTs!AY$31</f>
        <v>1859.176253871165</v>
      </c>
      <c r="BE11" s="146">
        <f>conversões!BD11*INPUTs!AZ$31</f>
        <v>43.243078327338019</v>
      </c>
      <c r="BF11" s="146">
        <f>conversões!BE11*INPUTs!BA$31</f>
        <v>935.09427698727416</v>
      </c>
      <c r="BG11" s="146">
        <f>conversões!BF11*INPUTs!BB$31</f>
        <v>23630.54321606721</v>
      </c>
      <c r="BH11" s="146">
        <f>conversões!BG11*INPUTs!BC$31</f>
        <v>365.69906182401519</v>
      </c>
      <c r="BI11" s="146">
        <f>conversões!BH11*INPUTs!BD$31</f>
        <v>97.624051042627258</v>
      </c>
      <c r="BJ11" s="146">
        <f>conversões!BI11*INPUTs!BE$31</f>
        <v>706.37935569472143</v>
      </c>
      <c r="BK11" s="146">
        <f>conversões!BJ11*INPUTs!BF$31</f>
        <v>0</v>
      </c>
      <c r="BL11" s="146">
        <f>conversões!BK11*INPUTs!BG$31</f>
        <v>26.440495256097119</v>
      </c>
      <c r="BM11" s="146">
        <f>conversões!BL11*INPUTs!BH$31</f>
        <v>260.42438662425701</v>
      </c>
      <c r="BN11" s="146">
        <f>conversões!BM11*INPUTs!BI$31</f>
        <v>2640.5301805301328</v>
      </c>
      <c r="BO11" s="145">
        <f t="shared" si="1"/>
        <v>32204.698087806082</v>
      </c>
      <c r="BP11" s="146">
        <f>conversões!BO11*INPUTs!BK$31</f>
        <v>0</v>
      </c>
      <c r="BQ11" s="146">
        <f>conversões!BP11*INPUTs!BL$31</f>
        <v>48.963195203399692</v>
      </c>
      <c r="BR11" s="146">
        <f>conversões!BQ11*INPUTs!BM$31</f>
        <v>241.19162374620711</v>
      </c>
      <c r="BS11" s="146">
        <f>conversões!BR11*INPUTs!BN$31</f>
        <v>0</v>
      </c>
      <c r="BT11" s="146">
        <f>conversões!BS11*INPUTs!BO$31</f>
        <v>0</v>
      </c>
      <c r="BU11" s="146">
        <f>conversões!BT11*INPUTs!BP$31</f>
        <v>0</v>
      </c>
      <c r="BV11" s="146">
        <f>conversões!BU11*INPUTs!BQ$31</f>
        <v>0</v>
      </c>
      <c r="BW11" s="146">
        <f>conversões!BV11*INPUTs!BR$31</f>
        <v>0</v>
      </c>
      <c r="BX11" s="146">
        <f>conversões!BW11*INPUTs!BS$31</f>
        <v>38.667046349011756</v>
      </c>
      <c r="BY11" s="146">
        <f>conversões!BX11*INPUTs!BT$31</f>
        <v>39.587256452982118</v>
      </c>
      <c r="BZ11" s="146">
        <f>conversões!BY11*INPUTs!BU$31</f>
        <v>0</v>
      </c>
      <c r="CA11" s="146">
        <f>conversões!BZ11*INPUTs!BV$31</f>
        <v>22.668145927507368</v>
      </c>
      <c r="CB11" s="146">
        <f>conversões!CA11*INPUTs!BW$31</f>
        <v>540.84209986968222</v>
      </c>
      <c r="CC11" s="146">
        <f>conversões!CB11*INPUTs!BX$31</f>
        <v>95.155191345211776</v>
      </c>
      <c r="CD11" s="146">
        <f>conversões!CC11*INPUTs!BY$31</f>
        <v>0</v>
      </c>
      <c r="CE11" s="146">
        <f>conversões!CD11*INPUTs!BZ$31</f>
        <v>726.42515370321962</v>
      </c>
      <c r="CF11" s="146">
        <f>conversões!CE11*INPUTs!CA$31</f>
        <v>1714.7366364016416</v>
      </c>
      <c r="CG11" s="146">
        <f>conversões!CF11*INPUTs!CB$31</f>
        <v>13.630042728115361</v>
      </c>
      <c r="CH11" s="146">
        <f>conversões!CG11*INPUTs!CC$31</f>
        <v>780.21116095056937</v>
      </c>
      <c r="CI11" s="146">
        <f>conversões!CH11*INPUTs!CD$31</f>
        <v>16853.393310905089</v>
      </c>
      <c r="CJ11" s="146">
        <f>conversões!CI11*INPUTs!CE$31</f>
        <v>224.86509208370106</v>
      </c>
      <c r="CK11" s="146">
        <f>conversões!CJ11*INPUTs!CF$31</f>
        <v>70.005211434336658</v>
      </c>
      <c r="CL11" s="146">
        <f>conversões!CK11*INPUTs!CG$31</f>
        <v>363.29293579328407</v>
      </c>
      <c r="CM11" s="146">
        <f>conversões!CL11*INPUTs!CH$31</f>
        <v>73.448254981752669</v>
      </c>
      <c r="CN11" s="146">
        <f>conversões!CM11*INPUTs!CI$31</f>
        <v>1018.2578527789192</v>
      </c>
      <c r="CO11" s="146">
        <f>conversões!CN11*INPUTs!CJ$31</f>
        <v>104.39956738373974</v>
      </c>
      <c r="CP11" s="146">
        <f>conversões!CO11*INPUTs!CK$31</f>
        <v>2615.7872371277922</v>
      </c>
      <c r="CQ11" s="145">
        <f t="shared" si="2"/>
        <v>25585.527015166161</v>
      </c>
      <c r="CR11" s="146">
        <f>conversões!CQ11*INPUTs!CM$31</f>
        <v>0</v>
      </c>
      <c r="CS11" s="146">
        <f>conversões!CR11*INPUTs!CN$31</f>
        <v>0</v>
      </c>
      <c r="CT11" s="146">
        <f>conversões!CS11*INPUTs!CO$31</f>
        <v>231.51975327085617</v>
      </c>
      <c r="CU11" s="146">
        <f>conversões!CT11*INPUTs!CP$31</f>
        <v>0</v>
      </c>
      <c r="CV11" s="146">
        <f>conversões!CU11*INPUTs!CQ$31</f>
        <v>49.407993541038849</v>
      </c>
      <c r="CW11" s="146">
        <f>conversões!CV11*INPUTs!CR$31</f>
        <v>0</v>
      </c>
      <c r="CX11" s="146">
        <f>conversões!CW11*INPUTs!CS$31</f>
        <v>0</v>
      </c>
      <c r="CY11" s="146">
        <f>conversões!CX11*INPUTs!CT$31</f>
        <v>0</v>
      </c>
      <c r="CZ11" s="146">
        <f>conversões!CY11*INPUTs!CU$31</f>
        <v>0</v>
      </c>
      <c r="DA11" s="146">
        <f>conversões!CZ11*INPUTs!CV$31</f>
        <v>81.361039556961671</v>
      </c>
      <c r="DB11" s="146">
        <f>conversões!DA11*INPUTs!CW$31</f>
        <v>0</v>
      </c>
      <c r="DC11" s="146">
        <f>conversões!DB11*INPUTs!CX$31</f>
        <v>24.990143451259037</v>
      </c>
      <c r="DD11" s="146">
        <f>conversões!DC11*INPUTs!CY$31</f>
        <v>254.46165878136014</v>
      </c>
      <c r="DE11" s="146">
        <f>conversões!DD11*INPUTs!CZ$31</f>
        <v>189.77247866650754</v>
      </c>
      <c r="DF11" s="146">
        <f>conversões!DE11*INPUTs!DA$31</f>
        <v>0</v>
      </c>
      <c r="DG11" s="146">
        <f>conversões!DF11*INPUTs!DB$31</f>
        <v>206.75356728832071</v>
      </c>
      <c r="DH11" s="146">
        <f>conversões!DG11*INPUTs!DC$31</f>
        <v>1338.1920410311441</v>
      </c>
      <c r="DI11" s="146">
        <f>conversões!DH11*INPUTs!DD$31</f>
        <v>51.827649873370113</v>
      </c>
      <c r="DJ11" s="146">
        <f>conversões!DI11*INPUTs!DE$31</f>
        <v>962.43337657768336</v>
      </c>
      <c r="DK11" s="146">
        <f>conversões!DJ11*INPUTs!DF$31</f>
        <v>15888.533475925868</v>
      </c>
      <c r="DL11" s="146">
        <f>conversões!DK11*INPUTs!DG$31</f>
        <v>170.86199835869965</v>
      </c>
      <c r="DM11" s="146">
        <f>conversões!DL11*INPUTs!DH$31</f>
        <v>29.91186635998028</v>
      </c>
      <c r="DN11" s="146">
        <f>conversões!DM11*INPUTs!DI$31</f>
        <v>327.26443264624862</v>
      </c>
      <c r="DO11" s="146">
        <f>conversões!DN11*INPUTs!DJ$31</f>
        <v>68.781268413825401</v>
      </c>
      <c r="DP11" s="146">
        <f>conversões!DO11*INPUTs!DK$31</f>
        <v>855.41013039874838</v>
      </c>
      <c r="DQ11" s="146">
        <f>conversões!DP11*INPUTs!DL$31</f>
        <v>85.462475314229366</v>
      </c>
      <c r="DR11" s="146">
        <f>conversões!DQ11*INPUTs!DM$31</f>
        <v>3734.8553429806511</v>
      </c>
      <c r="DS11" s="145">
        <f t="shared" si="3"/>
        <v>24551.800692436755</v>
      </c>
      <c r="DT11" s="146">
        <f>conversões!DS11*INPUTs!DO$31</f>
        <v>0</v>
      </c>
      <c r="DU11" s="146">
        <f>conversões!DT11*INPUTs!DP$31</f>
        <v>0</v>
      </c>
      <c r="DV11" s="146">
        <f>conversões!DU11*INPUTs!DQ$31</f>
        <v>250.16478953060755</v>
      </c>
      <c r="DW11" s="146">
        <f>conversões!DV11*INPUTs!DR$31</f>
        <v>0</v>
      </c>
      <c r="DX11" s="146">
        <f>conversões!DW11*INPUTs!DS$31</f>
        <v>0</v>
      </c>
      <c r="DY11" s="146">
        <f>conversões!DX11*INPUTs!DT$31</f>
        <v>0</v>
      </c>
      <c r="DZ11" s="146">
        <f>conversões!DY11*INPUTs!DU$31</f>
        <v>0</v>
      </c>
      <c r="EA11" s="146">
        <f>conversões!DZ11*INPUTs!DV$31</f>
        <v>0</v>
      </c>
      <c r="EB11" s="146">
        <f>conversões!EA11*INPUTs!DW$31</f>
        <v>0</v>
      </c>
      <c r="EC11" s="146">
        <f>conversões!EB11*INPUTs!DX$31</f>
        <v>50.826920919172643</v>
      </c>
      <c r="ED11" s="146">
        <f>conversões!EC11*INPUTs!DY$31</f>
        <v>11.560632993380441</v>
      </c>
      <c r="EE11" s="146">
        <f>conversões!ED11*INPUTs!DZ$31</f>
        <v>0</v>
      </c>
      <c r="EF11" s="146">
        <f>conversões!EE11*INPUTs!EA$31</f>
        <v>584.06466122792995</v>
      </c>
      <c r="EG11" s="146">
        <f>conversões!EF11*INPUTs!EB$31</f>
        <v>11.294871315371697</v>
      </c>
      <c r="EH11" s="146">
        <f>conversões!EG11*INPUTs!EC$31</f>
        <v>0</v>
      </c>
      <c r="EI11" s="146">
        <f>conversões!EH11*INPUTs!ED$31</f>
        <v>236.42601811780509</v>
      </c>
      <c r="EJ11" s="146">
        <f>conversões!EI11*INPUTs!EE$31</f>
        <v>1149.03899672025</v>
      </c>
      <c r="EK11" s="146">
        <f>conversões!EJ11*INPUTs!EF$31</f>
        <v>48.523653043096843</v>
      </c>
      <c r="EL11" s="146">
        <f>conversões!EK11*INPUTs!EG$31</f>
        <v>1087.5519319600012</v>
      </c>
      <c r="EM11" s="146">
        <f>conversões!EL11*INPUTs!EH$31</f>
        <v>22790.120956324456</v>
      </c>
      <c r="EN11" s="146">
        <f>conversões!EM11*INPUTs!EI$31</f>
        <v>131.16091801154357</v>
      </c>
      <c r="EO11" s="146">
        <f>conversões!EN11*INPUTs!EJ$31</f>
        <v>300.77356440575687</v>
      </c>
      <c r="EP11" s="146">
        <f>conversões!EO11*INPUTs!EK$31</f>
        <v>159.67183082832938</v>
      </c>
      <c r="EQ11" s="146">
        <f>conversões!EP11*INPUTs!EL$31</f>
        <v>11.294871315371697</v>
      </c>
      <c r="ER11" s="146">
        <f>conversões!EQ11*INPUTs!EM$31</f>
        <v>917.96851935029179</v>
      </c>
      <c r="ES11" s="146">
        <f>conversões!ER11*INPUTs!EN$31</f>
        <v>62.12179223454433</v>
      </c>
      <c r="ET11" s="146">
        <f>conversões!ES11*INPUTs!EO$31</f>
        <v>1994.4470480601346</v>
      </c>
      <c r="EU11" s="145">
        <f t="shared" si="4"/>
        <v>29797.011976358048</v>
      </c>
      <c r="EV11" s="146">
        <f>conversões!EU11*INPUTs!EQ$31</f>
        <v>52.019511769660653</v>
      </c>
      <c r="EW11" s="146">
        <f>conversões!EV11*INPUTs!ER$31</f>
        <v>0</v>
      </c>
      <c r="EX11" s="146">
        <f>conversões!EW11*INPUTs!ES$31</f>
        <v>186.26557368853167</v>
      </c>
      <c r="EY11" s="146">
        <f>conversões!EX11*INPUTs!ET$31</f>
        <v>0</v>
      </c>
      <c r="EZ11" s="146">
        <f>conversões!EY11*INPUTs!EU$31</f>
        <v>0</v>
      </c>
      <c r="FA11" s="146">
        <f>conversões!EZ11*INPUTs!EV$31</f>
        <v>0</v>
      </c>
      <c r="FB11" s="146">
        <f>conversões!FA11*INPUTs!EW$31</f>
        <v>0</v>
      </c>
      <c r="FC11" s="146">
        <f>conversões!FB11*INPUTs!EX$31</f>
        <v>0</v>
      </c>
      <c r="FD11" s="146">
        <f>conversões!FC11*INPUTs!EY$31</f>
        <v>0</v>
      </c>
      <c r="FE11" s="146">
        <f>conversões!FD11*INPUTs!EZ$31</f>
        <v>36.335517341254381</v>
      </c>
      <c r="FF11" s="146">
        <f>conversões!FE11*INPUTs!FA$31</f>
        <v>30.296342262416097</v>
      </c>
      <c r="FG11" s="146">
        <f>conversões!FF11*INPUTs!FB$31</f>
        <v>0</v>
      </c>
      <c r="FH11" s="146">
        <f>conversões!FG11*INPUTs!FC$31</f>
        <v>768.30988154192698</v>
      </c>
      <c r="FI11" s="146">
        <f>conversões!FH11*INPUTs!FD$31</f>
        <v>10.381576383215538</v>
      </c>
      <c r="FJ11" s="146">
        <f>conversões!FI11*INPUTs!FE$31</f>
        <v>0</v>
      </c>
      <c r="FK11" s="146">
        <f>conversões!FJ11*INPUTs!FF$31</f>
        <v>306.98901840407194</v>
      </c>
      <c r="FL11" s="146">
        <f>conversões!FK11*INPUTs!FG$31</f>
        <v>751.51159791501993</v>
      </c>
      <c r="FM11" s="146">
        <f>conversões!FL11*INPUTs!FH$31</f>
        <v>1138.242285927769</v>
      </c>
      <c r="FN11" s="146">
        <f>conversões!FM11*INPUTs!FI$31</f>
        <v>465.66036206603241</v>
      </c>
      <c r="FO11" s="146">
        <f>conversões!FN11*INPUTs!FJ$31</f>
        <v>13252.510242033473</v>
      </c>
      <c r="FP11" s="146">
        <f>conversões!FO11*INPUTs!FK$31</f>
        <v>98.085356928329134</v>
      </c>
      <c r="FQ11" s="146">
        <f>conversões!FP11*INPUTs!FL$31</f>
        <v>236.94820633168504</v>
      </c>
      <c r="FR11" s="146">
        <f>conversões!FQ11*INPUTs!FM$31</f>
        <v>140.13230409828819</v>
      </c>
      <c r="FS11" s="146">
        <f>conversões!FR11*INPUTs!FN$31</f>
        <v>0</v>
      </c>
      <c r="FT11" s="146">
        <f>conversões!FS11*INPUTs!FO$31</f>
        <v>105.76571411453922</v>
      </c>
      <c r="FU11" s="146">
        <f>conversões!FT11*INPUTs!FP$31</f>
        <v>74.312216789880594</v>
      </c>
      <c r="FV11" s="146">
        <f>conversões!FU11*INPUTs!FQ$31</f>
        <v>2040.1233152932216</v>
      </c>
      <c r="FW11" s="145">
        <f t="shared" si="5"/>
        <v>19693.889022889318</v>
      </c>
      <c r="FX11" s="146">
        <f>conversões!FW11*INPUTs!FS$31</f>
        <v>0</v>
      </c>
      <c r="FY11" s="146">
        <f>conversões!FX11*INPUTs!FT$31</f>
        <v>0</v>
      </c>
      <c r="FZ11" s="146">
        <f>conversões!FY11*INPUTs!FU$31</f>
        <v>0</v>
      </c>
      <c r="GA11" s="146">
        <f>conversões!FZ11*INPUTs!FV$31</f>
        <v>0</v>
      </c>
      <c r="GB11" s="146">
        <f>conversões!GA11*INPUTs!FW$31</f>
        <v>0</v>
      </c>
      <c r="GC11" s="146">
        <f>conversões!GB11*INPUTs!FX$31</f>
        <v>0</v>
      </c>
      <c r="GD11" s="146">
        <f>conversões!GC11*INPUTs!FY$31</f>
        <v>0</v>
      </c>
      <c r="GE11" s="146">
        <f>conversões!GD11*INPUTs!FZ$31</f>
        <v>0</v>
      </c>
      <c r="GF11" s="146">
        <f>conversões!GE11*INPUTs!GA$31</f>
        <v>20.425011933067861</v>
      </c>
      <c r="GG11" s="146">
        <f>conversões!GF11*INPUTs!GB$31</f>
        <v>0</v>
      </c>
      <c r="GH11" s="146">
        <f>conversões!GG11*INPUTs!GC$31</f>
        <v>10.21250596653393</v>
      </c>
      <c r="GI11" s="146">
        <f>conversões!GH11*INPUTs!GD$31</f>
        <v>0</v>
      </c>
      <c r="GJ11" s="146">
        <f>conversões!GI11*INPUTs!GE$31</f>
        <v>248.29924145139125</v>
      </c>
      <c r="GK11" s="146">
        <f>conversões!GJ11*INPUTs!GF$31</f>
        <v>38.788081998842259</v>
      </c>
      <c r="GL11" s="146">
        <f>conversões!GK11*INPUTs!GG$31</f>
        <v>0</v>
      </c>
      <c r="GM11" s="146">
        <f>conversões!GL11*INPUTs!GH$31</f>
        <v>368.9667667692205</v>
      </c>
      <c r="GN11" s="146">
        <f>conversões!GM11*INPUTs!GI$31</f>
        <v>922.58179352541981</v>
      </c>
      <c r="GO11" s="146">
        <f>conversões!GN11*INPUTs!GJ$31</f>
        <v>175.80422981993306</v>
      </c>
      <c r="GP11" s="146">
        <f>conversões!GO11*INPUTs!GK$31</f>
        <v>904.63952792237478</v>
      </c>
      <c r="GQ11" s="146">
        <f>conversões!GP11*INPUTs!GL$31</f>
        <v>11435.184339603678</v>
      </c>
      <c r="GR11" s="146">
        <f>conversões!GQ11*INPUTs!GM$31</f>
        <v>103.16599702047775</v>
      </c>
      <c r="GS11" s="146">
        <f>conversões!GR11*INPUTs!GN$31</f>
        <v>337.88629680361265</v>
      </c>
      <c r="GT11" s="146">
        <f>conversões!GS11*INPUTs!GO$31</f>
        <v>53.640018687939559</v>
      </c>
      <c r="GU11" s="146">
        <f>conversões!GT11*INPUTs!GP$31</f>
        <v>0</v>
      </c>
      <c r="GV11" s="146">
        <f>conversões!GU11*INPUTs!GQ$31</f>
        <v>0</v>
      </c>
      <c r="GW11" s="146">
        <f>conversões!GV11*INPUTs!GR$31</f>
        <v>86.058203892920574</v>
      </c>
      <c r="GX11" s="146">
        <f>conversões!GW11*INPUTs!GS$31</f>
        <v>1966.2396126072269</v>
      </c>
      <c r="GY11" s="145">
        <f t="shared" si="6"/>
        <v>16671.891628002639</v>
      </c>
      <c r="GZ11" s="146">
        <f>conversões!GY11*INPUTs!GU$31</f>
        <v>0</v>
      </c>
      <c r="HA11" s="146">
        <f>conversões!GZ11*INPUTs!GV$31</f>
        <v>0</v>
      </c>
      <c r="HB11" s="146">
        <f>conversões!HA11*INPUTs!GW$31</f>
        <v>136.95631473732226</v>
      </c>
      <c r="HC11" s="146">
        <f>conversões!HB11*INPUTs!GX$31</f>
        <v>0</v>
      </c>
      <c r="HD11" s="146">
        <f>conversões!HC11*INPUTs!GY$31</f>
        <v>0</v>
      </c>
      <c r="HE11" s="146">
        <f>conversões!HD11*INPUTs!GZ$31</f>
        <v>0</v>
      </c>
      <c r="HF11" s="146">
        <f>conversões!HE11*INPUTs!HA$31</f>
        <v>0</v>
      </c>
      <c r="HG11" s="146">
        <f>conversões!HF11*INPUTs!HB$31</f>
        <v>0</v>
      </c>
      <c r="HH11" s="146">
        <f>conversões!HG11*INPUTs!HC$31</f>
        <v>129.30498457262695</v>
      </c>
      <c r="HI11" s="146">
        <f>conversões!HH11*INPUTs!HD$31</f>
        <v>0</v>
      </c>
      <c r="HJ11" s="146">
        <f>conversões!HI11*INPUTs!HE$31</f>
        <v>10.65371537362998</v>
      </c>
      <c r="HK11" s="146">
        <f>conversões!HJ11*INPUTs!HF$31</f>
        <v>0</v>
      </c>
      <c r="HL11" s="146">
        <f>conversões!HK11*INPUTs!HG$31</f>
        <v>837.15045023841128</v>
      </c>
      <c r="HM11" s="146">
        <f>conversões!HL11*INPUTs!HH$31</f>
        <v>51.782383573508625</v>
      </c>
      <c r="HN11" s="146">
        <f>conversões!HM11*INPUTs!HI$31</f>
        <v>0</v>
      </c>
      <c r="HO11" s="146">
        <f>conversões!HN11*INPUTs!HJ$31</f>
        <v>42.614861494519921</v>
      </c>
      <c r="HP11" s="146">
        <f>conversões!HO11*INPUTs!HK$31</f>
        <v>240.65453368748675</v>
      </c>
      <c r="HQ11" s="146">
        <f>conversões!HP11*INPUTs!HL$31</f>
        <v>112.63023784722547</v>
      </c>
      <c r="HR11" s="146">
        <f>conversões!HQ11*INPUTs!HM$31</f>
        <v>1244.0172421619948</v>
      </c>
      <c r="HS11" s="146">
        <f>conversões!HR11*INPUTs!HN$31</f>
        <v>10104.946700148126</v>
      </c>
      <c r="HT11" s="146">
        <f>conversões!HS11*INPUTs!HO$31</f>
        <v>143.05921148081853</v>
      </c>
      <c r="HU11" s="146">
        <f>conversões!HT11*INPUTs!HP$31</f>
        <v>269.35396073843873</v>
      </c>
      <c r="HV11" s="146">
        <f>conversões!HU11*INPUTs!HQ$31</f>
        <v>76.690489756142568</v>
      </c>
      <c r="HW11" s="146">
        <f>conversões!HV11*INPUTs!HR$31</f>
        <v>0</v>
      </c>
      <c r="HX11" s="146">
        <f>conversões!HW11*INPUTs!HS$31</f>
        <v>10.65371537362998</v>
      </c>
      <c r="HY11" s="146">
        <f>conversões!HX11*INPUTs!HT$31</f>
        <v>31.961146120889946</v>
      </c>
      <c r="HZ11" s="146">
        <f>conversões!HY11*INPUTs!HU$31</f>
        <v>26.129638758481953</v>
      </c>
      <c r="IA11" s="145">
        <f t="shared" si="7"/>
        <v>13468.559586063253</v>
      </c>
    </row>
    <row r="12" spans="1:235" s="28" customFormat="1" ht="36" x14ac:dyDescent="0.25">
      <c r="A12" s="99" t="s">
        <v>28</v>
      </c>
      <c r="B12" s="100">
        <v>93212</v>
      </c>
      <c r="C12" s="100"/>
      <c r="D12" s="100">
        <v>2</v>
      </c>
      <c r="E12" s="100"/>
      <c r="F12" s="100"/>
      <c r="G12" s="100" t="s">
        <v>825</v>
      </c>
      <c r="H12" s="100" t="s">
        <v>25</v>
      </c>
      <c r="I12" s="99" t="s">
        <v>14</v>
      </c>
      <c r="J12" s="99" t="s">
        <v>878</v>
      </c>
      <c r="K12" s="99" t="s">
        <v>845</v>
      </c>
      <c r="L12" s="146">
        <f>conversões!K12*INPUTs!G$31</f>
        <v>136.89358215634758</v>
      </c>
      <c r="M12" s="146">
        <f>conversões!L12*INPUTs!H$31</f>
        <v>45.375471500256495</v>
      </c>
      <c r="N12" s="146">
        <f>conversões!M12*INPUTs!I$31</f>
        <v>1457.2773242418264</v>
      </c>
      <c r="O12" s="146">
        <f>conversões!N12*INPUTs!J$31</f>
        <v>610.47414550015662</v>
      </c>
      <c r="P12" s="146">
        <f>conversões!O12*INPUTs!K$31</f>
        <v>2646.1788596534489</v>
      </c>
      <c r="Q12" s="146">
        <f>conversões!P12*INPUTs!L$31</f>
        <v>538.65440878154106</v>
      </c>
      <c r="R12" s="146">
        <f>conversões!Q12*INPUTs!M$31</f>
        <v>53.703476814125452</v>
      </c>
      <c r="S12" s="146">
        <f>conversões!R12*INPUTs!N$31</f>
        <v>2915.3897122174312</v>
      </c>
      <c r="T12" s="146">
        <f>conversões!S12*INPUTs!O$31</f>
        <v>807.42306637312652</v>
      </c>
      <c r="U12" s="146">
        <f>conversões!T12*INPUTs!P$31</f>
        <v>61077.163284484341</v>
      </c>
      <c r="V12" s="146">
        <f>conversões!U12*INPUTs!Q$31</f>
        <v>3917.7907788277521</v>
      </c>
      <c r="W12" s="146">
        <f>conversões!V12*INPUTs!R$31</f>
        <v>2602.2460347431038</v>
      </c>
      <c r="X12" s="146">
        <f>conversões!W12*INPUTs!S$31</f>
        <v>16426.37719233962</v>
      </c>
      <c r="Y12" s="146">
        <f>conversões!X12*INPUTs!T$31</f>
        <v>8236.2450211665346</v>
      </c>
      <c r="Z12" s="146">
        <f>conversões!Y12*INPUTs!U$31</f>
        <v>3953.3710320367591</v>
      </c>
      <c r="AA12" s="146">
        <f>conversões!Z12*INPUTs!V$31</f>
        <v>5662.6979430673555</v>
      </c>
      <c r="AB12" s="146">
        <f>conversões!AA12*INPUTs!W$31</f>
        <v>8410.7719875197217</v>
      </c>
      <c r="AC12" s="146">
        <f>conversões!AB12*INPUTs!X$31</f>
        <v>4226.9835235323662</v>
      </c>
      <c r="AD12" s="146">
        <f>conversões!AC12*INPUTs!Y$31</f>
        <v>27180.061984117769</v>
      </c>
      <c r="AE12" s="146">
        <f>conversões!AD12*INPUTs!Z$31</f>
        <v>88625.411581154069</v>
      </c>
      <c r="AF12" s="146">
        <f>conversões!AE12*INPUTs!AA$31</f>
        <v>9080.0282751884624</v>
      </c>
      <c r="AG12" s="146">
        <f>conversões!AF12*INPUTs!AB$31</f>
        <v>37248.065246890095</v>
      </c>
      <c r="AH12" s="146">
        <f>conversões!AG12*INPUTs!AC$31</f>
        <v>27509.838459884468</v>
      </c>
      <c r="AI12" s="146">
        <f>conversões!AH12*INPUTs!AD$31</f>
        <v>2040.7806714023075</v>
      </c>
      <c r="AJ12" s="146">
        <f>conversões!AI12*INPUTs!AE$31</f>
        <v>576.30733002639363</v>
      </c>
      <c r="AK12" s="146">
        <f>conversões!AJ12*INPUTs!AF$31</f>
        <v>16046.432865175315</v>
      </c>
      <c r="AL12" s="146">
        <f>conversões!AK12*INPUTs!AG$31</f>
        <v>5476.7485737737607</v>
      </c>
      <c r="AM12" s="145">
        <f t="shared" si="0"/>
        <v>337508.69183256844</v>
      </c>
      <c r="AN12" s="146">
        <f>conversões!AM12*INPUTs!AI$31</f>
        <v>161.99730504754334</v>
      </c>
      <c r="AO12" s="146">
        <f>conversões!AN12*INPUTs!AJ$31</f>
        <v>0</v>
      </c>
      <c r="AP12" s="146">
        <f>conversões!AO12*INPUTs!AK$31</f>
        <v>1381.8683140157393</v>
      </c>
      <c r="AQ12" s="146">
        <f>conversões!AP12*INPUTs!AL$31</f>
        <v>312.01021022834993</v>
      </c>
      <c r="AR12" s="146">
        <f>conversões!AQ12*INPUTs!AM$31</f>
        <v>2257.9265144312935</v>
      </c>
      <c r="AS12" s="146">
        <f>conversões!AR12*INPUTs!AN$31</f>
        <v>431.81421194653802</v>
      </c>
      <c r="AT12" s="146">
        <f>conversões!AS12*INPUTs!AO$31</f>
        <v>40.576615052461953</v>
      </c>
      <c r="AU12" s="146">
        <f>conversões!AT12*INPUTs!AP$31</f>
        <v>3297.9126938830709</v>
      </c>
      <c r="AV12" s="146">
        <f>conversões!AU12*INPUTs!AQ$31</f>
        <v>692.56765559670953</v>
      </c>
      <c r="AW12" s="146">
        <f>conversões!AV12*INPUTs!AR$31</f>
        <v>49879.648819718102</v>
      </c>
      <c r="AX12" s="146">
        <f>conversões!AW12*INPUTs!AS$31</f>
        <v>3893.8979581116828</v>
      </c>
      <c r="AY12" s="146">
        <f>conversões!AX12*INPUTs!AT$31</f>
        <v>1816.4749699657114</v>
      </c>
      <c r="AZ12" s="146">
        <f>conversões!AY12*INPUTs!AU$31</f>
        <v>13464.34630343569</v>
      </c>
      <c r="BA12" s="146">
        <f>conversões!AZ12*INPUTs!AV$31</f>
        <v>4846.4461694534184</v>
      </c>
      <c r="BB12" s="146">
        <f>conversões!BA12*INPUTs!AW$31</f>
        <v>3584.2794495077642</v>
      </c>
      <c r="BC12" s="146">
        <f>conversões!BB12*INPUTs!AX$31</f>
        <v>4875.1222429766913</v>
      </c>
      <c r="BD12" s="146">
        <f>conversões!BC12*INPUTs!AY$31</f>
        <v>8392.0079925438804</v>
      </c>
      <c r="BE12" s="146">
        <f>conversões!BD12*INPUTs!AZ$31</f>
        <v>2183.6230033911588</v>
      </c>
      <c r="BF12" s="146">
        <f>conversões!BE12*INPUTs!BA$31</f>
        <v>27310.905771356141</v>
      </c>
      <c r="BG12" s="146">
        <f>conversões!BF12*INPUTs!BB$31</f>
        <v>75576.230191859606</v>
      </c>
      <c r="BH12" s="146">
        <f>conversões!BG12*INPUTs!BC$31</f>
        <v>8470.3423072345176</v>
      </c>
      <c r="BI12" s="146">
        <f>conversões!BH12*INPUTs!BD$31</f>
        <v>45044.988611163324</v>
      </c>
      <c r="BJ12" s="146">
        <f>conversões!BI12*INPUTs!BE$31</f>
        <v>23526.886002032788</v>
      </c>
      <c r="BK12" s="146">
        <f>conversões!BJ12*INPUTs!BF$31</f>
        <v>1333.4097881004157</v>
      </c>
      <c r="BL12" s="146">
        <f>conversões!BK12*INPUTs!BG$31</f>
        <v>976.11027881420023</v>
      </c>
      <c r="BM12" s="146">
        <f>conversões!BL12*INPUTs!BH$31</f>
        <v>7371.747844666912</v>
      </c>
      <c r="BN12" s="146">
        <f>conversões!BM12*INPUTs!BI$31</f>
        <v>5510.8447659927069</v>
      </c>
      <c r="BO12" s="145">
        <f t="shared" si="1"/>
        <v>296633.9859905265</v>
      </c>
      <c r="BP12" s="146">
        <f>conversões!BO12*INPUTs!BK$31</f>
        <v>107.62012052781742</v>
      </c>
      <c r="BQ12" s="146">
        <f>conversões!BP12*INPUTs!BL$31</f>
        <v>0</v>
      </c>
      <c r="BR12" s="146">
        <f>conversões!BQ12*INPUTs!BM$31</f>
        <v>1019.9887588736531</v>
      </c>
      <c r="BS12" s="146">
        <f>conversões!BR12*INPUTs!BN$31</f>
        <v>235.53752487171073</v>
      </c>
      <c r="BT12" s="146">
        <f>conversões!BS12*INPUTs!BO$31</f>
        <v>1829.6169413200803</v>
      </c>
      <c r="BU12" s="146">
        <f>conversões!BT12*INPUTs!BP$31</f>
        <v>101.82917456659752</v>
      </c>
      <c r="BV12" s="146">
        <f>conversões!BU12*INPUTs!BQ$31</f>
        <v>34.002218891261052</v>
      </c>
      <c r="BW12" s="146">
        <f>conversões!BV12*INPUTs!BR$31</f>
        <v>1878.9560560174366</v>
      </c>
      <c r="BX12" s="146">
        <f>conversões!BW12*INPUTs!BS$31</f>
        <v>834.00791916732135</v>
      </c>
      <c r="BY12" s="146">
        <f>conversões!BX12*INPUTs!BT$31</f>
        <v>40276.131385628825</v>
      </c>
      <c r="BZ12" s="146">
        <f>conversões!BY12*INPUTs!BU$31</f>
        <v>3825.3243353937928</v>
      </c>
      <c r="CA12" s="146">
        <f>conversões!BZ12*INPUTs!BV$31</f>
        <v>1593.3284885594762</v>
      </c>
      <c r="CB12" s="146">
        <f>conversões!CA12*INPUTs!BW$31</f>
        <v>11365.000040919645</v>
      </c>
      <c r="CC12" s="146">
        <f>conversões!CB12*INPUTs!BX$31</f>
        <v>3404.4277048507511</v>
      </c>
      <c r="CD12" s="146">
        <f>conversões!CC12*INPUTs!BY$31</f>
        <v>3067.9094209062537</v>
      </c>
      <c r="CE12" s="146">
        <f>conversões!CD12*INPUTs!BZ$31</f>
        <v>4458.3162750753054</v>
      </c>
      <c r="CF12" s="146">
        <f>conversões!CE12*INPUTs!CA$31</f>
        <v>7233.0015663406612</v>
      </c>
      <c r="CG12" s="146">
        <f>conversões!CF12*INPUTs!CB$31</f>
        <v>2087.7234845357393</v>
      </c>
      <c r="CH12" s="146">
        <f>conversões!CG12*INPUTs!CC$31</f>
        <v>18541.358393194681</v>
      </c>
      <c r="CI12" s="146">
        <f>conversões!CH12*INPUTs!CD$31</f>
        <v>73338.198217757817</v>
      </c>
      <c r="CJ12" s="146">
        <f>conversões!CI12*INPUTs!CE$31</f>
        <v>6886.678762623178</v>
      </c>
      <c r="CK12" s="146">
        <f>conversões!CJ12*INPUTs!CF$31</f>
        <v>36039.882946141282</v>
      </c>
      <c r="CL12" s="146">
        <f>conversões!CK12*INPUTs!CG$31</f>
        <v>12816.417918300849</v>
      </c>
      <c r="CM12" s="146">
        <f>conversões!CL12*INPUTs!CH$31</f>
        <v>782.25694289856301</v>
      </c>
      <c r="CN12" s="146">
        <f>conversões!CM12*INPUTs!CI$31</f>
        <v>480.16945886798527</v>
      </c>
      <c r="CO12" s="146">
        <f>conversões!CN12*INPUTs!CJ$31</f>
        <v>7145.1393589543777</v>
      </c>
      <c r="CP12" s="146">
        <f>conversões!CO12*INPUTs!CK$31</f>
        <v>4008.2901659163035</v>
      </c>
      <c r="CQ12" s="145">
        <f t="shared" si="2"/>
        <v>243391.11358110141</v>
      </c>
      <c r="CR12" s="146">
        <f>conversões!CQ12*INPUTs!CM$31</f>
        <v>115.27285498476829</v>
      </c>
      <c r="CS12" s="146">
        <f>conversões!CR12*INPUTs!CN$31</f>
        <v>17.237666812196395</v>
      </c>
      <c r="CT12" s="146">
        <f>conversões!CS12*INPUTs!CO$31</f>
        <v>635.22102262739213</v>
      </c>
      <c r="CU12" s="146">
        <f>conversões!CT12*INPUTs!CP$31</f>
        <v>460.55804252619356</v>
      </c>
      <c r="CV12" s="146">
        <f>conversões!CU12*INPUTs!CQ$31</f>
        <v>827.13368770132467</v>
      </c>
      <c r="CW12" s="146">
        <f>conversões!CV12*INPUTs!CR$31</f>
        <v>69.25951489955618</v>
      </c>
      <c r="CX12" s="146">
        <f>conversões!CW12*INPUTs!CS$31</f>
        <v>0</v>
      </c>
      <c r="CY12" s="146">
        <f>conversões!CX12*INPUTs!CT$31</f>
        <v>1132.5494859219123</v>
      </c>
      <c r="CZ12" s="146">
        <f>conversões!CY12*INPUTs!CU$31</f>
        <v>698.86729347312439</v>
      </c>
      <c r="DA12" s="146">
        <f>conversões!CZ12*INPUTs!CV$31</f>
        <v>31826.571281445467</v>
      </c>
      <c r="DB12" s="146">
        <f>conversões!DA12*INPUTs!CW$31</f>
        <v>1424.6121539036033</v>
      </c>
      <c r="DC12" s="146">
        <f>conversões!DB12*INPUTs!CX$31</f>
        <v>1428.9302980803354</v>
      </c>
      <c r="DD12" s="146">
        <f>conversões!DC12*INPUTs!CY$31</f>
        <v>8413.9157559191717</v>
      </c>
      <c r="DE12" s="146">
        <f>conversões!DD12*INPUTs!CZ$31</f>
        <v>1326.9451411267787</v>
      </c>
      <c r="DF12" s="146">
        <f>conversões!DE12*INPUTs!DA$31</f>
        <v>2098.0150634933398</v>
      </c>
      <c r="DG12" s="146">
        <f>conversões!DF12*INPUTs!DB$31</f>
        <v>2960.1835969619697</v>
      </c>
      <c r="DH12" s="146">
        <f>conversões!DG12*INPUTs!DC$31</f>
        <v>4966.5048642569363</v>
      </c>
      <c r="DI12" s="146">
        <f>conversões!DH12*INPUTs!DD$31</f>
        <v>1802.2752198995292</v>
      </c>
      <c r="DJ12" s="146">
        <f>conversões!DI12*INPUTs!DE$31</f>
        <v>19100.083387642258</v>
      </c>
      <c r="DK12" s="146">
        <f>conversões!DJ12*INPUTs!DF$31</f>
        <v>72050.840288004372</v>
      </c>
      <c r="DL12" s="146">
        <f>conversões!DK12*INPUTs!DG$31</f>
        <v>13146.824968118937</v>
      </c>
      <c r="DM12" s="146">
        <f>conversões!DL12*INPUTs!DH$31</f>
        <v>32742.87571467767</v>
      </c>
      <c r="DN12" s="146">
        <f>conversões!DM12*INPUTs!DI$31</f>
        <v>9435.7964869497682</v>
      </c>
      <c r="DO12" s="146">
        <f>conversões!DN12*INPUTs!DJ$31</f>
        <v>443.61567908854721</v>
      </c>
      <c r="DP12" s="146">
        <f>conversões!DO12*INPUTs!DK$31</f>
        <v>150.97919162970786</v>
      </c>
      <c r="DQ12" s="146">
        <f>conversões!DP12*INPUTs!DL$31</f>
        <v>3563.414183740425</v>
      </c>
      <c r="DR12" s="146">
        <f>conversões!DQ12*INPUTs!DM$31</f>
        <v>2886.9430186752998</v>
      </c>
      <c r="DS12" s="145">
        <f t="shared" si="3"/>
        <v>213725.4258625606</v>
      </c>
      <c r="DT12" s="146">
        <f>conversões!DS12*INPUTs!DO$31</f>
        <v>111.61990476367323</v>
      </c>
      <c r="DU12" s="146">
        <f>conversões!DT12*INPUTs!DP$31</f>
        <v>48.793844082389121</v>
      </c>
      <c r="DV12" s="146">
        <f>conversões!DU12*INPUTs!DQ$31</f>
        <v>1185.7229670080242</v>
      </c>
      <c r="DW12" s="146">
        <f>conversões!DV12*INPUTs!DR$31</f>
        <v>172.99734283178253</v>
      </c>
      <c r="DX12" s="146">
        <f>conversões!DW12*INPUTs!DS$31</f>
        <v>917.34508674732069</v>
      </c>
      <c r="DY12" s="146">
        <f>conversões!DX12*INPUTs!DT$31</f>
        <v>69.991881392650853</v>
      </c>
      <c r="DZ12" s="146">
        <f>conversões!DY12*INPUTs!DU$31</f>
        <v>48.722088429363083</v>
      </c>
      <c r="EA12" s="146">
        <f>conversões!DZ12*INPUTs!DV$31</f>
        <v>1853.5481792301293</v>
      </c>
      <c r="EB12" s="146">
        <f>conversões!EA12*INPUTs!DW$31</f>
        <v>805.29797008631931</v>
      </c>
      <c r="EC12" s="146">
        <f>conversões!EB12*INPUTs!DX$31</f>
        <v>29397.339632842184</v>
      </c>
      <c r="ED12" s="146">
        <f>conversões!EC12*INPUTs!DY$31</f>
        <v>1474.7084507176426</v>
      </c>
      <c r="EE12" s="146">
        <f>conversões!ED12*INPUTs!DZ$31</f>
        <v>1466.8155503489343</v>
      </c>
      <c r="EF12" s="146">
        <f>conversões!EE12*INPUTs!EA$31</f>
        <v>9329.3570767924793</v>
      </c>
      <c r="EG12" s="146">
        <f>conversões!EF12*INPUTs!EB$31</f>
        <v>1560.5888940299988</v>
      </c>
      <c r="EH12" s="146">
        <f>conversões!EG12*INPUTs!EC$31</f>
        <v>2322.7654815829751</v>
      </c>
      <c r="EI12" s="146">
        <f>conversões!EH12*INPUTs!ED$31</f>
        <v>3308.2651506557008</v>
      </c>
      <c r="EJ12" s="146">
        <f>conversões!EI12*INPUTs!EE$31</f>
        <v>5438.4019171884611</v>
      </c>
      <c r="EK12" s="146">
        <f>conversões!EJ12*INPUTs!EF$31</f>
        <v>1903.3523606251406</v>
      </c>
      <c r="EL12" s="146">
        <f>conversões!EK12*INPUTs!EG$31</f>
        <v>20344.521755973055</v>
      </c>
      <c r="EM12" s="146">
        <f>conversões!EL12*INPUTs!EH$31</f>
        <v>69917.144779425304</v>
      </c>
      <c r="EN12" s="146">
        <f>conversões!EM12*INPUTs!EI$31</f>
        <v>13158.943214114472</v>
      </c>
      <c r="EO12" s="146">
        <f>conversões!EN12*INPUTs!EJ$31</f>
        <v>29543.363494164194</v>
      </c>
      <c r="EP12" s="146">
        <f>conversões!EO12*INPUTs!EK$31</f>
        <v>8004.5278034727153</v>
      </c>
      <c r="EQ12" s="146">
        <f>conversões!EP12*INPUTs!EL$31</f>
        <v>188.38538692458422</v>
      </c>
      <c r="ER12" s="146">
        <f>conversões!EQ12*INPUTs!EM$31</f>
        <v>179.32911481028731</v>
      </c>
      <c r="ES12" s="146">
        <f>conversões!ER12*INPUTs!EN$31</f>
        <v>4506.1555731551498</v>
      </c>
      <c r="ET12" s="146">
        <f>conversões!ES12*INPUTs!EO$31</f>
        <v>2936.0227343315764</v>
      </c>
      <c r="EU12" s="145">
        <f t="shared" si="4"/>
        <v>210194.0276357265</v>
      </c>
      <c r="EV12" s="146">
        <f>conversões!EU12*INPUTs!EQ$31</f>
        <v>215.95978452074786</v>
      </c>
      <c r="EW12" s="146">
        <f>conversões!EV12*INPUTs!ER$31</f>
        <v>22.424204987753825</v>
      </c>
      <c r="EX12" s="146">
        <f>conversões!EW12*INPUTs!ES$31</f>
        <v>639.56516206727122</v>
      </c>
      <c r="EY12" s="146">
        <f>conversões!EX12*INPUTs!ET$31</f>
        <v>245.21729936569434</v>
      </c>
      <c r="EZ12" s="146">
        <f>conversões!EY12*INPUTs!EU$31</f>
        <v>762.51696192006159</v>
      </c>
      <c r="FA12" s="146">
        <f>conversões!EZ12*INPUTs!EV$31</f>
        <v>47.020726926207324</v>
      </c>
      <c r="FB12" s="146">
        <f>conversões!FA12*INPUTs!EW$31</f>
        <v>0</v>
      </c>
      <c r="FC12" s="146">
        <f>conversões!FB12*INPUTs!EX$31</f>
        <v>898.41090373753082</v>
      </c>
      <c r="FD12" s="146">
        <f>conversões!FC12*INPUTs!EY$31</f>
        <v>665.26949867273663</v>
      </c>
      <c r="FE12" s="146">
        <f>conversões!FD12*INPUTs!EZ$31</f>
        <v>21477.11810961282</v>
      </c>
      <c r="FF12" s="146">
        <f>conversões!FE12*INPUTs!FA$31</f>
        <v>1032.0135311803317</v>
      </c>
      <c r="FG12" s="146">
        <f>conversões!FF12*INPUTs!FB$31</f>
        <v>1217.7745379306373</v>
      </c>
      <c r="FH12" s="146">
        <f>conversões!FG12*INPUTs!FC$31</f>
        <v>8387.9984749315026</v>
      </c>
      <c r="FI12" s="146">
        <f>conversões!FH12*INPUTs!FD$31</f>
        <v>887.76699719837541</v>
      </c>
      <c r="FJ12" s="146">
        <f>conversões!FI12*INPUTs!FE$31</f>
        <v>1766.7685950338455</v>
      </c>
      <c r="FK12" s="146">
        <f>conversões!FJ12*INPUTs!FF$31</f>
        <v>1958.5428787368396</v>
      </c>
      <c r="FL12" s="146">
        <f>conversões!FK12*INPUTs!FG$31</f>
        <v>5234.8027265769733</v>
      </c>
      <c r="FM12" s="146">
        <f>conversões!FL12*INPUTs!FH$31</f>
        <v>1113.9342155307852</v>
      </c>
      <c r="FN12" s="146">
        <f>conversões!FM12*INPUTs!FI$31</f>
        <v>19129.698793816744</v>
      </c>
      <c r="FO12" s="146">
        <f>conversões!FN12*INPUTs!FJ$31</f>
        <v>60280.207336305008</v>
      </c>
      <c r="FP12" s="146">
        <f>conversões!FO12*INPUTs!FK$31</f>
        <v>11540.727833758276</v>
      </c>
      <c r="FQ12" s="146">
        <f>conversões!FP12*INPUTs!FL$31</f>
        <v>24696.453429916677</v>
      </c>
      <c r="FR12" s="146">
        <f>conversões!FQ12*INPUTs!FM$31</f>
        <v>7141.4153974268875</v>
      </c>
      <c r="FS12" s="146">
        <f>conversões!FR12*INPUTs!FN$31</f>
        <v>140.63128954381651</v>
      </c>
      <c r="FT12" s="146">
        <f>conversões!FS12*INPUTs!FO$31</f>
        <v>34.102250490488593</v>
      </c>
      <c r="FU12" s="146">
        <f>conversões!FT12*INPUTs!FP$31</f>
        <v>4217.6645431657435</v>
      </c>
      <c r="FV12" s="146">
        <f>conversões!FU12*INPUTs!FQ$31</f>
        <v>2801.0540169939445</v>
      </c>
      <c r="FW12" s="145">
        <f t="shared" si="5"/>
        <v>176555.05950034768</v>
      </c>
      <c r="FX12" s="146">
        <f>conversões!FW12*INPUTs!FS$31</f>
        <v>98.412137014206735</v>
      </c>
      <c r="FY12" s="146">
        <f>conversões!FX12*INPUTs!FT$31</f>
        <v>33.465028587694626</v>
      </c>
      <c r="FZ12" s="146">
        <f>conversões!FY12*INPUTs!FU$31</f>
        <v>406.04923722935217</v>
      </c>
      <c r="GA12" s="146">
        <f>conversões!FZ12*INPUTs!FV$31</f>
        <v>169.10630241275803</v>
      </c>
      <c r="GB12" s="146">
        <f>conversões!GA12*INPUTs!FW$31</f>
        <v>524.51602903252103</v>
      </c>
      <c r="GC12" s="146">
        <f>conversões!GB12*INPUTs!FX$31</f>
        <v>91.384210317844335</v>
      </c>
      <c r="GD12" s="146">
        <f>conversões!GC12*INPUTs!FY$31</f>
        <v>139.51415138899344</v>
      </c>
      <c r="GE12" s="146">
        <f>conversões!GD12*INPUTs!FZ$31</f>
        <v>404.09680295616289</v>
      </c>
      <c r="GF12" s="146">
        <f>conversões!GE12*INPUTs!GA$31</f>
        <v>624.50310672591536</v>
      </c>
      <c r="GG12" s="146">
        <f>conversões!GF12*INPUTs!GB$31</f>
        <v>20222.194517586715</v>
      </c>
      <c r="GH12" s="146">
        <f>conversões!GG12*INPUTs!GC$31</f>
        <v>2365.0716841743492</v>
      </c>
      <c r="GI12" s="146">
        <f>conversões!GH12*INPUTs!GD$31</f>
        <v>1026.3598026504533</v>
      </c>
      <c r="GJ12" s="146">
        <f>conversões!GI12*INPUTs!GE$31</f>
        <v>7253.2298352030075</v>
      </c>
      <c r="GK12" s="146">
        <f>conversões!GJ12*INPUTs!GF$31</f>
        <v>918.08090836578003</v>
      </c>
      <c r="GL12" s="146">
        <f>conversões!GK12*INPUTs!GG$31</f>
        <v>1917.3637894738672</v>
      </c>
      <c r="GM12" s="146">
        <f>conversões!GL12*INPUTs!GH$31</f>
        <v>2454.8627435613762</v>
      </c>
      <c r="GN12" s="146">
        <f>conversões!GM12*INPUTs!GI$31</f>
        <v>6246.7822044268623</v>
      </c>
      <c r="GO12" s="146">
        <f>conversões!GN12*INPUTs!GJ$31</f>
        <v>972.50815130871285</v>
      </c>
      <c r="GP12" s="146">
        <f>conversões!GO12*INPUTs!GK$31</f>
        <v>19895.476272790282</v>
      </c>
      <c r="GQ12" s="146">
        <f>conversões!GP12*INPUTs!GL$31</f>
        <v>58451.899754941973</v>
      </c>
      <c r="GR12" s="146">
        <f>conversões!GQ12*INPUTs!GM$31</f>
        <v>12475.681695694999</v>
      </c>
      <c r="GS12" s="146">
        <f>conversões!GR12*INPUTs!GN$31</f>
        <v>25343.60310579279</v>
      </c>
      <c r="GT12" s="146">
        <f>conversões!GS12*INPUTs!GO$31</f>
        <v>4369.1123339265496</v>
      </c>
      <c r="GU12" s="146">
        <f>conversões!GT12*INPUTs!GP$31</f>
        <v>24.169433397813219</v>
      </c>
      <c r="GV12" s="146">
        <f>conversões!GU12*INPUTs!GQ$31</f>
        <v>10.21250596653393</v>
      </c>
      <c r="GW12" s="146">
        <f>conversões!GV12*INPUTs!GR$31</f>
        <v>3980.6217165943981</v>
      </c>
      <c r="GX12" s="146">
        <f>conversões!GW12*INPUTs!GS$31</f>
        <v>2932.1042211791496</v>
      </c>
      <c r="GY12" s="145">
        <f t="shared" si="6"/>
        <v>173350.38168270109</v>
      </c>
      <c r="GZ12" s="146">
        <f>conversões!GY12*INPUTs!GU$31</f>
        <v>0</v>
      </c>
      <c r="HA12" s="146">
        <f>conversões!GZ12*INPUTs!GV$31</f>
        <v>0</v>
      </c>
      <c r="HB12" s="146">
        <f>conversões!HA12*INPUTs!GW$31</f>
        <v>733.39391621462039</v>
      </c>
      <c r="HC12" s="146">
        <f>conversões!HB12*INPUTs!GX$31</f>
        <v>182.52281611220675</v>
      </c>
      <c r="HD12" s="146">
        <f>conversões!HC12*INPUTs!GY$31</f>
        <v>644.92714591759636</v>
      </c>
      <c r="HE12" s="146">
        <f>conversões!HD12*INPUTs!GZ$31</f>
        <v>0</v>
      </c>
      <c r="HF12" s="146">
        <f>conversões!HE12*INPUTs!HA$31</f>
        <v>42.054139632749923</v>
      </c>
      <c r="HG12" s="146">
        <f>conversões!HF12*INPUTs!HB$31</f>
        <v>401.04313466724864</v>
      </c>
      <c r="HH12" s="146">
        <f>conversões!HG12*INPUTs!HC$31</f>
        <v>599.39625038098643</v>
      </c>
      <c r="HI12" s="146">
        <f>conversões!HH12*INPUTs!HD$31</f>
        <v>12506.871969243128</v>
      </c>
      <c r="HJ12" s="146">
        <f>conversões!HI12*INPUTs!HE$31</f>
        <v>2136.6581296457939</v>
      </c>
      <c r="HK12" s="146">
        <f>conversões!HJ12*INPUTs!HF$31</f>
        <v>945.97506880981007</v>
      </c>
      <c r="HL12" s="146">
        <f>conversões!HK12*INPUTs!HG$31</f>
        <v>6585.2582858142841</v>
      </c>
      <c r="HM12" s="146">
        <f>conversões!HL12*INPUTs!HH$31</f>
        <v>776.54426708706887</v>
      </c>
      <c r="HN12" s="146">
        <f>conversões!HM12*INPUTs!HI$31</f>
        <v>1298.5345466163346</v>
      </c>
      <c r="HO12" s="146">
        <f>conversões!HN12*INPUTs!HJ$31</f>
        <v>2330.8961076160494</v>
      </c>
      <c r="HP12" s="146">
        <f>conversões!HO12*INPUTs!HK$31</f>
        <v>5567.8172531954424</v>
      </c>
      <c r="HQ12" s="146">
        <f>conversões!HP12*INPUTs!HL$31</f>
        <v>916.43035355213954</v>
      </c>
      <c r="HR12" s="146">
        <f>conversões!HQ12*INPUTs!HM$31</f>
        <v>22695.526032526035</v>
      </c>
      <c r="HS12" s="146">
        <f>conversões!HR12*INPUTs!HN$31</f>
        <v>63949.823404832983</v>
      </c>
      <c r="HT12" s="146">
        <f>conversões!HS12*INPUTs!HO$31</f>
        <v>11053.719210326319</v>
      </c>
      <c r="HU12" s="146">
        <f>conversões!HT12*INPUTs!HP$31</f>
        <v>24787.794896345105</v>
      </c>
      <c r="HV12" s="146">
        <f>conversões!HU12*INPUTs!HQ$31</f>
        <v>4441.865606247884</v>
      </c>
      <c r="HW12" s="146">
        <f>conversões!HV12*INPUTs!HR$31</f>
        <v>21.307430747259961</v>
      </c>
      <c r="HX12" s="146">
        <f>conversões!HW12*INPUTs!HS$31</f>
        <v>0</v>
      </c>
      <c r="HY12" s="146">
        <f>conversões!HX12*INPUTs!HT$31</f>
        <v>3132.1026043496117</v>
      </c>
      <c r="HZ12" s="146">
        <f>conversões!HY12*INPUTs!HU$31</f>
        <v>2805.4924932228059</v>
      </c>
      <c r="IA12" s="145">
        <f t="shared" si="7"/>
        <v>168555.95506310349</v>
      </c>
    </row>
    <row r="13" spans="1:235" s="117" customFormat="1" ht="36" x14ac:dyDescent="0.25">
      <c r="A13" s="115" t="s">
        <v>28</v>
      </c>
      <c r="B13" s="116">
        <v>93298</v>
      </c>
      <c r="C13" s="116"/>
      <c r="D13" s="116">
        <v>2</v>
      </c>
      <c r="E13" s="116"/>
      <c r="F13" s="116"/>
      <c r="G13" s="116" t="s">
        <v>826</v>
      </c>
      <c r="H13" s="116" t="s">
        <v>25</v>
      </c>
      <c r="I13" s="115" t="s">
        <v>14</v>
      </c>
      <c r="J13" s="115" t="s">
        <v>878</v>
      </c>
      <c r="K13" s="115" t="s">
        <v>845</v>
      </c>
      <c r="L13" s="146">
        <f>conversões!K13*INPUTs!G$31</f>
        <v>2022.2456222960461</v>
      </c>
      <c r="M13" s="146">
        <f>conversões!L13*INPUTs!H$31</f>
        <v>2319.543012745266</v>
      </c>
      <c r="N13" s="146">
        <f>conversões!M13*INPUTs!I$31</f>
        <v>4922.7802141719303</v>
      </c>
      <c r="O13" s="146">
        <f>conversões!N13*INPUTs!J$31</f>
        <v>3651.0075495812025</v>
      </c>
      <c r="P13" s="146">
        <f>conversões!O13*INPUTs!K$31</f>
        <v>33422.376562366037</v>
      </c>
      <c r="Q13" s="146">
        <f>conversões!P13*INPUTs!L$31</f>
        <v>963.77245357140566</v>
      </c>
      <c r="R13" s="146">
        <f>conversões!Q13*INPUTs!M$31</f>
        <v>2361.6149821724266</v>
      </c>
      <c r="S13" s="146">
        <f>conversões!R13*INPUTs!N$31</f>
        <v>1136.6786186671895</v>
      </c>
      <c r="T13" s="146">
        <f>conversões!S13*INPUTs!O$31</f>
        <v>1850.0897959131992</v>
      </c>
      <c r="U13" s="146">
        <f>conversões!T13*INPUTs!P$31</f>
        <v>10409.164034564521</v>
      </c>
      <c r="V13" s="146">
        <f>conversões!U13*INPUTs!Q$31</f>
        <v>7138.2509185769322</v>
      </c>
      <c r="W13" s="146">
        <f>conversões!V13*INPUTs!R$31</f>
        <v>3916.1388343550034</v>
      </c>
      <c r="X13" s="146">
        <f>conversões!W13*INPUTs!S$31</f>
        <v>17189.555034467048</v>
      </c>
      <c r="Y13" s="146">
        <f>conversões!X13*INPUTs!T$31</f>
        <v>2597.6478647128793</v>
      </c>
      <c r="Z13" s="146">
        <f>conversões!Y13*INPUTs!U$31</f>
        <v>1488.9020022143434</v>
      </c>
      <c r="AA13" s="146">
        <f>conversões!Z13*INPUTs!V$31</f>
        <v>24048.233307790615</v>
      </c>
      <c r="AB13" s="146">
        <f>conversões!AA13*INPUTs!W$31</f>
        <v>78533.930009206408</v>
      </c>
      <c r="AC13" s="146">
        <f>conversões!AB13*INPUTs!X$31</f>
        <v>28702.764820663171</v>
      </c>
      <c r="AD13" s="146">
        <f>conversões!AC13*INPUTs!Y$31</f>
        <v>118489.8974541358</v>
      </c>
      <c r="AE13" s="146">
        <f>conversões!AD13*INPUTs!Z$31</f>
        <v>266704.30634199834</v>
      </c>
      <c r="AF13" s="146">
        <f>conversões!AE13*INPUTs!AA$31</f>
        <v>58931.638501092333</v>
      </c>
      <c r="AG13" s="146">
        <f>conversões!AF13*INPUTs!AB$31</f>
        <v>44203.550174415344</v>
      </c>
      <c r="AH13" s="146">
        <f>conversões!AG13*INPUTs!AC$31</f>
        <v>43021.265314955104</v>
      </c>
      <c r="AI13" s="146">
        <f>conversões!AH13*INPUTs!AD$31</f>
        <v>12706.358211643328</v>
      </c>
      <c r="AJ13" s="146">
        <f>conversões!AI13*INPUTs!AE$31</f>
        <v>8873.9932728437379</v>
      </c>
      <c r="AK13" s="146">
        <f>conversões!AJ13*INPUTs!AF$31</f>
        <v>17609.122623202504</v>
      </c>
      <c r="AL13" s="146">
        <f>conversões!AK13*INPUTs!AG$31</f>
        <v>19539.121847847917</v>
      </c>
      <c r="AM13" s="145">
        <f t="shared" si="0"/>
        <v>816753.94938017009</v>
      </c>
      <c r="AN13" s="146">
        <f>conversões!AM13*INPUTs!AI$31</f>
        <v>1981.9035108710882</v>
      </c>
      <c r="AO13" s="146">
        <f>conversões!AN13*INPUTs!AJ$31</f>
        <v>2089.1925251751404</v>
      </c>
      <c r="AP13" s="146">
        <f>conversões!AO13*INPUTs!AK$31</f>
        <v>3679.3533569056576</v>
      </c>
      <c r="AQ13" s="146">
        <f>conversões!AP13*INPUTs!AL$31</f>
        <v>2715.6649325131066</v>
      </c>
      <c r="AR13" s="146">
        <f>conversões!AQ13*INPUTs!AM$31</f>
        <v>6896.1180376768025</v>
      </c>
      <c r="AS13" s="146">
        <f>conversões!AR13*INPUTs!AN$31</f>
        <v>1103.3036685773191</v>
      </c>
      <c r="AT13" s="146">
        <f>conversões!AS13*INPUTs!AO$31</f>
        <v>2007.1645791829674</v>
      </c>
      <c r="AU13" s="146">
        <f>conversões!AT13*INPUTs!AP$31</f>
        <v>1485.0612156412894</v>
      </c>
      <c r="AV13" s="146">
        <f>conversões!AU13*INPUTs!AQ$31</f>
        <v>1478.6655682210885</v>
      </c>
      <c r="AW13" s="146">
        <f>conversões!AV13*INPUTs!AR$31</f>
        <v>8749.0669404694836</v>
      </c>
      <c r="AX13" s="146">
        <f>conversões!AW13*INPUTs!AS$31</f>
        <v>6743.7321734032712</v>
      </c>
      <c r="AY13" s="146">
        <f>conversões!AX13*INPUTs!AT$31</f>
        <v>3240.6743545800509</v>
      </c>
      <c r="AZ13" s="146">
        <f>conversões!AY13*INPUTs!AU$31</f>
        <v>14425.205571649163</v>
      </c>
      <c r="BA13" s="146">
        <f>conversões!AZ13*INPUTs!AV$31</f>
        <v>1840.5859810738391</v>
      </c>
      <c r="BB13" s="146">
        <f>conversões!BA13*INPUTs!AW$31</f>
        <v>781.97610142300675</v>
      </c>
      <c r="BC13" s="146">
        <f>conversões!BB13*INPUTs!AX$31</f>
        <v>21389.273208893184</v>
      </c>
      <c r="BD13" s="146">
        <f>conversões!BC13*INPUTs!AY$31</f>
        <v>76666.657354706927</v>
      </c>
      <c r="BE13" s="146">
        <f>conversões!BD13*INPUTs!AZ$31</f>
        <v>23638.699115691787</v>
      </c>
      <c r="BF13" s="146">
        <f>conversões!BE13*INPUTs!BA$31</f>
        <v>112840.44592597736</v>
      </c>
      <c r="BG13" s="146">
        <f>conversões!BF13*INPUTs!BB$31</f>
        <v>271162.66028663906</v>
      </c>
      <c r="BH13" s="146">
        <f>conversões!BG13*INPUTs!BC$31</f>
        <v>57221.484356658162</v>
      </c>
      <c r="BI13" s="146">
        <f>conversões!BH13*INPUTs!BD$31</f>
        <v>41619.662254464398</v>
      </c>
      <c r="BJ13" s="146">
        <f>conversões!BI13*INPUTs!BE$31</f>
        <v>40818.779769089844</v>
      </c>
      <c r="BK13" s="146">
        <f>conversões!BJ13*INPUTs!BF$31</f>
        <v>12458.992264931634</v>
      </c>
      <c r="BL13" s="146">
        <f>conversões!BK13*INPUTs!BG$31</f>
        <v>6985.7146817084258</v>
      </c>
      <c r="BM13" s="146">
        <f>conversões!BL13*INPUTs!BH$31</f>
        <v>21193.734694177925</v>
      </c>
      <c r="BN13" s="146">
        <f>conversões!BM13*INPUTs!BI$31</f>
        <v>22695.553472169424</v>
      </c>
      <c r="BO13" s="145">
        <f t="shared" si="1"/>
        <v>767909.32590247155</v>
      </c>
      <c r="BP13" s="146">
        <f>conversões!BO13*INPUTs!BK$31</f>
        <v>1916.1216110285031</v>
      </c>
      <c r="BQ13" s="146">
        <f>conversões!BP13*INPUTs!BL$31</f>
        <v>1908.9997314831312</v>
      </c>
      <c r="BR13" s="146">
        <f>conversões!BQ13*INPUTs!BM$31</f>
        <v>3195.5733574768465</v>
      </c>
      <c r="BS13" s="146">
        <f>conversões!BR13*INPUTs!BN$31</f>
        <v>2155.284581490007</v>
      </c>
      <c r="BT13" s="146">
        <f>conversões!BS13*INPUTs!BO$31</f>
        <v>5658.4703280179019</v>
      </c>
      <c r="BU13" s="146">
        <f>conversões!BT13*INPUTs!BP$31</f>
        <v>499.99734442111014</v>
      </c>
      <c r="BV13" s="146">
        <f>conversões!BU13*INPUTs!BQ$31</f>
        <v>1612.0612329791145</v>
      </c>
      <c r="BW13" s="146">
        <f>conversões!BV13*INPUTs!BR$31</f>
        <v>1397.3128032246298</v>
      </c>
      <c r="BX13" s="146">
        <f>conversões!BW13*INPUTs!BS$31</f>
        <v>934.01289109030756</v>
      </c>
      <c r="BY13" s="146">
        <f>conversões!BX13*INPUTs!BT$31</f>
        <v>7565.7806995262554</v>
      </c>
      <c r="BZ13" s="146">
        <f>conversões!BY13*INPUTs!BU$31</f>
        <v>5389.82874576016</v>
      </c>
      <c r="CA13" s="146">
        <f>conversões!BZ13*INPUTs!BV$31</f>
        <v>2421.415903471956</v>
      </c>
      <c r="CB13" s="146">
        <f>conversões!CA13*INPUTs!BW$31</f>
        <v>11763.315262170994</v>
      </c>
      <c r="CC13" s="146">
        <f>conversões!CB13*INPUTs!BX$31</f>
        <v>1872.3607917594693</v>
      </c>
      <c r="CD13" s="146">
        <f>conversões!CC13*INPUTs!BY$31</f>
        <v>1008.5038078966907</v>
      </c>
      <c r="CE13" s="146">
        <f>conversões!CD13*INPUTs!BZ$31</f>
        <v>18631.02694568309</v>
      </c>
      <c r="CF13" s="146">
        <f>conversões!CE13*INPUTs!CA$31</f>
        <v>63371.382537472411</v>
      </c>
      <c r="CG13" s="146">
        <f>conversões!CF13*INPUTs!CB$31</f>
        <v>19742.04270582143</v>
      </c>
      <c r="CH13" s="146">
        <f>conversões!CG13*INPUTs!CC$31</f>
        <v>86271.328843512441</v>
      </c>
      <c r="CI13" s="146">
        <f>conversões!CH13*INPUTs!CD$31</f>
        <v>201725.08209463127</v>
      </c>
      <c r="CJ13" s="146">
        <f>conversões!CI13*INPUTs!CE$31</f>
        <v>49097.152101558648</v>
      </c>
      <c r="CK13" s="146">
        <f>conversões!CJ13*INPUTs!CF$31</f>
        <v>36491.154892227081</v>
      </c>
      <c r="CL13" s="146">
        <f>conversões!CK13*INPUTs!CG$31</f>
        <v>36817.066706959478</v>
      </c>
      <c r="CM13" s="146">
        <f>conversões!CL13*INPUTs!CH$31</f>
        <v>9566.8307787980757</v>
      </c>
      <c r="CN13" s="146">
        <f>conversões!CM13*INPUTs!CI$31</f>
        <v>6085.1825041985776</v>
      </c>
      <c r="CO13" s="146">
        <f>conversões!CN13*INPUTs!CJ$31</f>
        <v>17361.276582587681</v>
      </c>
      <c r="CP13" s="146">
        <f>conversões!CO13*INPUTs!CK$31</f>
        <v>15895.878435979095</v>
      </c>
      <c r="CQ13" s="145">
        <f t="shared" si="2"/>
        <v>610354.44422122638</v>
      </c>
      <c r="CR13" s="146">
        <f>conversões!CQ13*INPUTs!CM$31</f>
        <v>1286.9113128469735</v>
      </c>
      <c r="CS13" s="146">
        <f>conversões!CR13*INPUTs!CN$31</f>
        <v>1799.7151609291539</v>
      </c>
      <c r="CT13" s="146">
        <f>conversões!CS13*INPUTs!CO$31</f>
        <v>4107.0583487797458</v>
      </c>
      <c r="CU13" s="146">
        <f>conversões!CT13*INPUTs!CP$31</f>
        <v>1882.0233459996023</v>
      </c>
      <c r="CV13" s="146">
        <f>conversões!CU13*INPUTs!CQ$31</f>
        <v>6974.0689619686009</v>
      </c>
      <c r="CW13" s="146">
        <f>conversões!CV13*INPUTs!CR$31</f>
        <v>616.56254216300897</v>
      </c>
      <c r="CX13" s="146">
        <f>conversões!CW13*INPUTs!CS$31</f>
        <v>1454.7731586402824</v>
      </c>
      <c r="CY13" s="146">
        <f>conversões!CX13*INPUTs!CT$31</f>
        <v>1996.1560018438042</v>
      </c>
      <c r="CZ13" s="146">
        <f>conversões!CY13*INPUTs!CU$31</f>
        <v>795.90363896547274</v>
      </c>
      <c r="DA13" s="146">
        <f>conversões!CZ13*INPUTs!CV$31</f>
        <v>7655.1806631376012</v>
      </c>
      <c r="DB13" s="146">
        <f>conversões!DA13*INPUTs!CW$31</f>
        <v>4264.3796954414456</v>
      </c>
      <c r="DC13" s="146">
        <f>conversões!DB13*INPUTs!CX$31</f>
        <v>2726.9381884420418</v>
      </c>
      <c r="DD13" s="146">
        <f>conversões!DC13*INPUTs!CY$31</f>
        <v>12261.561345282898</v>
      </c>
      <c r="DE13" s="146">
        <f>conversões!DD13*INPUTs!CZ$31</f>
        <v>1725.5629193179604</v>
      </c>
      <c r="DF13" s="146">
        <f>conversões!DE13*INPUTs!DA$31</f>
        <v>1468.0612382005545</v>
      </c>
      <c r="DG13" s="146">
        <f>conversões!DF13*INPUTs!DB$31</f>
        <v>27132.518117789034</v>
      </c>
      <c r="DH13" s="146">
        <f>conversões!DG13*INPUTs!DC$31</f>
        <v>66397.295907938707</v>
      </c>
      <c r="DI13" s="146">
        <f>conversões!DH13*INPUTs!DD$31</f>
        <v>16495.52193168244</v>
      </c>
      <c r="DJ13" s="146">
        <f>conversões!DI13*INPUTs!DE$31</f>
        <v>96572.497716799116</v>
      </c>
      <c r="DK13" s="146">
        <f>conversões!DJ13*INPUTs!DF$31</f>
        <v>219719.44167993646</v>
      </c>
      <c r="DL13" s="146">
        <f>conversões!DK13*INPUTs!DG$31</f>
        <v>49435.285448389986</v>
      </c>
      <c r="DM13" s="146">
        <f>conversões!DL13*INPUTs!DH$31</f>
        <v>38584.595874930572</v>
      </c>
      <c r="DN13" s="146">
        <f>conversões!DM13*INPUTs!DI$31</f>
        <v>35761.356165671736</v>
      </c>
      <c r="DO13" s="146">
        <f>conversões!DN13*INPUTs!DJ$31</f>
        <v>8279.7846900873737</v>
      </c>
      <c r="DP13" s="146">
        <f>conversões!DO13*INPUTs!DK$31</f>
        <v>6851.50852331852</v>
      </c>
      <c r="DQ13" s="146">
        <f>conversões!DP13*INPUTs!DL$31</f>
        <v>18198.594866480467</v>
      </c>
      <c r="DR13" s="146">
        <f>conversões!DQ13*INPUTs!DM$31</f>
        <v>17830.905156894489</v>
      </c>
      <c r="DS13" s="145">
        <f t="shared" si="3"/>
        <v>652274.16260187817</v>
      </c>
      <c r="DT13" s="146">
        <f>conversões!DS13*INPUTs!DO$31</f>
        <v>1645.3777212499895</v>
      </c>
      <c r="DU13" s="146">
        <f>conversões!DT13*INPUTs!DP$31</f>
        <v>1443.1738344093753</v>
      </c>
      <c r="DV13" s="146">
        <f>conversões!DU13*INPUTs!DQ$31</f>
        <v>5206.7297110860291</v>
      </c>
      <c r="DW13" s="146">
        <f>conversões!DV13*INPUTs!DR$31</f>
        <v>1517.8557450146136</v>
      </c>
      <c r="DX13" s="146">
        <f>conversões!DW13*INPUTs!DS$31</f>
        <v>5923.5700139874079</v>
      </c>
      <c r="DY13" s="146">
        <f>conversões!DX13*INPUTs!DT$31</f>
        <v>671.8639038554918</v>
      </c>
      <c r="DZ13" s="146">
        <f>conversões!DY13*INPUTs!DU$31</f>
        <v>1728.903073159034</v>
      </c>
      <c r="EA13" s="146">
        <f>conversões!DZ13*INPUTs!DV$31</f>
        <v>1909.0901552532696</v>
      </c>
      <c r="EB13" s="146">
        <f>conversões!EA13*INPUTs!DW$31</f>
        <v>1295.3580749730181</v>
      </c>
      <c r="EC13" s="146">
        <f>conversões!EB13*INPUTs!DX$31</f>
        <v>7625.9339045122697</v>
      </c>
      <c r="ED13" s="146">
        <f>conversões!EC13*INPUTs!DY$31</f>
        <v>6473.7099755491681</v>
      </c>
      <c r="EE13" s="146">
        <f>conversões!ED13*INPUTs!DZ$31</f>
        <v>2806.4997941289771</v>
      </c>
      <c r="EF13" s="146">
        <f>conversões!EE13*INPUTs!EA$31</f>
        <v>13971.42737997396</v>
      </c>
      <c r="EG13" s="146">
        <f>conversões!EF13*INPUTs!EB$31</f>
        <v>1442.9860294901912</v>
      </c>
      <c r="EH13" s="146">
        <f>conversões!EG13*INPUTs!EC$31</f>
        <v>2729.489368288077</v>
      </c>
      <c r="EI13" s="146">
        <f>conversões!EH13*INPUTs!ED$31</f>
        <v>29711.536598135644</v>
      </c>
      <c r="EJ13" s="146">
        <f>conversões!EI13*INPUTs!EE$31</f>
        <v>74704.245438192142</v>
      </c>
      <c r="EK13" s="146">
        <f>conversões!EJ13*INPUTs!EF$31</f>
        <v>14077.968357603533</v>
      </c>
      <c r="EL13" s="146">
        <f>conversões!EK13*INPUTs!EG$31</f>
        <v>88727.210873038668</v>
      </c>
      <c r="EM13" s="146">
        <f>conversões!EL13*INPUTs!EH$31</f>
        <v>240282.61560775363</v>
      </c>
      <c r="EN13" s="146">
        <f>conversões!EM13*INPUTs!EI$31</f>
        <v>48652.526638933421</v>
      </c>
      <c r="EO13" s="146">
        <f>conversões!EN13*INPUTs!EJ$31</f>
        <v>39556.699663840009</v>
      </c>
      <c r="EP13" s="146">
        <f>conversões!EO13*INPUTs!EK$31</f>
        <v>37884.11392640011</v>
      </c>
      <c r="EQ13" s="146">
        <f>conversões!EP13*INPUTs!EL$31</f>
        <v>9667.0910036314308</v>
      </c>
      <c r="ER13" s="146">
        <f>conversões!EQ13*INPUTs!EM$31</f>
        <v>6434.1156934192559</v>
      </c>
      <c r="ES13" s="146">
        <f>conversões!ER13*INPUTs!EN$31</f>
        <v>17120.426207828339</v>
      </c>
      <c r="ET13" s="146">
        <f>conversões!ES13*INPUTs!EO$31</f>
        <v>16206.884392162105</v>
      </c>
      <c r="EU13" s="145">
        <f t="shared" si="4"/>
        <v>679417.40308586915</v>
      </c>
      <c r="EV13" s="146">
        <f>conversões!EU13*INPUTs!EQ$31</f>
        <v>1840.6512601469674</v>
      </c>
      <c r="EW13" s="146">
        <f>conversões!EV13*INPUTs!ER$31</f>
        <v>1392.7813478465698</v>
      </c>
      <c r="EX13" s="146">
        <f>conversões!EW13*INPUTs!ES$31</f>
        <v>3837.380925716961</v>
      </c>
      <c r="EY13" s="146">
        <f>conversões!EX13*INPUTs!ET$31</f>
        <v>1234.3415245009942</v>
      </c>
      <c r="EZ13" s="146">
        <f>conversões!EY13*INPUTs!EU$31</f>
        <v>4349.7405207307393</v>
      </c>
      <c r="FA13" s="146">
        <f>conversões!EZ13*INPUTs!EV$31</f>
        <v>511.27946455061567</v>
      </c>
      <c r="FB13" s="146">
        <f>conversões!FA13*INPUTs!EW$31</f>
        <v>1742.9905431817317</v>
      </c>
      <c r="FC13" s="146">
        <f>conversões!FB13*INPUTs!EX$31</f>
        <v>2697.7995280658056</v>
      </c>
      <c r="FD13" s="146">
        <f>conversões!FC13*INPUTs!EY$31</f>
        <v>1049.5874190298755</v>
      </c>
      <c r="FE13" s="146">
        <f>conversões!FD13*INPUTs!EZ$31</f>
        <v>7908.1073158709787</v>
      </c>
      <c r="FF13" s="146">
        <f>conversões!FE13*INPUTs!FA$31</f>
        <v>4186.4713666594853</v>
      </c>
      <c r="FG13" s="146">
        <f>conversões!FF13*INPUTs!FB$31</f>
        <v>2117.3827834776971</v>
      </c>
      <c r="FH13" s="146">
        <f>conversões!FG13*INPUTs!FC$31</f>
        <v>11252.058167366133</v>
      </c>
      <c r="FI13" s="146">
        <f>conversões!FH13*INPUTs!FD$31</f>
        <v>1582.3917984678258</v>
      </c>
      <c r="FJ13" s="146">
        <f>conversões!FI13*INPUTs!FE$31</f>
        <v>1751.491379791793</v>
      </c>
      <c r="FK13" s="146">
        <f>conversões!FJ13*INPUTs!FF$31</f>
        <v>25169.29628002215</v>
      </c>
      <c r="FL13" s="146">
        <f>conversões!FK13*INPUTs!FG$31</f>
        <v>67934.075651305393</v>
      </c>
      <c r="FM13" s="146">
        <f>conversões!FL13*INPUTs!FH$31</f>
        <v>9699.6503708302298</v>
      </c>
      <c r="FN13" s="146">
        <f>conversões!FM13*INPUTs!FI$31</f>
        <v>91425.135410351388</v>
      </c>
      <c r="FO13" s="146">
        <f>conversões!FN13*INPUTs!FJ$31</f>
        <v>221480.92317996998</v>
      </c>
      <c r="FP13" s="146">
        <f>conversões!FO13*INPUTs!FK$31</f>
        <v>45051.518261487588</v>
      </c>
      <c r="FQ13" s="146">
        <f>conversões!FP13*INPUTs!FL$31</f>
        <v>38301.581616265983</v>
      </c>
      <c r="FR13" s="146">
        <f>conversões!FQ13*INPUTs!FM$31</f>
        <v>34905.45072927163</v>
      </c>
      <c r="FS13" s="146">
        <f>conversões!FR13*INPUTs!FN$31</f>
        <v>9643.5217641502695</v>
      </c>
      <c r="FT13" s="146">
        <f>conversões!FS13*INPUTs!FO$31</f>
        <v>5836.9783622255154</v>
      </c>
      <c r="FU13" s="146">
        <f>conversões!FT13*INPUTs!FP$31</f>
        <v>12313.061748261687</v>
      </c>
      <c r="FV13" s="146">
        <f>conversões!FU13*INPUTs!FQ$31</f>
        <v>14148.091105722562</v>
      </c>
      <c r="FW13" s="145">
        <f t="shared" si="5"/>
        <v>623363.73982526851</v>
      </c>
      <c r="FX13" s="146">
        <f>conversões!FW13*INPUTs!FS$31</f>
        <v>1802.0712413928024</v>
      </c>
      <c r="FY13" s="146">
        <f>conversões!FX13*INPUTs!FT$31</f>
        <v>1365.8872368587352</v>
      </c>
      <c r="FZ13" s="146">
        <f>conversões!FY13*INPUTs!FU$31</f>
        <v>5202.392776182669</v>
      </c>
      <c r="GA13" s="146">
        <f>conversões!FZ13*INPUTs!FV$31</f>
        <v>1018.6381638017479</v>
      </c>
      <c r="GB13" s="146">
        <f>conversões!GA13*INPUTs!FW$31</f>
        <v>6624.1224878351231</v>
      </c>
      <c r="GC13" s="146">
        <f>conversões!GB13*INPUTs!FX$31</f>
        <v>964.32239712869648</v>
      </c>
      <c r="GD13" s="146">
        <f>conversões!GC13*INPUTs!FY$31</f>
        <v>2232.4651241705055</v>
      </c>
      <c r="GE13" s="146">
        <f>conversões!GD13*INPUTs!FZ$31</f>
        <v>1548.9071558340258</v>
      </c>
      <c r="GF13" s="146">
        <f>conversões!GE13*INPUTs!GA$31</f>
        <v>595.32437763043038</v>
      </c>
      <c r="GG13" s="146">
        <f>conversões!GF13*INPUTs!GB$31</f>
        <v>8411.1938957655238</v>
      </c>
      <c r="GH13" s="146">
        <f>conversões!GG13*INPUTs!GC$31</f>
        <v>4640.9977885557137</v>
      </c>
      <c r="GI13" s="146">
        <f>conversões!GH13*INPUTs!GD$31</f>
        <v>1832.9115329047499</v>
      </c>
      <c r="GJ13" s="146">
        <f>conversões!GI13*INPUTs!GE$31</f>
        <v>11686.802030283259</v>
      </c>
      <c r="GK13" s="146">
        <f>conversões!GJ13*INPUTs!GF$31</f>
        <v>1707.7190061480353</v>
      </c>
      <c r="GL13" s="146">
        <f>conversões!GK13*INPUTs!GG$31</f>
        <v>1709.9492698005604</v>
      </c>
      <c r="GM13" s="146">
        <f>conversões!GL13*INPUTs!GH$31</f>
        <v>23975.744978325325</v>
      </c>
      <c r="GN13" s="146">
        <f>conversões!GM13*INPUTs!GI$31</f>
        <v>62694.159722286327</v>
      </c>
      <c r="GO13" s="146">
        <f>conversões!GN13*INPUTs!GJ$31</f>
        <v>7418.5021413993072</v>
      </c>
      <c r="GP13" s="146">
        <f>conversões!GO13*INPUTs!GK$31</f>
        <v>90180.436154607596</v>
      </c>
      <c r="GQ13" s="146">
        <f>conversões!GP13*INPUTs!GL$31</f>
        <v>223547.73483309464</v>
      </c>
      <c r="GR13" s="146">
        <f>conversões!GQ13*INPUTs!GM$31</f>
        <v>45067.088227795997</v>
      </c>
      <c r="GS13" s="146">
        <f>conversões!GR13*INPUTs!GN$31</f>
        <v>32899.483139200594</v>
      </c>
      <c r="GT13" s="146">
        <f>conversões!GS13*INPUTs!GO$31</f>
        <v>38678.137850851621</v>
      </c>
      <c r="GU13" s="146">
        <f>conversões!GT13*INPUTs!GP$31</f>
        <v>8795.0549257544135</v>
      </c>
      <c r="GV13" s="146">
        <f>conversões!GU13*INPUTs!GQ$31</f>
        <v>6941.5178220652815</v>
      </c>
      <c r="GW13" s="146">
        <f>conversões!GV13*INPUTs!GR$31</f>
        <v>11992.177121948149</v>
      </c>
      <c r="GX13" s="146">
        <f>conversões!GW13*INPUTs!GS$31</f>
        <v>16274.965726827057</v>
      </c>
      <c r="GY13" s="145">
        <f t="shared" si="6"/>
        <v>619808.70712844888</v>
      </c>
      <c r="GZ13" s="146">
        <f>conversões!GY13*INPUTs!GU$31</f>
        <v>1802.8332103238065</v>
      </c>
      <c r="HA13" s="146">
        <f>conversões!GZ13*INPUTs!GV$31</f>
        <v>1465.5648980485494</v>
      </c>
      <c r="HB13" s="146">
        <f>conversões!HA13*INPUTs!GW$31</f>
        <v>4994.8455812719212</v>
      </c>
      <c r="HC13" s="146">
        <f>conversões!HB13*INPUTs!GX$31</f>
        <v>1119.4503573213497</v>
      </c>
      <c r="HD13" s="146">
        <f>conversões!HC13*INPUTs!GY$31</f>
        <v>7469.5236708489574</v>
      </c>
      <c r="HE13" s="146">
        <f>conversões!HD13*INPUTs!GZ$31</f>
        <v>1064.7084837613852</v>
      </c>
      <c r="HF13" s="146">
        <f>conversões!HE13*INPUTs!HA$31</f>
        <v>1152.8396620242854</v>
      </c>
      <c r="HG13" s="146">
        <f>conversões!HF13*INPUTs!HB$31</f>
        <v>2009.3364182982732</v>
      </c>
      <c r="HH13" s="146">
        <f>conversões!HG13*INPUTs!HC$31</f>
        <v>3526.3531543832023</v>
      </c>
      <c r="HI13" s="146">
        <f>conversões!HH13*INPUTs!HD$31</f>
        <v>8886.9850814591427</v>
      </c>
      <c r="HJ13" s="146">
        <f>conversões!HI13*INPUTs!HE$31</f>
        <v>4945.5763530829854</v>
      </c>
      <c r="HK13" s="146">
        <f>conversões!HJ13*INPUTs!HF$31</f>
        <v>3942.1721511908745</v>
      </c>
      <c r="HL13" s="146">
        <f>conversões!HK13*INPUTs!HG$31</f>
        <v>15565.360484330638</v>
      </c>
      <c r="HM13" s="146">
        <f>conversões!HL13*INPUTs!HH$31</f>
        <v>1868.120860299055</v>
      </c>
      <c r="HN13" s="146">
        <f>conversões!HM13*INPUTs!HI$31</f>
        <v>12139.557936726771</v>
      </c>
      <c r="HO13" s="146">
        <f>conversões!HN13*INPUTs!HJ$31</f>
        <v>26334.469052780478</v>
      </c>
      <c r="HP13" s="146">
        <f>conversões!HO13*INPUTs!HK$31</f>
        <v>69990.355821788529</v>
      </c>
      <c r="HQ13" s="146">
        <f>conversões!HP13*INPUTs!HL$31</f>
        <v>7277.0951423262522</v>
      </c>
      <c r="HR13" s="146">
        <f>conversões!HQ13*INPUTs!HM$31</f>
        <v>88504.596313471571</v>
      </c>
      <c r="HS13" s="146">
        <f>conversões!HR13*INPUTs!HN$31</f>
        <v>229071.64807923665</v>
      </c>
      <c r="HT13" s="146">
        <f>conversões!HS13*INPUTs!HO$31</f>
        <v>47863.906406772163</v>
      </c>
      <c r="HU13" s="146">
        <f>conversões!HT13*INPUTs!HP$31</f>
        <v>31468.412065219927</v>
      </c>
      <c r="HV13" s="146">
        <f>conversões!HU13*INPUTs!HQ$31</f>
        <v>44736.703670412753</v>
      </c>
      <c r="HW13" s="146">
        <f>conversões!HV13*INPUTs!HR$31</f>
        <v>7987.3898410846105</v>
      </c>
      <c r="HX13" s="146">
        <f>conversões!HW13*INPUTs!HS$31</f>
        <v>5712.8844096627918</v>
      </c>
      <c r="HY13" s="146">
        <f>conversões!HX13*INPUTs!HT$31</f>
        <v>15296.965077615019</v>
      </c>
      <c r="HZ13" s="146">
        <f>conversões!HY13*INPUTs!HU$31</f>
        <v>16649.394527418786</v>
      </c>
      <c r="IA13" s="145">
        <f t="shared" si="7"/>
        <v>662847.04871116078</v>
      </c>
    </row>
    <row r="14" spans="1:235" s="114" customFormat="1" ht="24" x14ac:dyDescent="0.25">
      <c r="A14" s="112" t="s">
        <v>28</v>
      </c>
      <c r="B14" s="113">
        <v>5911</v>
      </c>
      <c r="C14" s="113"/>
      <c r="D14" s="113">
        <v>3</v>
      </c>
      <c r="E14" s="113"/>
      <c r="F14" s="113"/>
      <c r="G14" s="113" t="s">
        <v>809</v>
      </c>
      <c r="H14" s="113" t="s">
        <v>23</v>
      </c>
      <c r="I14" s="112" t="s">
        <v>10</v>
      </c>
      <c r="J14" s="112" t="s">
        <v>880</v>
      </c>
      <c r="K14" s="112" t="s">
        <v>845</v>
      </c>
      <c r="L14" s="147">
        <f>conversões!K14*INPUTs!G$32</f>
        <v>6018.4995242495124</v>
      </c>
      <c r="M14" s="147">
        <f>conversões!L14*INPUTs!H$32</f>
        <v>1859.1695568181913</v>
      </c>
      <c r="N14" s="147">
        <f>conversões!M14*INPUTs!I$32</f>
        <v>9236.2701562551265</v>
      </c>
      <c r="O14" s="147">
        <f>conversões!N14*INPUTs!J$32</f>
        <v>1250.8223383014408</v>
      </c>
      <c r="P14" s="147">
        <f>conversões!O14*INPUTs!K$32</f>
        <v>6589.0577882679618</v>
      </c>
      <c r="Q14" s="147">
        <f>conversões!P14*INPUTs!L$32</f>
        <v>2822.3537119330954</v>
      </c>
      <c r="R14" s="147">
        <f>conversões!Q14*INPUTs!M$32</f>
        <v>5393.8712114181144</v>
      </c>
      <c r="S14" s="147">
        <f>conversões!R14*INPUTs!N$32</f>
        <v>10789.999961988357</v>
      </c>
      <c r="T14" s="147">
        <f>conversões!S14*INPUTs!O$32</f>
        <v>6834.9083259062563</v>
      </c>
      <c r="U14" s="147">
        <f>conversões!T14*INPUTs!P$32</f>
        <v>17385.008340992474</v>
      </c>
      <c r="V14" s="147">
        <f>conversões!U14*INPUTs!Q$32</f>
        <v>13532.912239342737</v>
      </c>
      <c r="W14" s="147">
        <f>conversões!V14*INPUTs!R$32</f>
        <v>18620.591186624028</v>
      </c>
      <c r="X14" s="147">
        <f>conversões!W14*INPUTs!S$32</f>
        <v>17392.094321659988</v>
      </c>
      <c r="Y14" s="147">
        <f>conversões!X14*INPUTs!T$32</f>
        <v>3274.7359802992055</v>
      </c>
      <c r="Z14" s="147">
        <f>conversões!Y14*INPUTs!U$32</f>
        <v>3520.4695584303645</v>
      </c>
      <c r="AA14" s="147">
        <f>conversões!Z14*INPUTs!V$32</f>
        <v>21647.67810102474</v>
      </c>
      <c r="AB14" s="147">
        <f>conversões!AA14*INPUTs!W$32</f>
        <v>55809.321083100062</v>
      </c>
      <c r="AC14" s="147">
        <f>conversões!AB14*INPUTs!X$32</f>
        <v>7876.1193676072471</v>
      </c>
      <c r="AD14" s="147">
        <f>conversões!AC14*INPUTs!Y$32</f>
        <v>262673.61072017066</v>
      </c>
      <c r="AE14" s="147">
        <f>conversões!AD14*INPUTs!Z$32</f>
        <v>803210.89509746782</v>
      </c>
      <c r="AF14" s="147">
        <f>conversões!AE14*INPUTs!AA$32</f>
        <v>51863.250224799165</v>
      </c>
      <c r="AG14" s="147">
        <f>conversões!AF14*INPUTs!AB$32</f>
        <v>47259.995485389722</v>
      </c>
      <c r="AH14" s="147">
        <f>conversões!AG14*INPUTs!AC$32</f>
        <v>52650.815819117641</v>
      </c>
      <c r="AI14" s="147">
        <f>conversões!AH14*INPUTs!AD$32</f>
        <v>16983.403600995072</v>
      </c>
      <c r="AJ14" s="147">
        <f>conversões!AI14*INPUTs!AE$32</f>
        <v>13784.67419731788</v>
      </c>
      <c r="AK14" s="147">
        <f>conversões!AJ14*INPUTs!AF$32</f>
        <v>20216.422001110423</v>
      </c>
      <c r="AL14" s="147">
        <f>conversões!AK14*INPUTs!AG$32</f>
        <v>35318.899370308827</v>
      </c>
      <c r="AM14" s="145">
        <f t="shared" si="0"/>
        <v>1513815.8492708961</v>
      </c>
      <c r="AN14" s="147">
        <f>conversões!AM14*INPUTs!AI$32</f>
        <v>13188.243618058954</v>
      </c>
      <c r="AO14" s="147">
        <f>conversões!AN14*INPUTs!AJ$32</f>
        <v>1908.5324141804629</v>
      </c>
      <c r="AP14" s="147">
        <f>conversões!AO14*INPUTs!AK$32</f>
        <v>2943.9016231860373</v>
      </c>
      <c r="AQ14" s="147">
        <f>conversões!AP14*INPUTs!AL$32</f>
        <v>1890.9529251361218</v>
      </c>
      <c r="AR14" s="147">
        <f>conversões!AQ14*INPUTs!AM$32</f>
        <v>6683.0256376895759</v>
      </c>
      <c r="AS14" s="147">
        <f>conversões!AR14*INPUTs!AN$32</f>
        <v>2716.6547018913484</v>
      </c>
      <c r="AT14" s="147">
        <f>conversões!AS14*INPUTs!AO$32</f>
        <v>4143.7262927212505</v>
      </c>
      <c r="AU14" s="147">
        <f>conversões!AT14*INPUTs!AP$32</f>
        <v>10276.540242269759</v>
      </c>
      <c r="AV14" s="147">
        <f>conversões!AU14*INPUTs!AQ$32</f>
        <v>6031.209573937268</v>
      </c>
      <c r="AW14" s="147">
        <f>conversões!AV14*INPUTs!AR$32</f>
        <v>16221.123750661984</v>
      </c>
      <c r="AX14" s="147">
        <f>conversões!AW14*INPUTs!AS$32</f>
        <v>15675.977706509126</v>
      </c>
      <c r="AY14" s="147">
        <f>conversões!AX14*INPUTs!AT$32</f>
        <v>14820.366888490393</v>
      </c>
      <c r="AZ14" s="147">
        <f>conversões!AY14*INPUTs!AU$32</f>
        <v>20060.294685615987</v>
      </c>
      <c r="BA14" s="147">
        <f>conversões!AZ14*INPUTs!AV$32</f>
        <v>1531.5861069414609</v>
      </c>
      <c r="BB14" s="147">
        <f>conversões!BA14*INPUTs!AW$32</f>
        <v>2576.9462763689198</v>
      </c>
      <c r="BC14" s="147">
        <f>conversões!BB14*INPUTs!AX$32</f>
        <v>20997.805602187014</v>
      </c>
      <c r="BD14" s="147">
        <f>conversões!BC14*INPUTs!AY$32</f>
        <v>55687.865621076955</v>
      </c>
      <c r="BE14" s="147">
        <f>conversões!BD14*INPUTs!AZ$32</f>
        <v>9240.2411373761261</v>
      </c>
      <c r="BF14" s="147">
        <f>conversões!BE14*INPUTs!BA$32</f>
        <v>280619.4226412201</v>
      </c>
      <c r="BG14" s="147">
        <f>conversões!BF14*INPUTs!BB$32</f>
        <v>763021.8384525819</v>
      </c>
      <c r="BH14" s="147">
        <f>conversões!BG14*INPUTs!BC$32</f>
        <v>48230.245140108767</v>
      </c>
      <c r="BI14" s="147">
        <f>conversões!BH14*INPUTs!BD$32</f>
        <v>43816.182333332545</v>
      </c>
      <c r="BJ14" s="147">
        <f>conversões!BI14*INPUTs!BE$32</f>
        <v>48242.601191952992</v>
      </c>
      <c r="BK14" s="147">
        <f>conversões!BJ14*INPUTs!BF$32</f>
        <v>15783.045822728738</v>
      </c>
      <c r="BL14" s="147">
        <f>conversões!BK14*INPUTs!BG$32</f>
        <v>21393.065558501563</v>
      </c>
      <c r="BM14" s="147">
        <f>conversões!BL14*INPUTs!BH$32</f>
        <v>30945.222926406819</v>
      </c>
      <c r="BN14" s="147">
        <f>conversões!BM14*INPUTs!BI$32</f>
        <v>31303.672496261072</v>
      </c>
      <c r="BO14" s="145">
        <f t="shared" si="1"/>
        <v>1489950.2913673932</v>
      </c>
      <c r="BP14" s="147">
        <f>conversões!BO14*INPUTs!BK$32</f>
        <v>12066.808143032013</v>
      </c>
      <c r="BQ14" s="147">
        <f>conversões!BP14*INPUTs!BL$32</f>
        <v>930.20854859430051</v>
      </c>
      <c r="BR14" s="147">
        <f>conversões!BQ14*INPUTs!BM$32</f>
        <v>2125.4683207208354</v>
      </c>
      <c r="BS14" s="147">
        <f>conversões!BR14*INPUTs!BN$32</f>
        <v>1538.258757487198</v>
      </c>
      <c r="BT14" s="147">
        <f>conversões!BS14*INPUTs!BO$32</f>
        <v>6622.0165598225649</v>
      </c>
      <c r="BU14" s="147">
        <f>conversões!BT14*INPUTs!BP$32</f>
        <v>2191.2400393188955</v>
      </c>
      <c r="BV14" s="147">
        <f>conversões!BU14*INPUTs!BQ$32</f>
        <v>3850.4545636141902</v>
      </c>
      <c r="BW14" s="147">
        <f>conversões!BV14*INPUTs!BR$32</f>
        <v>5653.8934689392991</v>
      </c>
      <c r="BX14" s="147">
        <f>conversões!BW14*INPUTs!BS$32</f>
        <v>4259.7219119401416</v>
      </c>
      <c r="BY14" s="147">
        <f>conversões!BX14*INPUTs!BT$32</f>
        <v>15714.684517770016</v>
      </c>
      <c r="BZ14" s="147">
        <f>conversões!BY14*INPUTs!BU$32</f>
        <v>9927.2330899825283</v>
      </c>
      <c r="CA14" s="147">
        <f>conversões!BZ14*INPUTs!BV$32</f>
        <v>6125.2210401068251</v>
      </c>
      <c r="CB14" s="147">
        <f>conversões!CA14*INPUTs!BW$32</f>
        <v>18460.365753617432</v>
      </c>
      <c r="CC14" s="147">
        <f>conversões!CB14*INPUTs!BX$32</f>
        <v>2229.6918720618692</v>
      </c>
      <c r="CD14" s="147">
        <f>conversões!CC14*INPUTs!BY$32</f>
        <v>2796.1992403670874</v>
      </c>
      <c r="CE14" s="147">
        <f>conversões!CD14*INPUTs!BZ$32</f>
        <v>17330.497913219559</v>
      </c>
      <c r="CF14" s="147">
        <f>conversões!CE14*INPUTs!CA$32</f>
        <v>44933.864181536548</v>
      </c>
      <c r="CG14" s="147">
        <f>conversões!CF14*INPUTs!CB$32</f>
        <v>7867.8083085622211</v>
      </c>
      <c r="CH14" s="147">
        <f>conversões!CG14*INPUTs!CC$32</f>
        <v>261570.18918061565</v>
      </c>
      <c r="CI14" s="147">
        <f>conversões!CH14*INPUTs!CD$32</f>
        <v>652615.62773398124</v>
      </c>
      <c r="CJ14" s="147">
        <f>conversões!CI14*INPUTs!CE$32</f>
        <v>37356.786531722704</v>
      </c>
      <c r="CK14" s="147">
        <f>conversões!CJ14*INPUTs!CF$32</f>
        <v>34673.991142346196</v>
      </c>
      <c r="CL14" s="147">
        <f>conversões!CK14*INPUTs!CG$32</f>
        <v>43592.757360401825</v>
      </c>
      <c r="CM14" s="147">
        <f>conversões!CL14*INPUTs!CH$32</f>
        <v>16307.007866738952</v>
      </c>
      <c r="CN14" s="147">
        <f>conversões!CM14*INPUTs!CI$32</f>
        <v>9256.3446667517783</v>
      </c>
      <c r="CO14" s="147">
        <f>conversões!CN14*INPUTs!CJ$32</f>
        <v>24482.003418241169</v>
      </c>
      <c r="CP14" s="147">
        <f>conversões!CO14*INPUTs!CK$32</f>
        <v>31758.392753257616</v>
      </c>
      <c r="CQ14" s="145">
        <f t="shared" si="2"/>
        <v>1276236.7368847509</v>
      </c>
      <c r="CR14" s="147">
        <f>conversões!CQ14*INPUTs!CM$32</f>
        <v>7492.6624002984754</v>
      </c>
      <c r="CS14" s="147">
        <f>conversões!CR14*INPUTs!CN$32</f>
        <v>866.37765543891283</v>
      </c>
      <c r="CT14" s="147">
        <f>conversões!CS14*INPUTs!CO$32</f>
        <v>1908.5226866954961</v>
      </c>
      <c r="CU14" s="147">
        <f>conversões!CT14*INPUTs!CP$32</f>
        <v>1231.6880670205007</v>
      </c>
      <c r="CV14" s="147">
        <f>conversões!CU14*INPUTs!CQ$32</f>
        <v>6028.0285514057723</v>
      </c>
      <c r="CW14" s="147">
        <f>conversões!CV14*INPUTs!CR$32</f>
        <v>1546.623642667166</v>
      </c>
      <c r="CX14" s="147">
        <f>conversões!CW14*INPUTs!CS$32</f>
        <v>3618.6461313939831</v>
      </c>
      <c r="CY14" s="147">
        <f>conversões!CX14*INPUTs!CT$32</f>
        <v>3478.9195035167736</v>
      </c>
      <c r="CZ14" s="147">
        <f>conversões!CY14*INPUTs!CU$32</f>
        <v>1845.947684856814</v>
      </c>
      <c r="DA14" s="147">
        <f>conversões!CZ14*INPUTs!CV$32</f>
        <v>10753.130138442984</v>
      </c>
      <c r="DB14" s="147">
        <f>conversões!DA14*INPUTs!CW$32</f>
        <v>10191.665431701578</v>
      </c>
      <c r="DC14" s="147">
        <f>conversões!DB14*INPUTs!CX$32</f>
        <v>4641.1245824469397</v>
      </c>
      <c r="DD14" s="147">
        <f>conversões!DC14*INPUTs!CY$32</f>
        <v>12848.779090049577</v>
      </c>
      <c r="DE14" s="147">
        <f>conversões!DD14*INPUTs!CZ$32</f>
        <v>2087.2454355657205</v>
      </c>
      <c r="DF14" s="147">
        <f>conversões!DE14*INPUTs!DA$32</f>
        <v>2025.6663521504929</v>
      </c>
      <c r="DG14" s="147">
        <f>conversões!DF14*INPUTs!DB$32</f>
        <v>12876.86967300349</v>
      </c>
      <c r="DH14" s="147">
        <f>conversões!DG14*INPUTs!DC$32</f>
        <v>42333.684184325735</v>
      </c>
      <c r="DI14" s="147">
        <f>conversões!DH14*INPUTs!DD$32</f>
        <v>7368.8896321846978</v>
      </c>
      <c r="DJ14" s="147">
        <f>conversões!DI14*INPUTs!DE$32</f>
        <v>223480.49981910741</v>
      </c>
      <c r="DK14" s="147">
        <f>conversões!DJ14*INPUTs!DF$32</f>
        <v>577535.77757737006</v>
      </c>
      <c r="DL14" s="147">
        <f>conversões!DK14*INPUTs!DG$32</f>
        <v>35226.95702512456</v>
      </c>
      <c r="DM14" s="147">
        <f>conversões!DL14*INPUTs!DH$32</f>
        <v>31115.472698453555</v>
      </c>
      <c r="DN14" s="147">
        <f>conversões!DM14*INPUTs!DI$32</f>
        <v>119522.44733966466</v>
      </c>
      <c r="DO14" s="147">
        <f>conversões!DN14*INPUTs!DJ$32</f>
        <v>18378.237132703787</v>
      </c>
      <c r="DP14" s="147">
        <f>conversões!DO14*INPUTs!DK$32</f>
        <v>10222.044578359249</v>
      </c>
      <c r="DQ14" s="147">
        <f>conversões!DP14*INPUTs!DL$32</f>
        <v>17906.881565291638</v>
      </c>
      <c r="DR14" s="147">
        <f>conversões!DQ14*INPUTs!DM$32</f>
        <v>25256.557307466788</v>
      </c>
      <c r="DS14" s="145">
        <f t="shared" si="3"/>
        <v>1191789.3458867071</v>
      </c>
      <c r="DT14" s="147">
        <f>conversões!DS14*INPUTs!DO$32</f>
        <v>7667.216710940861</v>
      </c>
      <c r="DU14" s="147">
        <f>conversões!DT14*INPUTs!DP$32</f>
        <v>299.22067741001598</v>
      </c>
      <c r="DV14" s="147">
        <f>conversões!DU14*INPUTs!DQ$32</f>
        <v>1039.5389539615132</v>
      </c>
      <c r="DW14" s="147">
        <f>conversões!DV14*INPUTs!DR$32</f>
        <v>680.78939042515606</v>
      </c>
      <c r="DX14" s="147">
        <f>conversões!DW14*INPUTs!DS$32</f>
        <v>7818.9322147882476</v>
      </c>
      <c r="DY14" s="147">
        <f>conversões!DX14*INPUTs!DT$32</f>
        <v>1615.816877963106</v>
      </c>
      <c r="DZ14" s="147">
        <f>conversões!DY14*INPUTs!DU$32</f>
        <v>3786.0291713132442</v>
      </c>
      <c r="EA14" s="147">
        <f>conversões!DZ14*INPUTs!DV$32</f>
        <v>4207.8580292757679</v>
      </c>
      <c r="EB14" s="147">
        <f>conversões!EA14*INPUTs!DW$32</f>
        <v>1422.3637605207623</v>
      </c>
      <c r="EC14" s="147">
        <f>conversões!EB14*INPUTs!DX$32</f>
        <v>4266.1518384815736</v>
      </c>
      <c r="ED14" s="147">
        <f>conversões!EC14*INPUTs!DY$32</f>
        <v>8032.8625292735078</v>
      </c>
      <c r="EE14" s="147">
        <f>conversões!ED14*INPUTs!DZ$32</f>
        <v>4653.1316315497843</v>
      </c>
      <c r="EF14" s="147">
        <f>conversões!EE14*INPUTs!EA$32</f>
        <v>7559.1702484085863</v>
      </c>
      <c r="EG14" s="147">
        <f>conversões!EF14*INPUTs!EB$32</f>
        <v>2210.0458008363903</v>
      </c>
      <c r="EH14" s="147">
        <f>conversões!EG14*INPUTs!EC$32</f>
        <v>946.83812951335824</v>
      </c>
      <c r="EI14" s="147">
        <f>conversões!EH14*INPUTs!ED$32</f>
        <v>9238.8118103854358</v>
      </c>
      <c r="EJ14" s="147">
        <f>conversões!EI14*INPUTs!EE$32</f>
        <v>30234.995460413938</v>
      </c>
      <c r="EK14" s="147">
        <f>conversões!EJ14*INPUTs!EF$32</f>
        <v>5434.906599492665</v>
      </c>
      <c r="EL14" s="147">
        <f>conversões!EK14*INPUTs!EG$32</f>
        <v>170200.12390226111</v>
      </c>
      <c r="EM14" s="147">
        <f>conversões!EL14*INPUTs!EH$32</f>
        <v>467166.21357981017</v>
      </c>
      <c r="EN14" s="147">
        <f>conversões!EM14*INPUTs!EI$32</f>
        <v>26736.618716262172</v>
      </c>
      <c r="EO14" s="147">
        <f>conversões!EN14*INPUTs!EJ$32</f>
        <v>24874.048461444567</v>
      </c>
      <c r="EP14" s="147">
        <f>conversões!EO14*INPUTs!EK$32</f>
        <v>95648.974073957579</v>
      </c>
      <c r="EQ14" s="147">
        <f>conversões!EP14*INPUTs!EL$32</f>
        <v>16432.538000050889</v>
      </c>
      <c r="ER14" s="147">
        <f>conversões!EQ14*INPUTs!EM$32</f>
        <v>7699.0456870081744</v>
      </c>
      <c r="ES14" s="147">
        <f>conversões!ER14*INPUTs!EN$32</f>
        <v>9796.5432645109577</v>
      </c>
      <c r="ET14" s="147">
        <f>conversões!ES14*INPUTs!EO$32</f>
        <v>24431.350796685012</v>
      </c>
      <c r="EU14" s="145">
        <f t="shared" si="4"/>
        <v>944100.1363169445</v>
      </c>
      <c r="EV14" s="147">
        <f>conversões!EU14*INPUTs!EQ$32</f>
        <v>3900.0511036986204</v>
      </c>
      <c r="EW14" s="147">
        <f>conversões!EV14*INPUTs!ER$32</f>
        <v>155.06757315873662</v>
      </c>
      <c r="EX14" s="147">
        <f>conversões!EW14*INPUTs!ES$32</f>
        <v>1414.6311900536034</v>
      </c>
      <c r="EY14" s="147">
        <f>conversões!EX14*INPUTs!ET$32</f>
        <v>659.71603922727434</v>
      </c>
      <c r="EZ14" s="147">
        <f>conversões!EY14*INPUTs!EU$32</f>
        <v>7222.8738979069894</v>
      </c>
      <c r="FA14" s="147">
        <f>conversões!EZ14*INPUTs!EV$32</f>
        <v>4367.182688666001</v>
      </c>
      <c r="FB14" s="147">
        <f>conversões!FA14*INPUTs!EW$32</f>
        <v>2161.142735678211</v>
      </c>
      <c r="FC14" s="147">
        <f>conversões!FB14*INPUTs!EX$32</f>
        <v>3022.2383878679257</v>
      </c>
      <c r="FD14" s="147">
        <f>conversões!FC14*INPUTs!EY$32</f>
        <v>1079.8054644168685</v>
      </c>
      <c r="FE14" s="147">
        <f>conversões!FD14*INPUTs!EZ$32</f>
        <v>3205.1062596308821</v>
      </c>
      <c r="FF14" s="147">
        <f>conversões!FE14*INPUTs!FA$32</f>
        <v>6542.1295776646321</v>
      </c>
      <c r="FG14" s="147">
        <f>conversões!FF14*INPUTs!FB$32</f>
        <v>2152.397123287391</v>
      </c>
      <c r="FH14" s="147">
        <f>conversões!FG14*INPUTs!FC$32</f>
        <v>5683.9433950769417</v>
      </c>
      <c r="FI14" s="147">
        <f>conversões!FH14*INPUTs!FD$32</f>
        <v>1632.6845136326615</v>
      </c>
      <c r="FJ14" s="147">
        <f>conversões!FI14*INPUTs!FE$32</f>
        <v>577.08035869382286</v>
      </c>
      <c r="FK14" s="147">
        <f>conversões!FJ14*INPUTs!FF$32</f>
        <v>8040.7486497106293</v>
      </c>
      <c r="FL14" s="147">
        <f>conversões!FK14*INPUTs!FG$32</f>
        <v>19971.230383436643</v>
      </c>
      <c r="FM14" s="147">
        <f>conversões!FL14*INPUTs!FH$32</f>
        <v>4501.8378690058553</v>
      </c>
      <c r="FN14" s="147">
        <f>conversões!FM14*INPUTs!FI$32</f>
        <v>136525.32106370162</v>
      </c>
      <c r="FO14" s="147">
        <f>conversões!FN14*INPUTs!FJ$32</f>
        <v>384051.921987699</v>
      </c>
      <c r="FP14" s="147">
        <f>conversões!FO14*INPUTs!FK$32</f>
        <v>21583.616736025633</v>
      </c>
      <c r="FQ14" s="147">
        <f>conversões!FP14*INPUTs!FL$32</f>
        <v>19741.276310726309</v>
      </c>
      <c r="FR14" s="147">
        <f>conversões!FQ14*INPUTs!FM$32</f>
        <v>76249.899163501788</v>
      </c>
      <c r="FS14" s="147">
        <f>conversões!FR14*INPUTs!FN$32</f>
        <v>14446.932778466853</v>
      </c>
      <c r="FT14" s="147">
        <f>conversões!FS14*INPUTs!FO$32</f>
        <v>3102.3451420081565</v>
      </c>
      <c r="FU14" s="147">
        <f>conversões!FT14*INPUTs!FP$32</f>
        <v>7527.8397122334454</v>
      </c>
      <c r="FV14" s="147">
        <f>conversões!FU14*INPUTs!FQ$32</f>
        <v>20841.071648015644</v>
      </c>
      <c r="FW14" s="145">
        <f t="shared" si="5"/>
        <v>760360.09175319213</v>
      </c>
      <c r="FX14" s="147">
        <f>conversões!FW14*INPUTs!FS$32</f>
        <v>5136.0327420542681</v>
      </c>
      <c r="FY14" s="147">
        <f>conversões!FX14*INPUTs!FT$32</f>
        <v>708.17965568457271</v>
      </c>
      <c r="FZ14" s="147">
        <f>conversões!FY14*INPUTs!FU$32</f>
        <v>463.21151336926727</v>
      </c>
      <c r="GA14" s="147">
        <f>conversões!FZ14*INPUTs!FV$32</f>
        <v>124.20733864908684</v>
      </c>
      <c r="GB14" s="147">
        <f>conversões!GA14*INPUTs!FW$32</f>
        <v>5450.1818008537721</v>
      </c>
      <c r="GC14" s="147">
        <f>conversões!GB14*INPUTs!FX$32</f>
        <v>1594.6237571490783</v>
      </c>
      <c r="GD14" s="147">
        <f>conversões!GC14*INPUTs!FY$32</f>
        <v>26924.472905169037</v>
      </c>
      <c r="GE14" s="147">
        <f>conversões!GD14*INPUTs!FZ$32</f>
        <v>2560.8048432833316</v>
      </c>
      <c r="GF14" s="147">
        <f>conversões!GE14*INPUTs!GA$32</f>
        <v>1012.3552626025916</v>
      </c>
      <c r="GG14" s="147">
        <f>conversões!GF14*INPUTs!GB$32</f>
        <v>1547.1067748431651</v>
      </c>
      <c r="GH14" s="147">
        <f>conversões!GG14*INPUTs!GC$32</f>
        <v>5375.3376190938743</v>
      </c>
      <c r="GI14" s="147">
        <f>conversões!GH14*INPUTs!GD$32</f>
        <v>1651.7495058170657</v>
      </c>
      <c r="GJ14" s="147">
        <f>conversões!GI14*INPUTs!GE$32</f>
        <v>6059.1361766560103</v>
      </c>
      <c r="GK14" s="147">
        <f>conversões!GJ14*INPUTs!GF$32</f>
        <v>717.6306607048158</v>
      </c>
      <c r="GL14" s="147">
        <f>conversões!GK14*INPUTs!GG$32</f>
        <v>291.67503847665057</v>
      </c>
      <c r="GM14" s="147">
        <f>conversões!GL14*INPUTs!GH$32</f>
        <v>6946.7110233642788</v>
      </c>
      <c r="GN14" s="147">
        <f>conversões!GM14*INPUTs!GI$32</f>
        <v>11594.93322314366</v>
      </c>
      <c r="GO14" s="147">
        <f>conversões!GN14*INPUTs!GJ$32</f>
        <v>2840.3535378959423</v>
      </c>
      <c r="GP14" s="147">
        <f>conversões!GO14*INPUTs!GK$32</f>
        <v>98857.128748966599</v>
      </c>
      <c r="GQ14" s="147">
        <f>conversões!GP14*INPUTs!GL$32</f>
        <v>352271.26883159025</v>
      </c>
      <c r="GR14" s="147">
        <f>conversões!GQ14*INPUTs!GM$32</f>
        <v>11097.086858224544</v>
      </c>
      <c r="GS14" s="147">
        <f>conversões!GR14*INPUTs!GN$32</f>
        <v>12024.286951292228</v>
      </c>
      <c r="GT14" s="147">
        <f>conversões!GS14*INPUTs!GO$32</f>
        <v>67033.312075606402</v>
      </c>
      <c r="GU14" s="147">
        <f>conversões!GT14*INPUTs!GP$32</f>
        <v>3255.7398840129345</v>
      </c>
      <c r="GV14" s="147">
        <f>conversões!GU14*INPUTs!GQ$32</f>
        <v>4450.7321497651583</v>
      </c>
      <c r="GW14" s="147">
        <f>conversões!GV14*INPUTs!GR$32</f>
        <v>5342.568020242491</v>
      </c>
      <c r="GX14" s="147">
        <f>conversões!GW14*INPUTs!GS$32</f>
        <v>9604.0525997602799</v>
      </c>
      <c r="GY14" s="145">
        <f t="shared" si="6"/>
        <v>644934.87949827139</v>
      </c>
      <c r="GZ14" s="147">
        <f>conversões!GY14*INPUTs!GU$32</f>
        <v>855.28396455420409</v>
      </c>
      <c r="HA14" s="147">
        <f>conversões!GZ14*INPUTs!GV$32</f>
        <v>709.79861604872451</v>
      </c>
      <c r="HB14" s="147">
        <f>conversões!HA14*INPUTs!GW$32</f>
        <v>360.50282207618113</v>
      </c>
      <c r="HC14" s="147">
        <f>conversões!HB14*INPUTs!GX$32</f>
        <v>77.436400639395842</v>
      </c>
      <c r="HD14" s="147">
        <f>conversões!HC14*INPUTs!GY$32</f>
        <v>3296.9415580245891</v>
      </c>
      <c r="HE14" s="147">
        <f>conversões!HD14*INPUTs!GZ$32</f>
        <v>0</v>
      </c>
      <c r="HF14" s="147">
        <f>conversões!HE14*INPUTs!HA$32</f>
        <v>1133.9058967635776</v>
      </c>
      <c r="HG14" s="147">
        <f>conversões!HF14*INPUTs!HB$32</f>
        <v>2315.3505401336884</v>
      </c>
      <c r="HH14" s="147">
        <f>conversões!HG14*INPUTs!HC$32</f>
        <v>364.32854043713024</v>
      </c>
      <c r="HI14" s="147">
        <f>conversões!HH14*INPUTs!HD$32</f>
        <v>735.19343342691968</v>
      </c>
      <c r="HJ14" s="147">
        <f>conversões!HI14*INPUTs!HE$32</f>
        <v>3264.4290748354038</v>
      </c>
      <c r="HK14" s="147">
        <f>conversões!HJ14*INPUTs!HF$32</f>
        <v>882.10073034963523</v>
      </c>
      <c r="HL14" s="147">
        <f>conversões!HK14*INPUTs!HG$32</f>
        <v>4574.6133550296345</v>
      </c>
      <c r="HM14" s="147">
        <f>conversões!HL14*INPUTs!HH$32</f>
        <v>27.372867202763185</v>
      </c>
      <c r="HN14" s="147">
        <f>conversões!HM14*INPUTs!HI$32</f>
        <v>170.93635229515013</v>
      </c>
      <c r="HO14" s="147">
        <f>conversões!HN14*INPUTs!HJ$32</f>
        <v>4560.0171337639167</v>
      </c>
      <c r="HP14" s="147">
        <f>conversões!HO14*INPUTs!HK$32</f>
        <v>12329.19104043367</v>
      </c>
      <c r="HQ14" s="147">
        <f>conversões!HP14*INPUTs!HL$32</f>
        <v>823.45940473798203</v>
      </c>
      <c r="HR14" s="147">
        <f>conversões!HQ14*INPUTs!HM$32</f>
        <v>72587.330350004602</v>
      </c>
      <c r="HS14" s="147">
        <f>conversões!HR14*INPUTs!HN$32</f>
        <v>244620.58042546088</v>
      </c>
      <c r="HT14" s="147">
        <f>conversões!HS14*INPUTs!HO$32</f>
        <v>6322.7001206716977</v>
      </c>
      <c r="HU14" s="147">
        <f>conversões!HT14*INPUTs!HP$32</f>
        <v>6199.466031848091</v>
      </c>
      <c r="HV14" s="147">
        <f>conversões!HU14*INPUTs!HQ$32</f>
        <v>54283.609093620333</v>
      </c>
      <c r="HW14" s="147">
        <f>conversões!HV14*INPUTs!HR$32</f>
        <v>2503.1687481068589</v>
      </c>
      <c r="HX14" s="147">
        <f>conversões!HW14*INPUTs!HS$32</f>
        <v>1050.3473382727868</v>
      </c>
      <c r="HY14" s="147">
        <f>conversões!HX14*INPUTs!HT$32</f>
        <v>3913.3922138647267</v>
      </c>
      <c r="HZ14" s="147">
        <f>conversões!HY14*INPUTs!HU$32</f>
        <v>7029.4048823886278</v>
      </c>
      <c r="IA14" s="145">
        <f t="shared" si="7"/>
        <v>434990.86093499121</v>
      </c>
    </row>
    <row r="15" spans="1:235" s="114" customFormat="1" ht="24" x14ac:dyDescent="0.25">
      <c r="A15" s="112" t="s">
        <v>28</v>
      </c>
      <c r="B15" s="113">
        <v>5912</v>
      </c>
      <c r="C15" s="113"/>
      <c r="D15" s="113">
        <v>3</v>
      </c>
      <c r="E15" s="113"/>
      <c r="F15" s="113"/>
      <c r="G15" s="113" t="s">
        <v>810</v>
      </c>
      <c r="H15" s="113" t="s">
        <v>23</v>
      </c>
      <c r="I15" s="112" t="s">
        <v>10</v>
      </c>
      <c r="J15" s="112" t="s">
        <v>880</v>
      </c>
      <c r="K15" s="112" t="s">
        <v>845</v>
      </c>
      <c r="L15" s="147">
        <f>conversões!K15*INPUTs!G$32</f>
        <v>60.356622284263864</v>
      </c>
      <c r="M15" s="147">
        <f>conversões!L15*INPUTs!H$32</f>
        <v>0</v>
      </c>
      <c r="N15" s="147">
        <f>conversões!M15*INPUTs!I$32</f>
        <v>3092.568790529609</v>
      </c>
      <c r="O15" s="147">
        <f>conversões!N15*INPUTs!J$32</f>
        <v>0</v>
      </c>
      <c r="P15" s="147">
        <f>conversões!O15*INPUTs!K$32</f>
        <v>191.79097104518917</v>
      </c>
      <c r="Q15" s="147">
        <f>conversões!P15*INPUTs!L$32</f>
        <v>0</v>
      </c>
      <c r="R15" s="147">
        <f>conversões!Q15*INPUTs!M$32</f>
        <v>0</v>
      </c>
      <c r="S15" s="147">
        <f>conversões!R15*INPUTs!N$32</f>
        <v>1269.8034317887186</v>
      </c>
      <c r="T15" s="147">
        <f>conversões!S15*INPUTs!O$32</f>
        <v>359.15395611663348</v>
      </c>
      <c r="U15" s="147">
        <f>conversões!T15*INPUTs!P$32</f>
        <v>890.48830490039086</v>
      </c>
      <c r="V15" s="147">
        <f>conversões!U15*INPUTs!Q$32</f>
        <v>9053.9683527143516</v>
      </c>
      <c r="W15" s="147">
        <f>conversões!V15*INPUTs!R$32</f>
        <v>52.411099586912712</v>
      </c>
      <c r="X15" s="147">
        <f>conversões!W15*INPUTs!S$32</f>
        <v>1789.0435055709243</v>
      </c>
      <c r="Y15" s="147">
        <f>conversões!X15*INPUTs!T$32</f>
        <v>0</v>
      </c>
      <c r="Z15" s="147">
        <f>conversões!Y15*INPUTs!U$32</f>
        <v>640.03717611029833</v>
      </c>
      <c r="AA15" s="147">
        <f>conversões!Z15*INPUTs!V$32</f>
        <v>1015.4451934480977</v>
      </c>
      <c r="AB15" s="147">
        <f>conversões!AA15*INPUTs!W$32</f>
        <v>7733.4221493925525</v>
      </c>
      <c r="AC15" s="147">
        <f>conversões!AB15*INPUTs!X$32</f>
        <v>165.50873553761912</v>
      </c>
      <c r="AD15" s="147">
        <f>conversões!AC15*INPUTs!Y$32</f>
        <v>24714.86612696018</v>
      </c>
      <c r="AE15" s="147">
        <f>conversões!AD15*INPUTs!Z$32</f>
        <v>138088.28983538868</v>
      </c>
      <c r="AF15" s="147">
        <f>conversões!AE15*INPUTs!AA$32</f>
        <v>6156.8642754632874</v>
      </c>
      <c r="AG15" s="147">
        <f>conversões!AF15*INPUTs!AB$32</f>
        <v>2605.5328548125558</v>
      </c>
      <c r="AH15" s="147">
        <f>conversões!AG15*INPUTs!AC$32</f>
        <v>13114.658423941381</v>
      </c>
      <c r="AI15" s="147">
        <f>conversões!AH15*INPUTs!AD$32</f>
        <v>357.87347019941097</v>
      </c>
      <c r="AJ15" s="147">
        <f>conversões!AI15*INPUTs!AE$32</f>
        <v>863.89049940374343</v>
      </c>
      <c r="AK15" s="147">
        <f>conversões!AJ15*INPUTs!AF$32</f>
        <v>536.83089389105828</v>
      </c>
      <c r="AL15" s="147">
        <f>conversões!AK15*INPUTs!AG$32</f>
        <v>3054.6137756005078</v>
      </c>
      <c r="AM15" s="145">
        <f t="shared" si="0"/>
        <v>215807.41844468634</v>
      </c>
      <c r="AN15" s="147">
        <f>conversões!AM15*INPUTs!AI$32</f>
        <v>21.481558643003613</v>
      </c>
      <c r="AO15" s="147">
        <f>conversões!AN15*INPUTs!AJ$32</f>
        <v>0</v>
      </c>
      <c r="AP15" s="147">
        <f>conversões!AO15*INPUTs!AK$32</f>
        <v>2949.4954528558183</v>
      </c>
      <c r="AQ15" s="147">
        <f>conversões!AP15*INPUTs!AL$32</f>
        <v>0</v>
      </c>
      <c r="AR15" s="147">
        <f>conversões!AQ15*INPUTs!AM$32</f>
        <v>1214.6307320472447</v>
      </c>
      <c r="AS15" s="147">
        <f>conversões!AR15*INPUTs!AN$32</f>
        <v>0</v>
      </c>
      <c r="AT15" s="147">
        <f>conversões!AS15*INPUTs!AO$32</f>
        <v>0</v>
      </c>
      <c r="AU15" s="147">
        <f>conversões!AT15*INPUTs!AP$32</f>
        <v>1253.8062099280969</v>
      </c>
      <c r="AV15" s="147">
        <f>conversões!AU15*INPUTs!AQ$32</f>
        <v>447.16910567593931</v>
      </c>
      <c r="AW15" s="147">
        <f>conversões!AV15*INPUTs!AR$32</f>
        <v>978.98222549244224</v>
      </c>
      <c r="AX15" s="147">
        <f>conversões!AW15*INPUTs!AS$32</f>
        <v>7678.4665385934786</v>
      </c>
      <c r="AY15" s="147">
        <f>conversões!AX15*INPUTs!AT$32</f>
        <v>0</v>
      </c>
      <c r="AZ15" s="147">
        <f>conversões!AY15*INPUTs!AU$32</f>
        <v>914.72786504325711</v>
      </c>
      <c r="BA15" s="147">
        <f>conversões!AZ15*INPUTs!AV$32</f>
        <v>42.64030368744924</v>
      </c>
      <c r="BB15" s="147">
        <f>conversões!BA15*INPUTs!AW$32</f>
        <v>0</v>
      </c>
      <c r="BC15" s="147">
        <f>conversões!BB15*INPUTs!AX$32</f>
        <v>453.83978369341503</v>
      </c>
      <c r="BD15" s="147">
        <f>conversões!BC15*INPUTs!AY$32</f>
        <v>7860.3418881605021</v>
      </c>
      <c r="BE15" s="147">
        <f>conversões!BD15*INPUTs!AZ$32</f>
        <v>78.29434292893221</v>
      </c>
      <c r="BF15" s="147">
        <f>conversões!BE15*INPUTs!BA$32</f>
        <v>23864.393368524092</v>
      </c>
      <c r="BG15" s="147">
        <f>conversões!BF15*INPUTs!BB$32</f>
        <v>159245.70375874985</v>
      </c>
      <c r="BH15" s="147">
        <f>conversões!BG15*INPUTs!BC$32</f>
        <v>10932.559507708154</v>
      </c>
      <c r="BI15" s="147">
        <f>conversões!BH15*INPUTs!BD$32</f>
        <v>2706.4680056121124</v>
      </c>
      <c r="BJ15" s="147">
        <f>conversões!BI15*INPUTs!BE$32</f>
        <v>19604.262058055945</v>
      </c>
      <c r="BK15" s="147">
        <f>conversões!BJ15*INPUTs!BF$32</f>
        <v>264.62464060885338</v>
      </c>
      <c r="BL15" s="147">
        <f>conversões!BK15*INPUTs!BG$32</f>
        <v>722.77302221995251</v>
      </c>
      <c r="BM15" s="147">
        <f>conversões!BL15*INPUTs!BH$32</f>
        <v>650.61514898438452</v>
      </c>
      <c r="BN15" s="147">
        <f>conversões!BM15*INPUTs!BI$32</f>
        <v>3061.33470588093</v>
      </c>
      <c r="BO15" s="145">
        <f t="shared" si="1"/>
        <v>244946.61022309383</v>
      </c>
      <c r="BP15" s="147">
        <f>conversões!BO15*INPUTs!BK$32</f>
        <v>0</v>
      </c>
      <c r="BQ15" s="147">
        <f>conversões!BP15*INPUTs!BL$32</f>
        <v>0</v>
      </c>
      <c r="BR15" s="147">
        <f>conversões!BQ15*INPUTs!BM$32</f>
        <v>3706.9033833894896</v>
      </c>
      <c r="BS15" s="147">
        <f>conversões!BR15*INPUTs!BN$32</f>
        <v>0</v>
      </c>
      <c r="BT15" s="147">
        <f>conversões!BS15*INPUTs!BO$32</f>
        <v>1084.0755785050653</v>
      </c>
      <c r="BU15" s="147">
        <f>conversões!BT15*INPUTs!BP$32</f>
        <v>0</v>
      </c>
      <c r="BV15" s="147">
        <f>conversões!BU15*INPUTs!BQ$32</f>
        <v>0</v>
      </c>
      <c r="BW15" s="147">
        <f>conversões!BV15*INPUTs!BR$32</f>
        <v>1755.4587408181462</v>
      </c>
      <c r="BX15" s="147">
        <f>conversões!BW15*INPUTs!BS$32</f>
        <v>224.97608771769364</v>
      </c>
      <c r="BY15" s="147">
        <f>conversões!BX15*INPUTs!BT$32</f>
        <v>1097.1140808787145</v>
      </c>
      <c r="BZ15" s="147">
        <f>conversões!BY15*INPUTs!BU$32</f>
        <v>6802.3397462548319</v>
      </c>
      <c r="CA15" s="147">
        <f>conversões!BZ15*INPUTs!BV$32</f>
        <v>0</v>
      </c>
      <c r="CB15" s="147">
        <f>conversões!CA15*INPUTs!BW$32</f>
        <v>1485.5337974988774</v>
      </c>
      <c r="CC15" s="147">
        <f>conversões!CB15*INPUTs!BX$32</f>
        <v>0</v>
      </c>
      <c r="CD15" s="147">
        <f>conversões!CC15*INPUTs!BY$32</f>
        <v>0</v>
      </c>
      <c r="CE15" s="147">
        <f>conversões!CD15*INPUTs!BZ$32</f>
        <v>753.75182112185348</v>
      </c>
      <c r="CF15" s="147">
        <f>conversões!CE15*INPUTs!CA$32</f>
        <v>12783.091258624505</v>
      </c>
      <c r="CG15" s="147">
        <f>conversões!CF15*INPUTs!CB$32</f>
        <v>46.361942195658088</v>
      </c>
      <c r="CH15" s="147">
        <f>conversões!CG15*INPUTs!CC$32</f>
        <v>21414.66302744206</v>
      </c>
      <c r="CI15" s="147">
        <f>conversões!CH15*INPUTs!CD$32</f>
        <v>191841.66553400067</v>
      </c>
      <c r="CJ15" s="147">
        <f>conversões!CI15*INPUTs!CE$32</f>
        <v>21537.626329856339</v>
      </c>
      <c r="CK15" s="147">
        <f>conversões!CJ15*INPUTs!CF$32</f>
        <v>1259.0004565997533</v>
      </c>
      <c r="CL15" s="147">
        <f>conversões!CK15*INPUTs!CG$32</f>
        <v>22170.92283910848</v>
      </c>
      <c r="CM15" s="147">
        <f>conversões!CL15*INPUTs!CH$32</f>
        <v>787.29500384803123</v>
      </c>
      <c r="CN15" s="147">
        <f>conversões!CM15*INPUTs!CI$32</f>
        <v>1220.4755879203049</v>
      </c>
      <c r="CO15" s="147">
        <f>conversões!CN15*INPUTs!CJ$32</f>
        <v>635.35802794150504</v>
      </c>
      <c r="CP15" s="147">
        <f>conversões!CO15*INPUTs!CK$32</f>
        <v>3297.3254735602418</v>
      </c>
      <c r="CQ15" s="145">
        <f t="shared" si="2"/>
        <v>293903.9387172822</v>
      </c>
      <c r="CR15" s="147">
        <f>conversões!CQ15*INPUTs!CM$32</f>
        <v>0</v>
      </c>
      <c r="CS15" s="147">
        <f>conversões!CR15*INPUTs!CN$32</f>
        <v>0</v>
      </c>
      <c r="CT15" s="147">
        <f>conversões!CS15*INPUTs!CO$32</f>
        <v>2318.5681413606721</v>
      </c>
      <c r="CU15" s="147">
        <f>conversões!CT15*INPUTs!CP$32</f>
        <v>0</v>
      </c>
      <c r="CV15" s="147">
        <f>conversões!CU15*INPUTs!CQ$32</f>
        <v>1318.1690761938548</v>
      </c>
      <c r="CW15" s="147">
        <f>conversões!CV15*INPUTs!CR$32</f>
        <v>0</v>
      </c>
      <c r="CX15" s="147">
        <f>conversões!CW15*INPUTs!CS$32</f>
        <v>0</v>
      </c>
      <c r="CY15" s="147">
        <f>conversões!CX15*INPUTs!CT$32</f>
        <v>600.53220078653555</v>
      </c>
      <c r="CZ15" s="147">
        <f>conversões!CY15*INPUTs!CU$32</f>
        <v>115.9812099094695</v>
      </c>
      <c r="DA15" s="147">
        <f>conversões!CZ15*INPUTs!CV$32</f>
        <v>1300.3423346709178</v>
      </c>
      <c r="DB15" s="147">
        <f>conversões!DA15*INPUTs!CW$32</f>
        <v>4531.6898674965933</v>
      </c>
      <c r="DC15" s="147">
        <f>conversões!DB15*INPUTs!CX$32</f>
        <v>0</v>
      </c>
      <c r="DD15" s="147">
        <f>conversões!DC15*INPUTs!CY$32</f>
        <v>939.75642263152668</v>
      </c>
      <c r="DE15" s="147">
        <f>conversões!DD15*INPUTs!CZ$32</f>
        <v>36.016956923453492</v>
      </c>
      <c r="DF15" s="147">
        <f>conversões!DE15*INPUTs!DA$32</f>
        <v>0</v>
      </c>
      <c r="DG15" s="147">
        <f>conversões!DF15*INPUTs!DB$32</f>
        <v>1506.3606499961295</v>
      </c>
      <c r="DH15" s="147">
        <f>conversões!DG15*INPUTs!DC$32</f>
        <v>8683.3757267103683</v>
      </c>
      <c r="DI15" s="147">
        <f>conversões!DH15*INPUTs!DD$32</f>
        <v>0</v>
      </c>
      <c r="DJ15" s="147">
        <f>conversões!DI15*INPUTs!DE$32</f>
        <v>14109.508719858872</v>
      </c>
      <c r="DK15" s="147">
        <f>conversões!DJ15*INPUTs!DF$32</f>
        <v>123552.31327677697</v>
      </c>
      <c r="DL15" s="147">
        <f>conversões!DK15*INPUTs!DG$32</f>
        <v>27571.561422245984</v>
      </c>
      <c r="DM15" s="147">
        <f>conversões!DL15*INPUTs!DH$32</f>
        <v>1667.0352687089317</v>
      </c>
      <c r="DN15" s="147">
        <f>conversões!DM15*INPUTs!DI$32</f>
        <v>2181.8827985435823</v>
      </c>
      <c r="DO15" s="147">
        <f>conversões!DN15*INPUTs!DJ$32</f>
        <v>315.69358389603178</v>
      </c>
      <c r="DP15" s="147">
        <f>conversões!DO15*INPUTs!DK$32</f>
        <v>622.83297530731761</v>
      </c>
      <c r="DQ15" s="147">
        <f>conversões!DP15*INPUTs!DL$32</f>
        <v>1206.5700395203712</v>
      </c>
      <c r="DR15" s="147">
        <f>conversões!DQ15*INPUTs!DM$32</f>
        <v>2818.4623558873077</v>
      </c>
      <c r="DS15" s="145">
        <f t="shared" si="3"/>
        <v>195396.65302742485</v>
      </c>
      <c r="DT15" s="147">
        <f>conversões!DS15*INPUTs!DO$32</f>
        <v>0</v>
      </c>
      <c r="DU15" s="147">
        <f>conversões!DT15*INPUTs!DP$32</f>
        <v>0</v>
      </c>
      <c r="DV15" s="147">
        <f>conversões!DU15*INPUTs!DQ$32</f>
        <v>1576.269196559484</v>
      </c>
      <c r="DW15" s="147">
        <f>conversões!DV15*INPUTs!DR$32</f>
        <v>0</v>
      </c>
      <c r="DX15" s="147">
        <f>conversões!DW15*INPUTs!DS$32</f>
        <v>1481.8359017629016</v>
      </c>
      <c r="DY15" s="147">
        <f>conversões!DX15*INPUTs!DT$32</f>
        <v>0</v>
      </c>
      <c r="DZ15" s="147">
        <f>conversões!DY15*INPUTs!DU$32</f>
        <v>0</v>
      </c>
      <c r="EA15" s="147">
        <f>conversões!DZ15*INPUTs!DV$32</f>
        <v>619.86289882157405</v>
      </c>
      <c r="EB15" s="147">
        <f>conversões!EA15*INPUTs!DW$32</f>
        <v>112.22877065251782</v>
      </c>
      <c r="EC15" s="147">
        <f>conversões!EB15*INPUTs!DX$32</f>
        <v>1190.7444544068308</v>
      </c>
      <c r="ED15" s="147">
        <f>conversões!EC15*INPUTs!DY$32</f>
        <v>603.17710069798898</v>
      </c>
      <c r="EE15" s="147">
        <f>conversões!ED15*INPUTs!DZ$32</f>
        <v>0</v>
      </c>
      <c r="EF15" s="147">
        <f>conversões!EE15*INPUTs!EA$32</f>
        <v>847.65928108130527</v>
      </c>
      <c r="EG15" s="147">
        <f>conversões!EF15*INPUTs!EB$32</f>
        <v>35.728260320089944</v>
      </c>
      <c r="EH15" s="147">
        <f>conversões!EG15*INPUTs!EC$32</f>
        <v>50.089619860518255</v>
      </c>
      <c r="EI15" s="147">
        <f>conversões!EH15*INPUTs!ED$32</f>
        <v>1378.946918690677</v>
      </c>
      <c r="EJ15" s="147">
        <f>conversões!EI15*INPUTs!EE$32</f>
        <v>7462.5196998097526</v>
      </c>
      <c r="EK15" s="147">
        <f>conversões!EJ15*INPUTs!EF$32</f>
        <v>0</v>
      </c>
      <c r="EL15" s="147">
        <f>conversões!EK15*INPUTs!EG$32</f>
        <v>20398.138808839922</v>
      </c>
      <c r="EM15" s="147">
        <f>conversões!EL15*INPUTs!EH$32</f>
        <v>195803.88915470461</v>
      </c>
      <c r="EN15" s="147">
        <f>conversões!EM15*INPUTs!EI$32</f>
        <v>24793.07561358263</v>
      </c>
      <c r="EO15" s="147">
        <f>conversões!EN15*INPUTs!EJ$32</f>
        <v>1820.3835860275447</v>
      </c>
      <c r="EP15" s="147">
        <f>conversões!EO15*INPUTs!EK$32</f>
        <v>2165.4618358356456</v>
      </c>
      <c r="EQ15" s="147">
        <f>conversões!EP15*INPUTs!EL$32</f>
        <v>1492.5137477195381</v>
      </c>
      <c r="ER15" s="147">
        <f>conversões!EQ15*INPUTs!EM$32</f>
        <v>430.84148676695781</v>
      </c>
      <c r="ES15" s="147">
        <f>conversões!ER15*INPUTs!EN$32</f>
        <v>505.30198349057838</v>
      </c>
      <c r="ET15" s="147">
        <f>conversões!ES15*INPUTs!EO$32</f>
        <v>2777.5331716910214</v>
      </c>
      <c r="EU15" s="145">
        <f t="shared" si="4"/>
        <v>265546.20149132202</v>
      </c>
      <c r="EV15" s="147">
        <f>conversões!EU15*INPUTs!EQ$32</f>
        <v>0</v>
      </c>
      <c r="EW15" s="147">
        <f>conversões!EV15*INPUTs!ER$32</f>
        <v>0</v>
      </c>
      <c r="EX15" s="147">
        <f>conversões!EW15*INPUTs!ES$32</f>
        <v>420.20916211269588</v>
      </c>
      <c r="EY15" s="147">
        <f>conversões!EX15*INPUTs!ET$32</f>
        <v>0</v>
      </c>
      <c r="EZ15" s="147">
        <f>conversões!EY15*INPUTs!EU$32</f>
        <v>232.20980623661052</v>
      </c>
      <c r="FA15" s="147">
        <f>conversões!EZ15*INPUTs!EV$32</f>
        <v>0</v>
      </c>
      <c r="FB15" s="147">
        <f>conversões!FA15*INPUTs!EW$32</f>
        <v>0</v>
      </c>
      <c r="FC15" s="147">
        <f>conversões!FB15*INPUTs!EX$32</f>
        <v>687.0883127379775</v>
      </c>
      <c r="FD15" s="147">
        <f>conversões!FC15*INPUTs!EY$32</f>
        <v>66.749893923005573</v>
      </c>
      <c r="FE15" s="147">
        <f>conversões!FD15*INPUTs!EZ$32</f>
        <v>796.18172442182924</v>
      </c>
      <c r="FF15" s="147">
        <f>conversões!FE15*INPUTs!FA$32</f>
        <v>192.94091245606853</v>
      </c>
      <c r="FG15" s="147">
        <f>conversões!FF15*INPUTs!FB$32</f>
        <v>0</v>
      </c>
      <c r="FH15" s="147">
        <f>conversões!FG15*INPUTs!FC$32</f>
        <v>899.69429445864296</v>
      </c>
      <c r="FI15" s="147">
        <f>conversões!FH15*INPUTs!FD$32</f>
        <v>0</v>
      </c>
      <c r="FJ15" s="147">
        <f>conversões!FI15*INPUTs!FE$32</f>
        <v>35.559801736817661</v>
      </c>
      <c r="FK15" s="147">
        <f>conversões!FJ15*INPUTs!FF$32</f>
        <v>2157.0744328646347</v>
      </c>
      <c r="FL15" s="147">
        <f>conversões!FK15*INPUTs!FG$32</f>
        <v>3772.8891150588652</v>
      </c>
      <c r="FM15" s="147">
        <f>conversões!FL15*INPUTs!FH$32</f>
        <v>0</v>
      </c>
      <c r="FN15" s="147">
        <f>conversões!FM15*INPUTs!FI$32</f>
        <v>26320.244260261014</v>
      </c>
      <c r="FO15" s="147">
        <f>conversões!FN15*INPUTs!FJ$32</f>
        <v>190759.8190716744</v>
      </c>
      <c r="FP15" s="147">
        <f>conversões!FO15*INPUTs!FK$32</f>
        <v>14640.827457447356</v>
      </c>
      <c r="FQ15" s="147">
        <f>conversões!FP15*INPUTs!FL$32</f>
        <v>1808.3736751540557</v>
      </c>
      <c r="FR15" s="147">
        <f>conversões!FQ15*INPUTs!FM$32</f>
        <v>1591.9478103289216</v>
      </c>
      <c r="FS15" s="147">
        <f>conversões!FR15*INPUTs!FN$32</f>
        <v>1176.8309081648622</v>
      </c>
      <c r="FT15" s="147">
        <f>conversões!FS15*INPUTs!FO$32</f>
        <v>141.68593978523521</v>
      </c>
      <c r="FU15" s="147">
        <f>conversões!FT15*INPUTs!FP$32</f>
        <v>435.68206278138092</v>
      </c>
      <c r="FV15" s="147">
        <f>conversões!FU15*INPUTs!FQ$32</f>
        <v>2808.9724767840949</v>
      </c>
      <c r="FW15" s="145">
        <f t="shared" si="5"/>
        <v>248944.98111838847</v>
      </c>
      <c r="FX15" s="147">
        <f>conversões!FW15*INPUTs!FS$32</f>
        <v>0</v>
      </c>
      <c r="FY15" s="147">
        <f>conversões!FX15*INPUTs!FT$32</f>
        <v>0</v>
      </c>
      <c r="FZ15" s="147">
        <f>conversões!FY15*INPUTs!FU$32</f>
        <v>35.221136721708746</v>
      </c>
      <c r="GA15" s="147">
        <f>conversões!FZ15*INPUTs!FV$32</f>
        <v>0</v>
      </c>
      <c r="GB15" s="147">
        <f>conversões!GA15*INPUTs!FW$32</f>
        <v>561.84537166376731</v>
      </c>
      <c r="GC15" s="147">
        <f>conversões!GB15*INPUTs!FX$32</f>
        <v>0</v>
      </c>
      <c r="GD15" s="147">
        <f>conversões!GC15*INPUTs!FY$32</f>
        <v>0</v>
      </c>
      <c r="GE15" s="147">
        <f>conversões!GD15*INPUTs!FZ$32</f>
        <v>668.78701558193552</v>
      </c>
      <c r="GF15" s="147">
        <f>conversões!GE15*INPUTs!GA$32</f>
        <v>62.811027153713937</v>
      </c>
      <c r="GG15" s="147">
        <f>conversões!GF15*INPUTs!GB$32</f>
        <v>943.54857069589377</v>
      </c>
      <c r="GH15" s="147">
        <f>conversões!GG15*INPUTs!GC$32</f>
        <v>68.611508107556702</v>
      </c>
      <c r="GI15" s="147">
        <f>conversões!GH15*INPUTs!GD$32</f>
        <v>0</v>
      </c>
      <c r="GJ15" s="147">
        <f>conversões!GI15*INPUTs!GE$32</f>
        <v>1492.9256599598421</v>
      </c>
      <c r="GK15" s="147">
        <f>conversões!GJ15*INPUTs!GF$32</f>
        <v>0</v>
      </c>
      <c r="GL15" s="147">
        <f>conversões!GK15*INPUTs!GG$32</f>
        <v>42.779005643242087</v>
      </c>
      <c r="GM15" s="147">
        <f>conversões!GL15*INPUTs!GH$32</f>
        <v>1467.7909762669808</v>
      </c>
      <c r="GN15" s="147">
        <f>conversões!GM15*INPUTs!GI$32</f>
        <v>4063.4295237679571</v>
      </c>
      <c r="GO15" s="147">
        <f>conversões!GN15*INPUTs!GJ$32</f>
        <v>45.677411685966035</v>
      </c>
      <c r="GP15" s="147">
        <f>conversões!GO15*INPUTs!GK$32</f>
        <v>35710.262186422966</v>
      </c>
      <c r="GQ15" s="147">
        <f>conversões!GP15*INPUTs!GL$32</f>
        <v>131453.33174270901</v>
      </c>
      <c r="GR15" s="147">
        <f>conversões!GQ15*INPUTs!GM$32</f>
        <v>12354.744863941498</v>
      </c>
      <c r="GS15" s="147">
        <f>conversões!GR15*INPUTs!GN$32</f>
        <v>836.41467807249694</v>
      </c>
      <c r="GT15" s="147">
        <f>conversões!GS15*INPUTs!GO$32</f>
        <v>1210.6818146141618</v>
      </c>
      <c r="GU15" s="147">
        <f>conversões!GT15*INPUTs!GP$32</f>
        <v>1615.7307571032366</v>
      </c>
      <c r="GV15" s="147">
        <f>conversões!GU15*INPUTs!GQ$32</f>
        <v>350.83921043229032</v>
      </c>
      <c r="GW15" s="147">
        <f>conversões!GV15*INPUTs!GR$32</f>
        <v>361.28080992293417</v>
      </c>
      <c r="GX15" s="147">
        <f>conversões!GW15*INPUTs!GS$32</f>
        <v>1072.9047992693138</v>
      </c>
      <c r="GY15" s="145">
        <f t="shared" si="6"/>
        <v>194419.61806973649</v>
      </c>
      <c r="GZ15" s="147">
        <f>conversões!GY15*INPUTs!GU$32</f>
        <v>0</v>
      </c>
      <c r="HA15" s="147">
        <f>conversões!GZ15*INPUTs!GV$32</f>
        <v>0</v>
      </c>
      <c r="HB15" s="147">
        <f>conversões!HA15*INPUTs!GW$32</f>
        <v>139.02535184561302</v>
      </c>
      <c r="HC15" s="147">
        <f>conversões!HB15*INPUTs!GX$32</f>
        <v>0</v>
      </c>
      <c r="HD15" s="147">
        <f>conversões!HC15*INPUTs!GY$32</f>
        <v>800.21695912838663</v>
      </c>
      <c r="HE15" s="147">
        <f>conversões!HD15*INPUTs!GZ$32</f>
        <v>0</v>
      </c>
      <c r="HF15" s="147">
        <f>conversões!HE15*INPUTs!HA$32</f>
        <v>0</v>
      </c>
      <c r="HG15" s="147">
        <f>conversões!HF15*INPUTs!HB$32</f>
        <v>575.74432095463794</v>
      </c>
      <c r="HH15" s="147">
        <f>conversões!HG15*INPUTs!HC$32</f>
        <v>54.74573440552637</v>
      </c>
      <c r="HI15" s="147">
        <f>conversões!HH15*INPUTs!HD$32</f>
        <v>400.11640328886591</v>
      </c>
      <c r="HJ15" s="147">
        <f>conversões!HI15*INPUTs!HE$32</f>
        <v>33.842948603151584</v>
      </c>
      <c r="HK15" s="147">
        <f>conversões!HJ15*INPUTs!HF$32</f>
        <v>0</v>
      </c>
      <c r="HL15" s="147">
        <f>conversões!HK15*INPUTs!HG$32</f>
        <v>1261.1083309935727</v>
      </c>
      <c r="HM15" s="147">
        <f>conversões!HL15*INPUTs!HH$32</f>
        <v>0</v>
      </c>
      <c r="HN15" s="147">
        <f>conversões!HM15*INPUTs!HI$32</f>
        <v>54.74573440552637</v>
      </c>
      <c r="HO15" s="147">
        <f>conversões!HN15*INPUTs!HJ$32</f>
        <v>1942.2958177679504</v>
      </c>
      <c r="HP15" s="147">
        <f>conversões!HO15*INPUTs!HK$32</f>
        <v>2962.9738493474565</v>
      </c>
      <c r="HQ15" s="147">
        <f>conversões!HP15*INPUTs!HL$32</f>
        <v>0</v>
      </c>
      <c r="HR15" s="147">
        <f>conversões!HQ15*INPUTs!HM$32</f>
        <v>36791.2909346534</v>
      </c>
      <c r="HS15" s="147">
        <f>conversões!HR15*INPUTs!HN$32</f>
        <v>130687.17670772607</v>
      </c>
      <c r="HT15" s="147">
        <f>conversões!HS15*INPUTs!HO$32</f>
        <v>4074.1667493800983</v>
      </c>
      <c r="HU15" s="147">
        <f>conversões!HT15*INPUTs!HP$32</f>
        <v>918.36977939323162</v>
      </c>
      <c r="HV15" s="147">
        <f>conversões!HU15*INPUTs!HQ$32</f>
        <v>1260.1891789262611</v>
      </c>
      <c r="HW15" s="147">
        <f>conversões!HV15*INPUTs!HR$32</f>
        <v>1524.2818813599745</v>
      </c>
      <c r="HX15" s="147">
        <f>conversões!HW15*INPUTs!HS$32</f>
        <v>172.28986854446856</v>
      </c>
      <c r="HY15" s="147">
        <f>conversões!HX15*INPUTs!HT$32</f>
        <v>708.39323541936164</v>
      </c>
      <c r="HZ15" s="147">
        <f>conversões!HY15*INPUTs!HU$32</f>
        <v>2201.8381411985529</v>
      </c>
      <c r="IA15" s="145">
        <f t="shared" si="7"/>
        <v>186562.81192734209</v>
      </c>
    </row>
    <row r="16" spans="1:235" s="114" customFormat="1" ht="24" x14ac:dyDescent="0.25">
      <c r="A16" s="112" t="s">
        <v>28</v>
      </c>
      <c r="B16" s="113">
        <v>5913</v>
      </c>
      <c r="C16" s="113"/>
      <c r="D16" s="113">
        <v>3</v>
      </c>
      <c r="E16" s="113"/>
      <c r="F16" s="113"/>
      <c r="G16" s="113" t="s">
        <v>811</v>
      </c>
      <c r="H16" s="113" t="s">
        <v>23</v>
      </c>
      <c r="I16" s="112" t="s">
        <v>10</v>
      </c>
      <c r="J16" s="112" t="s">
        <v>880</v>
      </c>
      <c r="K16" s="112" t="s">
        <v>845</v>
      </c>
      <c r="L16" s="147">
        <f>conversões!K16*INPUTs!G$32</f>
        <v>2257.8530676349878</v>
      </c>
      <c r="M16" s="147">
        <f>conversões!L16*INPUTs!H$32</f>
        <v>186.40586848656193</v>
      </c>
      <c r="N16" s="147">
        <f>conversões!M16*INPUTs!I$32</f>
        <v>0</v>
      </c>
      <c r="O16" s="147">
        <f>conversões!N16*INPUTs!J$32</f>
        <v>0</v>
      </c>
      <c r="P16" s="147">
        <f>conversões!O16*INPUTs!K$32</f>
        <v>1618.6770886450772</v>
      </c>
      <c r="Q16" s="147">
        <f>conversões!P16*INPUTs!L$32</f>
        <v>0</v>
      </c>
      <c r="R16" s="147">
        <f>conversões!Q16*INPUTs!M$32</f>
        <v>0</v>
      </c>
      <c r="S16" s="147">
        <f>conversões!R16*INPUTs!N$32</f>
        <v>2565.9817839766401</v>
      </c>
      <c r="T16" s="147">
        <f>conversões!S16*INPUTs!O$32</f>
        <v>85.181829223361305</v>
      </c>
      <c r="U16" s="147">
        <f>conversões!T16*INPUTs!P$32</f>
        <v>4101.6832748432926</v>
      </c>
      <c r="V16" s="147">
        <f>conversões!U16*INPUTs!Q$32</f>
        <v>0</v>
      </c>
      <c r="W16" s="147">
        <f>conversões!V16*INPUTs!R$32</f>
        <v>174.81474004109776</v>
      </c>
      <c r="X16" s="147">
        <f>conversões!W16*INPUTs!S$32</f>
        <v>1187.9450179751732</v>
      </c>
      <c r="Y16" s="147">
        <f>conversões!X16*INPUTs!T$32</f>
        <v>1642.739852009272</v>
      </c>
      <c r="Z16" s="147">
        <f>conversões!Y16*INPUTs!U$32</f>
        <v>334.19854897227953</v>
      </c>
      <c r="AA16" s="147">
        <f>conversões!Z16*INPUTs!V$32</f>
        <v>1295.0374453047073</v>
      </c>
      <c r="AB16" s="147">
        <f>conversões!AA16*INPUTs!W$32</f>
        <v>827.64684479991945</v>
      </c>
      <c r="AC16" s="147">
        <f>conversões!AB16*INPUTs!X$32</f>
        <v>182.00443951286849</v>
      </c>
      <c r="AD16" s="147">
        <f>conversões!AC16*INPUTs!Y$32</f>
        <v>28891.614233718694</v>
      </c>
      <c r="AE16" s="147">
        <f>conversões!AD16*INPUTs!Z$32</f>
        <v>289695.96763964521</v>
      </c>
      <c r="AF16" s="147">
        <f>conversões!AE16*INPUTs!AA$32</f>
        <v>326.21826944042027</v>
      </c>
      <c r="AG16" s="147">
        <f>conversões!AF16*INPUTs!AB$32</f>
        <v>619.91241726037822</v>
      </c>
      <c r="AH16" s="147">
        <f>conversões!AG16*INPUTs!AC$32</f>
        <v>674.90048785956208</v>
      </c>
      <c r="AI16" s="147">
        <f>conversões!AH16*INPUTs!AD$32</f>
        <v>314.2685387346246</v>
      </c>
      <c r="AJ16" s="147">
        <f>conversões!AI16*INPUTs!AE$32</f>
        <v>125.29011280197767</v>
      </c>
      <c r="AK16" s="147">
        <f>conversões!AJ16*INPUTs!AF$32</f>
        <v>408.07502816690641</v>
      </c>
      <c r="AL16" s="147">
        <f>conversões!AK16*INPUTs!AG$32</f>
        <v>249.237949758844</v>
      </c>
      <c r="AM16" s="145">
        <f t="shared" si="0"/>
        <v>337765.65447881189</v>
      </c>
      <c r="AN16" s="147">
        <f>conversões!AM16*INPUTs!AI$32</f>
        <v>2668.1471405978687</v>
      </c>
      <c r="AO16" s="147">
        <f>conversões!AN16*INPUTs!AJ$32</f>
        <v>292.92443199258361</v>
      </c>
      <c r="AP16" s="147">
        <f>conversões!AO16*INPUTs!AK$32</f>
        <v>768.30238716157567</v>
      </c>
      <c r="AQ16" s="147">
        <f>conversões!AP16*INPUTs!AL$32</f>
        <v>0</v>
      </c>
      <c r="AR16" s="147">
        <f>conversões!AQ16*INPUTs!AM$32</f>
        <v>1392.5997961666399</v>
      </c>
      <c r="AS16" s="147">
        <f>conversões!AR16*INPUTs!AN$32</f>
        <v>0</v>
      </c>
      <c r="AT16" s="147">
        <f>conversões!AS16*INPUTs!AO$32</f>
        <v>0</v>
      </c>
      <c r="AU16" s="147">
        <f>conversões!AT16*INPUTs!AP$32</f>
        <v>3548.2592698395651</v>
      </c>
      <c r="AV16" s="147">
        <f>conversões!AU16*INPUTs!AQ$32</f>
        <v>291.50790664971737</v>
      </c>
      <c r="AW16" s="147">
        <f>conversões!AV16*INPUTs!AR$32</f>
        <v>4300.0036079996635</v>
      </c>
      <c r="AX16" s="147">
        <f>conversões!AW16*INPUTs!AS$32</f>
        <v>0</v>
      </c>
      <c r="AY16" s="147">
        <f>conversões!AX16*INPUTs!AT$32</f>
        <v>167.91125237374078</v>
      </c>
      <c r="AZ16" s="147">
        <f>conversões!AY16*INPUTs!AU$32</f>
        <v>1159.7741018066345</v>
      </c>
      <c r="BA16" s="147">
        <f>conversões!AZ16*INPUTs!AV$32</f>
        <v>1633.4657172814334</v>
      </c>
      <c r="BB16" s="147">
        <f>conversões!BA16*INPUTs!AW$32</f>
        <v>213.30571013973037</v>
      </c>
      <c r="BC16" s="147">
        <f>conversões!BB16*INPUTs!AX$32</f>
        <v>1281.6302126125224</v>
      </c>
      <c r="BD16" s="147">
        <f>conversões!BC16*INPUTs!AY$32</f>
        <v>1193.3412956765817</v>
      </c>
      <c r="BE16" s="147">
        <f>conversões!BD16*INPUTs!AZ$32</f>
        <v>40.833511158320029</v>
      </c>
      <c r="BF16" s="147">
        <f>conversões!BE16*INPUTs!BA$32</f>
        <v>27873.124555167778</v>
      </c>
      <c r="BG16" s="147">
        <f>conversões!BF16*INPUTs!BB$32</f>
        <v>268439.57583103632</v>
      </c>
      <c r="BH16" s="147">
        <f>conversões!BG16*INPUTs!BC$32</f>
        <v>481.77098940133658</v>
      </c>
      <c r="BI16" s="147">
        <f>conversões!BH16*INPUTs!BD$32</f>
        <v>698.81314649127842</v>
      </c>
      <c r="BJ16" s="147">
        <f>conversões!BI16*INPUTs!BE$32</f>
        <v>660.93795696732548</v>
      </c>
      <c r="BK16" s="147">
        <f>conversões!BJ16*INPUTs!BF$32</f>
        <v>322.24144757013772</v>
      </c>
      <c r="BL16" s="147">
        <f>conversões!BK16*INPUTs!BG$32</f>
        <v>114.43079577567944</v>
      </c>
      <c r="BM16" s="147">
        <f>conversões!BL16*INPUTs!BH$32</f>
        <v>675.50311380880623</v>
      </c>
      <c r="BN16" s="147">
        <f>conversões!BM16*INPUTs!BI$32</f>
        <v>863.51854665392091</v>
      </c>
      <c r="BO16" s="145">
        <f t="shared" si="1"/>
        <v>319081.92272432917</v>
      </c>
      <c r="BP16" s="147">
        <f>conversões!BO16*INPUTs!BK$32</f>
        <v>2550.7749957611122</v>
      </c>
      <c r="BQ16" s="147">
        <f>conversões!BP16*INPUTs!BL$32</f>
        <v>164.33212694532651</v>
      </c>
      <c r="BR16" s="147">
        <f>conversões!BQ16*INPUTs!BM$32</f>
        <v>239.10631856574719</v>
      </c>
      <c r="BS16" s="147">
        <f>conversões!BR16*INPUTs!BN$32</f>
        <v>0</v>
      </c>
      <c r="BT16" s="147">
        <f>conversões!BS16*INPUTs!BO$32</f>
        <v>839.32072413266621</v>
      </c>
      <c r="BU16" s="147">
        <f>conversões!BT16*INPUTs!BP$32</f>
        <v>0</v>
      </c>
      <c r="BV16" s="147">
        <f>conversões!BU16*INPUTs!BQ$32</f>
        <v>0</v>
      </c>
      <c r="BW16" s="147">
        <f>conversões!BV16*INPUTs!BR$32</f>
        <v>2486.3795282415272</v>
      </c>
      <c r="BX16" s="147">
        <f>conversões!BW16*INPUTs!BS$32</f>
        <v>1298.2772778756048</v>
      </c>
      <c r="BY16" s="147">
        <f>conversões!BX16*INPUTs!BT$32</f>
        <v>6181.5488945890438</v>
      </c>
      <c r="BZ16" s="147">
        <f>conversões!BY16*INPUTs!BU$32</f>
        <v>0</v>
      </c>
      <c r="CA16" s="147">
        <f>conversões!BZ16*INPUTs!BV$32</f>
        <v>144.03956835582539</v>
      </c>
      <c r="CB16" s="147">
        <f>conversões!CA16*INPUTs!BW$32</f>
        <v>959.31876753222627</v>
      </c>
      <c r="CC16" s="147">
        <f>conversões!CB16*INPUTs!BX$32</f>
        <v>677.11044991167387</v>
      </c>
      <c r="CD16" s="147">
        <f>conversões!CC16*INPUTs!BY$32</f>
        <v>283.2524139625138</v>
      </c>
      <c r="CE16" s="147">
        <f>conversões!CD16*INPUTs!BZ$32</f>
        <v>1457.0535928989052</v>
      </c>
      <c r="CF16" s="147">
        <f>conversões!CE16*INPUTs!CA$32</f>
        <v>1458.9271234394791</v>
      </c>
      <c r="CG16" s="147">
        <f>conversões!CF16*INPUTs!CB$32</f>
        <v>87.008028504180245</v>
      </c>
      <c r="CH16" s="147">
        <f>conversões!CG16*INPUTs!CC$32</f>
        <v>34589.229445210811</v>
      </c>
      <c r="CI16" s="147">
        <f>conversões!CH16*INPUTs!CD$32</f>
        <v>268505.03516823577</v>
      </c>
      <c r="CJ16" s="147">
        <f>conversões!CI16*INPUTs!CE$32</f>
        <v>877.78525877756022</v>
      </c>
      <c r="CK16" s="147">
        <f>conversões!CJ16*INPUTs!CF$32</f>
        <v>1466.5349276252316</v>
      </c>
      <c r="CL16" s="147">
        <f>conversões!CK16*INPUTs!CG$32</f>
        <v>1269.365843703519</v>
      </c>
      <c r="CM16" s="147">
        <f>conversões!CL16*INPUTs!CH$32</f>
        <v>246.70650161039686</v>
      </c>
      <c r="CN16" s="147">
        <f>conversões!CM16*INPUTs!CI$32</f>
        <v>400.54876281263682</v>
      </c>
      <c r="CO16" s="147">
        <f>conversões!CN16*INPUTs!CJ$32</f>
        <v>667.64245218223334</v>
      </c>
      <c r="CP16" s="147">
        <f>conversões!CO16*INPUTs!CK$32</f>
        <v>877.68427865725562</v>
      </c>
      <c r="CQ16" s="145">
        <f t="shared" si="2"/>
        <v>327726.98244953121</v>
      </c>
      <c r="CR16" s="147">
        <f>conversões!CQ16*INPUTs!CM$32</f>
        <v>2461.387601502061</v>
      </c>
      <c r="CS16" s="147">
        <f>conversões!CR16*INPUTs!CN$32</f>
        <v>194.49156738652596</v>
      </c>
      <c r="CT16" s="147">
        <f>conversões!CS16*INPUTs!CO$32</f>
        <v>191.980293325931</v>
      </c>
      <c r="CU16" s="147">
        <f>conversões!CT16*INPUTs!CP$32</f>
        <v>0</v>
      </c>
      <c r="CV16" s="147">
        <f>conversões!CU16*INPUTs!CQ$32</f>
        <v>766.02648311101245</v>
      </c>
      <c r="CW16" s="147">
        <f>conversões!CV16*INPUTs!CR$32</f>
        <v>0</v>
      </c>
      <c r="CX16" s="147">
        <f>conversões!CW16*INPUTs!CS$32</f>
        <v>0</v>
      </c>
      <c r="CY16" s="147">
        <f>conversões!CX16*INPUTs!CT$32</f>
        <v>2614.3493045402079</v>
      </c>
      <c r="CZ16" s="147">
        <f>conversões!CY16*INPUTs!CU$32</f>
        <v>144.50135290005821</v>
      </c>
      <c r="DA16" s="147">
        <f>conversões!CZ16*INPUTs!CV$32</f>
        <v>4792.7579536793974</v>
      </c>
      <c r="DB16" s="147">
        <f>conversões!DA16*INPUTs!CW$32</f>
        <v>36.016956923453492</v>
      </c>
      <c r="DC16" s="147">
        <f>conversões!DB16*INPUTs!CX$32</f>
        <v>83.598991758107644</v>
      </c>
      <c r="DD16" s="147">
        <f>conversões!DC16*INPUTs!CY$32</f>
        <v>410.93563523352157</v>
      </c>
      <c r="DE16" s="147">
        <f>conversões!DD16*INPUTs!CZ$32</f>
        <v>704.69852710196869</v>
      </c>
      <c r="DF16" s="147">
        <f>conversões!DE16*INPUTs!DA$32</f>
        <v>198.25847847772565</v>
      </c>
      <c r="DG16" s="147">
        <f>conversões!DF16*INPUTs!DB$32</f>
        <v>1558.7008883143744</v>
      </c>
      <c r="DH16" s="147">
        <f>conversões!DG16*INPUTs!DC$32</f>
        <v>2078.7084254824895</v>
      </c>
      <c r="DI16" s="147">
        <f>conversões!DH16*INPUTs!DD$32</f>
        <v>80.955545378404651</v>
      </c>
      <c r="DJ16" s="147">
        <f>conversões!DI16*INPUTs!DE$32</f>
        <v>43320.963164248977</v>
      </c>
      <c r="DK16" s="147">
        <f>conversões!DJ16*INPUTs!DF$32</f>
        <v>200268.89875286995</v>
      </c>
      <c r="DL16" s="147">
        <f>conversões!DK16*INPUTs!DG$32</f>
        <v>1148.9085436400017</v>
      </c>
      <c r="DM16" s="147">
        <f>conversões!DL16*INPUTs!DH$32</f>
        <v>11146.494124729708</v>
      </c>
      <c r="DN16" s="147">
        <f>conversões!DM16*INPUTs!DI$32</f>
        <v>1168.8678855301346</v>
      </c>
      <c r="DO16" s="147">
        <f>conversões!DN16*INPUTs!DJ$32</f>
        <v>328.44028233889094</v>
      </c>
      <c r="DP16" s="147">
        <f>conversões!DO16*INPUTs!DK$32</f>
        <v>587.01031169279941</v>
      </c>
      <c r="DQ16" s="147">
        <f>conversões!DP16*INPUTs!DL$32</f>
        <v>452.74173972856164</v>
      </c>
      <c r="DR16" s="147">
        <f>conversões!DQ16*INPUTs!DM$32</f>
        <v>741.12389649094087</v>
      </c>
      <c r="DS16" s="145">
        <f t="shared" si="3"/>
        <v>275480.81670638511</v>
      </c>
      <c r="DT16" s="147">
        <f>conversões!DS16*INPUTs!DO$32</f>
        <v>1928.5897749008868</v>
      </c>
      <c r="DU16" s="147">
        <f>conversões!DT16*INPUTs!DP$32</f>
        <v>77.173042291368347</v>
      </c>
      <c r="DV16" s="147">
        <f>conversões!DU16*INPUTs!DQ$32</f>
        <v>0</v>
      </c>
      <c r="DW16" s="147">
        <f>conversões!DV16*INPUTs!DR$32</f>
        <v>0</v>
      </c>
      <c r="DX16" s="147">
        <f>conversões!DW16*INPUTs!DS$32</f>
        <v>327.85932999611947</v>
      </c>
      <c r="DY16" s="147">
        <f>conversões!DX16*INPUTs!DT$32</f>
        <v>0</v>
      </c>
      <c r="DZ16" s="147">
        <f>conversões!DY16*INPUTs!DU$32</f>
        <v>0</v>
      </c>
      <c r="EA16" s="147">
        <f>conversões!DZ16*INPUTs!DV$32</f>
        <v>3020.3242144190817</v>
      </c>
      <c r="EB16" s="147">
        <f>conversões!EA16*INPUTs!DW$32</f>
        <v>149.11714860179609</v>
      </c>
      <c r="EC16" s="147">
        <f>conversões!EB16*INPUTs!DX$32</f>
        <v>4280.4795714238298</v>
      </c>
      <c r="ED16" s="147">
        <f>conversões!EC16*INPUTs!DY$32</f>
        <v>144.31414952820646</v>
      </c>
      <c r="EE16" s="147">
        <f>conversões!ED16*INPUTs!DZ$32</f>
        <v>0</v>
      </c>
      <c r="EF16" s="147">
        <f>conversões!EE16*INPUTs!EA$32</f>
        <v>1411.1850183651704</v>
      </c>
      <c r="EG16" s="147">
        <f>conversões!EF16*INPUTs!EB$32</f>
        <v>752.16184457038537</v>
      </c>
      <c r="EH16" s="147">
        <f>conversões!EG16*INPUTs!EC$32</f>
        <v>191.25127583106971</v>
      </c>
      <c r="EI16" s="147">
        <f>conversões!EH16*INPUTs!ED$32</f>
        <v>3293.1129847333846</v>
      </c>
      <c r="EJ16" s="147">
        <f>conversões!EI16*INPUTs!EE$32</f>
        <v>3279.3106673835882</v>
      </c>
      <c r="EK16" s="147">
        <f>conversões!EJ16*INPUTs!EF$32</f>
        <v>87.008822191277872</v>
      </c>
      <c r="EL16" s="147">
        <f>conversões!EK16*INPUTs!EG$32</f>
        <v>43271.373867977716</v>
      </c>
      <c r="EM16" s="147">
        <f>conversões!EL16*INPUTs!EH$32</f>
        <v>209445.92952844757</v>
      </c>
      <c r="EN16" s="147">
        <f>conversões!EM16*INPUTs!EI$32</f>
        <v>2117.521516027366</v>
      </c>
      <c r="EO16" s="147">
        <f>conversões!EN16*INPUTs!EJ$32</f>
        <v>11284.436857782597</v>
      </c>
      <c r="EP16" s="147">
        <f>conversões!EO16*INPUTs!EK$32</f>
        <v>2003.3332954904447</v>
      </c>
      <c r="EQ16" s="147">
        <f>conversões!EP16*INPUTs!EL$32</f>
        <v>336.47614572037651</v>
      </c>
      <c r="ER16" s="147">
        <f>conversões!EQ16*INPUTs!EM$32</f>
        <v>855.92792140598624</v>
      </c>
      <c r="ES16" s="147">
        <f>conversões!ER16*INPUTs!EN$32</f>
        <v>830.28203603742895</v>
      </c>
      <c r="ET16" s="147">
        <f>conversões!ES16*INPUTs!EO$32</f>
        <v>1401.5089648054645</v>
      </c>
      <c r="EU16" s="145">
        <f t="shared" si="4"/>
        <v>290488.6779779311</v>
      </c>
      <c r="EV16" s="147">
        <f>conversões!EU16*INPUTs!EQ$32</f>
        <v>1111.3416926507462</v>
      </c>
      <c r="EW16" s="147">
        <f>conversões!EV16*INPUTs!ER$32</f>
        <v>267.00232826490628</v>
      </c>
      <c r="EX16" s="147">
        <f>conversões!EW16*INPUTs!ES$32</f>
        <v>0</v>
      </c>
      <c r="EY16" s="147">
        <f>conversões!EX16*INPUTs!ET$32</f>
        <v>0</v>
      </c>
      <c r="EZ16" s="147">
        <f>conversões!EY16*INPUTs!EU$32</f>
        <v>747.69928084997218</v>
      </c>
      <c r="FA16" s="147">
        <f>conversões!EZ16*INPUTs!EV$32</f>
        <v>0</v>
      </c>
      <c r="FB16" s="147">
        <f>conversões!FA16*INPUTs!EW$32</f>
        <v>0</v>
      </c>
      <c r="FC16" s="147">
        <f>conversões!FB16*INPUTs!EX$32</f>
        <v>1242.6318525651068</v>
      </c>
      <c r="FD16" s="147">
        <f>conversões!FC16*INPUTs!EY$32</f>
        <v>138.21769787419041</v>
      </c>
      <c r="FE16" s="147">
        <f>conversões!FD16*INPUTs!EZ$32</f>
        <v>3429.823562310487</v>
      </c>
      <c r="FF16" s="147">
        <f>conversões!FE16*INPUTs!FA$32</f>
        <v>177.54095497046842</v>
      </c>
      <c r="FG16" s="147">
        <f>conversões!FF16*INPUTs!FB$32</f>
        <v>95.995981466590479</v>
      </c>
      <c r="FH16" s="147">
        <f>conversões!FG16*INPUTs!FC$32</f>
        <v>944.63004779050846</v>
      </c>
      <c r="FI16" s="147">
        <f>conversões!FH16*INPUTs!FD$32</f>
        <v>95.995981466590479</v>
      </c>
      <c r="FJ16" s="147">
        <f>conversões!FI16*INPUTs!FE$32</f>
        <v>105.28591515690569</v>
      </c>
      <c r="FK16" s="147">
        <f>conversões!FJ16*INPUTs!FF$32</f>
        <v>3287.1466962646696</v>
      </c>
      <c r="FL16" s="147">
        <f>conversões!FK16*INPUTs!FG$32</f>
        <v>2924.2750048888693</v>
      </c>
      <c r="FM16" s="147">
        <f>conversões!FL16*INPUTs!FH$32</f>
        <v>268.93738704550867</v>
      </c>
      <c r="FN16" s="147">
        <f>conversões!FM16*INPUTs!FI$32</f>
        <v>35741.249280943535</v>
      </c>
      <c r="FO16" s="147">
        <f>conversões!FN16*INPUTs!FJ$32</f>
        <v>228375.61801023866</v>
      </c>
      <c r="FP16" s="147">
        <f>conversões!FO16*INPUTs!FK$32</f>
        <v>1874.4058356816352</v>
      </c>
      <c r="FQ16" s="147">
        <f>conversões!FP16*INPUTs!FL$32</f>
        <v>10834.520042404843</v>
      </c>
      <c r="FR16" s="147">
        <f>conversões!FQ16*INPUTs!FM$32</f>
        <v>1927.3495118541398</v>
      </c>
      <c r="FS16" s="147">
        <f>conversões!FR16*INPUTs!FN$32</f>
        <v>236.72127329395789</v>
      </c>
      <c r="FT16" s="147">
        <f>conversões!FS16*INPUTs!FO$32</f>
        <v>556.57713096773068</v>
      </c>
      <c r="FU16" s="147">
        <f>conversões!FT16*INPUTs!FP$32</f>
        <v>1004.8928154246598</v>
      </c>
      <c r="FV16" s="147">
        <f>conversões!FU16*INPUTs!FQ$32</f>
        <v>1795.4014870062767</v>
      </c>
      <c r="FW16" s="145">
        <f t="shared" si="5"/>
        <v>297183.25977138092</v>
      </c>
      <c r="FX16" s="147">
        <f>conversões!FW16*INPUTs!FS$32</f>
        <v>248.26498746717169</v>
      </c>
      <c r="FY16" s="147">
        <f>conversões!FX16*INPUTs!FT$32</f>
        <v>190.23816471810227</v>
      </c>
      <c r="FZ16" s="147">
        <f>conversões!FY16*INPUTs!FU$32</f>
        <v>0</v>
      </c>
      <c r="GA16" s="147">
        <f>conversões!FZ16*INPUTs!FV$32</f>
        <v>0</v>
      </c>
      <c r="GB16" s="147">
        <f>conversões!GA16*INPUTs!FW$32</f>
        <v>142.97580187968646</v>
      </c>
      <c r="GC16" s="147">
        <f>conversões!GB16*INPUTs!FX$32</f>
        <v>0</v>
      </c>
      <c r="GD16" s="147">
        <f>conversões!GC16*INPUTs!FY$32</f>
        <v>0</v>
      </c>
      <c r="GE16" s="147">
        <f>conversões!GD16*INPUTs!FZ$32</f>
        <v>1307.3242111363816</v>
      </c>
      <c r="GF16" s="147">
        <f>conversões!GE16*INPUTs!GA$32</f>
        <v>166.26577853694351</v>
      </c>
      <c r="GG16" s="147">
        <f>conversões!GF16*INPUTs!GB$32</f>
        <v>4797.6346643949901</v>
      </c>
      <c r="GH16" s="147">
        <f>conversões!GG16*INPUTs!GC$32</f>
        <v>127.15564130217901</v>
      </c>
      <c r="GI16" s="147">
        <f>conversões!GH16*INPUTs!GD$32</f>
        <v>30.451607790644022</v>
      </c>
      <c r="GJ16" s="147">
        <f>conversões!GI16*INPUTs!GE$32</f>
        <v>1235.6029701658449</v>
      </c>
      <c r="GK16" s="147">
        <f>conversões!GJ16*INPUTs!GF$32</f>
        <v>412.04107190201944</v>
      </c>
      <c r="GL16" s="147">
        <f>conversões!GK16*INPUTs!GG$32</f>
        <v>31.564742465780856</v>
      </c>
      <c r="GM16" s="147">
        <f>conversões!GL16*INPUTs!GH$32</f>
        <v>4447.25332873979</v>
      </c>
      <c r="GN16" s="147">
        <f>conversões!GM16*INPUTs!GI$32</f>
        <v>3294.5403687538692</v>
      </c>
      <c r="GO16" s="147">
        <f>conversões!GN16*INPUTs!GJ$32</f>
        <v>1829.0871954370921</v>
      </c>
      <c r="GP16" s="147">
        <f>conversões!GO16*INPUTs!GK$32</f>
        <v>43332.590924574484</v>
      </c>
      <c r="GQ16" s="147">
        <f>conversões!GP16*INPUTs!GL$32</f>
        <v>262091.52457523692</v>
      </c>
      <c r="GR16" s="147">
        <f>conversões!GQ16*INPUTs!GM$32</f>
        <v>3146.7693558647788</v>
      </c>
      <c r="GS16" s="147">
        <f>conversões!GR16*INPUTs!GN$32</f>
        <v>12082.412833487468</v>
      </c>
      <c r="GT16" s="147">
        <f>conversões!GS16*INPUTs!GO$32</f>
        <v>2133.4132259599787</v>
      </c>
      <c r="GU16" s="147">
        <f>conversões!GT16*INPUTs!GP$32</f>
        <v>484.51076202800601</v>
      </c>
      <c r="GV16" s="147">
        <f>conversões!GU16*INPUTs!GQ$32</f>
        <v>742.88054686582848</v>
      </c>
      <c r="GW16" s="147">
        <f>conversões!GV16*INPUTs!GR$32</f>
        <v>1035.5190301865834</v>
      </c>
      <c r="GX16" s="147">
        <f>conversões!GW16*INPUTs!GS$32</f>
        <v>247.40940735429581</v>
      </c>
      <c r="GY16" s="145">
        <f t="shared" si="6"/>
        <v>343557.4311962488</v>
      </c>
      <c r="GZ16" s="147">
        <f>conversões!GY16*INPUTs!GU$32</f>
        <v>245.63546621426963</v>
      </c>
      <c r="HA16" s="147">
        <f>conversões!GZ16*INPUTs!GV$32</f>
        <v>311.71068628731626</v>
      </c>
      <c r="HB16" s="147">
        <f>conversões!HA16*INPUTs!GW$32</f>
        <v>29.894052339859794</v>
      </c>
      <c r="HC16" s="147">
        <f>conversões!HB16*INPUTs!GX$32</f>
        <v>0</v>
      </c>
      <c r="HD16" s="147">
        <f>conversões!HC16*INPUTs!GY$32</f>
        <v>208.68209549053935</v>
      </c>
      <c r="HE16" s="147">
        <f>conversões!HD16*INPUTs!GZ$32</f>
        <v>0</v>
      </c>
      <c r="HF16" s="147">
        <f>conversões!HE16*INPUTs!HA$32</f>
        <v>101.35164251128367</v>
      </c>
      <c r="HG16" s="147">
        <f>conversões!HF16*INPUTs!HB$32</f>
        <v>1364.9084044422323</v>
      </c>
      <c r="HH16" s="147">
        <f>conversões!HG16*INPUTs!HC$32</f>
        <v>114.18303418187631</v>
      </c>
      <c r="HI16" s="147">
        <f>conversões!HH16*INPUTs!HD$32</f>
        <v>4551.5942143899874</v>
      </c>
      <c r="HJ16" s="147">
        <f>conversões!HI16*INPUTs!HE$32</f>
        <v>58.34742745852153</v>
      </c>
      <c r="HK16" s="147">
        <f>conversões!HJ16*INPUTs!HF$32</f>
        <v>61.084714178797846</v>
      </c>
      <c r="HL16" s="147">
        <f>conversões!HK16*INPUTs!HG$32</f>
        <v>954.88086221007575</v>
      </c>
      <c r="HM16" s="147">
        <f>conversões!HL16*INPUTs!HH$32</f>
        <v>538.48120462863233</v>
      </c>
      <c r="HN16" s="147">
        <f>conversões!HM16*INPUTs!HI$32</f>
        <v>82.118601608289552</v>
      </c>
      <c r="HO16" s="147">
        <f>conversões!HN16*INPUTs!HJ$32</f>
        <v>4073.0653516439888</v>
      </c>
      <c r="HP16" s="147">
        <f>conversões!HO16*INPUTs!HK$32</f>
        <v>3316.7537511709293</v>
      </c>
      <c r="HQ16" s="147">
        <f>conversões!HP16*INPUTs!HL$32</f>
        <v>1271.810401731329</v>
      </c>
      <c r="HR16" s="147">
        <f>conversões!HQ16*INPUTs!HM$32</f>
        <v>37207.867795531434</v>
      </c>
      <c r="HS16" s="147">
        <f>conversões!HR16*INPUTs!HN$32</f>
        <v>253125.88348541525</v>
      </c>
      <c r="HT16" s="147">
        <f>conversões!HS16*INPUTs!HO$32</f>
        <v>3657.1072616310657</v>
      </c>
      <c r="HU16" s="147">
        <f>conversões!HT16*INPUTs!HP$32</f>
        <v>11341.142186897772</v>
      </c>
      <c r="HV16" s="147">
        <f>conversões!HU16*INPUTs!HQ$32</f>
        <v>2701.5226285984495</v>
      </c>
      <c r="HW16" s="147">
        <f>conversões!HV16*INPUTs!HR$32</f>
        <v>1357.5955268674595</v>
      </c>
      <c r="HX16" s="147">
        <f>conversões!HW16*INPUTs!HS$32</f>
        <v>769.12066164743692</v>
      </c>
      <c r="HY16" s="147">
        <f>conversões!HX16*INPUTs!HT$32</f>
        <v>2277.0148396163559</v>
      </c>
      <c r="HZ16" s="147">
        <f>conversões!HY16*INPUTs!HU$32</f>
        <v>461.84365950838009</v>
      </c>
      <c r="IA16" s="145">
        <f t="shared" si="7"/>
        <v>330183.59995620151</v>
      </c>
    </row>
    <row r="17" spans="1:235" s="114" customFormat="1" ht="24" x14ac:dyDescent="0.25">
      <c r="A17" s="112" t="s">
        <v>28</v>
      </c>
      <c r="B17" s="113">
        <v>5914</v>
      </c>
      <c r="C17" s="113"/>
      <c r="D17" s="113">
        <v>3</v>
      </c>
      <c r="E17" s="113"/>
      <c r="F17" s="113"/>
      <c r="G17" s="113" t="s">
        <v>812</v>
      </c>
      <c r="H17" s="113" t="s">
        <v>23</v>
      </c>
      <c r="I17" s="112" t="s">
        <v>10</v>
      </c>
      <c r="J17" s="112" t="s">
        <v>880</v>
      </c>
      <c r="K17" s="112" t="s">
        <v>845</v>
      </c>
      <c r="L17" s="147">
        <f>conversões!K17*INPUTs!G$32</f>
        <v>5573.0388312034265</v>
      </c>
      <c r="M17" s="147">
        <f>conversões!L17*INPUTs!H$32</f>
        <v>2109.0899542632415</v>
      </c>
      <c r="N17" s="147">
        <f>conversões!M17*INPUTs!I$32</f>
        <v>17097.748621117051</v>
      </c>
      <c r="O17" s="147">
        <f>conversões!N17*INPUTs!J$32</f>
        <v>1284.7637663939088</v>
      </c>
      <c r="P17" s="147">
        <f>conversões!O17*INPUTs!K$32</f>
        <v>15666.966427882155</v>
      </c>
      <c r="Q17" s="147">
        <f>conversões!P17*INPUTs!L$32</f>
        <v>2662.5599930335079</v>
      </c>
      <c r="R17" s="147">
        <f>conversões!Q17*INPUTs!M$32</f>
        <v>3116.8919543044435</v>
      </c>
      <c r="S17" s="147">
        <f>conversões!R17*INPUTs!N$32</f>
        <v>8052.0656357040407</v>
      </c>
      <c r="T17" s="147">
        <f>conversões!S17*INPUTs!O$32</f>
        <v>2581.7073206362902</v>
      </c>
      <c r="U17" s="147">
        <f>conversões!T17*INPUTs!P$32</f>
        <v>23425.873612372568</v>
      </c>
      <c r="V17" s="147">
        <f>conversões!U17*INPUTs!Q$32</f>
        <v>9487.6304796995246</v>
      </c>
      <c r="W17" s="147">
        <f>conversões!V17*INPUTs!R$32</f>
        <v>6134.099652281272</v>
      </c>
      <c r="X17" s="147">
        <f>conversões!W17*INPUTs!S$32</f>
        <v>27681.917506024762</v>
      </c>
      <c r="Y17" s="147">
        <f>conversões!X17*INPUTs!T$32</f>
        <v>7926.5813259852575</v>
      </c>
      <c r="Z17" s="147">
        <f>conversões!Y17*INPUTs!U$32</f>
        <v>5342.8310758567804</v>
      </c>
      <c r="AA17" s="147">
        <f>conversões!Z17*INPUTs!V$32</f>
        <v>29578.166536560693</v>
      </c>
      <c r="AB17" s="147">
        <f>conversões!AA17*INPUTs!W$32</f>
        <v>67852.115695822169</v>
      </c>
      <c r="AC17" s="147">
        <f>conversões!AB17*INPUTs!X$32</f>
        <v>16414.574903263154</v>
      </c>
      <c r="AD17" s="147">
        <f>conversões!AC17*INPUTs!Y$32</f>
        <v>189235.6375415776</v>
      </c>
      <c r="AE17" s="147">
        <f>conversões!AD17*INPUTs!Z$32</f>
        <v>405432.69223790162</v>
      </c>
      <c r="AF17" s="147">
        <f>conversões!AE17*INPUTs!AA$32</f>
        <v>43962.876103695889</v>
      </c>
      <c r="AG17" s="147">
        <f>conversões!AF17*INPUTs!AB$32</f>
        <v>36470.469430084493</v>
      </c>
      <c r="AH17" s="147">
        <f>conversões!AG17*INPUTs!AC$32</f>
        <v>45753.949849756566</v>
      </c>
      <c r="AI17" s="147">
        <f>conversões!AH17*INPUTs!AD$32</f>
        <v>7283.4254136017726</v>
      </c>
      <c r="AJ17" s="147">
        <f>conversões!AI17*INPUTs!AE$32</f>
        <v>12721.29215710011</v>
      </c>
      <c r="AK17" s="147">
        <f>conversões!AJ17*INPUTs!AF$32</f>
        <v>27933.260726900258</v>
      </c>
      <c r="AL17" s="147">
        <f>conversões!AK17*INPUTs!AG$32</f>
        <v>27781.721480335869</v>
      </c>
      <c r="AM17" s="145">
        <f t="shared" si="0"/>
        <v>1048563.9482333586</v>
      </c>
      <c r="AN17" s="147">
        <f>conversões!AM17*INPUTs!AI$32</f>
        <v>5063.7890138390485</v>
      </c>
      <c r="AO17" s="147">
        <f>conversões!AN17*INPUTs!AJ$32</f>
        <v>2232.9624897674039</v>
      </c>
      <c r="AP17" s="147">
        <f>conversões!AO17*INPUTs!AK$32</f>
        <v>16325.645493943879</v>
      </c>
      <c r="AQ17" s="147">
        <f>conversões!AP17*INPUTs!AL$32</f>
        <v>1266.197795356873</v>
      </c>
      <c r="AR17" s="147">
        <f>conversões!AQ17*INPUTs!AM$32</f>
        <v>16046.155166669829</v>
      </c>
      <c r="AS17" s="147">
        <f>conversões!AR17*INPUTs!AN$32</f>
        <v>1398.503189623397</v>
      </c>
      <c r="AT17" s="147">
        <f>conversões!AS17*INPUTs!AO$32</f>
        <v>4809.1505155386676</v>
      </c>
      <c r="AU17" s="147">
        <f>conversões!AT17*INPUTs!AP$32</f>
        <v>8948.2743054237799</v>
      </c>
      <c r="AV17" s="147">
        <f>conversões!AU17*INPUTs!AQ$32</f>
        <v>2691.720964989197</v>
      </c>
      <c r="AW17" s="147">
        <f>conversões!AV17*INPUTs!AR$32</f>
        <v>13470.280920534417</v>
      </c>
      <c r="AX17" s="147">
        <f>conversões!AW17*INPUTs!AS$32</f>
        <v>10859.709632933607</v>
      </c>
      <c r="AY17" s="147">
        <f>conversões!AX17*INPUTs!AT$32</f>
        <v>6254.7688316794738</v>
      </c>
      <c r="AZ17" s="147">
        <f>conversões!AY17*INPUTs!AU$32</f>
        <v>27076.783157009639</v>
      </c>
      <c r="BA17" s="147">
        <f>conversões!AZ17*INPUTs!AV$32</f>
        <v>9503.0439288509588</v>
      </c>
      <c r="BB17" s="147">
        <f>conversões!BA17*INPUTs!AW$32</f>
        <v>5133.2830726228467</v>
      </c>
      <c r="BC17" s="147">
        <f>conversões!BB17*INPUTs!AX$32</f>
        <v>32219.395301724948</v>
      </c>
      <c r="BD17" s="147">
        <f>conversões!BC17*INPUTs!AY$32</f>
        <v>67174.158255560891</v>
      </c>
      <c r="BE17" s="147">
        <f>conversões!BD17*INPUTs!AZ$32</f>
        <v>14113.164804286587</v>
      </c>
      <c r="BF17" s="147">
        <f>conversões!BE17*INPUTs!BA$32</f>
        <v>192352.79791153924</v>
      </c>
      <c r="BG17" s="147">
        <f>conversões!BF17*INPUTs!BB$32</f>
        <v>431776.12287195533</v>
      </c>
      <c r="BH17" s="147">
        <f>conversões!BG17*INPUTs!BC$32</f>
        <v>48282.407842692395</v>
      </c>
      <c r="BI17" s="147">
        <f>conversões!BH17*INPUTs!BD$32</f>
        <v>34644.934773207693</v>
      </c>
      <c r="BJ17" s="147">
        <f>conversões!BI17*INPUTs!BE$32</f>
        <v>44349.843801904506</v>
      </c>
      <c r="BK17" s="147">
        <f>conversões!BJ17*INPUTs!BF$32</f>
        <v>8425.6698048644557</v>
      </c>
      <c r="BL17" s="147">
        <f>conversões!BK17*INPUTs!BG$32</f>
        <v>12956.963935839116</v>
      </c>
      <c r="BM17" s="147">
        <f>conversões!BL17*INPUTs!BH$32</f>
        <v>21801.091106298831</v>
      </c>
      <c r="BN17" s="147">
        <f>conversões!BM17*INPUTs!BI$32</f>
        <v>28123.974209533466</v>
      </c>
      <c r="BO17" s="145">
        <f t="shared" si="1"/>
        <v>1067300.7930981906</v>
      </c>
      <c r="BP17" s="147">
        <f>conversões!BO17*INPUTs!BK$32</f>
        <v>4204.4210062321581</v>
      </c>
      <c r="BQ17" s="147">
        <f>conversões!BP17*INPUTs!BL$32</f>
        <v>1939.2000090706722</v>
      </c>
      <c r="BR17" s="147">
        <f>conversões!BQ17*INPUTs!BM$32</f>
        <v>12289.70238901676</v>
      </c>
      <c r="BS17" s="147">
        <f>conversões!BR17*INPUTs!BN$32</f>
        <v>953.64609811183777</v>
      </c>
      <c r="BT17" s="147">
        <f>conversões!BS17*INPUTs!BO$32</f>
        <v>16238.879310229411</v>
      </c>
      <c r="BU17" s="147">
        <f>conversões!BT17*INPUTs!BP$32</f>
        <v>1103.8911806757335</v>
      </c>
      <c r="BV17" s="147">
        <f>conversões!BU17*INPUTs!BQ$32</f>
        <v>3518.2236156498625</v>
      </c>
      <c r="BW17" s="147">
        <f>conversões!BV17*INPUTs!BR$32</f>
        <v>7196.351475217808</v>
      </c>
      <c r="BX17" s="147">
        <f>conversões!BW17*INPUTs!BS$32</f>
        <v>2546.8672556194419</v>
      </c>
      <c r="BY17" s="147">
        <f>conversões!BX17*INPUTs!BT$32</f>
        <v>12099.885165956217</v>
      </c>
      <c r="BZ17" s="147">
        <f>conversões!BY17*INPUTs!BU$32</f>
        <v>5888.6938427364848</v>
      </c>
      <c r="CA17" s="147">
        <f>conversões!BZ17*INPUTs!BV$32</f>
        <v>6536.1745659198041</v>
      </c>
      <c r="CB17" s="147">
        <f>conversões!CA17*INPUTs!BW$32</f>
        <v>26688.534642249699</v>
      </c>
      <c r="CC17" s="147">
        <f>conversões!CB17*INPUTs!BX$32</f>
        <v>4524.4549528277948</v>
      </c>
      <c r="CD17" s="147">
        <f>conversões!CC17*INPUTs!BY$32</f>
        <v>4365.4144382438517</v>
      </c>
      <c r="CE17" s="147">
        <f>conversões!CD17*INPUTs!BZ$32</f>
        <v>27741.777623909351</v>
      </c>
      <c r="CF17" s="147">
        <f>conversões!CE17*INPUTs!CA$32</f>
        <v>63737.298145879387</v>
      </c>
      <c r="CG17" s="147">
        <f>conversões!CF17*INPUTs!CB$32</f>
        <v>11046.193172061559</v>
      </c>
      <c r="CH17" s="147">
        <f>conversões!CG17*INPUTs!CC$32</f>
        <v>189097.14271160879</v>
      </c>
      <c r="CI17" s="147">
        <f>conversões!CH17*INPUTs!CD$32</f>
        <v>405476.48664058116</v>
      </c>
      <c r="CJ17" s="147">
        <f>conversões!CI17*INPUTs!CE$32</f>
        <v>45444.627347756781</v>
      </c>
      <c r="CK17" s="147">
        <f>conversões!CJ17*INPUTs!CF$32</f>
        <v>36548.367629801251</v>
      </c>
      <c r="CL17" s="147">
        <f>conversões!CK17*INPUTs!CG$32</f>
        <v>37674.840886898091</v>
      </c>
      <c r="CM17" s="147">
        <f>conversões!CL17*INPUTs!CH$32</f>
        <v>7273.5936463912667</v>
      </c>
      <c r="CN17" s="147">
        <f>conversões!CM17*INPUTs!CI$32</f>
        <v>11150.497380480405</v>
      </c>
      <c r="CO17" s="147">
        <f>conversões!CN17*INPUTs!CJ$32</f>
        <v>17307.967279502729</v>
      </c>
      <c r="CP17" s="147">
        <f>conversões!CO17*INPUTs!CK$32</f>
        <v>32865.104391266497</v>
      </c>
      <c r="CQ17" s="145">
        <f t="shared" si="2"/>
        <v>995458.23680389486</v>
      </c>
      <c r="CR17" s="147">
        <f>conversões!CQ17*INPUTs!CM$32</f>
        <v>4091.355804212978</v>
      </c>
      <c r="CS17" s="147">
        <f>conversões!CR17*INPUTs!CN$32</f>
        <v>2576.6352550407273</v>
      </c>
      <c r="CT17" s="147">
        <f>conversões!CS17*INPUTs!CO$32</f>
        <v>11308.884340142111</v>
      </c>
      <c r="CU17" s="147">
        <f>conversões!CT17*INPUTs!CP$32</f>
        <v>881.19483325886199</v>
      </c>
      <c r="CV17" s="147">
        <f>conversões!CU17*INPUTs!CQ$32</f>
        <v>12221.114555621663</v>
      </c>
      <c r="CW17" s="147">
        <f>conversões!CV17*INPUTs!CR$32</f>
        <v>1314.6116582284885</v>
      </c>
      <c r="CX17" s="147">
        <f>conversões!CW17*INPUTs!CS$32</f>
        <v>3069.5256583843729</v>
      </c>
      <c r="CY17" s="147">
        <f>conversões!CX17*INPUTs!CT$32</f>
        <v>4939.2656823813932</v>
      </c>
      <c r="CZ17" s="147">
        <f>conversões!CY17*INPUTs!CU$32</f>
        <v>1912.2215290425863</v>
      </c>
      <c r="DA17" s="147">
        <f>conversões!CZ17*INPUTs!CV$32</f>
        <v>12637.050269682744</v>
      </c>
      <c r="DB17" s="147">
        <f>conversões!DA17*INPUTs!CW$32</f>
        <v>5059.8682974244102</v>
      </c>
      <c r="DC17" s="147">
        <f>conversões!DB17*INPUTs!CX$32</f>
        <v>4838.0448161948143</v>
      </c>
      <c r="DD17" s="147">
        <f>conversões!DC17*INPUTs!CY$32</f>
        <v>17718.067459867525</v>
      </c>
      <c r="DE17" s="147">
        <f>conversões!DD17*INPUTs!CZ$32</f>
        <v>4153.2633358404337</v>
      </c>
      <c r="DF17" s="147">
        <f>conversões!DE17*INPUTs!DA$32</f>
        <v>3473.9967454963107</v>
      </c>
      <c r="DG17" s="147">
        <f>conversões!DF17*INPUTs!DB$32</f>
        <v>21961.377153187012</v>
      </c>
      <c r="DH17" s="147">
        <f>conversões!DG17*INPUTs!DC$32</f>
        <v>57017.026296536191</v>
      </c>
      <c r="DI17" s="147">
        <f>conversões!DH17*INPUTs!DD$32</f>
        <v>9131.1411786289918</v>
      </c>
      <c r="DJ17" s="147">
        <f>conversões!DI17*INPUTs!DE$32</f>
        <v>159618.38807741902</v>
      </c>
      <c r="DK17" s="147">
        <f>conversões!DJ17*INPUTs!DF$32</f>
        <v>344499.25213873654</v>
      </c>
      <c r="DL17" s="147">
        <f>conversões!DK17*INPUTs!DG$32</f>
        <v>35094.657820712855</v>
      </c>
      <c r="DM17" s="147">
        <f>conversões!DL17*INPUTs!DH$32</f>
        <v>30219.62854622025</v>
      </c>
      <c r="DN17" s="147">
        <f>conversões!DM17*INPUTs!DI$32</f>
        <v>33876.989932429453</v>
      </c>
      <c r="DO17" s="147">
        <f>conversões!DN17*INPUTs!DJ$32</f>
        <v>7678.7980336792134</v>
      </c>
      <c r="DP17" s="147">
        <f>conversões!DO17*INPUTs!DK$32</f>
        <v>7048.5178090584513</v>
      </c>
      <c r="DQ17" s="147">
        <f>conversões!DP17*INPUTs!DL$32</f>
        <v>14348.163685049887</v>
      </c>
      <c r="DR17" s="147">
        <f>conversões!DQ17*INPUTs!DM$32</f>
        <v>26690.61044691467</v>
      </c>
      <c r="DS17" s="145">
        <f t="shared" si="3"/>
        <v>837379.65135939198</v>
      </c>
      <c r="DT17" s="147">
        <f>conversões!DS17*INPUTs!DO$32</f>
        <v>3663.7138223841966</v>
      </c>
      <c r="DU17" s="147">
        <f>conversões!DT17*INPUTs!DP$32</f>
        <v>651.47049978472592</v>
      </c>
      <c r="DV17" s="147">
        <f>conversões!DU17*INPUTs!DQ$32</f>
        <v>10609.679938919176</v>
      </c>
      <c r="DW17" s="147">
        <f>conversões!DV17*INPUTs!DR$32</f>
        <v>566.90240816170899</v>
      </c>
      <c r="DX17" s="147">
        <f>conversões!DW17*INPUTs!DS$32</f>
        <v>9059.3935942622575</v>
      </c>
      <c r="DY17" s="147">
        <f>conversões!DX17*INPUTs!DT$32</f>
        <v>1028.2992635971261</v>
      </c>
      <c r="DZ17" s="147">
        <f>conversões!DY17*INPUTs!DU$32</f>
        <v>545.94813376062268</v>
      </c>
      <c r="EA17" s="147">
        <f>conversões!DZ17*INPUTs!DV$32</f>
        <v>5523.8888826512593</v>
      </c>
      <c r="EB17" s="147">
        <f>conversões!EA17*INPUTs!DW$32</f>
        <v>1914.7867569966227</v>
      </c>
      <c r="EC17" s="147">
        <f>conversões!EB17*INPUTs!DX$32</f>
        <v>11981.486809979186</v>
      </c>
      <c r="ED17" s="147">
        <f>conversões!EC17*INPUTs!DY$32</f>
        <v>5173.4962292589562</v>
      </c>
      <c r="EE17" s="147">
        <f>conversões!ED17*INPUTs!DZ$32</f>
        <v>4179.482785040308</v>
      </c>
      <c r="EF17" s="147">
        <f>conversões!EE17*INPUTs!EA$32</f>
        <v>14787.763016819948</v>
      </c>
      <c r="EG17" s="147">
        <f>conversões!EF17*INPUTs!EB$32</f>
        <v>3143.1698828194817</v>
      </c>
      <c r="EH17" s="147">
        <f>conversões!EG17*INPUTs!EC$32</f>
        <v>4870.9920546698404</v>
      </c>
      <c r="EI17" s="147">
        <f>conversões!EH17*INPUTs!ED$32</f>
        <v>22251.138793769627</v>
      </c>
      <c r="EJ17" s="147">
        <f>conversões!EI17*INPUTs!EE$32</f>
        <v>58814.520577785588</v>
      </c>
      <c r="EK17" s="147">
        <f>conversões!EJ17*INPUTs!EF$32</f>
        <v>8530.3960680840682</v>
      </c>
      <c r="EL17" s="147">
        <f>conversões!EK17*INPUTs!EG$32</f>
        <v>138705.16433612042</v>
      </c>
      <c r="EM17" s="147">
        <f>conversões!EL17*INPUTs!EH$32</f>
        <v>299217.93053741445</v>
      </c>
      <c r="EN17" s="147">
        <f>conversões!EM17*INPUTs!EI$32</f>
        <v>33134.124511946691</v>
      </c>
      <c r="EO17" s="147">
        <f>conversões!EN17*INPUTs!EJ$32</f>
        <v>25550.099303775642</v>
      </c>
      <c r="EP17" s="147">
        <f>conversões!EO17*INPUTs!EK$32</f>
        <v>29162.389651246773</v>
      </c>
      <c r="EQ17" s="147">
        <f>conversões!EP17*INPUTs!EL$32</f>
        <v>4730.0272544078734</v>
      </c>
      <c r="ER17" s="147">
        <f>conversões!EQ17*INPUTs!EM$32</f>
        <v>7014.1468460914557</v>
      </c>
      <c r="ES17" s="147">
        <f>conversões!ER17*INPUTs!EN$32</f>
        <v>10599.998280926839</v>
      </c>
      <c r="ET17" s="147">
        <f>conversões!ES17*INPUTs!EO$32</f>
        <v>28029.274180183635</v>
      </c>
      <c r="EU17" s="145">
        <f t="shared" si="4"/>
        <v>743439.68442085839</v>
      </c>
      <c r="EV17" s="147">
        <f>conversões!EU17*INPUTs!EQ$32</f>
        <v>2509.3542235470377</v>
      </c>
      <c r="EW17" s="147">
        <f>conversões!EV17*INPUTs!ER$32</f>
        <v>459.68931586693662</v>
      </c>
      <c r="EX17" s="147">
        <f>conversões!EW17*INPUTs!ES$32</f>
        <v>9339.3072793774245</v>
      </c>
      <c r="EY17" s="147">
        <f>conversões!EX17*INPUTs!ET$32</f>
        <v>501.68945015236318</v>
      </c>
      <c r="EZ17" s="147">
        <f>conversões!EY17*INPUTs!EU$32</f>
        <v>4588.5322183468643</v>
      </c>
      <c r="FA17" s="147">
        <f>conversões!EZ17*INPUTs!EV$32</f>
        <v>786.82366455116653</v>
      </c>
      <c r="FB17" s="147">
        <f>conversões!FA17*INPUTs!EW$32</f>
        <v>751.76207851739628</v>
      </c>
      <c r="FC17" s="147">
        <f>conversões!FB17*INPUTs!EX$32</f>
        <v>2519.5635166013235</v>
      </c>
      <c r="FD17" s="147">
        <f>conversões!FC17*INPUTs!EY$32</f>
        <v>1540.301284156687</v>
      </c>
      <c r="FE17" s="147">
        <f>conversões!FD17*INPUTs!EZ$32</f>
        <v>9891.3192681160599</v>
      </c>
      <c r="FF17" s="147">
        <f>conversões!FE17*INPUTs!FA$32</f>
        <v>3488.3136729678035</v>
      </c>
      <c r="FG17" s="147">
        <f>conversões!FF17*INPUTs!FB$32</f>
        <v>2991.3063493956811</v>
      </c>
      <c r="FH17" s="147">
        <f>conversões!FG17*INPUTs!FC$32</f>
        <v>12842.089163889577</v>
      </c>
      <c r="FI17" s="147">
        <f>conversões!FH17*INPUTs!FD$32</f>
        <v>1531.1696234106842</v>
      </c>
      <c r="FJ17" s="147">
        <f>conversões!FI17*INPUTs!FE$32</f>
        <v>3330.3579626465244</v>
      </c>
      <c r="FK17" s="147">
        <f>conversões!FJ17*INPUTs!FF$32</f>
        <v>16722.544012647872</v>
      </c>
      <c r="FL17" s="147">
        <f>conversões!FK17*INPUTs!FG$32</f>
        <v>49084.193865380301</v>
      </c>
      <c r="FM17" s="147">
        <f>conversões!FL17*INPUTs!FH$32</f>
        <v>8019.0955346366636</v>
      </c>
      <c r="FN17" s="147">
        <f>conversões!FM17*INPUTs!FI$32</f>
        <v>120293.87115978962</v>
      </c>
      <c r="FO17" s="147">
        <f>conversões!FN17*INPUTs!FJ$32</f>
        <v>233662.83719557498</v>
      </c>
      <c r="FP17" s="147">
        <f>conversões!FO17*INPUTs!FK$32</f>
        <v>25012.721188653788</v>
      </c>
      <c r="FQ17" s="147">
        <f>conversões!FP17*INPUTs!FL$32</f>
        <v>20468.303768757709</v>
      </c>
      <c r="FR17" s="147">
        <f>conversões!FQ17*INPUTs!FM$32</f>
        <v>22710.18772663968</v>
      </c>
      <c r="FS17" s="147">
        <f>conversões!FR17*INPUTs!FN$32</f>
        <v>4391.8822138470086</v>
      </c>
      <c r="FT17" s="147">
        <f>conversões!FS17*INPUTs!FO$32</f>
        <v>6003.2852097532632</v>
      </c>
      <c r="FU17" s="147">
        <f>conversões!FT17*INPUTs!FP$32</f>
        <v>9882.922544346211</v>
      </c>
      <c r="FV17" s="147">
        <f>conversões!FU17*INPUTs!FQ$32</f>
        <v>22352.567944442504</v>
      </c>
      <c r="FW17" s="145">
        <f t="shared" si="5"/>
        <v>595675.99143601314</v>
      </c>
      <c r="FX17" s="147">
        <f>conversões!FW17*INPUTs!FS$32</f>
        <v>2125.2096361987019</v>
      </c>
      <c r="FY17" s="147">
        <f>conversões!FX17*INPUTs!FT$32</f>
        <v>304.17047050242968</v>
      </c>
      <c r="FZ17" s="147">
        <f>conversões!FY17*INPUTs!FU$32</f>
        <v>5681.5164281634925</v>
      </c>
      <c r="GA17" s="147">
        <f>conversões!FZ17*INPUTs!FV$32</f>
        <v>421.21764556539165</v>
      </c>
      <c r="GB17" s="147">
        <f>conversões!GA17*INPUTs!FW$32</f>
        <v>4328.9602059650197</v>
      </c>
      <c r="GC17" s="147">
        <f>conversões!GB17*INPUTs!FX$32</f>
        <v>671.825572398183</v>
      </c>
      <c r="GD17" s="147">
        <f>conversões!GC17*INPUTs!FY$32</f>
        <v>690.9946760590235</v>
      </c>
      <c r="GE17" s="147">
        <f>conversões!GD17*INPUTs!FZ$32</f>
        <v>1773.5522681115931</v>
      </c>
      <c r="GF17" s="147">
        <f>conversões!GE17*INPUTs!GA$32</f>
        <v>1430.293673584456</v>
      </c>
      <c r="GG17" s="147">
        <f>conversões!GF17*INPUTs!GB$32</f>
        <v>6414.0272853589022</v>
      </c>
      <c r="GH17" s="147">
        <f>conversões!GG17*INPUTs!GC$32</f>
        <v>3367.5853374464241</v>
      </c>
      <c r="GI17" s="147">
        <f>conversões!GH17*INPUTs!GD$32</f>
        <v>2363.1511617379406</v>
      </c>
      <c r="GJ17" s="147">
        <f>conversões!GI17*INPUTs!GE$32</f>
        <v>11380.537027503653</v>
      </c>
      <c r="GK17" s="147">
        <f>conversões!GJ17*INPUTs!GF$32</f>
        <v>1265.4932410899207</v>
      </c>
      <c r="GL17" s="147">
        <f>conversões!GK17*INPUTs!GG$32</f>
        <v>2826.8513683789097</v>
      </c>
      <c r="GM17" s="147">
        <f>conversões!GL17*INPUTs!GH$32</f>
        <v>11489.641102461768</v>
      </c>
      <c r="GN17" s="147">
        <f>conversões!GM17*INPUTs!GI$32</f>
        <v>30454.589113112415</v>
      </c>
      <c r="GO17" s="147">
        <f>conversões!GN17*INPUTs!GJ$32</f>
        <v>12517.663900716538</v>
      </c>
      <c r="GP17" s="147">
        <f>conversões!GO17*INPUTs!GK$32</f>
        <v>102424.26457292713</v>
      </c>
      <c r="GQ17" s="147">
        <f>conversões!GP17*INPUTs!GL$32</f>
        <v>195169.01085802383</v>
      </c>
      <c r="GR17" s="147">
        <f>conversões!GQ17*INPUTs!GM$32</f>
        <v>19836.837711138684</v>
      </c>
      <c r="GS17" s="147">
        <f>conversões!GR17*INPUTs!GN$32</f>
        <v>19762.99439668197</v>
      </c>
      <c r="GT17" s="147">
        <f>conversões!GS17*INPUTs!GO$32</f>
        <v>21131.505793814067</v>
      </c>
      <c r="GU17" s="147">
        <f>conversões!GT17*INPUTs!GP$32</f>
        <v>3268.2389849070069</v>
      </c>
      <c r="GV17" s="147">
        <f>conversões!GU17*INPUTs!GQ$32</f>
        <v>4894.0965525913725</v>
      </c>
      <c r="GW17" s="147">
        <f>conversões!GV17*INPUTs!GR$32</f>
        <v>8395.069471218605</v>
      </c>
      <c r="GX17" s="147">
        <f>conversões!GW17*INPUTs!GS$32</f>
        <v>18014.617169815763</v>
      </c>
      <c r="GY17" s="145">
        <f t="shared" si="6"/>
        <v>492403.91562547319</v>
      </c>
      <c r="GZ17" s="147">
        <f>conversões!GY17*INPUTs!GU$32</f>
        <v>654.55584800192526</v>
      </c>
      <c r="HA17" s="147">
        <f>conversões!GZ17*INPUTs!GV$32</f>
        <v>246.94216045383862</v>
      </c>
      <c r="HB17" s="147">
        <f>conversões!HA17*INPUTs!GW$32</f>
        <v>5992.4133422944324</v>
      </c>
      <c r="HC17" s="147">
        <f>conversões!HB17*INPUTs!GX$32</f>
        <v>350.53117468971425</v>
      </c>
      <c r="HD17" s="147">
        <f>conversões!HC17*INPUTs!GY$32</f>
        <v>2593.5136166479369</v>
      </c>
      <c r="HE17" s="147">
        <f>conversões!HD17*INPUTs!GZ$32</f>
        <v>660.75652276193352</v>
      </c>
      <c r="HF17" s="147">
        <f>conversões!HE17*INPUTs!HA$32</f>
        <v>697.98434249627246</v>
      </c>
      <c r="HG17" s="147">
        <f>conversões!HF17*INPUTs!HB$32</f>
        <v>1543.6114476369114</v>
      </c>
      <c r="HH17" s="147">
        <f>conversões!HG17*INPUTs!HC$32</f>
        <v>1720.2694495161288</v>
      </c>
      <c r="HI17" s="147">
        <f>conversões!HH17*INPUTs!HD$32</f>
        <v>6134.2833113137031</v>
      </c>
      <c r="HJ17" s="147">
        <f>conversões!HI17*INPUTs!HE$32</f>
        <v>2552.3390616664715</v>
      </c>
      <c r="HK17" s="147">
        <f>conversões!HJ17*INPUTs!HF$32</f>
        <v>2725.3499891602837</v>
      </c>
      <c r="HL17" s="147">
        <f>conversões!HK17*INPUTs!HG$32</f>
        <v>9946.1862979917241</v>
      </c>
      <c r="HM17" s="147">
        <f>conversões!HL17*INPUTs!HH$32</f>
        <v>1204.2945044368869</v>
      </c>
      <c r="HN17" s="147">
        <f>conversões!HM17*INPUTs!HI$32</f>
        <v>2705.1949148355352</v>
      </c>
      <c r="HO17" s="147">
        <f>conversões!HN17*INPUTs!HJ$32</f>
        <v>9194.2615596566084</v>
      </c>
      <c r="HP17" s="147">
        <f>conversões!HO17*INPUTs!HK$32</f>
        <v>30554.02513421456</v>
      </c>
      <c r="HQ17" s="147">
        <f>conversões!HP17*INPUTs!HL$32</f>
        <v>7015.6284064603879</v>
      </c>
      <c r="HR17" s="147">
        <f>conversões!HQ17*INPUTs!HM$32</f>
        <v>95163.631304020833</v>
      </c>
      <c r="HS17" s="147">
        <f>conversões!HR17*INPUTs!HN$32</f>
        <v>173573.91461783502</v>
      </c>
      <c r="HT17" s="147">
        <f>conversões!HS17*INPUTs!HO$32</f>
        <v>17372.155593980562</v>
      </c>
      <c r="HU17" s="147">
        <f>conversões!HT17*INPUTs!HP$32</f>
        <v>18501.666704881878</v>
      </c>
      <c r="HV17" s="147">
        <f>conversões!HU17*INPUTs!HQ$32</f>
        <v>18750.976618347875</v>
      </c>
      <c r="HW17" s="147">
        <f>conversões!HV17*INPUTs!HR$32</f>
        <v>3200.6049129206635</v>
      </c>
      <c r="HX17" s="147">
        <f>conversões!HW17*INPUTs!HS$32</f>
        <v>5648.5877997308407</v>
      </c>
      <c r="HY17" s="147">
        <f>conversões!HX17*INPUTs!HT$32</f>
        <v>8687.8764825003345</v>
      </c>
      <c r="HZ17" s="147">
        <f>conversões!HY17*INPUTs!HU$32</f>
        <v>16150.207751213457</v>
      </c>
      <c r="IA17" s="145">
        <f t="shared" si="7"/>
        <v>443541.76286966674</v>
      </c>
    </row>
    <row r="18" spans="1:235" s="114" customFormat="1" ht="24" x14ac:dyDescent="0.25">
      <c r="A18" s="112" t="s">
        <v>28</v>
      </c>
      <c r="B18" s="113">
        <v>6010</v>
      </c>
      <c r="C18" s="113"/>
      <c r="D18" s="113">
        <v>3</v>
      </c>
      <c r="E18" s="113"/>
      <c r="F18" s="113"/>
      <c r="G18" s="113" t="s">
        <v>784</v>
      </c>
      <c r="H18" s="113" t="s">
        <v>23</v>
      </c>
      <c r="I18" s="112" t="s">
        <v>10</v>
      </c>
      <c r="J18" s="112" t="s">
        <v>880</v>
      </c>
      <c r="K18" s="112" t="s">
        <v>845</v>
      </c>
      <c r="L18" s="147">
        <f>conversões!K18*INPUTs!G$32</f>
        <v>54674.098872831011</v>
      </c>
      <c r="M18" s="147">
        <f>conversões!L18*INPUTs!H$32</f>
        <v>1667.5540250326035</v>
      </c>
      <c r="N18" s="147">
        <f>conversões!M18*INPUTs!I$32</f>
        <v>35097.682049475115</v>
      </c>
      <c r="O18" s="147">
        <f>conversões!N18*INPUTs!J$32</f>
        <v>19571.18012696354</v>
      </c>
      <c r="P18" s="147">
        <f>conversões!O18*INPUTs!K$32</f>
        <v>65091.988303189777</v>
      </c>
      <c r="Q18" s="147">
        <f>conversões!P18*INPUTs!L$32</f>
        <v>6112.5813098780754</v>
      </c>
      <c r="R18" s="147">
        <f>conversões!Q18*INPUTs!M$32</f>
        <v>23355.680805936387</v>
      </c>
      <c r="S18" s="147">
        <f>conversões!R18*INPUTs!N$32</f>
        <v>49620.280806060007</v>
      </c>
      <c r="T18" s="147">
        <f>conversões!S18*INPUTs!O$32</f>
        <v>10620.92451319979</v>
      </c>
      <c r="U18" s="147">
        <f>conversões!T18*INPUTs!P$32</f>
        <v>66716.171867464174</v>
      </c>
      <c r="V18" s="147">
        <f>conversões!U18*INPUTs!Q$32</f>
        <v>41402.903941907382</v>
      </c>
      <c r="W18" s="147">
        <f>conversões!V18*INPUTs!R$32</f>
        <v>78058.792808410086</v>
      </c>
      <c r="X18" s="147">
        <f>conversões!W18*INPUTs!S$32</f>
        <v>170450.0777295953</v>
      </c>
      <c r="Y18" s="147">
        <f>conversões!X18*INPUTs!T$32</f>
        <v>30639.03505078016</v>
      </c>
      <c r="Z18" s="147">
        <f>conversões!Y18*INPUTs!U$32</f>
        <v>32590.850880795639</v>
      </c>
      <c r="AA18" s="147">
        <f>conversões!Z18*INPUTs!V$32</f>
        <v>138657.94221492836</v>
      </c>
      <c r="AB18" s="147">
        <f>conversões!AA18*INPUTs!W$32</f>
        <v>374665.21137442283</v>
      </c>
      <c r="AC18" s="147">
        <f>conversões!AB18*INPUTs!X$32</f>
        <v>85696.807998897042</v>
      </c>
      <c r="AD18" s="147">
        <f>conversões!AC18*INPUTs!Y$32</f>
        <v>379798.23750845861</v>
      </c>
      <c r="AE18" s="147">
        <f>conversões!AD18*INPUTs!Z$32</f>
        <v>901573.52224230056</v>
      </c>
      <c r="AF18" s="147">
        <f>conversões!AE18*INPUTs!AA$32</f>
        <v>317143.90765302366</v>
      </c>
      <c r="AG18" s="147">
        <f>conversões!AF18*INPUTs!AB$32</f>
        <v>261251.89730225358</v>
      </c>
      <c r="AH18" s="147">
        <f>conversões!AG18*INPUTs!AC$32</f>
        <v>444781.0799726093</v>
      </c>
      <c r="AI18" s="147">
        <f>conversões!AH18*INPUTs!AD$32</f>
        <v>43517.386722469913</v>
      </c>
      <c r="AJ18" s="147">
        <f>conversões!AI18*INPUTs!AE$32</f>
        <v>59911.119662362049</v>
      </c>
      <c r="AK18" s="147">
        <f>conversões!AJ18*INPUTs!AF$32</f>
        <v>119526.02227208154</v>
      </c>
      <c r="AL18" s="147">
        <f>conversões!AK18*INPUTs!AG$32</f>
        <v>1041064.459440909</v>
      </c>
      <c r="AM18" s="145">
        <f t="shared" si="0"/>
        <v>4853257.3974562353</v>
      </c>
      <c r="AN18" s="147">
        <f>conversões!AM18*INPUTs!AI$32</f>
        <v>53600.284283109009</v>
      </c>
      <c r="AO18" s="147">
        <f>conversões!AN18*INPUTs!AJ$32</f>
        <v>1631.5649715408194</v>
      </c>
      <c r="AP18" s="147">
        <f>conversões!AO18*INPUTs!AK$32</f>
        <v>36447.513862160115</v>
      </c>
      <c r="AQ18" s="147">
        <f>conversões!AP18*INPUTs!AL$32</f>
        <v>15905.91554414514</v>
      </c>
      <c r="AR18" s="147">
        <f>conversões!AQ18*INPUTs!AM$32</f>
        <v>64613.845311216872</v>
      </c>
      <c r="AS18" s="147">
        <f>conversões!AR18*INPUTs!AN$32</f>
        <v>4314.4483120061886</v>
      </c>
      <c r="AT18" s="147">
        <f>conversões!AS18*INPUTs!AO$32</f>
        <v>18472.691385366405</v>
      </c>
      <c r="AU18" s="147">
        <f>conversões!AT18*INPUTs!AP$32</f>
        <v>51167.441756218526</v>
      </c>
      <c r="AV18" s="147">
        <f>conversões!AU18*INPUTs!AQ$32</f>
        <v>10654.716975221154</v>
      </c>
      <c r="AW18" s="147">
        <f>conversões!AV18*INPUTs!AR$32</f>
        <v>75542.204628561871</v>
      </c>
      <c r="AX18" s="147">
        <f>conversões!AW18*INPUTs!AS$32</f>
        <v>39484.450243992011</v>
      </c>
      <c r="AY18" s="147">
        <f>conversões!AX18*INPUTs!AT$32</f>
        <v>70154.121048575122</v>
      </c>
      <c r="AZ18" s="147">
        <f>conversões!AY18*INPUTs!AU$32</f>
        <v>169820.43583549393</v>
      </c>
      <c r="BA18" s="147">
        <f>conversões!AZ18*INPUTs!AV$32</f>
        <v>20955.33152341345</v>
      </c>
      <c r="BB18" s="147">
        <f>conversões!BA18*INPUTs!AW$32</f>
        <v>34092.815112156517</v>
      </c>
      <c r="BC18" s="147">
        <f>conversões!BB18*INPUTs!AX$32</f>
        <v>132879.57968231032</v>
      </c>
      <c r="BD18" s="147">
        <f>conversões!BC18*INPUTs!AY$32</f>
        <v>371295.31185753288</v>
      </c>
      <c r="BE18" s="147">
        <f>conversões!BD18*INPUTs!AZ$32</f>
        <v>84941.147796789257</v>
      </c>
      <c r="BF18" s="147">
        <f>conversões!BE18*INPUTs!BA$32</f>
        <v>391080.82110362215</v>
      </c>
      <c r="BG18" s="147">
        <f>conversões!BF18*INPUTs!BB$32</f>
        <v>919493.83502400329</v>
      </c>
      <c r="BH18" s="147">
        <f>conversões!BG18*INPUTs!BC$32</f>
        <v>320308.92516707949</v>
      </c>
      <c r="BI18" s="147">
        <f>conversões!BH18*INPUTs!BD$32</f>
        <v>269100.74927328696</v>
      </c>
      <c r="BJ18" s="147">
        <f>conversões!BI18*INPUTs!BE$32</f>
        <v>442648.55172203464</v>
      </c>
      <c r="BK18" s="147">
        <f>conversões!BJ18*INPUTs!BF$32</f>
        <v>69216.475827091315</v>
      </c>
      <c r="BL18" s="147">
        <f>conversões!BK18*INPUTs!BG$32</f>
        <v>51489.007463388421</v>
      </c>
      <c r="BM18" s="147">
        <f>conversões!BL18*INPUTs!BH$32</f>
        <v>121360.67444267405</v>
      </c>
      <c r="BN18" s="147">
        <f>conversões!BM18*INPUTs!BI$32</f>
        <v>992361.47177357646</v>
      </c>
      <c r="BO18" s="145">
        <f t="shared" si="1"/>
        <v>4833034.3319265675</v>
      </c>
      <c r="BP18" s="147">
        <f>conversões!BO18*INPUTs!BK$32</f>
        <v>51253.515775499778</v>
      </c>
      <c r="BQ18" s="147">
        <f>conversões!BP18*INPUTs!BL$32</f>
        <v>1943.0493204631337</v>
      </c>
      <c r="BR18" s="147">
        <f>conversões!BQ18*INPUTs!BM$32</f>
        <v>38300.582939951018</v>
      </c>
      <c r="BS18" s="147">
        <f>conversões!BR18*INPUTs!BN$32</f>
        <v>15113.286294938809</v>
      </c>
      <c r="BT18" s="147">
        <f>conversões!BS18*INPUTs!BO$32</f>
        <v>67003.113376123321</v>
      </c>
      <c r="BU18" s="147">
        <f>conversões!BT18*INPUTs!BP$32</f>
        <v>6802.5677453953449</v>
      </c>
      <c r="BV18" s="147">
        <f>conversões!BU18*INPUTs!BQ$32</f>
        <v>23833.034667242489</v>
      </c>
      <c r="BW18" s="147">
        <f>conversões!BV18*INPUTs!BR$32</f>
        <v>49793.328623385329</v>
      </c>
      <c r="BX18" s="147">
        <f>conversões!BW18*INPUTs!BS$32</f>
        <v>22663.076448748485</v>
      </c>
      <c r="BY18" s="147">
        <f>conversões!BX18*INPUTs!BT$32</f>
        <v>67351.101668580144</v>
      </c>
      <c r="BZ18" s="147">
        <f>conversões!BY18*INPUTs!BU$32</f>
        <v>46837.261974616908</v>
      </c>
      <c r="CA18" s="147">
        <f>conversões!BZ18*INPUTs!BV$32</f>
        <v>67683.680013562087</v>
      </c>
      <c r="CB18" s="147">
        <f>conversões!CA18*INPUTs!BW$32</f>
        <v>158585.11519797432</v>
      </c>
      <c r="CC18" s="147">
        <f>conversões!CB18*INPUTs!BX$32</f>
        <v>30306.407219244717</v>
      </c>
      <c r="CD18" s="147">
        <f>conversões!CC18*INPUTs!BY$32</f>
        <v>29951.871096323539</v>
      </c>
      <c r="CE18" s="147">
        <f>conversões!CD18*INPUTs!BZ$32</f>
        <v>138159.25078233957</v>
      </c>
      <c r="CF18" s="147">
        <f>conversões!CE18*INPUTs!CA$32</f>
        <v>381814.68377343396</v>
      </c>
      <c r="CG18" s="147">
        <f>conversões!CF18*INPUTs!CB$32</f>
        <v>83270.517347612476</v>
      </c>
      <c r="CH18" s="147">
        <f>conversões!CG18*INPUTs!CC$32</f>
        <v>381075.32130195975</v>
      </c>
      <c r="CI18" s="147">
        <f>conversões!CH18*INPUTs!CD$32</f>
        <v>1012243.816771541</v>
      </c>
      <c r="CJ18" s="147">
        <f>conversões!CI18*INPUTs!CE$32</f>
        <v>296722.10145144007</v>
      </c>
      <c r="CK18" s="147">
        <f>conversões!CJ18*INPUTs!CF$32</f>
        <v>251582.76622285502</v>
      </c>
      <c r="CL18" s="147">
        <f>conversões!CK18*INPUTs!CG$32</f>
        <v>425426.71754027193</v>
      </c>
      <c r="CM18" s="147">
        <f>conversões!CL18*INPUTs!CH$32</f>
        <v>65940.57006184198</v>
      </c>
      <c r="CN18" s="147">
        <f>conversões!CM18*INPUTs!CI$32</f>
        <v>48510.60799994992</v>
      </c>
      <c r="CO18" s="147">
        <f>conversões!CN18*INPUTs!CJ$32</f>
        <v>113302.4263037335</v>
      </c>
      <c r="CP18" s="147">
        <f>conversões!CO18*INPUTs!CK$32</f>
        <v>845136.98474441096</v>
      </c>
      <c r="CQ18" s="145">
        <f t="shared" si="2"/>
        <v>4720606.7566634398</v>
      </c>
      <c r="CR18" s="147">
        <f>conversões!CQ18*INPUTs!CM$32</f>
        <v>49254.532124444209</v>
      </c>
      <c r="CS18" s="147">
        <f>conversões!CR18*INPUTs!CN$32</f>
        <v>1575.0790212214263</v>
      </c>
      <c r="CT18" s="147">
        <f>conversões!CS18*INPUTs!CO$32</f>
        <v>34674.291690519727</v>
      </c>
      <c r="CU18" s="147">
        <f>conversões!CT18*INPUTs!CP$32</f>
        <v>12834.943291698342</v>
      </c>
      <c r="CV18" s="147">
        <f>conversões!CU18*INPUTs!CQ$32</f>
        <v>64406.253944305783</v>
      </c>
      <c r="CW18" s="147">
        <f>conversões!CV18*INPUTs!CR$32</f>
        <v>6028.7535165754452</v>
      </c>
      <c r="CX18" s="147">
        <f>conversões!CW18*INPUTs!CS$32</f>
        <v>6983.2550831126255</v>
      </c>
      <c r="CY18" s="147">
        <f>conversões!CX18*INPUTs!CT$32</f>
        <v>44552.306261518432</v>
      </c>
      <c r="CZ18" s="147">
        <f>conversões!CY18*INPUTs!CU$32</f>
        <v>7881.378546987291</v>
      </c>
      <c r="DA18" s="147">
        <f>conversões!CZ18*INPUTs!CV$32</f>
        <v>63046.891382313828</v>
      </c>
      <c r="DB18" s="147">
        <f>conversões!DA18*INPUTs!CW$32</f>
        <v>39248.932274794905</v>
      </c>
      <c r="DC18" s="147">
        <f>conversões!DB18*INPUTs!CX$32</f>
        <v>52503.015798428125</v>
      </c>
      <c r="DD18" s="147">
        <f>conversões!DC18*INPUTs!CY$32</f>
        <v>155285.02145282913</v>
      </c>
      <c r="DE18" s="147">
        <f>conversões!DD18*INPUTs!CZ$32</f>
        <v>29297.010908191984</v>
      </c>
      <c r="DF18" s="147">
        <f>conversões!DE18*INPUTs!DA$32</f>
        <v>30321.818896367011</v>
      </c>
      <c r="DG18" s="147">
        <f>conversões!DF18*INPUTs!DB$32</f>
        <v>136072.33619263876</v>
      </c>
      <c r="DH18" s="147">
        <f>conversões!DG18*INPUTs!DC$32</f>
        <v>377947.12613345997</v>
      </c>
      <c r="DI18" s="147">
        <f>conversões!DH18*INPUTs!DD$32</f>
        <v>83997.21043366805</v>
      </c>
      <c r="DJ18" s="147">
        <f>conversões!DI18*INPUTs!DE$32</f>
        <v>364481.07587928331</v>
      </c>
      <c r="DK18" s="147">
        <f>conversões!DJ18*INPUTs!DF$32</f>
        <v>845750.44616029819</v>
      </c>
      <c r="DL18" s="147">
        <f>conversões!DK18*INPUTs!DG$32</f>
        <v>309153.42659939401</v>
      </c>
      <c r="DM18" s="147">
        <f>conversões!DL18*INPUTs!DH$32</f>
        <v>226581.18774513417</v>
      </c>
      <c r="DN18" s="147">
        <f>conversões!DM18*INPUTs!DI$32</f>
        <v>432288.7520704497</v>
      </c>
      <c r="DO18" s="147">
        <f>conversões!DN18*INPUTs!DJ$32</f>
        <v>62034.833396890237</v>
      </c>
      <c r="DP18" s="147">
        <f>conversões!DO18*INPUTs!DK$32</f>
        <v>46291.608728216008</v>
      </c>
      <c r="DQ18" s="147">
        <f>conversões!DP18*INPUTs!DL$32</f>
        <v>116671.70916434092</v>
      </c>
      <c r="DR18" s="147">
        <f>conversões!DQ18*INPUTs!DM$32</f>
        <v>783535.53326570324</v>
      </c>
      <c r="DS18" s="145">
        <f t="shared" si="3"/>
        <v>4382698.7299627848</v>
      </c>
      <c r="DT18" s="147">
        <f>conversões!DS18*INPUTs!DO$32</f>
        <v>37037.838369429039</v>
      </c>
      <c r="DU18" s="147">
        <f>conversões!DT18*INPUTs!DP$32</f>
        <v>1936.5053359470476</v>
      </c>
      <c r="DV18" s="147">
        <f>conversões!DU18*INPUTs!DQ$32</f>
        <v>29447.279793498699</v>
      </c>
      <c r="DW18" s="147">
        <f>conversões!DV18*INPUTs!DR$32</f>
        <v>8099.0824078375699</v>
      </c>
      <c r="DX18" s="147">
        <f>conversões!DW18*INPUTs!DS$32</f>
        <v>58551.863221211046</v>
      </c>
      <c r="DY18" s="147">
        <f>conversões!DX18*INPUTs!DT$32</f>
        <v>5052.8608091188971</v>
      </c>
      <c r="DZ18" s="147">
        <f>conversões!DY18*INPUTs!DU$32</f>
        <v>5416.9016579535783</v>
      </c>
      <c r="EA18" s="147">
        <f>conversões!DZ18*INPUTs!DV$32</f>
        <v>36419.373076081938</v>
      </c>
      <c r="EB18" s="147">
        <f>conversões!EA18*INPUTs!DW$32</f>
        <v>7495.6131760696953</v>
      </c>
      <c r="EC18" s="147">
        <f>conversões!EB18*INPUTs!DX$32</f>
        <v>65489.803789701225</v>
      </c>
      <c r="ED18" s="147">
        <f>conversões!EC18*INPUTs!DY$32</f>
        <v>36845.261645196202</v>
      </c>
      <c r="EE18" s="147">
        <f>conversões!ED18*INPUTs!DZ$32</f>
        <v>50106.541745382179</v>
      </c>
      <c r="EF18" s="147">
        <f>conversões!EE18*INPUTs!EA$32</f>
        <v>126511.13921270106</v>
      </c>
      <c r="EG18" s="147">
        <f>conversões!EF18*INPUTs!EB$32</f>
        <v>23957.017508796282</v>
      </c>
      <c r="EH18" s="147">
        <f>conversões!EG18*INPUTs!EC$32</f>
        <v>25374.913835668925</v>
      </c>
      <c r="EI18" s="147">
        <f>conversões!EH18*INPUTs!ED$32</f>
        <v>129201.24182861749</v>
      </c>
      <c r="EJ18" s="147">
        <f>conversões!EI18*INPUTs!EE$32</f>
        <v>356180.97693714692</v>
      </c>
      <c r="EK18" s="147">
        <f>conversões!EJ18*INPUTs!EF$32</f>
        <v>73708.219988118522</v>
      </c>
      <c r="EL18" s="147">
        <f>conversões!EK18*INPUTs!EG$32</f>
        <v>338523.50604033598</v>
      </c>
      <c r="EM18" s="147">
        <f>conversões!EL18*INPUTs!EH$32</f>
        <v>854344.86383989593</v>
      </c>
      <c r="EN18" s="147">
        <f>conversões!EM18*INPUTs!EI$32</f>
        <v>286692.5461155902</v>
      </c>
      <c r="EO18" s="147">
        <f>conversões!EN18*INPUTs!EJ$32</f>
        <v>216534.4394942346</v>
      </c>
      <c r="EP18" s="147">
        <f>conversões!EO18*INPUTs!EK$32</f>
        <v>411082.25822303072</v>
      </c>
      <c r="EQ18" s="147">
        <f>conversões!EP18*INPUTs!EL$32</f>
        <v>58373.706703063799</v>
      </c>
      <c r="ER18" s="147">
        <f>conversões!EQ18*INPUTs!EM$32</f>
        <v>30797.367385054713</v>
      </c>
      <c r="ES18" s="147">
        <f>conversões!ER18*INPUTs!EN$32</f>
        <v>105778.90263939828</v>
      </c>
      <c r="ET18" s="147">
        <f>conversões!ES18*INPUTs!EO$32</f>
        <v>709738.86346365616</v>
      </c>
      <c r="EU18" s="145">
        <f t="shared" si="4"/>
        <v>4088698.8882427374</v>
      </c>
      <c r="EV18" s="147">
        <f>conversões!EU18*INPUTs!EQ$32</f>
        <v>22293.22660060096</v>
      </c>
      <c r="EW18" s="147">
        <f>conversões!EV18*INPUTs!ER$32</f>
        <v>877.03649025965797</v>
      </c>
      <c r="EX18" s="147">
        <f>conversões!EW18*INPUTs!ES$32</f>
        <v>25126.911677287848</v>
      </c>
      <c r="EY18" s="147">
        <f>conversões!EX18*INPUTs!ET$32</f>
        <v>6625.1726389946525</v>
      </c>
      <c r="EZ18" s="147">
        <f>conversões!EY18*INPUTs!EU$32</f>
        <v>52572.813073945144</v>
      </c>
      <c r="FA18" s="147">
        <f>conversões!EZ18*INPUTs!EV$32</f>
        <v>6290.840312057423</v>
      </c>
      <c r="FB18" s="147">
        <f>conversões!FA18*INPUTs!EW$32</f>
        <v>6272.5198746770784</v>
      </c>
      <c r="FC18" s="147">
        <f>conversões!FB18*INPUTs!EX$32</f>
        <v>35098.522121932925</v>
      </c>
      <c r="FD18" s="147">
        <f>conversões!FC18*INPUTs!EY$32</f>
        <v>8082.1934524043136</v>
      </c>
      <c r="FE18" s="147">
        <f>conversões!FD18*INPUTs!EZ$32</f>
        <v>53820.983103274913</v>
      </c>
      <c r="FF18" s="147">
        <f>conversões!FE18*INPUTs!FA$32</f>
        <v>32980.792966746994</v>
      </c>
      <c r="FG18" s="147">
        <f>conversões!FF18*INPUTs!FB$32</f>
        <v>42417.149086744168</v>
      </c>
      <c r="FH18" s="147">
        <f>conversões!FG18*INPUTs!FC$32</f>
        <v>105072.17924399542</v>
      </c>
      <c r="FI18" s="147">
        <f>conversões!FH18*INPUTs!FD$32</f>
        <v>23271.41532959725</v>
      </c>
      <c r="FJ18" s="147">
        <f>conversões!FI18*INPUTs!FE$32</f>
        <v>23623.783890758066</v>
      </c>
      <c r="FK18" s="147">
        <f>conversões!FJ18*INPUTs!FF$32</f>
        <v>113239.9618876974</v>
      </c>
      <c r="FL18" s="147">
        <f>conversões!FK18*INPUTs!FG$32</f>
        <v>312423.86668031081</v>
      </c>
      <c r="FM18" s="147">
        <f>conversões!FL18*INPUTs!FH$32</f>
        <v>69377.817978743682</v>
      </c>
      <c r="FN18" s="147">
        <f>conversões!FM18*INPUTs!FI$32</f>
        <v>305658.71056789637</v>
      </c>
      <c r="FO18" s="147">
        <f>conversões!FN18*INPUTs!FJ$32</f>
        <v>705929.95187051618</v>
      </c>
      <c r="FP18" s="147">
        <f>conversões!FO18*INPUTs!FK$32</f>
        <v>247941.26846862317</v>
      </c>
      <c r="FQ18" s="147">
        <f>conversões!FP18*INPUTs!FL$32</f>
        <v>183053.46330551646</v>
      </c>
      <c r="FR18" s="147">
        <f>conversões!FQ18*INPUTs!FM$32</f>
        <v>371143.11045560078</v>
      </c>
      <c r="FS18" s="147">
        <f>conversões!FR18*INPUTs!FN$32</f>
        <v>55724.264805438848</v>
      </c>
      <c r="FT18" s="147">
        <f>conversões!FS18*INPUTs!FO$32</f>
        <v>26249.344174479007</v>
      </c>
      <c r="FU18" s="147">
        <f>conversões!FT18*INPUTs!FP$32</f>
        <v>98117.05362161943</v>
      </c>
      <c r="FV18" s="147">
        <f>conversões!FU18*INPUTs!FQ$32</f>
        <v>649147.19821370451</v>
      </c>
      <c r="FW18" s="145">
        <f t="shared" si="5"/>
        <v>3582431.5518934242</v>
      </c>
      <c r="FX18" s="147">
        <f>conversões!FW18*INPUTs!FS$32</f>
        <v>15203.1537693153</v>
      </c>
      <c r="FY18" s="147">
        <f>conversões!FX18*INPUTs!FT$32</f>
        <v>938.82013309090905</v>
      </c>
      <c r="FZ18" s="147">
        <f>conversões!FY18*INPUTs!FU$32</f>
        <v>32243.440562487125</v>
      </c>
      <c r="GA18" s="147">
        <f>conversões!FZ18*INPUTs!FV$32</f>
        <v>4162.0127516783232</v>
      </c>
      <c r="GB18" s="147">
        <f>conversões!GA18*INPUTs!FW$32</f>
        <v>47455.73274923471</v>
      </c>
      <c r="GC18" s="147">
        <f>conversões!GB18*INPUTs!FX$32</f>
        <v>6076.4070078028608</v>
      </c>
      <c r="GD18" s="147">
        <f>conversões!GC18*INPUTs!FY$32</f>
        <v>6213.1963637721301</v>
      </c>
      <c r="GE18" s="147">
        <f>conversões!GD18*INPUTs!FZ$32</f>
        <v>32369.273943614957</v>
      </c>
      <c r="GF18" s="147">
        <f>conversões!GE18*INPUTs!GA$32</f>
        <v>6692.9625451739339</v>
      </c>
      <c r="GG18" s="147">
        <f>conversões!GF18*INPUTs!GB$32</f>
        <v>47061.960440684903</v>
      </c>
      <c r="GH18" s="147">
        <f>conversões!GG18*INPUTs!GC$32</f>
        <v>29867.532745292832</v>
      </c>
      <c r="GI18" s="147">
        <f>conversões!GH18*INPUTs!GD$32</f>
        <v>36916.806985018062</v>
      </c>
      <c r="GJ18" s="147">
        <f>conversões!GI18*INPUTs!GE$32</f>
        <v>101165.0869219134</v>
      </c>
      <c r="GK18" s="147">
        <f>conversões!GJ18*INPUTs!GF$32</f>
        <v>20372.17037213617</v>
      </c>
      <c r="GL18" s="147">
        <f>conversões!GK18*INPUTs!GG$32</f>
        <v>20055.31148712842</v>
      </c>
      <c r="GM18" s="147">
        <f>conversões!GL18*INPUTs!GH$32</f>
        <v>113200.39662145128</v>
      </c>
      <c r="GN18" s="147">
        <f>conversões!GM18*INPUTs!GI$32</f>
        <v>296221.26613467629</v>
      </c>
      <c r="GO18" s="147">
        <f>conversões!GN18*INPUTs!GJ$32</f>
        <v>79138.615712868981</v>
      </c>
      <c r="GP18" s="147">
        <f>conversões!GO18*INPUTs!GK$32</f>
        <v>314728.47805116797</v>
      </c>
      <c r="GQ18" s="147">
        <f>conversões!GP18*INPUTs!GL$32</f>
        <v>728693.14793262421</v>
      </c>
      <c r="GR18" s="147">
        <f>conversões!GQ18*INPUTs!GM$32</f>
        <v>242808.10411125058</v>
      </c>
      <c r="GS18" s="147">
        <f>conversões!GR18*INPUTs!GN$32</f>
        <v>164908.70153506577</v>
      </c>
      <c r="GT18" s="147">
        <f>conversões!GS18*INPUTs!GO$32</f>
        <v>383394.63028481684</v>
      </c>
      <c r="GU18" s="147">
        <f>conversões!GT18*INPUTs!GP$32</f>
        <v>45628.659762554104</v>
      </c>
      <c r="GV18" s="147">
        <f>conversões!GU18*INPUTs!GQ$32</f>
        <v>23523.789238262321</v>
      </c>
      <c r="GW18" s="147">
        <f>conversões!GV18*INPUTs!GR$32</f>
        <v>75035.292381573599</v>
      </c>
      <c r="GX18" s="147">
        <f>conversões!GW18*INPUTs!GS$32</f>
        <v>62885.503714859427</v>
      </c>
      <c r="GY18" s="145">
        <f t="shared" si="6"/>
        <v>2936960.4542595153</v>
      </c>
      <c r="GZ18" s="147">
        <f>conversões!GY18*INPUTs!GU$32</f>
        <v>17264.373488691883</v>
      </c>
      <c r="HA18" s="147">
        <f>conversões!GZ18*INPUTs!GV$32</f>
        <v>961.84437555880152</v>
      </c>
      <c r="HB18" s="147">
        <f>conversões!HA18*INPUTs!GW$32</f>
        <v>16615.756832534727</v>
      </c>
      <c r="HC18" s="147">
        <f>conversões!HB18*INPUTs!GX$32</f>
        <v>2339.6734936592184</v>
      </c>
      <c r="HD18" s="147">
        <f>conversões!HC18*INPUTs!GY$32</f>
        <v>44709.839297984894</v>
      </c>
      <c r="HE18" s="147">
        <f>conversões!HD18*INPUTs!GZ$32</f>
        <v>5223.6852651896852</v>
      </c>
      <c r="HF18" s="147">
        <f>conversões!HE18*INPUTs!HA$32</f>
        <v>5232.4618708213093</v>
      </c>
      <c r="HG18" s="147">
        <f>conversões!HF18*INPUTs!HB$32</f>
        <v>26917.026124896092</v>
      </c>
      <c r="HH18" s="147">
        <f>conversões!HG18*INPUTs!HC$32</f>
        <v>5607.5796429681632</v>
      </c>
      <c r="HI18" s="147">
        <f>conversões!HH18*INPUTs!HD$32</f>
        <v>44653.501615251167</v>
      </c>
      <c r="HJ18" s="147">
        <f>conversões!HI18*INPUTs!HE$32</f>
        <v>27224.892364018411</v>
      </c>
      <c r="HK18" s="147">
        <f>conversões!HJ18*INPUTs!HF$32</f>
        <v>33878.335957748983</v>
      </c>
      <c r="HL18" s="147">
        <f>conversões!HK18*INPUTs!HG$32</f>
        <v>79374.390993286012</v>
      </c>
      <c r="HM18" s="147">
        <f>conversões!HL18*INPUTs!HH$32</f>
        <v>18405.137729367616</v>
      </c>
      <c r="HN18" s="147">
        <f>conversões!HM18*INPUTs!HI$32</f>
        <v>17108.194713511934</v>
      </c>
      <c r="HO18" s="147">
        <f>conversões!HN18*INPUTs!HJ$32</f>
        <v>90794.457800394608</v>
      </c>
      <c r="HP18" s="147">
        <f>conversões!HO18*INPUTs!HK$32</f>
        <v>264790.47499659413</v>
      </c>
      <c r="HQ18" s="147">
        <f>conversões!HP18*INPUTs!HL$32</f>
        <v>60559.627670632042</v>
      </c>
      <c r="HR18" s="147">
        <f>conversões!HQ18*INPUTs!HM$32</f>
        <v>281713.65217864927</v>
      </c>
      <c r="HS18" s="147">
        <f>conversões!HR18*INPUTs!HN$32</f>
        <v>657647.47936947551</v>
      </c>
      <c r="HT18" s="147">
        <f>conversões!HS18*INPUTs!HO$32</f>
        <v>206569.91357417201</v>
      </c>
      <c r="HU18" s="147">
        <f>conversões!HT18*INPUTs!HP$32</f>
        <v>144961.38356451661</v>
      </c>
      <c r="HV18" s="147">
        <f>conversões!HU18*INPUTs!HQ$32</f>
        <v>329235.72150561825</v>
      </c>
      <c r="HW18" s="147">
        <f>conversões!HV18*INPUTs!HR$32</f>
        <v>38714.837779063077</v>
      </c>
      <c r="HX18" s="147">
        <f>conversões!HW18*INPUTs!HS$32</f>
        <v>19217.136546811002</v>
      </c>
      <c r="HY18" s="147">
        <f>conversões!HX18*INPUTs!HT$32</f>
        <v>78151.928108413238</v>
      </c>
      <c r="HZ18" s="147">
        <f>conversões!HY18*INPUTs!HU$32</f>
        <v>359912.01907660556</v>
      </c>
      <c r="IA18" s="145">
        <f t="shared" si="7"/>
        <v>2877785.3259364348</v>
      </c>
    </row>
    <row r="19" spans="1:235" s="114" customFormat="1" ht="24" x14ac:dyDescent="0.25">
      <c r="A19" s="112" t="s">
        <v>28</v>
      </c>
      <c r="B19" s="113">
        <v>6021</v>
      </c>
      <c r="C19" s="113"/>
      <c r="D19" s="113">
        <v>3</v>
      </c>
      <c r="E19" s="113"/>
      <c r="F19" s="113"/>
      <c r="G19" s="113" t="s">
        <v>813</v>
      </c>
      <c r="H19" s="113" t="s">
        <v>23</v>
      </c>
      <c r="I19" s="112" t="s">
        <v>10</v>
      </c>
      <c r="J19" s="112" t="s">
        <v>880</v>
      </c>
      <c r="K19" s="112" t="s">
        <v>845</v>
      </c>
      <c r="L19" s="147">
        <f>conversões!K19*INPUTs!G$32</f>
        <v>65473.189677966831</v>
      </c>
      <c r="M19" s="147">
        <f>conversões!L19*INPUTs!H$32</f>
        <v>34203.56468969756</v>
      </c>
      <c r="N19" s="147">
        <f>conversões!M19*INPUTs!I$32</f>
        <v>178701.69173078152</v>
      </c>
      <c r="O19" s="147">
        <f>conversões!N19*INPUTs!J$32</f>
        <v>19690.051811000707</v>
      </c>
      <c r="P19" s="147">
        <f>conversões!O19*INPUTs!K$32</f>
        <v>138961.19890579075</v>
      </c>
      <c r="Q19" s="147">
        <f>conversões!P19*INPUTs!L$32</f>
        <v>26198.730281854219</v>
      </c>
      <c r="R19" s="147">
        <f>conversões!Q19*INPUTs!M$32</f>
        <v>31678.475149012946</v>
      </c>
      <c r="S19" s="147">
        <f>conversões!R19*INPUTs!N$32</f>
        <v>112229.93544021061</v>
      </c>
      <c r="T19" s="147">
        <f>conversões!S19*INPUTs!O$32</f>
        <v>75706.856300057756</v>
      </c>
      <c r="U19" s="147">
        <f>conversões!T19*INPUTs!P$32</f>
        <v>179162.28819768238</v>
      </c>
      <c r="V19" s="147">
        <f>conversões!U19*INPUTs!Q$32</f>
        <v>58810.757453666825</v>
      </c>
      <c r="W19" s="147">
        <f>conversões!V19*INPUTs!R$32</f>
        <v>103420.30928885673</v>
      </c>
      <c r="X19" s="147">
        <f>conversões!W19*INPUTs!S$32</f>
        <v>221870.57167408933</v>
      </c>
      <c r="Y19" s="147">
        <f>conversões!X19*INPUTs!T$32</f>
        <v>69692.193819991706</v>
      </c>
      <c r="Z19" s="147">
        <f>conversões!Y19*INPUTs!U$32</f>
        <v>74682.379846604337</v>
      </c>
      <c r="AA19" s="147">
        <f>conversões!Z19*INPUTs!V$32</f>
        <v>370177.41166705434</v>
      </c>
      <c r="AB19" s="147">
        <f>conversões!AA19*INPUTs!W$32</f>
        <v>588313.99813502235</v>
      </c>
      <c r="AC19" s="147">
        <f>conversões!AB19*INPUTs!X$32</f>
        <v>176703.49593950273</v>
      </c>
      <c r="AD19" s="147">
        <f>conversões!AC19*INPUTs!Y$32</f>
        <v>6421773.5699074445</v>
      </c>
      <c r="AE19" s="147">
        <f>conversões!AD19*INPUTs!Z$32</f>
        <v>5216072.8785028793</v>
      </c>
      <c r="AF19" s="147">
        <f>conversões!AE19*INPUTs!AA$32</f>
        <v>572390.12132411415</v>
      </c>
      <c r="AG19" s="147">
        <f>conversões!AF19*INPUTs!AB$32</f>
        <v>256011.7075721341</v>
      </c>
      <c r="AH19" s="147">
        <f>conversões!AG19*INPUTs!AC$32</f>
        <v>540831.22844330454</v>
      </c>
      <c r="AI19" s="147">
        <f>conversões!AH19*INPUTs!AD$32</f>
        <v>105950.70945317576</v>
      </c>
      <c r="AJ19" s="147">
        <f>conversões!AI19*INPUTs!AE$32</f>
        <v>125853.62149725306</v>
      </c>
      <c r="AK19" s="147">
        <f>conversões!AJ19*INPUTs!AF$32</f>
        <v>231085.26004292472</v>
      </c>
      <c r="AL19" s="147">
        <f>conversões!AK19*INPUTs!AG$32</f>
        <v>401487.25969161739</v>
      </c>
      <c r="AM19" s="145">
        <f t="shared" si="0"/>
        <v>16397133.456443688</v>
      </c>
      <c r="AN19" s="147">
        <f>conversões!AM19*INPUTs!AI$32</f>
        <v>58627.86457239934</v>
      </c>
      <c r="AO19" s="147">
        <f>conversões!AN19*INPUTs!AJ$32</f>
        <v>33646.298860850162</v>
      </c>
      <c r="AP19" s="147">
        <f>conversões!AO19*INPUTs!AK$32</f>
        <v>177371.51386455819</v>
      </c>
      <c r="AQ19" s="147">
        <f>conversões!AP19*INPUTs!AL$32</f>
        <v>21994.963558258849</v>
      </c>
      <c r="AR19" s="147">
        <f>conversões!AQ19*INPUTs!AM$32</f>
        <v>136017.63742388692</v>
      </c>
      <c r="AS19" s="147">
        <f>conversões!AR19*INPUTs!AN$32</f>
        <v>26197.010102499764</v>
      </c>
      <c r="AT19" s="147">
        <f>conversões!AS19*INPUTs!AO$32</f>
        <v>33411.67781698046</v>
      </c>
      <c r="AU19" s="147">
        <f>conversões!AT19*INPUTs!AP$32</f>
        <v>117553.95952418027</v>
      </c>
      <c r="AV19" s="147">
        <f>conversões!AU19*INPUTs!AQ$32</f>
        <v>78055.099507510255</v>
      </c>
      <c r="AW19" s="147">
        <f>conversões!AV19*INPUTs!AR$32</f>
        <v>183297.00680308763</v>
      </c>
      <c r="AX19" s="147">
        <f>conversões!AW19*INPUTs!AS$32</f>
        <v>62103.408272377077</v>
      </c>
      <c r="AY19" s="147">
        <f>conversões!AX19*INPUTs!AT$32</f>
        <v>100479.67556843722</v>
      </c>
      <c r="AZ19" s="147">
        <f>conversões!AY19*INPUTs!AU$32</f>
        <v>180191.06540098408</v>
      </c>
      <c r="BA19" s="147">
        <f>conversões!AZ19*INPUTs!AV$32</f>
        <v>71521.102935731746</v>
      </c>
      <c r="BB19" s="147">
        <f>conversões!BA19*INPUTs!AW$32</f>
        <v>66681.039404553725</v>
      </c>
      <c r="BC19" s="147">
        <f>conversões!BB19*INPUTs!AX$32</f>
        <v>351221.53729512676</v>
      </c>
      <c r="BD19" s="147">
        <f>conversões!BC19*INPUTs!AY$32</f>
        <v>619068.27137282002</v>
      </c>
      <c r="BE19" s="147">
        <f>conversões!BD19*INPUTs!AZ$32</f>
        <v>182201.19436134087</v>
      </c>
      <c r="BF19" s="147">
        <f>conversões!BE19*INPUTs!BA$32</f>
        <v>6413032.7472641105</v>
      </c>
      <c r="BG19" s="147">
        <f>conversões!BF19*INPUTs!BB$32</f>
        <v>5016512.1962527763</v>
      </c>
      <c r="BH19" s="147">
        <f>conversões!BG19*INPUTs!BC$32</f>
        <v>599249.27202266711</v>
      </c>
      <c r="BI19" s="147">
        <f>conversões!BH19*INPUTs!BD$32</f>
        <v>259836.29832054974</v>
      </c>
      <c r="BJ19" s="147">
        <f>conversões!BI19*INPUTs!BE$32</f>
        <v>459307.22461267491</v>
      </c>
      <c r="BK19" s="147">
        <f>conversões!BJ19*INPUTs!BF$32</f>
        <v>106554.39632006628</v>
      </c>
      <c r="BL19" s="147">
        <f>conversões!BK19*INPUTs!BG$32</f>
        <v>126564.1706775104</v>
      </c>
      <c r="BM19" s="147">
        <f>conversões!BL19*INPUTs!BH$32</f>
        <v>236993.06132872839</v>
      </c>
      <c r="BN19" s="147">
        <f>conversões!BM19*INPUTs!BI$32</f>
        <v>434043.18435485248</v>
      </c>
      <c r="BO19" s="145">
        <f t="shared" si="1"/>
        <v>16151732.87779952</v>
      </c>
      <c r="BP19" s="147">
        <f>conversões!BO19*INPUTs!BK$32</f>
        <v>53899.23240773585</v>
      </c>
      <c r="BQ19" s="147">
        <f>conversões!BP19*INPUTs!BL$32</f>
        <v>30000.602578332848</v>
      </c>
      <c r="BR19" s="147">
        <f>conversões!BQ19*INPUTs!BM$32</f>
        <v>178842.49142432466</v>
      </c>
      <c r="BS19" s="147">
        <f>conversões!BR19*INPUTs!BN$32</f>
        <v>17819.735166167375</v>
      </c>
      <c r="BT19" s="147">
        <f>conversões!BS19*INPUTs!BO$32</f>
        <v>142059.14495899965</v>
      </c>
      <c r="BU19" s="147">
        <f>conversões!BT19*INPUTs!BP$32</f>
        <v>22146.163021595221</v>
      </c>
      <c r="BV19" s="147">
        <f>conversões!BU19*INPUTs!BQ$32</f>
        <v>31216.741736919354</v>
      </c>
      <c r="BW19" s="147">
        <f>conversões!BV19*INPUTs!BR$32</f>
        <v>114213.519760047</v>
      </c>
      <c r="BX19" s="147">
        <f>conversões!BW19*INPUTs!BS$32</f>
        <v>55331.01683685583</v>
      </c>
      <c r="BY19" s="147">
        <f>conversões!BX19*INPUTs!BT$32</f>
        <v>171423.31556358427</v>
      </c>
      <c r="BZ19" s="147">
        <f>conversões!BY19*INPUTs!BU$32</f>
        <v>53627.207840021802</v>
      </c>
      <c r="CA19" s="147">
        <f>conversões!BZ19*INPUTs!BV$32</f>
        <v>91730.622966237745</v>
      </c>
      <c r="CB19" s="147">
        <f>conversões!CA19*INPUTs!BW$32</f>
        <v>185275.16454203319</v>
      </c>
      <c r="CC19" s="147">
        <f>conversões!CB19*INPUTs!BX$32</f>
        <v>66553.105947412492</v>
      </c>
      <c r="CD19" s="147">
        <f>conversões!CC19*INPUTs!BY$32</f>
        <v>60183.841359450198</v>
      </c>
      <c r="CE19" s="147">
        <f>conversões!CD19*INPUTs!BZ$32</f>
        <v>323173.04701731616</v>
      </c>
      <c r="CF19" s="147">
        <f>conversões!CE19*INPUTs!CA$32</f>
        <v>607135.95710887387</v>
      </c>
      <c r="CG19" s="147">
        <f>conversões!CF19*INPUTs!CB$32</f>
        <v>164053.21032563309</v>
      </c>
      <c r="CH19" s="147">
        <f>conversões!CG19*INPUTs!CC$32</f>
        <v>6419643.0538402842</v>
      </c>
      <c r="CI19" s="147">
        <f>conversões!CH19*INPUTs!CD$32</f>
        <v>4880648.0617249543</v>
      </c>
      <c r="CJ19" s="147">
        <f>conversões!CI19*INPUTs!CE$32</f>
        <v>554457.13360408531</v>
      </c>
      <c r="CK19" s="147">
        <f>conversões!CJ19*INPUTs!CF$32</f>
        <v>235807.16782889597</v>
      </c>
      <c r="CL19" s="147">
        <f>conversões!CK19*INPUTs!CG$32</f>
        <v>438842.71599484776</v>
      </c>
      <c r="CM19" s="147">
        <f>conversões!CL19*INPUTs!CH$32</f>
        <v>99357.657831603545</v>
      </c>
      <c r="CN19" s="147">
        <f>conversões!CM19*INPUTs!CI$32</f>
        <v>116388.50454031798</v>
      </c>
      <c r="CO19" s="147">
        <f>conversões!CN19*INPUTs!CJ$32</f>
        <v>213818.21370761836</v>
      </c>
      <c r="CP19" s="147">
        <f>conversões!CO19*INPUTs!CK$32</f>
        <v>404644.44410627033</v>
      </c>
      <c r="CQ19" s="145">
        <f t="shared" si="2"/>
        <v>15732291.073740419</v>
      </c>
      <c r="CR19" s="147">
        <f>conversões!CQ19*INPUTs!CM$32</f>
        <v>55219.66383441745</v>
      </c>
      <c r="CS19" s="147">
        <f>conversões!CR19*INPUTs!CN$32</f>
        <v>22738.556336574642</v>
      </c>
      <c r="CT19" s="147">
        <f>conversões!CS19*INPUTs!CO$32</f>
        <v>166336.97998726761</v>
      </c>
      <c r="CU19" s="147">
        <f>conversões!CT19*INPUTs!CP$32</f>
        <v>17307.640688062012</v>
      </c>
      <c r="CV19" s="147">
        <f>conversões!CU19*INPUTs!CQ$32</f>
        <v>137283.0967555386</v>
      </c>
      <c r="CW19" s="147">
        <f>conversões!CV19*INPUTs!CR$32</f>
        <v>22106.550602329135</v>
      </c>
      <c r="CX19" s="147">
        <f>conversões!CW19*INPUTs!CS$32</f>
        <v>31498.45256649908</v>
      </c>
      <c r="CY19" s="147">
        <f>conversões!CX19*INPUTs!CT$32</f>
        <v>96754.427149742114</v>
      </c>
      <c r="CZ19" s="147">
        <f>conversões!CY19*INPUTs!CU$32</f>
        <v>56796.816639320743</v>
      </c>
      <c r="DA19" s="147">
        <f>conversões!CZ19*INPUTs!CV$32</f>
        <v>148755.75317268755</v>
      </c>
      <c r="DB19" s="147">
        <f>conversões!DA19*INPUTs!CW$32</f>
        <v>55236.146383454521</v>
      </c>
      <c r="DC19" s="147">
        <f>conversões!DB19*INPUTs!CX$32</f>
        <v>89527.515040027734</v>
      </c>
      <c r="DD19" s="147">
        <f>conversões!DC19*INPUTs!CY$32</f>
        <v>183588.02779264384</v>
      </c>
      <c r="DE19" s="147">
        <f>conversões!DD19*INPUTs!CZ$32</f>
        <v>63692.479804918185</v>
      </c>
      <c r="DF19" s="147">
        <f>conversões!DE19*INPUTs!DA$32</f>
        <v>59705.785973223487</v>
      </c>
      <c r="DG19" s="147">
        <f>conversões!DF19*INPUTs!DB$32</f>
        <v>314820.2949500212</v>
      </c>
      <c r="DH19" s="147">
        <f>conversões!DG19*INPUTs!DC$32</f>
        <v>573186.01563749881</v>
      </c>
      <c r="DI19" s="147">
        <f>conversões!DH19*INPUTs!DD$32</f>
        <v>168075.56872344526</v>
      </c>
      <c r="DJ19" s="147">
        <f>conversões!DI19*INPUTs!DE$32</f>
        <v>5932271.8567446945</v>
      </c>
      <c r="DK19" s="147">
        <f>conversões!DJ19*INPUTs!DF$32</f>
        <v>4891652.9934818177</v>
      </c>
      <c r="DL19" s="147">
        <f>conversões!DK19*INPUTs!DG$32</f>
        <v>483688.09728399117</v>
      </c>
      <c r="DM19" s="147">
        <f>conversões!DL19*INPUTs!DH$32</f>
        <v>216961.66059578807</v>
      </c>
      <c r="DN19" s="147">
        <f>conversões!DM19*INPUTs!DI$32</f>
        <v>479921.32365213014</v>
      </c>
      <c r="DO19" s="147">
        <f>conversões!DN19*INPUTs!DJ$32</f>
        <v>98687.317125166403</v>
      </c>
      <c r="DP19" s="147">
        <f>conversões!DO19*INPUTs!DK$32</f>
        <v>108760.08033870808</v>
      </c>
      <c r="DQ19" s="147">
        <f>conversões!DP19*INPUTs!DL$32</f>
        <v>231735.84672542737</v>
      </c>
      <c r="DR19" s="147">
        <f>conversões!DQ19*INPUTs!DM$32</f>
        <v>369359.44250483409</v>
      </c>
      <c r="DS19" s="145">
        <f t="shared" si="3"/>
        <v>15075668.390490226</v>
      </c>
      <c r="DT19" s="147">
        <f>conversões!DS19*INPUTs!DO$32</f>
        <v>54107.762228600615</v>
      </c>
      <c r="DU19" s="147">
        <f>conversões!DT19*INPUTs!DP$32</f>
        <v>25416.632534301847</v>
      </c>
      <c r="DV19" s="147">
        <f>conversões!DU19*INPUTs!DQ$32</f>
        <v>121250.53117979193</v>
      </c>
      <c r="DW19" s="147">
        <f>conversões!DV19*INPUTs!DR$32</f>
        <v>16468.621441313</v>
      </c>
      <c r="DX19" s="147">
        <f>conversões!DW19*INPUTs!DS$32</f>
        <v>136709.02152815883</v>
      </c>
      <c r="DY19" s="147">
        <f>conversões!DX19*INPUTs!DT$32</f>
        <v>21234.302697302202</v>
      </c>
      <c r="DZ19" s="147">
        <f>conversões!DY19*INPUTs!DU$32</f>
        <v>17481.900123937106</v>
      </c>
      <c r="EA19" s="147">
        <f>conversões!DZ19*INPUTs!DV$32</f>
        <v>85839.421519363314</v>
      </c>
      <c r="EB19" s="147">
        <f>conversões!EA19*INPUTs!DW$32</f>
        <v>52487.152859878137</v>
      </c>
      <c r="EC19" s="147">
        <f>conversões!EB19*INPUTs!DX$32</f>
        <v>144941.92028197466</v>
      </c>
      <c r="ED19" s="147">
        <f>conversões!EC19*INPUTs!DY$32</f>
        <v>44182.291084786164</v>
      </c>
      <c r="EE19" s="147">
        <f>conversões!ED19*INPUTs!DZ$32</f>
        <v>84574.365085710117</v>
      </c>
      <c r="EF19" s="147">
        <f>conversões!EE19*INPUTs!EA$32</f>
        <v>163426.86189112015</v>
      </c>
      <c r="EG19" s="147">
        <f>conversões!EF19*INPUTs!EB$32</f>
        <v>63445.781610139667</v>
      </c>
      <c r="EH19" s="147">
        <f>conversões!EG19*INPUTs!EC$32</f>
        <v>55084.172148792095</v>
      </c>
      <c r="EI19" s="147">
        <f>conversões!EH19*INPUTs!ED$32</f>
        <v>282125.91540449398</v>
      </c>
      <c r="EJ19" s="147">
        <f>conversões!EI19*INPUTs!EE$32</f>
        <v>534016.9978771311</v>
      </c>
      <c r="EK19" s="147">
        <f>conversões!EJ19*INPUTs!EF$32</f>
        <v>153441.93051548756</v>
      </c>
      <c r="EL19" s="147">
        <f>conversões!EK19*INPUTs!EG$32</f>
        <v>5298126.286073979</v>
      </c>
      <c r="EM19" s="147">
        <f>conversões!EL19*INPUTs!EH$32</f>
        <v>4882122.5573688941</v>
      </c>
      <c r="EN19" s="147">
        <f>conversões!EM19*INPUTs!EI$32</f>
        <v>402709.16177571606</v>
      </c>
      <c r="EO19" s="147">
        <f>conversões!EN19*INPUTs!EJ$32</f>
        <v>190841.21838405059</v>
      </c>
      <c r="EP19" s="147">
        <f>conversões!EO19*INPUTs!EK$32</f>
        <v>449563.39291020017</v>
      </c>
      <c r="EQ19" s="147">
        <f>conversões!EP19*INPUTs!EL$32</f>
        <v>83230.172657107469</v>
      </c>
      <c r="ER19" s="147">
        <f>conversões!EQ19*INPUTs!EM$32</f>
        <v>100240.11156941415</v>
      </c>
      <c r="ES19" s="147">
        <f>conversões!ER19*INPUTs!EN$32</f>
        <v>208512.8502819225</v>
      </c>
      <c r="ET19" s="147">
        <f>conversões!ES19*INPUTs!EO$32</f>
        <v>344049.52460753627</v>
      </c>
      <c r="EU19" s="145">
        <f t="shared" si="4"/>
        <v>14015630.857641103</v>
      </c>
      <c r="EV19" s="147">
        <f>conversões!EU19*INPUTs!EQ$32</f>
        <v>54494.437234072138</v>
      </c>
      <c r="EW19" s="147">
        <f>conversões!EV19*INPUTs!ER$32</f>
        <v>17919.074397239398</v>
      </c>
      <c r="EX19" s="147">
        <f>conversões!EW19*INPUTs!ES$32</f>
        <v>111127.60506676056</v>
      </c>
      <c r="EY19" s="147">
        <f>conversões!EX19*INPUTs!ET$32</f>
        <v>13210.202442296011</v>
      </c>
      <c r="EZ19" s="147">
        <f>conversões!EY19*INPUTs!EU$32</f>
        <v>99017.213789046407</v>
      </c>
      <c r="FA19" s="147">
        <f>conversões!EZ19*INPUTs!EV$32</f>
        <v>19027.765362142291</v>
      </c>
      <c r="FB19" s="147">
        <f>conversões!FA19*INPUTs!EW$32</f>
        <v>10140.292243589107</v>
      </c>
      <c r="FC19" s="147">
        <f>conversões!FB19*INPUTs!EX$32</f>
        <v>76310.203219727424</v>
      </c>
      <c r="FD19" s="147">
        <f>conversões!FC19*INPUTs!EY$32</f>
        <v>45592.146327212744</v>
      </c>
      <c r="FE19" s="147">
        <f>conversões!FD19*INPUTs!EZ$32</f>
        <v>130493.50956422091</v>
      </c>
      <c r="FF19" s="147">
        <f>conversões!FE19*INPUTs!FA$32</f>
        <v>41920.974416486832</v>
      </c>
      <c r="FG19" s="147">
        <f>conversões!FF19*INPUTs!FB$32</f>
        <v>67651.840510275128</v>
      </c>
      <c r="FH19" s="147">
        <f>conversões!FG19*INPUTs!FC$32</f>
        <v>153777.16696198937</v>
      </c>
      <c r="FI19" s="147">
        <f>conversões!FH19*INPUTs!FD$32</f>
        <v>50153.108774938206</v>
      </c>
      <c r="FJ19" s="147">
        <f>conversões!FI19*INPUTs!FE$32</f>
        <v>51719.16381971736</v>
      </c>
      <c r="FK19" s="147">
        <f>conversões!FJ19*INPUTs!FF$32</f>
        <v>260956.31417724141</v>
      </c>
      <c r="FL19" s="147">
        <f>conversões!FK19*INPUTs!FG$32</f>
        <v>485375.85108518583</v>
      </c>
      <c r="FM19" s="147">
        <f>conversões!FL19*INPUTs!FH$32</f>
        <v>127609.63338430529</v>
      </c>
      <c r="FN19" s="147">
        <f>conversões!FM19*INPUTs!FI$32</f>
        <v>4678671.3831391307</v>
      </c>
      <c r="FO19" s="147">
        <f>conversões!FN19*INPUTs!FJ$32</f>
        <v>4407202.7162502827</v>
      </c>
      <c r="FP19" s="147">
        <f>conversões!FO19*INPUTs!FK$32</f>
        <v>345346.04704690893</v>
      </c>
      <c r="FQ19" s="147">
        <f>conversões!FP19*INPUTs!FL$32</f>
        <v>171780.66965289789</v>
      </c>
      <c r="FR19" s="147">
        <f>conversões!FQ19*INPUTs!FM$32</f>
        <v>373633.85453347123</v>
      </c>
      <c r="FS19" s="147">
        <f>conversões!FR19*INPUTs!FN$32</f>
        <v>77481.178717102826</v>
      </c>
      <c r="FT19" s="147">
        <f>conversões!FS19*INPUTs!FO$32</f>
        <v>86861.332114558259</v>
      </c>
      <c r="FU19" s="147">
        <f>conversões!FT19*INPUTs!FP$32</f>
        <v>166310.75050275945</v>
      </c>
      <c r="FV19" s="147">
        <f>conversões!FU19*INPUTs!FQ$32</f>
        <v>290980.94220524048</v>
      </c>
      <c r="FW19" s="145">
        <f t="shared" si="5"/>
        <v>12414765.376938799</v>
      </c>
      <c r="FX19" s="147">
        <f>conversões!FW19*INPUTs!FS$32</f>
        <v>43328.46198006146</v>
      </c>
      <c r="FY19" s="147">
        <f>conversões!FX19*INPUTs!FT$32</f>
        <v>18574.502631977055</v>
      </c>
      <c r="FZ19" s="147">
        <f>conversões!FY19*INPUTs!FU$32</f>
        <v>101560.14626950127</v>
      </c>
      <c r="GA19" s="147">
        <f>conversões!FZ19*INPUTs!FV$32</f>
        <v>11396.636755853882</v>
      </c>
      <c r="GB19" s="147">
        <f>conversões!GA19*INPUTs!FW$32</f>
        <v>94524.558376487897</v>
      </c>
      <c r="GC19" s="147">
        <f>conversões!GB19*INPUTs!FX$32</f>
        <v>19712.975979894021</v>
      </c>
      <c r="GD19" s="147">
        <f>conversões!GC19*INPUTs!FY$32</f>
        <v>22891.828122443385</v>
      </c>
      <c r="GE19" s="147">
        <f>conversões!GD19*INPUTs!FZ$32</f>
        <v>79309.099956301259</v>
      </c>
      <c r="GF19" s="147">
        <f>conversões!GE19*INPUTs!GA$32</f>
        <v>46511.039491595242</v>
      </c>
      <c r="GG19" s="147">
        <f>conversões!GF19*INPUTs!GB$32</f>
        <v>114440.28556369926</v>
      </c>
      <c r="GH19" s="147">
        <f>conversões!GG19*INPUTs!GC$32</f>
        <v>39901.300823626247</v>
      </c>
      <c r="GI19" s="147">
        <f>conversões!GH19*INPUTs!GD$32</f>
        <v>46191.871420812349</v>
      </c>
      <c r="GJ19" s="147">
        <f>conversões!GI19*INPUTs!GE$32</f>
        <v>168379.98963940429</v>
      </c>
      <c r="GK19" s="147">
        <f>conversões!GJ19*INPUTs!GF$32</f>
        <v>51619.993783473612</v>
      </c>
      <c r="GL19" s="147">
        <f>conversões!GK19*INPUTs!GG$32</f>
        <v>54610.459806075261</v>
      </c>
      <c r="GM19" s="147">
        <f>conversões!GL19*INPUTs!GH$32</f>
        <v>242175.13112152411</v>
      </c>
      <c r="GN19" s="147">
        <f>conversões!GM19*INPUTs!GI$32</f>
        <v>456014.29347849207</v>
      </c>
      <c r="GO19" s="147">
        <f>conversões!GN19*INPUTs!GJ$32</f>
        <v>148016.61868125247</v>
      </c>
      <c r="GP19" s="147">
        <f>conversões!GO19*INPUTs!GK$32</f>
        <v>4535842.6405545138</v>
      </c>
      <c r="GQ19" s="147">
        <f>conversões!GP19*INPUTs!GL$32</f>
        <v>4179389.3174106735</v>
      </c>
      <c r="GR19" s="147">
        <f>conversões!GQ19*INPUTs!GM$32</f>
        <v>298581.72361322492</v>
      </c>
      <c r="GS19" s="147">
        <f>conversões!GR19*INPUTs!GN$32</f>
        <v>166113.48821191967</v>
      </c>
      <c r="GT19" s="147">
        <f>conversões!GS19*INPUTs!GO$32</f>
        <v>397482.93528366275</v>
      </c>
      <c r="GU19" s="147">
        <f>conversões!GT19*INPUTs!GP$32</f>
        <v>74772.254328573486</v>
      </c>
      <c r="GV19" s="147">
        <f>conversões!GU19*INPUTs!GQ$32</f>
        <v>87656.954759973247</v>
      </c>
      <c r="GW19" s="147">
        <f>conversões!GV19*INPUTs!GR$32</f>
        <v>194550.74049155609</v>
      </c>
      <c r="GX19" s="147">
        <f>conversões!GW19*INPUTs!GS$32</f>
        <v>262053.72789290492</v>
      </c>
      <c r="GY19" s="145">
        <f t="shared" si="6"/>
        <v>11955602.976429479</v>
      </c>
      <c r="GZ19" s="147">
        <f>conversões!GY19*INPUTs!GU$32</f>
        <v>35572.360590325952</v>
      </c>
      <c r="HA19" s="147">
        <f>conversões!GZ19*INPUTs!GV$32</f>
        <v>20643.127504415308</v>
      </c>
      <c r="HB19" s="147">
        <f>conversões!HA19*INPUTs!GW$32</f>
        <v>99351.615875902949</v>
      </c>
      <c r="HC19" s="147">
        <f>conversões!HB19*INPUTs!GX$32</f>
        <v>10446.397352916694</v>
      </c>
      <c r="HD19" s="147">
        <f>conversões!HC19*INPUTs!GY$32</f>
        <v>76983.939390289117</v>
      </c>
      <c r="HE19" s="147">
        <f>conversões!HD19*INPUTs!GZ$32</f>
        <v>17454.122924479976</v>
      </c>
      <c r="HF19" s="147">
        <f>conversões!HE19*INPUTs!HA$32</f>
        <v>16023.723494578087</v>
      </c>
      <c r="HG19" s="147">
        <f>conversões!HF19*INPUTs!HB$32</f>
        <v>49103.434441527985</v>
      </c>
      <c r="HH19" s="147">
        <f>conversões!HG19*INPUTs!HC$32</f>
        <v>42551.397236044038</v>
      </c>
      <c r="HI19" s="147">
        <f>conversões!HH19*INPUTs!HD$32</f>
        <v>103244.06568534528</v>
      </c>
      <c r="HJ19" s="147">
        <f>conversões!HI19*INPUTs!HE$32</f>
        <v>38341.825556675692</v>
      </c>
      <c r="HK19" s="147">
        <f>conversões!HJ19*INPUTs!HF$32</f>
        <v>59868.820782053546</v>
      </c>
      <c r="HL19" s="147">
        <f>conversões!HK19*INPUTs!HG$32</f>
        <v>127459.16435134439</v>
      </c>
      <c r="HM19" s="147">
        <f>conversões!HL19*INPUTs!HH$32</f>
        <v>39854.93066415481</v>
      </c>
      <c r="HN19" s="147">
        <f>conversões!HM19*INPUTs!HI$32</f>
        <v>52972.610110457332</v>
      </c>
      <c r="HO19" s="147">
        <f>conversões!HN19*INPUTs!HJ$32</f>
        <v>235522.83559556087</v>
      </c>
      <c r="HP19" s="147">
        <f>conversões!HO19*INPUTs!HK$32</f>
        <v>411630.8611065204</v>
      </c>
      <c r="HQ19" s="147">
        <f>conversões!HP19*INPUTs!HL$32</f>
        <v>53896.566115776208</v>
      </c>
      <c r="HR19" s="147">
        <f>conversões!HQ19*INPUTs!HM$32</f>
        <v>4703729.3961523101</v>
      </c>
      <c r="HS19" s="147">
        <f>conversões!HR19*INPUTs!HN$32</f>
        <v>3763276.2154229926</v>
      </c>
      <c r="HT19" s="147">
        <f>conversões!HS19*INPUTs!HO$32</f>
        <v>242744.84533598676</v>
      </c>
      <c r="HU19" s="147">
        <f>conversões!HT19*INPUTs!HP$32</f>
        <v>153469.42319084471</v>
      </c>
      <c r="HV19" s="147">
        <f>conversões!HU19*INPUTs!HQ$32</f>
        <v>315672.07610346662</v>
      </c>
      <c r="HW19" s="147">
        <f>conversões!HV19*INPUTs!HR$32</f>
        <v>72305.2608772034</v>
      </c>
      <c r="HX19" s="147">
        <f>conversões!HW19*INPUTs!HS$32</f>
        <v>71429.162728495503</v>
      </c>
      <c r="HY19" s="147">
        <f>conversões!HX19*INPUTs!HT$32</f>
        <v>147223.42256442574</v>
      </c>
      <c r="HZ19" s="147">
        <f>conversões!HY19*INPUTs!HU$32</f>
        <v>219431.18344966875</v>
      </c>
      <c r="IA19" s="145">
        <f t="shared" si="7"/>
        <v>11180202.784603765</v>
      </c>
    </row>
    <row r="20" spans="1:235" s="114" customFormat="1" ht="24" x14ac:dyDescent="0.25">
      <c r="A20" s="112" t="s">
        <v>28</v>
      </c>
      <c r="B20" s="113">
        <v>6022</v>
      </c>
      <c r="C20" s="113"/>
      <c r="D20" s="113">
        <v>3</v>
      </c>
      <c r="E20" s="113"/>
      <c r="F20" s="113"/>
      <c r="G20" s="113" t="s">
        <v>814</v>
      </c>
      <c r="H20" s="113" t="s">
        <v>23</v>
      </c>
      <c r="I20" s="112" t="s">
        <v>10</v>
      </c>
      <c r="J20" s="112" t="s">
        <v>880</v>
      </c>
      <c r="K20" s="112" t="s">
        <v>845</v>
      </c>
      <c r="L20" s="147">
        <f>conversões!K20*INPUTs!G$32</f>
        <v>0</v>
      </c>
      <c r="M20" s="147">
        <f>conversões!L20*INPUTs!H$32</f>
        <v>0</v>
      </c>
      <c r="N20" s="147">
        <f>conversões!M20*INPUTs!I$32</f>
        <v>714.00468510928886</v>
      </c>
      <c r="O20" s="147">
        <f>conversões!N20*INPUTs!J$32</f>
        <v>0</v>
      </c>
      <c r="P20" s="147">
        <f>conversões!O20*INPUTs!K$32</f>
        <v>0</v>
      </c>
      <c r="Q20" s="147">
        <f>conversões!P20*INPUTs!L$32</f>
        <v>0</v>
      </c>
      <c r="R20" s="147">
        <f>conversões!Q20*INPUTs!M$32</f>
        <v>0</v>
      </c>
      <c r="S20" s="147">
        <f>conversões!R20*INPUTs!N$32</f>
        <v>11207.023495789932</v>
      </c>
      <c r="T20" s="147">
        <f>conversões!S20*INPUTs!O$32</f>
        <v>357.72837420787772</v>
      </c>
      <c r="U20" s="147">
        <f>conversões!T20*INPUTs!P$32</f>
        <v>146.08904390120514</v>
      </c>
      <c r="V20" s="147">
        <f>conversões!U20*INPUTs!Q$32</f>
        <v>5816.5082498332322</v>
      </c>
      <c r="W20" s="147">
        <f>conversões!V20*INPUTs!R$32</f>
        <v>94.891675041568291</v>
      </c>
      <c r="X20" s="147">
        <f>conversões!W20*INPUTs!S$32</f>
        <v>4417.9677099769733</v>
      </c>
      <c r="Y20" s="147">
        <f>conversões!X20*INPUTs!T$32</f>
        <v>0</v>
      </c>
      <c r="Z20" s="147">
        <f>conversões!Y20*INPUTs!U$32</f>
        <v>5967.3948402816122</v>
      </c>
      <c r="AA20" s="147">
        <f>conversões!Z20*INPUTs!V$32</f>
        <v>1383.3964905545229</v>
      </c>
      <c r="AB20" s="147">
        <f>conversões!AA20*INPUTs!W$32</f>
        <v>5376.1137791820456</v>
      </c>
      <c r="AC20" s="147">
        <f>conversões!AB20*INPUTs!X$32</f>
        <v>375.64083295931255</v>
      </c>
      <c r="AD20" s="147">
        <f>conversões!AC20*INPUTs!Y$32</f>
        <v>702259.86359690223</v>
      </c>
      <c r="AE20" s="147">
        <f>conversões!AD20*INPUTs!Z$32</f>
        <v>234472.60871858045</v>
      </c>
      <c r="AF20" s="147">
        <f>conversões!AE20*INPUTs!AA$32</f>
        <v>22840.977326596538</v>
      </c>
      <c r="AG20" s="147">
        <f>conversões!AF20*INPUTs!AB$32</f>
        <v>8667.5385569810078</v>
      </c>
      <c r="AH20" s="147">
        <f>conversões!AG20*INPUTs!AC$32</f>
        <v>9053.693608213247</v>
      </c>
      <c r="AI20" s="147">
        <f>conversões!AH20*INPUTs!AD$32</f>
        <v>2826.3209563238165</v>
      </c>
      <c r="AJ20" s="147">
        <f>conversões!AI20*INPUTs!AE$32</f>
        <v>17669.110705894589</v>
      </c>
      <c r="AK20" s="147">
        <f>conversões!AJ20*INPUTs!AF$32</f>
        <v>1424.556857995158</v>
      </c>
      <c r="AL20" s="147">
        <f>conversões!AK20*INPUTs!AG$32</f>
        <v>5630.6965577072133</v>
      </c>
      <c r="AM20" s="145">
        <f t="shared" si="0"/>
        <v>1040702.1260620316</v>
      </c>
      <c r="AN20" s="147">
        <f>conversões!AM20*INPUTs!AI$32</f>
        <v>0</v>
      </c>
      <c r="AO20" s="147">
        <f>conversões!AN20*INPUTs!AJ$32</f>
        <v>0</v>
      </c>
      <c r="AP20" s="147">
        <f>conversões!AO20*INPUTs!AK$32</f>
        <v>577.08290889807608</v>
      </c>
      <c r="AQ20" s="147">
        <f>conversões!AP20*INPUTs!AL$32</f>
        <v>0</v>
      </c>
      <c r="AR20" s="147">
        <f>conversões!AQ20*INPUTs!AM$32</f>
        <v>0</v>
      </c>
      <c r="AS20" s="147">
        <f>conversões!AR20*INPUTs!AN$32</f>
        <v>0</v>
      </c>
      <c r="AT20" s="147">
        <f>conversões!AS20*INPUTs!AO$32</f>
        <v>0</v>
      </c>
      <c r="AU20" s="147">
        <f>conversões!AT20*INPUTs!AP$32</f>
        <v>12796.715290580807</v>
      </c>
      <c r="AV20" s="147">
        <f>conversões!AU20*INPUTs!AQ$32</f>
        <v>343.0496748639984</v>
      </c>
      <c r="AW20" s="147">
        <f>conversões!AV20*INPUTs!AR$32</f>
        <v>56303.325405556439</v>
      </c>
      <c r="AX20" s="147">
        <f>conversões!AW20*INPUTs!AS$32</f>
        <v>1196.3206965571881</v>
      </c>
      <c r="AY20" s="147">
        <f>conversões!AX20*INPUTs!AT$32</f>
        <v>142.73660980120718</v>
      </c>
      <c r="AZ20" s="147">
        <f>conversões!AY20*INPUTs!AU$32</f>
        <v>4698.513381809802</v>
      </c>
      <c r="BA20" s="147">
        <f>conversões!AZ20*INPUTs!AV$32</f>
        <v>0</v>
      </c>
      <c r="BB20" s="147">
        <f>conversões!BA20*INPUTs!AW$32</f>
        <v>5976.2409225589663</v>
      </c>
      <c r="BC20" s="147">
        <f>conversões!BB20*INPUTs!AX$32</f>
        <v>1468.2532106819028</v>
      </c>
      <c r="BD20" s="147">
        <f>conversões!BC20*INPUTs!AY$32</f>
        <v>3515.4683944926905</v>
      </c>
      <c r="BE20" s="147">
        <f>conversões!BD20*INPUTs!AZ$32</f>
        <v>448.76570800755587</v>
      </c>
      <c r="BF20" s="147">
        <f>conversões!BE20*INPUTs!BA$32</f>
        <v>684234.27308320475</v>
      </c>
      <c r="BG20" s="147">
        <f>conversões!BF20*INPUTs!BB$32</f>
        <v>239828.62164923738</v>
      </c>
      <c r="BH20" s="147">
        <f>conversões!BG20*INPUTs!BC$32</f>
        <v>24261.025884896299</v>
      </c>
      <c r="BI20" s="147">
        <f>conversões!BH20*INPUTs!BD$32</f>
        <v>10446.366694724256</v>
      </c>
      <c r="BJ20" s="147">
        <f>conversões!BI20*INPUTs!BE$32</f>
        <v>9169.8039328915984</v>
      </c>
      <c r="BK20" s="147">
        <f>conversões!BJ20*INPUTs!BF$32</f>
        <v>2752.2159924494404</v>
      </c>
      <c r="BL20" s="147">
        <f>conversões!BK20*INPUTs!BG$32</f>
        <v>8892.5805279772485</v>
      </c>
      <c r="BM20" s="147">
        <f>conversões!BL20*INPUTs!BH$32</f>
        <v>1690.7374268696869</v>
      </c>
      <c r="BN20" s="147">
        <f>conversões!BM20*INPUTs!BI$32</f>
        <v>4598.1117277580433</v>
      </c>
      <c r="BO20" s="145">
        <f t="shared" si="1"/>
        <v>1073340.2091238175</v>
      </c>
      <c r="BP20" s="147">
        <f>conversões!BO20*INPUTs!BK$32</f>
        <v>0</v>
      </c>
      <c r="BQ20" s="147">
        <f>conversões!BP20*INPUTs!BL$32</f>
        <v>0</v>
      </c>
      <c r="BR20" s="147">
        <f>conversões!BQ20*INPUTs!BM$32</f>
        <v>506.18476565290803</v>
      </c>
      <c r="BS20" s="147">
        <f>conversões!BR20*INPUTs!BN$32</f>
        <v>0</v>
      </c>
      <c r="BT20" s="147">
        <f>conversões!BS20*INPUTs!BO$32</f>
        <v>69.095806344149906</v>
      </c>
      <c r="BU20" s="147">
        <f>conversões!BT20*INPUTs!BP$32</f>
        <v>0</v>
      </c>
      <c r="BV20" s="147">
        <f>conversões!BU20*INPUTs!BQ$32</f>
        <v>0</v>
      </c>
      <c r="BW20" s="147">
        <f>conversões!BV20*INPUTs!BR$32</f>
        <v>11822.067895847842</v>
      </c>
      <c r="BX20" s="147">
        <f>conversões!BW20*INPUTs!BS$32</f>
        <v>291.63566926364649</v>
      </c>
      <c r="BY20" s="147">
        <f>conversões!BX20*INPUTs!BT$32</f>
        <v>58304.238674427033</v>
      </c>
      <c r="BZ20" s="147">
        <f>conversões!BY20*INPUTs!BU$32</f>
        <v>0</v>
      </c>
      <c r="CA20" s="147">
        <f>conversões!BZ20*INPUTs!BV$32</f>
        <v>0</v>
      </c>
      <c r="CB20" s="147">
        <f>conversões!CA20*INPUTs!BW$32</f>
        <v>10150.618899573505</v>
      </c>
      <c r="CC20" s="147">
        <f>conversões!CB20*INPUTs!BX$32</f>
        <v>0</v>
      </c>
      <c r="CD20" s="147">
        <f>conversões!CC20*INPUTs!BY$32</f>
        <v>10649.31525891905</v>
      </c>
      <c r="CE20" s="147">
        <f>conversões!CD20*INPUTs!BZ$32</f>
        <v>4587.482425505561</v>
      </c>
      <c r="CF20" s="147">
        <f>conversões!CE20*INPUTs!CA$32</f>
        <v>5124.2197110651832</v>
      </c>
      <c r="CG20" s="147">
        <f>conversões!CF20*INPUTs!CB$32</f>
        <v>799.81780900162835</v>
      </c>
      <c r="CH20" s="147">
        <f>conversões!CG20*INPUTs!CC$32</f>
        <v>579885.89106842654</v>
      </c>
      <c r="CI20" s="147">
        <f>conversões!CH20*INPUTs!CD$32</f>
        <v>209953.13480917443</v>
      </c>
      <c r="CJ20" s="147">
        <f>conversões!CI20*INPUTs!CE$32</f>
        <v>25973.321661896836</v>
      </c>
      <c r="CK20" s="147">
        <f>conversões!CJ20*INPUTs!CF$32</f>
        <v>10037.721854471254</v>
      </c>
      <c r="CL20" s="147">
        <f>conversões!CK20*INPUTs!CG$32</f>
        <v>8193.7168848202327</v>
      </c>
      <c r="CM20" s="147">
        <f>conversões!CL20*INPUTs!CH$32</f>
        <v>89.548408898462881</v>
      </c>
      <c r="CN20" s="147">
        <f>conversões!CM20*INPUTs!CI$32</f>
        <v>10883.392259399494</v>
      </c>
      <c r="CO20" s="147">
        <f>conversões!CN20*INPUTs!CJ$32</f>
        <v>775.90647854044312</v>
      </c>
      <c r="CP20" s="147">
        <f>conversões!CO20*INPUTs!CK$32</f>
        <v>69105.903085969825</v>
      </c>
      <c r="CQ20" s="145">
        <f t="shared" si="2"/>
        <v>1017203.2134271981</v>
      </c>
      <c r="CR20" s="147">
        <f>conversões!CQ20*INPUTs!CM$32</f>
        <v>0</v>
      </c>
      <c r="CS20" s="147">
        <f>conversões!CR20*INPUTs!CN$32</f>
        <v>0</v>
      </c>
      <c r="CT20" s="147">
        <f>conversões!CS20*INPUTs!CO$32</f>
        <v>378.6076077329634</v>
      </c>
      <c r="CU20" s="147">
        <f>conversões!CT20*INPUTs!CP$32</f>
        <v>0</v>
      </c>
      <c r="CV20" s="147">
        <f>conversões!CU20*INPUTs!CQ$32</f>
        <v>0</v>
      </c>
      <c r="CW20" s="147">
        <f>conversões!CV20*INPUTs!CR$32</f>
        <v>0</v>
      </c>
      <c r="CX20" s="147">
        <f>conversões!CW20*INPUTs!CS$32</f>
        <v>0</v>
      </c>
      <c r="CY20" s="147">
        <f>conversões!CX20*INPUTs!CT$32</f>
        <v>14076.155696025622</v>
      </c>
      <c r="CZ20" s="147">
        <f>conversões!CY20*INPUTs!CU$32</f>
        <v>0</v>
      </c>
      <c r="DA20" s="147">
        <f>conversões!CZ20*INPUTs!CV$32</f>
        <v>57982.103631177757</v>
      </c>
      <c r="DB20" s="147">
        <f>conversões!DA20*INPUTs!CW$32</f>
        <v>0</v>
      </c>
      <c r="DC20" s="147">
        <f>conversões!DB20*INPUTs!CX$32</f>
        <v>0</v>
      </c>
      <c r="DD20" s="147">
        <f>conversões!DC20*INPUTs!CY$32</f>
        <v>11227.356488622634</v>
      </c>
      <c r="DE20" s="147">
        <f>conversões!DD20*INPUTs!CZ$32</f>
        <v>0</v>
      </c>
      <c r="DF20" s="147">
        <f>conversões!DE20*INPUTs!DA$32</f>
        <v>12308.926540047491</v>
      </c>
      <c r="DG20" s="147">
        <f>conversões!DF20*INPUTs!DB$32</f>
        <v>4040.4899481128596</v>
      </c>
      <c r="DH20" s="147">
        <f>conversões!DG20*INPUTs!DC$32</f>
        <v>5707.3137411116468</v>
      </c>
      <c r="DI20" s="147">
        <f>conversões!DH20*INPUTs!DD$32</f>
        <v>670.2709423142984</v>
      </c>
      <c r="DJ20" s="147">
        <f>conversões!DI20*INPUTs!DE$32</f>
        <v>571091.60580137721</v>
      </c>
      <c r="DK20" s="147">
        <f>conversões!DJ20*INPUTs!DF$32</f>
        <v>155648.07766551094</v>
      </c>
      <c r="DL20" s="147">
        <f>conversões!DK20*INPUTs!DG$32</f>
        <v>28484.454481903991</v>
      </c>
      <c r="DM20" s="147">
        <f>conversões!DL20*INPUTs!DH$32</f>
        <v>15054.272490795094</v>
      </c>
      <c r="DN20" s="147">
        <f>conversões!DM20*INPUTs!DI$32</f>
        <v>10718.340401501837</v>
      </c>
      <c r="DO20" s="147">
        <f>conversões!DN20*INPUTs!DJ$32</f>
        <v>80.625114580941769</v>
      </c>
      <c r="DP20" s="147">
        <f>conversões!DO20*INPUTs!DK$32</f>
        <v>9330.1351960618686</v>
      </c>
      <c r="DQ20" s="147">
        <f>conversões!DP20*INPUTs!DL$32</f>
        <v>1134.5295170574157</v>
      </c>
      <c r="DR20" s="147">
        <f>conversões!DQ20*INPUTs!DM$32</f>
        <v>77183.595217667214</v>
      </c>
      <c r="DS20" s="145">
        <f t="shared" si="3"/>
        <v>975116.86048160202</v>
      </c>
      <c r="DT20" s="147">
        <f>conversões!DS20*INPUTs!DO$32</f>
        <v>0</v>
      </c>
      <c r="DU20" s="147">
        <f>conversões!DT20*INPUTs!DP$32</f>
        <v>0</v>
      </c>
      <c r="DV20" s="147">
        <f>conversões!DU20*INPUTs!DQ$32</f>
        <v>230.26443443827819</v>
      </c>
      <c r="DW20" s="147">
        <f>conversões!DV20*INPUTs!DR$32</f>
        <v>0</v>
      </c>
      <c r="DX20" s="147">
        <f>conversões!DW20*INPUTs!DS$32</f>
        <v>0</v>
      </c>
      <c r="DY20" s="147">
        <f>conversões!DX20*INPUTs!DT$32</f>
        <v>0</v>
      </c>
      <c r="DZ20" s="147">
        <f>conversões!DY20*INPUTs!DU$32</f>
        <v>0</v>
      </c>
      <c r="EA20" s="147">
        <f>conversões!DZ20*INPUTs!DV$32</f>
        <v>7348.2600227530302</v>
      </c>
      <c r="EB20" s="147">
        <f>conversões!EA20*INPUTs!DW$32</f>
        <v>0</v>
      </c>
      <c r="EC20" s="147">
        <f>conversões!EB20*INPUTs!DX$32</f>
        <v>70624.30647586807</v>
      </c>
      <c r="ED20" s="147">
        <f>conversões!EC20*INPUTs!DY$32</f>
        <v>3622.9997183643973</v>
      </c>
      <c r="EE20" s="147">
        <f>conversões!ED20*INPUTs!DZ$32</f>
        <v>0</v>
      </c>
      <c r="EF20" s="147">
        <f>conversões!EE20*INPUTs!EA$32</f>
        <v>16052.457964547873</v>
      </c>
      <c r="EG20" s="147">
        <f>conversões!EF20*INPUTs!EB$32</f>
        <v>0</v>
      </c>
      <c r="EH20" s="147">
        <f>conversões!EG20*INPUTs!EC$32</f>
        <v>5366.8940029252444</v>
      </c>
      <c r="EI20" s="147">
        <f>conversões!EH20*INPUTs!ED$32</f>
        <v>4259.0580274228096</v>
      </c>
      <c r="EJ20" s="147">
        <f>conversões!EI20*INPUTs!EE$32</f>
        <v>6160.7121968125621</v>
      </c>
      <c r="EK20" s="147">
        <f>conversões!EJ20*INPUTs!EF$32</f>
        <v>5460.9209763299023</v>
      </c>
      <c r="EL20" s="147">
        <f>conversões!EK20*INPUTs!EG$32</f>
        <v>512653.93963683915</v>
      </c>
      <c r="EM20" s="147">
        <f>conversões!EL20*INPUTs!EH$32</f>
        <v>353874.8970753387</v>
      </c>
      <c r="EN20" s="147">
        <f>conversões!EM20*INPUTs!EI$32</f>
        <v>11036.716716238841</v>
      </c>
      <c r="EO20" s="147">
        <f>conversões!EN20*INPUTs!EJ$32</f>
        <v>17632.470221790969</v>
      </c>
      <c r="EP20" s="147">
        <f>conversões!EO20*INPUTs!EK$32</f>
        <v>8716.8310343128833</v>
      </c>
      <c r="EQ20" s="147">
        <f>conversões!EP20*INPUTs!EL$32</f>
        <v>219.9739949119263</v>
      </c>
      <c r="ER20" s="147">
        <f>conversões!EQ20*INPUTs!EM$32</f>
        <v>8255.0846023688937</v>
      </c>
      <c r="ES20" s="147">
        <f>conversões!ER20*INPUTs!EN$32</f>
        <v>892.36654360765056</v>
      </c>
      <c r="ET20" s="147">
        <f>conversões!ES20*INPUTs!EO$32</f>
        <v>62494.47534642509</v>
      </c>
      <c r="EU20" s="145">
        <f t="shared" si="4"/>
        <v>1094902.6289912963</v>
      </c>
      <c r="EV20" s="147">
        <f>conversões!EU20*INPUTs!EQ$32</f>
        <v>0</v>
      </c>
      <c r="EW20" s="147">
        <f>conversões!EV20*INPUTs!ER$32</f>
        <v>0</v>
      </c>
      <c r="EX20" s="147">
        <f>conversões!EW20*INPUTs!ES$32</f>
        <v>207.39260856206621</v>
      </c>
      <c r="EY20" s="147">
        <f>conversões!EX20*INPUTs!ET$32</f>
        <v>0</v>
      </c>
      <c r="EZ20" s="147">
        <f>conversões!EY20*INPUTs!EU$32</f>
        <v>237.31101204750445</v>
      </c>
      <c r="FA20" s="147">
        <f>conversões!EZ20*INPUTs!EV$32</f>
        <v>0</v>
      </c>
      <c r="FB20" s="147">
        <f>conversões!FA20*INPUTs!EW$32</f>
        <v>0</v>
      </c>
      <c r="FC20" s="147">
        <f>conversões!FB20*INPUTs!EX$32</f>
        <v>48.170026542375147</v>
      </c>
      <c r="FD20" s="147">
        <f>conversões!FC20*INPUTs!EY$32</f>
        <v>0</v>
      </c>
      <c r="FE20" s="147">
        <f>conversões!FD20*INPUTs!EZ$32</f>
        <v>46623.263593231932</v>
      </c>
      <c r="FF20" s="147">
        <f>conversões!FE20*INPUTs!FA$32</f>
        <v>251.44753855119828</v>
      </c>
      <c r="FG20" s="147">
        <f>conversões!FF20*INPUTs!FB$32</f>
        <v>0</v>
      </c>
      <c r="FH20" s="147">
        <f>conversões!FG20*INPUTs!FC$32</f>
        <v>7295.0504893916814</v>
      </c>
      <c r="FI20" s="147">
        <f>conversões!FH20*INPUTs!FD$32</f>
        <v>0</v>
      </c>
      <c r="FJ20" s="147">
        <f>conversões!FI20*INPUTs!FE$32</f>
        <v>8923.3370796014169</v>
      </c>
      <c r="FK20" s="147">
        <f>conversões!FJ20*INPUTs!FF$32</f>
        <v>5045.1531035225471</v>
      </c>
      <c r="FL20" s="147">
        <f>conversões!FK20*INPUTs!FG$32</f>
        <v>5414.5470164931967</v>
      </c>
      <c r="FM20" s="147">
        <f>conversões!FL20*INPUTs!FH$32</f>
        <v>7409.536191473705</v>
      </c>
      <c r="FN20" s="147">
        <f>conversões!FM20*INPUTs!FI$32</f>
        <v>458830.69340142759</v>
      </c>
      <c r="FO20" s="147">
        <f>conversões!FN20*INPUTs!FJ$32</f>
        <v>283802.67856891773</v>
      </c>
      <c r="FP20" s="147">
        <f>conversões!FO20*INPUTs!FK$32</f>
        <v>6939.2714903526967</v>
      </c>
      <c r="FQ20" s="147">
        <f>conversões!FP20*INPUTs!FL$32</f>
        <v>18179.33705064785</v>
      </c>
      <c r="FR20" s="147">
        <f>conversões!FQ20*INPUTs!FM$32</f>
        <v>6339.4184075392668</v>
      </c>
      <c r="FS20" s="147">
        <f>conversões!FR20*INPUTs!FN$32</f>
        <v>196.68854052106255</v>
      </c>
      <c r="FT20" s="147">
        <f>conversões!FS20*INPUTs!FO$32</f>
        <v>3945.2462870307436</v>
      </c>
      <c r="FU20" s="147">
        <f>conversões!FT20*INPUTs!FP$32</f>
        <v>1027.6111762285304</v>
      </c>
      <c r="FV20" s="147">
        <f>conversões!FU20*INPUTs!FQ$32</f>
        <v>785.73571009454508</v>
      </c>
      <c r="FW20" s="145">
        <f t="shared" si="5"/>
        <v>861501.88929217763</v>
      </c>
      <c r="FX20" s="147">
        <f>conversões!FW20*INPUTs!FS$32</f>
        <v>0</v>
      </c>
      <c r="FY20" s="147">
        <f>conversões!FX20*INPUTs!FT$32</f>
        <v>0</v>
      </c>
      <c r="FZ20" s="147">
        <f>conversões!FY20*INPUTs!FU$32</f>
        <v>716.43827847204966</v>
      </c>
      <c r="GA20" s="147">
        <f>conversões!FZ20*INPUTs!FV$32</f>
        <v>30.451607790644022</v>
      </c>
      <c r="GB20" s="147">
        <f>conversões!GA20*INPUTs!FW$32</f>
        <v>0</v>
      </c>
      <c r="GC20" s="147">
        <f>conversões!GB20*INPUTs!FX$32</f>
        <v>0</v>
      </c>
      <c r="GD20" s="147">
        <f>conversões!GC20*INPUTs!FY$32</f>
        <v>0</v>
      </c>
      <c r="GE20" s="147">
        <f>conversões!GD20*INPUTs!FZ$32</f>
        <v>51.180714298733022</v>
      </c>
      <c r="GF20" s="147">
        <f>conversões!GE20*INPUTs!GA$32</f>
        <v>0</v>
      </c>
      <c r="GG20" s="147">
        <f>conversões!GF20*INPUTs!GB$32</f>
        <v>44128.068368941393</v>
      </c>
      <c r="GH20" s="147">
        <f>conversões!GG20*INPUTs!GC$32</f>
        <v>6605.4761766520023</v>
      </c>
      <c r="GI20" s="147">
        <f>conversões!GH20*INPUTs!GD$32</f>
        <v>10904.627560571535</v>
      </c>
      <c r="GJ20" s="147">
        <f>conversões!GI20*INPUTs!GE$32</f>
        <v>14593.323267736287</v>
      </c>
      <c r="GK20" s="147">
        <f>conversões!GJ20*INPUTs!GF$32</f>
        <v>9528.4834496029544</v>
      </c>
      <c r="GL20" s="147">
        <f>conversões!GK20*INPUTs!GG$32</f>
        <v>10049.090006580233</v>
      </c>
      <c r="GM20" s="147">
        <f>conversões!GL20*INPUTs!GH$32</f>
        <v>9487.8250498995385</v>
      </c>
      <c r="GN20" s="147">
        <f>conversões!GM20*INPUTs!GI$32</f>
        <v>16068.452714594434</v>
      </c>
      <c r="GO20" s="147">
        <f>conversões!GN20*INPUTs!GJ$32</f>
        <v>4799.6466718302772</v>
      </c>
      <c r="GP20" s="147">
        <f>conversões!GO20*INPUTs!GK$32</f>
        <v>428242.3413218981</v>
      </c>
      <c r="GQ20" s="147">
        <f>conversões!GP20*INPUTs!GL$32</f>
        <v>257138.1589210525</v>
      </c>
      <c r="GR20" s="147">
        <f>conversões!GQ20*INPUTs!GM$32</f>
        <v>7948.004647715964</v>
      </c>
      <c r="GS20" s="147">
        <f>conversões!GR20*INPUTs!GN$32</f>
        <v>16034.093761948725</v>
      </c>
      <c r="GT20" s="147">
        <f>conversões!GS20*INPUTs!GO$32</f>
        <v>3396.7366982727171</v>
      </c>
      <c r="GU20" s="147">
        <f>conversões!GT20*INPUTs!GP$32</f>
        <v>2684.7348154805409</v>
      </c>
      <c r="GV20" s="147">
        <f>conversões!GU20*INPUTs!GQ$32</f>
        <v>5786.7102231722838</v>
      </c>
      <c r="GW20" s="147">
        <f>conversões!GV20*INPUTs!GR$32</f>
        <v>582.81515593933739</v>
      </c>
      <c r="GX20" s="147">
        <f>conversões!GW20*INPUTs!GS$32</f>
        <v>1273.1266887007578</v>
      </c>
      <c r="GY20" s="145">
        <f t="shared" si="6"/>
        <v>850049.78610115102</v>
      </c>
      <c r="GZ20" s="147">
        <f>conversões!GY20*INPUTs!GU$32</f>
        <v>46.82200968893703</v>
      </c>
      <c r="HA20" s="147">
        <f>conversões!GZ20*INPUTs!GV$32</f>
        <v>0</v>
      </c>
      <c r="HB20" s="147">
        <f>conversões!HA20*INPUTs!GW$32</f>
        <v>1765.0154433292328</v>
      </c>
      <c r="HC20" s="147">
        <f>conversões!HB20*INPUTs!GX$32</f>
        <v>0</v>
      </c>
      <c r="HD20" s="147">
        <f>conversões!HC20*INPUTs!GY$32</f>
        <v>0</v>
      </c>
      <c r="HE20" s="147">
        <f>conversões!HD20*INPUTs!GZ$32</f>
        <v>0</v>
      </c>
      <c r="HF20" s="147">
        <f>conversões!HE20*INPUTs!HA$32</f>
        <v>0</v>
      </c>
      <c r="HG20" s="147">
        <f>conversões!HF20*INPUTs!HB$32</f>
        <v>9083.4028881645827</v>
      </c>
      <c r="HH20" s="147">
        <f>conversões!HG20*INPUTs!HC$32</f>
        <v>0</v>
      </c>
      <c r="HI20" s="147">
        <f>conversões!HH20*INPUTs!HD$32</f>
        <v>32388.700922881413</v>
      </c>
      <c r="HJ20" s="147">
        <f>conversões!HI20*INPUTs!HE$32</f>
        <v>5477.026913860539</v>
      </c>
      <c r="HK20" s="147">
        <f>conversões!HJ20*INPUTs!HF$32</f>
        <v>7039.8116142964709</v>
      </c>
      <c r="HL20" s="147">
        <f>conversões!HK20*INPUTs!HG$32</f>
        <v>19105.224740267906</v>
      </c>
      <c r="HM20" s="147">
        <f>conversões!HL20*INPUTs!HH$32</f>
        <v>8520.7888994018322</v>
      </c>
      <c r="HN20" s="147">
        <f>conversões!HM20*INPUTs!HI$32</f>
        <v>24536.78099967185</v>
      </c>
      <c r="HO20" s="147">
        <f>conversões!HN20*INPUTs!HJ$32</f>
        <v>8970.078497604658</v>
      </c>
      <c r="HP20" s="147">
        <f>conversões!HO20*INPUTs!HK$32</f>
        <v>16600.89912835323</v>
      </c>
      <c r="HQ20" s="147">
        <f>conversões!HP20*INPUTs!HL$32</f>
        <v>4387.0458248937239</v>
      </c>
      <c r="HR20" s="147">
        <f>conversões!HQ20*INPUTs!HM$32</f>
        <v>346031.70273650117</v>
      </c>
      <c r="HS20" s="147">
        <f>conversões!HR20*INPUTs!HN$32</f>
        <v>218760.94727078409</v>
      </c>
      <c r="HT20" s="147">
        <f>conversões!HS20*INPUTs!HO$32</f>
        <v>11305.502713799991</v>
      </c>
      <c r="HU20" s="147">
        <f>conversões!HT20*INPUTs!HP$32</f>
        <v>14375.363287542892</v>
      </c>
      <c r="HV20" s="147">
        <f>conversões!HU20*INPUTs!HQ$32</f>
        <v>3313.5684138345578</v>
      </c>
      <c r="HW20" s="147">
        <f>conversões!HV20*INPUTs!HR$32</f>
        <v>12807.771047220172</v>
      </c>
      <c r="HX20" s="147">
        <f>conversões!HW20*INPUTs!HS$32</f>
        <v>4456.948204004907</v>
      </c>
      <c r="HY20" s="147">
        <f>conversões!HX20*INPUTs!HT$32</f>
        <v>519.81651088947717</v>
      </c>
      <c r="HZ20" s="147">
        <f>conversões!HY20*INPUTs!HU$32</f>
        <v>1372.2342481119883</v>
      </c>
      <c r="IA20" s="145">
        <f t="shared" si="7"/>
        <v>750865.45231510361</v>
      </c>
    </row>
    <row r="21" spans="1:235" s="117" customFormat="1" ht="24" x14ac:dyDescent="0.25">
      <c r="A21" s="115" t="s">
        <v>28</v>
      </c>
      <c r="B21" s="116">
        <v>5920</v>
      </c>
      <c r="C21" s="116"/>
      <c r="D21" s="116">
        <v>3</v>
      </c>
      <c r="E21" s="116"/>
      <c r="F21" s="116"/>
      <c r="G21" s="116" t="s">
        <v>830</v>
      </c>
      <c r="H21" s="116" t="s">
        <v>24</v>
      </c>
      <c r="I21" s="115" t="s">
        <v>10</v>
      </c>
      <c r="J21" s="115" t="s">
        <v>880</v>
      </c>
      <c r="K21" s="115" t="s">
        <v>845</v>
      </c>
      <c r="L21" s="147">
        <f>conversões!K21*INPUTs!G$32</f>
        <v>2321.9838407851976</v>
      </c>
      <c r="M21" s="147">
        <f>conversões!L21*INPUTs!H$32</f>
        <v>851.48892985016346</v>
      </c>
      <c r="N21" s="147">
        <f>conversões!M21*INPUTs!I$32</f>
        <v>1163.1606365239793</v>
      </c>
      <c r="O21" s="147">
        <f>conversões!N21*INPUTs!J$32</f>
        <v>1231.0936970252737</v>
      </c>
      <c r="P21" s="147">
        <f>conversões!O21*INPUTs!K$32</f>
        <v>5748.0803182123936</v>
      </c>
      <c r="Q21" s="147">
        <f>conversões!P21*INPUTs!L$32</f>
        <v>0</v>
      </c>
      <c r="R21" s="147">
        <f>conversões!Q21*INPUTs!M$32</f>
        <v>39.942774843078745</v>
      </c>
      <c r="S21" s="147">
        <f>conversões!R21*INPUTs!N$32</f>
        <v>1278.4992607538211</v>
      </c>
      <c r="T21" s="147">
        <f>conversões!S21*INPUTs!O$32</f>
        <v>393.73314453678876</v>
      </c>
      <c r="U21" s="147">
        <f>conversões!T21*INPUTs!P$32</f>
        <v>12487.087365789806</v>
      </c>
      <c r="V21" s="147">
        <f>conversões!U21*INPUTs!Q$32</f>
        <v>543.72378103033509</v>
      </c>
      <c r="W21" s="147">
        <f>conversões!V21*INPUTs!R$32</f>
        <v>582.71377725262914</v>
      </c>
      <c r="X21" s="147">
        <f>conversões!W21*INPUTs!S$32</f>
        <v>6382.4725430491608</v>
      </c>
      <c r="Y21" s="147">
        <f>conversões!X21*INPUTs!T$32</f>
        <v>899.61169809906482</v>
      </c>
      <c r="Z21" s="147">
        <f>conversões!Y21*INPUTs!U$32</f>
        <v>0</v>
      </c>
      <c r="AA21" s="147">
        <f>conversões!Z21*INPUTs!V$32</f>
        <v>9137.395789340957</v>
      </c>
      <c r="AB21" s="147">
        <f>conversões!AA21*INPUTs!W$32</f>
        <v>9001.8187569292568</v>
      </c>
      <c r="AC21" s="147">
        <f>conversões!AB21*INPUTs!X$32</f>
        <v>2125.4532512501432</v>
      </c>
      <c r="AD21" s="147">
        <f>conversões!AC21*INPUTs!Y$32</f>
        <v>163929.38718640586</v>
      </c>
      <c r="AE21" s="147">
        <f>conversões!AD21*INPUTs!Z$32</f>
        <v>105790.84070364946</v>
      </c>
      <c r="AF21" s="147">
        <f>conversões!AE21*INPUTs!AA$32</f>
        <v>23556.827985801476</v>
      </c>
      <c r="AG21" s="147">
        <f>conversões!AF21*INPUTs!AB$32</f>
        <v>3814.098054451792</v>
      </c>
      <c r="AH21" s="147">
        <f>conversões!AG21*INPUTs!AC$32</f>
        <v>19853.709055484767</v>
      </c>
      <c r="AI21" s="147">
        <f>conversões!AH21*INPUTs!AD$32</f>
        <v>2113.065474090783</v>
      </c>
      <c r="AJ21" s="147">
        <f>conversões!AI21*INPUTs!AE$32</f>
        <v>11700.67205718719</v>
      </c>
      <c r="AK21" s="147">
        <f>conversões!AJ21*INPUTs!AF$32</f>
        <v>6732.6393748265436</v>
      </c>
      <c r="AL21" s="147">
        <f>conversões!AK21*INPUTs!AG$32</f>
        <v>2811.0825670429181</v>
      </c>
      <c r="AM21" s="145">
        <f t="shared" si="0"/>
        <v>394490.58202421287</v>
      </c>
      <c r="AN21" s="147">
        <f>conversões!AM21*INPUTs!AI$32</f>
        <v>2922.3815196356777</v>
      </c>
      <c r="AO21" s="147">
        <f>conversões!AN21*INPUTs!AJ$32</f>
        <v>859.08829137279713</v>
      </c>
      <c r="AP21" s="147">
        <f>conversões!AO21*INPUTs!AK$32</f>
        <v>9501.7026865302287</v>
      </c>
      <c r="AQ21" s="147">
        <f>conversões!AP21*INPUTs!AL$32</f>
        <v>1146.2966340673277</v>
      </c>
      <c r="AR21" s="147">
        <f>conversões!AQ21*INPUTs!AM$32</f>
        <v>4000.2886474185907</v>
      </c>
      <c r="AS21" s="147">
        <f>conversões!AR21*INPUTs!AN$32</f>
        <v>0</v>
      </c>
      <c r="AT21" s="147">
        <f>conversões!AS21*INPUTs!AO$32</f>
        <v>0</v>
      </c>
      <c r="AU21" s="147">
        <f>conversões!AT21*INPUTs!AP$32</f>
        <v>1738.3138877468252</v>
      </c>
      <c r="AV21" s="147">
        <f>conversões!AU21*INPUTs!AQ$32</f>
        <v>337.30467688550772</v>
      </c>
      <c r="AW21" s="147">
        <f>conversões!AV21*INPUTs!AR$32</f>
        <v>14149.516265445576</v>
      </c>
      <c r="AX21" s="147">
        <f>conversões!AW21*INPUTs!AS$32</f>
        <v>288.36408764902109</v>
      </c>
      <c r="AY21" s="147">
        <f>conversões!AX21*INPUTs!AT$32</f>
        <v>1023.1053035821362</v>
      </c>
      <c r="AZ21" s="147">
        <f>conversões!AY21*INPUTs!AU$32</f>
        <v>7267.936776351743</v>
      </c>
      <c r="BA21" s="147">
        <f>conversões!AZ21*INPUTs!AV$32</f>
        <v>1290.0492635340881</v>
      </c>
      <c r="BB21" s="147">
        <f>conversões!BA21*INPUTs!AW$32</f>
        <v>0</v>
      </c>
      <c r="BC21" s="147">
        <f>conversões!BB21*INPUTs!AX$32</f>
        <v>9106.4174351209313</v>
      </c>
      <c r="BD21" s="147">
        <f>conversões!BC21*INPUTs!AY$32</f>
        <v>9421.3907586102541</v>
      </c>
      <c r="BE21" s="147">
        <f>conversões!BD21*INPUTs!AZ$32</f>
        <v>5928.4006699730326</v>
      </c>
      <c r="BF21" s="147">
        <f>conversões!BE21*INPUTs!BA$32</f>
        <v>148383.08338305008</v>
      </c>
      <c r="BG21" s="147">
        <f>conversões!BF21*INPUTs!BB$32</f>
        <v>119252.84859668158</v>
      </c>
      <c r="BH21" s="147">
        <f>conversões!BG21*INPUTs!BC$32</f>
        <v>25099.643819177851</v>
      </c>
      <c r="BI21" s="147">
        <f>conversões!BH21*INPUTs!BD$32</f>
        <v>3967.3285358379549</v>
      </c>
      <c r="BJ21" s="147">
        <f>conversões!BI21*INPUTs!BE$32</f>
        <v>18062.311586904107</v>
      </c>
      <c r="BK21" s="147">
        <f>conversões!BJ21*INPUTs!BF$32</f>
        <v>2062.1374833083355</v>
      </c>
      <c r="BL21" s="147">
        <f>conversões!BK21*INPUTs!BG$32</f>
        <v>13888.749729149267</v>
      </c>
      <c r="BM21" s="147">
        <f>conversões!BL21*INPUTs!BH$32</f>
        <v>4881.9805155952836</v>
      </c>
      <c r="BN21" s="147">
        <f>conversões!BM21*INPUTs!BI$32</f>
        <v>4310.4745729704864</v>
      </c>
      <c r="BO21" s="145">
        <f t="shared" si="1"/>
        <v>408889.11512659868</v>
      </c>
      <c r="BP21" s="147">
        <f>conversões!BO21*INPUTs!BK$32</f>
        <v>1335.6215047667599</v>
      </c>
      <c r="BQ21" s="147">
        <f>conversões!BP21*INPUTs!BL$32</f>
        <v>846.79579344296997</v>
      </c>
      <c r="BR21" s="147">
        <f>conversões!BQ21*INPUTs!BM$32</f>
        <v>1117.9140804521041</v>
      </c>
      <c r="BS21" s="147">
        <f>conversões!BR21*INPUTs!BN$32</f>
        <v>974.53564609383966</v>
      </c>
      <c r="BT21" s="147">
        <f>conversões!BS21*INPUTs!BO$32</f>
        <v>1622.575888058785</v>
      </c>
      <c r="BU21" s="147">
        <f>conversões!BT21*INPUTs!BP$32</f>
        <v>0</v>
      </c>
      <c r="BV21" s="147">
        <f>conversões!BU21*INPUTs!BQ$32</f>
        <v>90.31052301674768</v>
      </c>
      <c r="BW21" s="147">
        <f>conversões!BV21*INPUTs!BR$32</f>
        <v>3797.5689245657345</v>
      </c>
      <c r="BX21" s="147">
        <f>conversões!BW21*INPUTs!BS$32</f>
        <v>204.85500480475901</v>
      </c>
      <c r="BY21" s="147">
        <f>conversões!BX21*INPUTs!BT$32</f>
        <v>13741.919097646109</v>
      </c>
      <c r="BZ21" s="147">
        <f>conversões!BY21*INPUTs!BU$32</f>
        <v>436.6628104977969</v>
      </c>
      <c r="CA21" s="147">
        <f>conversões!BZ21*INPUTs!BV$32</f>
        <v>1479.7544321020307</v>
      </c>
      <c r="CB21" s="147">
        <f>conversões!CA21*INPUTs!BW$32</f>
        <v>6407.1283226509095</v>
      </c>
      <c r="CC21" s="147">
        <f>conversões!CB21*INPUTs!BX$32</f>
        <v>895.88483399192228</v>
      </c>
      <c r="CD21" s="147">
        <f>conversões!CC21*INPUTs!BY$32</f>
        <v>0</v>
      </c>
      <c r="CE21" s="147">
        <f>conversões!CD21*INPUTs!BZ$32</f>
        <v>8176.3229002600729</v>
      </c>
      <c r="CF21" s="147">
        <f>conversões!CE21*INPUTs!CA$32</f>
        <v>9506.1345550658298</v>
      </c>
      <c r="CG21" s="147">
        <f>conversões!CF21*INPUTs!CB$32</f>
        <v>4736.2115360689268</v>
      </c>
      <c r="CH21" s="147">
        <f>conversões!CG21*INPUTs!CC$32</f>
        <v>155858.81007848997</v>
      </c>
      <c r="CI21" s="147">
        <f>conversões!CH21*INPUTs!CD$32</f>
        <v>122256.71466084594</v>
      </c>
      <c r="CJ21" s="147">
        <f>conversões!CI21*INPUTs!CE$32</f>
        <v>26316.126943254669</v>
      </c>
      <c r="CK21" s="147">
        <f>conversões!CJ21*INPUTs!CF$32</f>
        <v>7024.8319770424359</v>
      </c>
      <c r="CL21" s="147">
        <f>conversões!CK21*INPUTs!CG$32</f>
        <v>17738.882479358032</v>
      </c>
      <c r="CM21" s="147">
        <f>conversões!CL21*INPUTs!CH$32</f>
        <v>2049.212452235412</v>
      </c>
      <c r="CN21" s="147">
        <f>conversões!CM21*INPUTs!CI$32</f>
        <v>12702.79046945506</v>
      </c>
      <c r="CO21" s="147">
        <f>conversões!CN21*INPUTs!CJ$32</f>
        <v>4891.5900923149311</v>
      </c>
      <c r="CP21" s="147">
        <f>conversões!CO21*INPUTs!CK$32</f>
        <v>5182.0686183088737</v>
      </c>
      <c r="CQ21" s="145">
        <f t="shared" si="2"/>
        <v>409391.22362479061</v>
      </c>
      <c r="CR21" s="147">
        <f>conversões!CQ21*INPUTs!CM$32</f>
        <v>1600.4594107743515</v>
      </c>
      <c r="CS21" s="147">
        <f>conversões!CR21*INPUTs!CN$32</f>
        <v>694.2403923621431</v>
      </c>
      <c r="CT21" s="147">
        <f>conversões!CS21*INPUTs!CO$32</f>
        <v>1135.5968085333661</v>
      </c>
      <c r="CU21" s="147">
        <f>conversões!CT21*INPUTs!CP$32</f>
        <v>1099.3161678335241</v>
      </c>
      <c r="CV21" s="147">
        <f>conversões!CU21*INPUTs!CQ$32</f>
        <v>1327.7634648291523</v>
      </c>
      <c r="CW21" s="147">
        <f>conversões!CV21*INPUTs!CR$32</f>
        <v>0</v>
      </c>
      <c r="CX21" s="147">
        <f>conversões!CW21*INPUTs!CS$32</f>
        <v>36.016956923453492</v>
      </c>
      <c r="CY21" s="147">
        <f>conversões!CX21*INPUTs!CT$32</f>
        <v>1850.1633209707265</v>
      </c>
      <c r="CZ21" s="147">
        <f>conversões!CY21*INPUTs!CU$32</f>
        <v>108.05087077036048</v>
      </c>
      <c r="DA21" s="147">
        <f>conversões!CZ21*INPUTs!CV$32</f>
        <v>10011.207921145169</v>
      </c>
      <c r="DB21" s="147">
        <f>conversões!DA21*INPUTs!CW$32</f>
        <v>231.30155822401329</v>
      </c>
      <c r="DC21" s="147">
        <f>conversões!DB21*INPUTs!CX$32</f>
        <v>1790.1141321478312</v>
      </c>
      <c r="DD21" s="147">
        <f>conversões!DC21*INPUTs!CY$32</f>
        <v>4737.5998015201385</v>
      </c>
      <c r="DE21" s="147">
        <f>conversões!DD21*INPUTs!CZ$32</f>
        <v>794.35563710075405</v>
      </c>
      <c r="DF21" s="147">
        <f>conversões!DE21*INPUTs!DA$32</f>
        <v>0</v>
      </c>
      <c r="DG21" s="147">
        <f>conversões!DF21*INPUTs!DB$32</f>
        <v>6491.083036323259</v>
      </c>
      <c r="DH21" s="147">
        <f>conversões!DG21*INPUTs!DC$32</f>
        <v>8041.9388366441372</v>
      </c>
      <c r="DI21" s="147">
        <f>conversões!DH21*INPUTs!DD$32</f>
        <v>4835.8520774226863</v>
      </c>
      <c r="DJ21" s="147">
        <f>conversões!DI21*INPUTs!DE$32</f>
        <v>154462.53492022111</v>
      </c>
      <c r="DK21" s="147">
        <f>conversões!DJ21*INPUTs!DF$32</f>
        <v>105943.71225321521</v>
      </c>
      <c r="DL21" s="147">
        <f>conversões!DK21*INPUTs!DG$32</f>
        <v>23915.243536495571</v>
      </c>
      <c r="DM21" s="147">
        <f>conversões!DL21*INPUTs!DH$32</f>
        <v>14087.711521873833</v>
      </c>
      <c r="DN21" s="147">
        <f>conversões!DM21*INPUTs!DI$32</f>
        <v>16640.783756747489</v>
      </c>
      <c r="DO21" s="147">
        <f>conversões!DN21*INPUTs!DJ$32</f>
        <v>1331.6988956268888</v>
      </c>
      <c r="DP21" s="147">
        <f>conversões!DO21*INPUTs!DK$32</f>
        <v>11674.404244849495</v>
      </c>
      <c r="DQ21" s="147">
        <f>conversões!DP21*INPUTs!DL$32</f>
        <v>3429.7632963633569</v>
      </c>
      <c r="DR21" s="147">
        <f>conversões!DQ21*INPUTs!DM$32</f>
        <v>5549.1484138751675</v>
      </c>
      <c r="DS21" s="145">
        <f t="shared" si="3"/>
        <v>381820.06123279314</v>
      </c>
      <c r="DT21" s="147">
        <f>conversões!DS21*INPUTs!DO$32</f>
        <v>2515.691960670883</v>
      </c>
      <c r="DU21" s="147">
        <f>conversões!DT21*INPUTs!DP$32</f>
        <v>801.37296955950364</v>
      </c>
      <c r="DV21" s="147">
        <f>conversões!DU21*INPUTs!DQ$32</f>
        <v>10680.980936543148</v>
      </c>
      <c r="DW21" s="147">
        <f>conversões!DV21*INPUTs!DR$32</f>
        <v>646.97504397161356</v>
      </c>
      <c r="DX21" s="147">
        <f>conversões!DW21*INPUTs!DS$32</f>
        <v>840.60610216172927</v>
      </c>
      <c r="DY21" s="147">
        <f>conversões!DX21*INPUTs!DT$32</f>
        <v>144.31414952820646</v>
      </c>
      <c r="DZ21" s="147">
        <f>conversões!DY21*INPUTs!DU$32</f>
        <v>35.728260320089944</v>
      </c>
      <c r="EA21" s="147">
        <f>conversões!DZ21*INPUTs!DV$32</f>
        <v>2477.5881213167509</v>
      </c>
      <c r="EB21" s="147">
        <f>conversões!EA21*INPUTs!DW$32</f>
        <v>510.0034022161858</v>
      </c>
      <c r="EC21" s="147">
        <f>conversões!EB21*INPUTs!DX$32</f>
        <v>14008.563285837017</v>
      </c>
      <c r="ED21" s="147">
        <f>conversões!EC21*INPUTs!DY$32</f>
        <v>411.92582486691936</v>
      </c>
      <c r="EE21" s="147">
        <f>conversões!ED21*INPUTs!DZ$32</f>
        <v>1081.828604206185</v>
      </c>
      <c r="EF21" s="147">
        <f>conversões!EE21*INPUTs!EA$32</f>
        <v>8241.1400725324092</v>
      </c>
      <c r="EG21" s="147">
        <f>conversões!EF21*INPUTs!EB$32</f>
        <v>746.45933400162846</v>
      </c>
      <c r="EH21" s="147">
        <f>conversões!EG21*INPUTs!EC$32</f>
        <v>0</v>
      </c>
      <c r="EI21" s="147">
        <f>conversões!EH21*INPUTs!ED$32</f>
        <v>6812.1686855149919</v>
      </c>
      <c r="EJ21" s="147">
        <f>conversões!EI21*INPUTs!EE$32</f>
        <v>11178.886469594208</v>
      </c>
      <c r="EK21" s="147">
        <f>conversões!EJ21*INPUTs!EF$32</f>
        <v>5418.0022284822762</v>
      </c>
      <c r="EL21" s="147">
        <f>conversões!EK21*INPUTs!EG$32</f>
        <v>161196.30106333009</v>
      </c>
      <c r="EM21" s="147">
        <f>conversões!EL21*INPUTs!EH$32</f>
        <v>117202.40999908802</v>
      </c>
      <c r="EN21" s="147">
        <f>conversões!EM21*INPUTs!EI$32</f>
        <v>28088.329491722543</v>
      </c>
      <c r="EO21" s="147">
        <f>conversões!EN21*INPUTs!EJ$32</f>
        <v>12108.463646048678</v>
      </c>
      <c r="EP21" s="147">
        <f>conversões!EO21*INPUTs!EK$32</f>
        <v>15730.199564774133</v>
      </c>
      <c r="EQ21" s="147">
        <f>conversões!EP21*INPUTs!EL$32</f>
        <v>1049.7922641191499</v>
      </c>
      <c r="ER21" s="147">
        <f>conversões!EQ21*INPUTs!EM$32</f>
        <v>8573.6875107256146</v>
      </c>
      <c r="ES21" s="147">
        <f>conversões!ER21*INPUTs!EN$32</f>
        <v>12742.727835995835</v>
      </c>
      <c r="ET21" s="147">
        <f>conversões!ES21*INPUTs!EO$32</f>
        <v>4076.8747241722872</v>
      </c>
      <c r="EU21" s="145">
        <f t="shared" si="4"/>
        <v>427321.02155130007</v>
      </c>
      <c r="EV21" s="147">
        <f>conversões!EU21*INPUTs!EQ$32</f>
        <v>3589.4638472746142</v>
      </c>
      <c r="EW21" s="147">
        <f>conversões!EV21*INPUTs!ER$32</f>
        <v>798.97352153179133</v>
      </c>
      <c r="EX21" s="147">
        <f>conversões!EW21*INPUTs!ES$32</f>
        <v>10930.677049388732</v>
      </c>
      <c r="EY21" s="147">
        <f>conversões!EX21*INPUTs!ET$32</f>
        <v>544.89314695816017</v>
      </c>
      <c r="EZ21" s="147">
        <f>conversões!EY21*INPUTs!EU$32</f>
        <v>236.84032207387219</v>
      </c>
      <c r="FA21" s="147">
        <f>conversões!EZ21*INPUTs!EV$32</f>
        <v>0</v>
      </c>
      <c r="FB21" s="147">
        <f>conversões!FA21*INPUTs!EW$32</f>
        <v>1248.2230163602039</v>
      </c>
      <c r="FC21" s="147">
        <f>conversões!FB21*INPUTs!EX$32</f>
        <v>1947.4625623654417</v>
      </c>
      <c r="FD21" s="147">
        <f>conversões!FC21*INPUTs!EY$32</f>
        <v>454.17453597096568</v>
      </c>
      <c r="FE21" s="147">
        <f>conversões!FD21*INPUTs!EZ$32</f>
        <v>7469.9214486051615</v>
      </c>
      <c r="FF21" s="147">
        <f>conversões!FE21*INPUTs!FA$32</f>
        <v>243.60270565715433</v>
      </c>
      <c r="FG21" s="147">
        <f>conversões!FF21*INPUTs!FB$32</f>
        <v>1005.0655393769006</v>
      </c>
      <c r="FH21" s="147">
        <f>conversões!FG21*INPUTs!FC$32</f>
        <v>6692.1344810337087</v>
      </c>
      <c r="FI21" s="147">
        <f>conversões!FH21*INPUTs!FD$32</f>
        <v>1128.396634619816</v>
      </c>
      <c r="FJ21" s="147">
        <f>conversões!FI21*INPUTs!FE$32</f>
        <v>235.3491156806443</v>
      </c>
      <c r="FK21" s="147">
        <f>conversões!FJ21*INPUTs!FF$32</f>
        <v>6785.1996604566966</v>
      </c>
      <c r="FL21" s="147">
        <f>conversões!FK21*INPUTs!FG$32</f>
        <v>13952.539022904162</v>
      </c>
      <c r="FM21" s="147">
        <f>conversões!FL21*INPUTs!FH$32</f>
        <v>4412.4053977270814</v>
      </c>
      <c r="FN21" s="147">
        <f>conversões!FM21*INPUTs!FI$32</f>
        <v>152876.09362849878</v>
      </c>
      <c r="FO21" s="147">
        <f>conversões!FN21*INPUTs!FJ$32</f>
        <v>102854.21101614126</v>
      </c>
      <c r="FP21" s="147">
        <f>conversões!FO21*INPUTs!FK$32</f>
        <v>25298.844264882926</v>
      </c>
      <c r="FQ21" s="147">
        <f>conversões!FP21*INPUTs!FL$32</f>
        <v>13445.477238507088</v>
      </c>
      <c r="FR21" s="147">
        <f>conversões!FQ21*INPUTs!FM$32</f>
        <v>13006.386802276733</v>
      </c>
      <c r="FS21" s="147">
        <f>conversões!FR21*INPUTs!FN$32</f>
        <v>1833.9767324046336</v>
      </c>
      <c r="FT21" s="147">
        <f>conversões!FS21*INPUTs!FO$32</f>
        <v>5991.9755756644108</v>
      </c>
      <c r="FU21" s="147">
        <f>conversões!FT21*INPUTs!FP$32</f>
        <v>9579.7713637333818</v>
      </c>
      <c r="FV21" s="147">
        <f>conversões!FU21*INPUTs!FQ$32</f>
        <v>3475.4674150326905</v>
      </c>
      <c r="FW21" s="145">
        <f t="shared" si="5"/>
        <v>390037.52604512696</v>
      </c>
      <c r="FX21" s="147">
        <f>conversões!FW21*INPUTs!FS$32</f>
        <v>2591.6747020724865</v>
      </c>
      <c r="FY21" s="147">
        <f>conversões!FX21*INPUTs!FT$32</f>
        <v>695.56461854865063</v>
      </c>
      <c r="FZ21" s="147">
        <f>conversões!FY21*INPUTs!FU$32</f>
        <v>13570.792765488839</v>
      </c>
      <c r="GA21" s="147">
        <f>conversões!FZ21*INPUTs!FV$32</f>
        <v>308.2363104727529</v>
      </c>
      <c r="GB21" s="147">
        <f>conversões!GA21*INPUTs!FW$32</f>
        <v>388.32770783048693</v>
      </c>
      <c r="GC21" s="147">
        <f>conversões!GB21*INPUTs!FX$32</f>
        <v>0</v>
      </c>
      <c r="GD21" s="147">
        <f>conversões!GC21*INPUTs!FY$32</f>
        <v>1269.1767849721839</v>
      </c>
      <c r="GE21" s="147">
        <f>conversões!GD21*INPUTs!FZ$32</f>
        <v>2537.7225245780301</v>
      </c>
      <c r="GF21" s="147">
        <f>conversões!GE21*INPUTs!GA$32</f>
        <v>487.22572465030436</v>
      </c>
      <c r="GG21" s="147">
        <f>conversões!GF21*INPUTs!GB$32</f>
        <v>7092.9888068117943</v>
      </c>
      <c r="GH21" s="147">
        <f>conversões!GG21*INPUTs!GC$32</f>
        <v>204.72285719493209</v>
      </c>
      <c r="GI21" s="147">
        <f>conversões!GH21*INPUTs!GD$32</f>
        <v>2180.3740078152937</v>
      </c>
      <c r="GJ21" s="147">
        <f>conversões!GI21*INPUTs!GE$32</f>
        <v>15197.555076124132</v>
      </c>
      <c r="GK21" s="147">
        <f>conversões!GJ21*INPUTs!GF$32</f>
        <v>737.51666125268036</v>
      </c>
      <c r="GL21" s="147">
        <f>conversões!GK21*INPUTs!GG$32</f>
        <v>247.2861333756554</v>
      </c>
      <c r="GM21" s="147">
        <f>conversões!GL21*INPUTs!GH$32</f>
        <v>5124.917538323607</v>
      </c>
      <c r="GN21" s="147">
        <f>conversões!GM21*INPUTs!GI$32</f>
        <v>10109.488385869241</v>
      </c>
      <c r="GO21" s="147">
        <f>conversões!GN21*INPUTs!GJ$32</f>
        <v>6160.3419117056537</v>
      </c>
      <c r="GP21" s="147">
        <f>conversões!GO21*INPUTs!GK$32</f>
        <v>172898.0176410531</v>
      </c>
      <c r="GQ21" s="147">
        <f>conversões!GP21*INPUTs!GL$32</f>
        <v>117045.03684655111</v>
      </c>
      <c r="GR21" s="147">
        <f>conversões!GQ21*INPUTs!GM$32</f>
        <v>20686.601200029108</v>
      </c>
      <c r="GS21" s="147">
        <f>conversões!GR21*INPUTs!GN$32</f>
        <v>18673.188588201629</v>
      </c>
      <c r="GT21" s="147">
        <f>conversões!GS21*INPUTs!GO$32</f>
        <v>12295.129421172183</v>
      </c>
      <c r="GU21" s="147">
        <f>conversões!GT21*INPUTs!GP$32</f>
        <v>1817.4950388135233</v>
      </c>
      <c r="GV21" s="147">
        <f>conversões!GU21*INPUTs!GQ$32</f>
        <v>8186.1780457386576</v>
      </c>
      <c r="GW21" s="147">
        <f>conversões!GV21*INPUTs!GR$32</f>
        <v>7800.8067120719825</v>
      </c>
      <c r="GX21" s="147">
        <f>conversões!GW21*INPUTs!GS$32</f>
        <v>2869.8945325473442</v>
      </c>
      <c r="GY21" s="145">
        <f t="shared" si="6"/>
        <v>431176.26054326538</v>
      </c>
      <c r="GZ21" s="147">
        <f>conversões!GY21*INPUTs!GU$32</f>
        <v>2125.1076723972269</v>
      </c>
      <c r="HA21" s="147">
        <f>conversões!GZ21*INPUTs!GV$32</f>
        <v>559.78665971435453</v>
      </c>
      <c r="HB21" s="147">
        <f>conversões!HA21*INPUTs!GW$32</f>
        <v>10093.511391308875</v>
      </c>
      <c r="HC21" s="147">
        <f>conversões!HB21*INPUTs!GX$32</f>
        <v>354.76676572002282</v>
      </c>
      <c r="HD21" s="147">
        <f>conversões!HC21*INPUTs!GY$32</f>
        <v>444.01671957324282</v>
      </c>
      <c r="HE21" s="147">
        <f>conversões!HD21*INPUTs!GZ$32</f>
        <v>164.2372032165791</v>
      </c>
      <c r="HF21" s="147">
        <f>conversões!HE21*INPUTs!HA$32</f>
        <v>1295.6399233083901</v>
      </c>
      <c r="HG21" s="147">
        <f>conversões!HF21*INPUTs!HB$32</f>
        <v>1317.2133443571697</v>
      </c>
      <c r="HH21" s="147">
        <f>conversões!HG21*INPUTs!HC$32</f>
        <v>729.57983463440621</v>
      </c>
      <c r="HI21" s="147">
        <f>conversões!HH21*INPUTs!HD$32</f>
        <v>5849.9382888426162</v>
      </c>
      <c r="HJ21" s="147">
        <f>conversões!HI21*INPUTs!HE$32</f>
        <v>232.67081190067583</v>
      </c>
      <c r="HK21" s="147">
        <f>conversões!HJ21*INPUTs!HF$32</f>
        <v>862.32383379561736</v>
      </c>
      <c r="HL21" s="147">
        <f>conversões!HK21*INPUTs!HG$32</f>
        <v>12851.524414427888</v>
      </c>
      <c r="HM21" s="147">
        <f>conversões!HL21*INPUTs!HH$32</f>
        <v>670.76490741755902</v>
      </c>
      <c r="HN21" s="147">
        <f>conversões!HM21*INPUTs!HI$32</f>
        <v>238.82538498966349</v>
      </c>
      <c r="HO21" s="147">
        <f>conversões!HN21*INPUTs!HJ$32</f>
        <v>6546.7693692238417</v>
      </c>
      <c r="HP21" s="147">
        <f>conversões!HO21*INPUTs!HK$32</f>
        <v>8716.8261709220587</v>
      </c>
      <c r="HQ21" s="147">
        <f>conversões!HP21*INPUTs!HL$32</f>
        <v>4914.1586455695942</v>
      </c>
      <c r="HR21" s="147">
        <f>conversões!HQ21*INPUTs!HM$32</f>
        <v>154578.49829537177</v>
      </c>
      <c r="HS21" s="147">
        <f>conversões!HR21*INPUTs!HN$32</f>
        <v>129464.51861108266</v>
      </c>
      <c r="HT21" s="147">
        <f>conversões!HS21*INPUTs!HO$32</f>
        <v>30037.950062068219</v>
      </c>
      <c r="HU21" s="147">
        <f>conversões!HT21*INPUTs!HP$32</f>
        <v>16843.452985991069</v>
      </c>
      <c r="HV21" s="147">
        <f>conversões!HU21*INPUTs!HQ$32</f>
        <v>11291.809797150825</v>
      </c>
      <c r="HW21" s="147">
        <f>conversões!HV21*INPUTs!HR$32</f>
        <v>1407.6597806426596</v>
      </c>
      <c r="HX21" s="147">
        <f>conversões!HW21*INPUTs!HS$32</f>
        <v>6571.6023224857117</v>
      </c>
      <c r="HY21" s="147">
        <f>conversões!HX21*INPUTs!HT$32</f>
        <v>7435.4359860087561</v>
      </c>
      <c r="HZ21" s="147">
        <f>conversões!HY21*INPUTs!HU$32</f>
        <v>3402.2269696884478</v>
      </c>
      <c r="IA21" s="145">
        <f t="shared" si="7"/>
        <v>419000.81615180994</v>
      </c>
    </row>
    <row r="22" spans="1:235" s="28" customFormat="1" ht="24" x14ac:dyDescent="0.25">
      <c r="A22" s="99" t="s">
        <v>28</v>
      </c>
      <c r="B22" s="100">
        <v>6141</v>
      </c>
      <c r="C22" s="100"/>
      <c r="D22" s="100">
        <v>4</v>
      </c>
      <c r="E22" s="100"/>
      <c r="F22" s="100"/>
      <c r="G22" s="100" t="s">
        <v>785</v>
      </c>
      <c r="H22" s="100" t="s">
        <v>23</v>
      </c>
      <c r="I22" s="99" t="s">
        <v>11</v>
      </c>
      <c r="J22" s="99" t="s">
        <v>881</v>
      </c>
      <c r="K22" s="99" t="s">
        <v>845</v>
      </c>
      <c r="L22" s="147">
        <f>conversões!K22*INPUTs!G$33</f>
        <v>4660.0861491887645</v>
      </c>
      <c r="M22" s="147">
        <f>conversões!L22*INPUTs!H$33</f>
        <v>5334.2969354936249</v>
      </c>
      <c r="N22" s="147">
        <f>conversões!M22*INPUTs!I$33</f>
        <v>106291.31795905929</v>
      </c>
      <c r="O22" s="147">
        <f>conversões!N22*INPUTs!J$33</f>
        <v>0</v>
      </c>
      <c r="P22" s="147">
        <f>conversões!O22*INPUTs!K$33</f>
        <v>46072.859126895797</v>
      </c>
      <c r="Q22" s="147">
        <f>conversões!P22*INPUTs!L$33</f>
        <v>0</v>
      </c>
      <c r="R22" s="147">
        <f>conversões!Q22*INPUTs!M$33</f>
        <v>5085.8467091772363</v>
      </c>
      <c r="S22" s="147">
        <f>conversões!R22*INPUTs!N$33</f>
        <v>15122.71338164291</v>
      </c>
      <c r="T22" s="147">
        <f>conversões!S22*INPUTs!O$33</f>
        <v>7750.6064146367762</v>
      </c>
      <c r="U22" s="147">
        <f>conversões!T22*INPUTs!P$33</f>
        <v>143750.41523052158</v>
      </c>
      <c r="V22" s="147">
        <f>conversões!U22*INPUTs!Q$33</f>
        <v>138689.80400744616</v>
      </c>
      <c r="W22" s="147">
        <f>conversões!V22*INPUTs!R$33</f>
        <v>45591.697219658454</v>
      </c>
      <c r="X22" s="147">
        <f>conversões!W22*INPUTs!S$33</f>
        <v>75397.754678311452</v>
      </c>
      <c r="Y22" s="147">
        <f>conversões!X22*INPUTs!T$33</f>
        <v>41912.281994130521</v>
      </c>
      <c r="Z22" s="147">
        <f>conversões!Y22*INPUTs!U$33</f>
        <v>16535.507739767381</v>
      </c>
      <c r="AA22" s="147">
        <f>conversões!Z22*INPUTs!V$33</f>
        <v>66859.317786628919</v>
      </c>
      <c r="AB22" s="147">
        <f>conversões!AA22*INPUTs!W$33</f>
        <v>388917.85433932446</v>
      </c>
      <c r="AC22" s="147">
        <f>conversões!AB22*INPUTs!X$33</f>
        <v>100182.5554883474</v>
      </c>
      <c r="AD22" s="147">
        <f>conversões!AC22*INPUTs!Y$33</f>
        <v>147733.95109697554</v>
      </c>
      <c r="AE22" s="147">
        <f>conversões!AD22*INPUTs!Z$33</f>
        <v>2947540.5071226326</v>
      </c>
      <c r="AF22" s="147">
        <f>conversões!AE22*INPUTs!AA$33</f>
        <v>230648.52171313149</v>
      </c>
      <c r="AG22" s="147">
        <f>conversões!AF22*INPUTs!AB$33</f>
        <v>266396.26850055193</v>
      </c>
      <c r="AH22" s="147">
        <f>conversões!AG22*INPUTs!AC$33</f>
        <v>470358.87569401518</v>
      </c>
      <c r="AI22" s="147">
        <f>conversões!AH22*INPUTs!AD$33</f>
        <v>41039.08642500759</v>
      </c>
      <c r="AJ22" s="147">
        <f>conversões!AI22*INPUTs!AE$33</f>
        <v>20247.886874286392</v>
      </c>
      <c r="AK22" s="147">
        <f>conversões!AJ22*INPUTs!AF$33</f>
        <v>69381.423791604335</v>
      </c>
      <c r="AL22" s="147">
        <f>conversões!AK22*INPUTs!AG$33</f>
        <v>0</v>
      </c>
      <c r="AM22" s="145">
        <f t="shared" si="0"/>
        <v>5401501.4363784343</v>
      </c>
      <c r="AN22" s="147">
        <f>conversões!AM22*INPUTs!AI$33</f>
        <v>953.54379104001202</v>
      </c>
      <c r="AO22" s="147">
        <f>conversões!AN22*INPUTs!AJ$33</f>
        <v>6014.0609782885094</v>
      </c>
      <c r="AP22" s="147">
        <f>conversões!AO22*INPUTs!AK$33</f>
        <v>90811.093892736273</v>
      </c>
      <c r="AQ22" s="147">
        <f>conversões!AP22*INPUTs!AL$33</f>
        <v>0</v>
      </c>
      <c r="AR22" s="147">
        <f>conversões!AQ22*INPUTs!AM$33</f>
        <v>48544.942070344157</v>
      </c>
      <c r="AS22" s="147">
        <f>conversões!AR22*INPUTs!AN$33</f>
        <v>0</v>
      </c>
      <c r="AT22" s="147">
        <f>conversões!AS22*INPUTs!AO$33</f>
        <v>2604.7691287252992</v>
      </c>
      <c r="AU22" s="147">
        <f>conversões!AT22*INPUTs!AP$33</f>
        <v>11420.230508604653</v>
      </c>
      <c r="AV22" s="147">
        <f>conversões!AU22*INPUTs!AQ$33</f>
        <v>6857.2074651149323</v>
      </c>
      <c r="AW22" s="147">
        <f>conversões!AV22*INPUTs!AR$33</f>
        <v>20834.829897654981</v>
      </c>
      <c r="AX22" s="147">
        <f>conversões!AW22*INPUTs!AS$33</f>
        <v>128647.48871699045</v>
      </c>
      <c r="AY22" s="147">
        <f>conversões!AX22*INPUTs!AT$33</f>
        <v>30554.149728613051</v>
      </c>
      <c r="AZ22" s="147">
        <f>conversões!AY22*INPUTs!AU$33</f>
        <v>78720.018823629653</v>
      </c>
      <c r="BA22" s="147">
        <f>conversões!AZ22*INPUTs!AV$33</f>
        <v>39174.08220680966</v>
      </c>
      <c r="BB22" s="147">
        <f>conversões!BA22*INPUTs!AW$33</f>
        <v>4164.0593310779732</v>
      </c>
      <c r="BC22" s="147">
        <f>conversões!BB22*INPUTs!AX$33</f>
        <v>63355.336759461359</v>
      </c>
      <c r="BD22" s="147">
        <f>conversões!BC22*INPUTs!AY$33</f>
        <v>395142.14539045142</v>
      </c>
      <c r="BE22" s="147">
        <f>conversões!BD22*INPUTs!AZ$33</f>
        <v>103180.46598884116</v>
      </c>
      <c r="BF22" s="147">
        <f>conversões!BE22*INPUTs!BA$33</f>
        <v>140874.05641736567</v>
      </c>
      <c r="BG22" s="147">
        <f>conversões!BF22*INPUTs!BB$33</f>
        <v>2975442.0778806601</v>
      </c>
      <c r="BH22" s="147">
        <f>conversões!BG22*INPUTs!BC$33</f>
        <v>250053.72685768708</v>
      </c>
      <c r="BI22" s="147">
        <f>conversões!BH22*INPUTs!BD$33</f>
        <v>257357.35678926477</v>
      </c>
      <c r="BJ22" s="147">
        <f>conversões!BI22*INPUTs!BE$33</f>
        <v>440548.24643489171</v>
      </c>
      <c r="BK22" s="147">
        <f>conversões!BJ22*INPUTs!BF$33</f>
        <v>44685.65997440627</v>
      </c>
      <c r="BL22" s="147">
        <f>conversões!BK22*INPUTs!BG$33</f>
        <v>21140.850758939869</v>
      </c>
      <c r="BM22" s="147">
        <f>conversões!BL22*INPUTs!BH$33</f>
        <v>82240.682199752744</v>
      </c>
      <c r="BN22" s="147">
        <f>conversões!BM22*INPUTs!BI$33</f>
        <v>0</v>
      </c>
      <c r="BO22" s="145">
        <f t="shared" si="1"/>
        <v>5243321.0819913521</v>
      </c>
      <c r="BP22" s="147">
        <f>conversões!BO22*INPUTs!BK$33</f>
        <v>844.99911490770069</v>
      </c>
      <c r="BQ22" s="147">
        <f>conversões!BP22*INPUTs!BL$33</f>
        <v>0</v>
      </c>
      <c r="BR22" s="147">
        <f>conversões!BQ22*INPUTs!BM$33</f>
        <v>97442.532734752225</v>
      </c>
      <c r="BS22" s="147">
        <f>conversões!BR22*INPUTs!BN$33</f>
        <v>0</v>
      </c>
      <c r="BT22" s="147">
        <f>conversões!BS22*INPUTs!BO$33</f>
        <v>43742.031881867661</v>
      </c>
      <c r="BU22" s="147">
        <f>conversões!BT22*INPUTs!BP$33</f>
        <v>0</v>
      </c>
      <c r="BV22" s="147">
        <f>conversões!BU22*INPUTs!BQ$33</f>
        <v>0</v>
      </c>
      <c r="BW22" s="147">
        <f>conversões!BV22*INPUTs!BR$33</f>
        <v>10357.452076780764</v>
      </c>
      <c r="BX22" s="147">
        <f>conversões!BW22*INPUTs!BS$33</f>
        <v>5629.5662274960159</v>
      </c>
      <c r="BY22" s="147">
        <f>conversões!BX22*INPUTs!BT$33</f>
        <v>8030.0409764139449</v>
      </c>
      <c r="BZ22" s="147">
        <f>conversões!BY22*INPUTs!BU$33</f>
        <v>135929.3912486257</v>
      </c>
      <c r="CA22" s="147">
        <f>conversões!BZ22*INPUTs!BV$33</f>
        <v>41196.468539071</v>
      </c>
      <c r="CB22" s="147">
        <f>conversões!CA22*INPUTs!BW$33</f>
        <v>70110.122234027105</v>
      </c>
      <c r="CC22" s="147">
        <f>conversões!CB22*INPUTs!BX$33</f>
        <v>32981.464695765462</v>
      </c>
      <c r="CD22" s="147">
        <f>conversões!CC22*INPUTs!BY$33</f>
        <v>4039.3729907310549</v>
      </c>
      <c r="CE22" s="147">
        <f>conversões!CD22*INPUTs!BZ$33</f>
        <v>63264.980213755545</v>
      </c>
      <c r="CF22" s="147">
        <f>conversões!CE22*INPUTs!CA$33</f>
        <v>307691.14015786414</v>
      </c>
      <c r="CG22" s="147">
        <f>conversões!CF22*INPUTs!CB$33</f>
        <v>107362.18543621758</v>
      </c>
      <c r="CH22" s="147">
        <f>conversões!CG22*INPUTs!CC$33</f>
        <v>785557.85394495865</v>
      </c>
      <c r="CI22" s="147">
        <f>conversões!CH22*INPUTs!CD$33</f>
        <v>3466294.7418928673</v>
      </c>
      <c r="CJ22" s="147">
        <f>conversões!CI22*INPUTs!CE$33</f>
        <v>245266.50068557166</v>
      </c>
      <c r="CK22" s="147">
        <f>conversões!CJ22*INPUTs!CF$33</f>
        <v>238765.75896901151</v>
      </c>
      <c r="CL22" s="147">
        <f>conversões!CK22*INPUTs!CG$33</f>
        <v>399152.81617968093</v>
      </c>
      <c r="CM22" s="147">
        <f>conversões!CL22*INPUTs!CH$33</f>
        <v>45570.039030663989</v>
      </c>
      <c r="CN22" s="147">
        <f>conversões!CM22*INPUTs!CI$33</f>
        <v>20706.415561954222</v>
      </c>
      <c r="CO22" s="147">
        <f>conversões!CN22*INPUTs!CJ$33</f>
        <v>64495.155752455015</v>
      </c>
      <c r="CP22" s="147">
        <f>conversões!CO22*INPUTs!CK$33</f>
        <v>0</v>
      </c>
      <c r="CQ22" s="145">
        <f t="shared" si="2"/>
        <v>6194431.0305454386</v>
      </c>
      <c r="CR22" s="147">
        <f>conversões!CQ22*INPUTs!CM$33</f>
        <v>408.14899288046786</v>
      </c>
      <c r="CS22" s="147">
        <f>conversões!CR22*INPUTs!CN$33</f>
        <v>0</v>
      </c>
      <c r="CT22" s="147">
        <f>conversões!CS22*INPUTs!CO$33</f>
        <v>80480.624134009267</v>
      </c>
      <c r="CU22" s="147">
        <f>conversões!CT22*INPUTs!CP$33</f>
        <v>0</v>
      </c>
      <c r="CV22" s="147">
        <f>conversões!CU22*INPUTs!CQ$33</f>
        <v>27870.078822334421</v>
      </c>
      <c r="CW22" s="147">
        <f>conversões!CV22*INPUTs!CR$33</f>
        <v>0</v>
      </c>
      <c r="CX22" s="147">
        <f>conversões!CW22*INPUTs!CS$33</f>
        <v>0</v>
      </c>
      <c r="CY22" s="147">
        <f>conversões!CX22*INPUTs!CT$33</f>
        <v>0</v>
      </c>
      <c r="CZ22" s="147">
        <f>conversões!CY22*INPUTs!CU$33</f>
        <v>0</v>
      </c>
      <c r="DA22" s="147">
        <f>conversões!CZ22*INPUTs!CV$33</f>
        <v>0</v>
      </c>
      <c r="DB22" s="147">
        <f>conversões!DA22*INPUTs!CW$33</f>
        <v>114199.5472021263</v>
      </c>
      <c r="DC22" s="147">
        <f>conversões!DB22*INPUTs!CX$33</f>
        <v>31375.287561007572</v>
      </c>
      <c r="DD22" s="147">
        <f>conversões!DC22*INPUTs!CY$33</f>
        <v>67919.461947818127</v>
      </c>
      <c r="DE22" s="147">
        <f>conversões!DD22*INPUTs!CZ$33</f>
        <v>37522.733326162786</v>
      </c>
      <c r="DF22" s="147">
        <f>conversões!DE22*INPUTs!DA$33</f>
        <v>1674.6436545999336</v>
      </c>
      <c r="DG22" s="147">
        <f>conversões!DF22*INPUTs!DB$33</f>
        <v>103155.5711392324</v>
      </c>
      <c r="DH22" s="147">
        <f>conversões!DG22*INPUTs!DC$33</f>
        <v>350040.84204955108</v>
      </c>
      <c r="DI22" s="147">
        <f>conversões!DH22*INPUTs!DD$33</f>
        <v>104629.68965044527</v>
      </c>
      <c r="DJ22" s="147">
        <f>conversões!DI22*INPUTs!DE$33</f>
        <v>687832.69824430277</v>
      </c>
      <c r="DK22" s="147">
        <f>conversões!DJ22*INPUTs!DF$33</f>
        <v>3600777.7282119701</v>
      </c>
      <c r="DL22" s="147">
        <f>conversões!DK22*INPUTs!DG$33</f>
        <v>277812.1107519319</v>
      </c>
      <c r="DM22" s="147">
        <f>conversões!DL22*INPUTs!DH$33</f>
        <v>223662.29563609484</v>
      </c>
      <c r="DN22" s="147">
        <f>conversões!DM22*INPUTs!DI$33</f>
        <v>419807.54979907244</v>
      </c>
      <c r="DO22" s="147">
        <f>conversões!DN22*INPUTs!DJ$33</f>
        <v>48877.388641985926</v>
      </c>
      <c r="DP22" s="147">
        <f>conversões!DO22*INPUTs!DK$33</f>
        <v>6709.8789796835881</v>
      </c>
      <c r="DQ22" s="147">
        <f>conversões!DP22*INPUTs!DL$33</f>
        <v>90086.031977364735</v>
      </c>
      <c r="DR22" s="147">
        <f>conversões!DQ22*INPUTs!DM$33</f>
        <v>300.77618546614264</v>
      </c>
      <c r="DS22" s="145">
        <f t="shared" si="3"/>
        <v>6275143.0869080406</v>
      </c>
      <c r="DT22" s="147">
        <f>conversões!DS22*INPUTs!DO$33</f>
        <v>828.5804755244535</v>
      </c>
      <c r="DU22" s="147">
        <f>conversões!DT22*INPUTs!DP$33</f>
        <v>0</v>
      </c>
      <c r="DV22" s="147">
        <f>conversões!DU22*INPUTs!DQ$33</f>
        <v>77795.998621673789</v>
      </c>
      <c r="DW22" s="147">
        <f>conversões!DV22*INPUTs!DR$33</f>
        <v>0</v>
      </c>
      <c r="DX22" s="147">
        <f>conversões!DW22*INPUTs!DS$33</f>
        <v>27745.707015187607</v>
      </c>
      <c r="DY22" s="147">
        <f>conversões!DX22*INPUTs!DT$33</f>
        <v>0</v>
      </c>
      <c r="DZ22" s="147">
        <f>conversões!DY22*INPUTs!DU$33</f>
        <v>0</v>
      </c>
      <c r="EA22" s="147">
        <f>conversões!DZ22*INPUTs!DV$33</f>
        <v>0</v>
      </c>
      <c r="EB22" s="147">
        <f>conversões!EA22*INPUTs!DW$33</f>
        <v>0</v>
      </c>
      <c r="EC22" s="147">
        <f>conversões!EB22*INPUTs!DX$33</f>
        <v>0</v>
      </c>
      <c r="ED22" s="147">
        <f>conversões!EC22*INPUTs!DY$33</f>
        <v>10244.351864393177</v>
      </c>
      <c r="EE22" s="147">
        <f>conversões!ED22*INPUTs!DZ$33</f>
        <v>40470.976782539045</v>
      </c>
      <c r="EF22" s="147">
        <f>conversões!EE22*INPUTs!EA$33</f>
        <v>30557.28412177505</v>
      </c>
      <c r="EG22" s="147">
        <f>conversões!EF22*INPUTs!EB$33</f>
        <v>39846.597962866013</v>
      </c>
      <c r="EH22" s="147">
        <f>conversões!EG22*INPUTs!EC$33</f>
        <v>541.44216331488565</v>
      </c>
      <c r="EI22" s="147">
        <f>conversões!EH22*INPUTs!ED$33</f>
        <v>14234.026029002842</v>
      </c>
      <c r="EJ22" s="147">
        <f>conversões!EI22*INPUTs!EE$33</f>
        <v>362715.62098338833</v>
      </c>
      <c r="EK22" s="147">
        <f>conversões!EJ22*INPUTs!EF$33</f>
        <v>93942.581241790394</v>
      </c>
      <c r="EL22" s="147">
        <f>conversões!EK22*INPUTs!EG$33</f>
        <v>710129.25636620249</v>
      </c>
      <c r="EM22" s="147">
        <f>conversões!EL22*INPUTs!EH$33</f>
        <v>3893231.3560859389</v>
      </c>
      <c r="EN22" s="147">
        <f>conversões!EM22*INPUTs!EI$33</f>
        <v>273820.72728039767</v>
      </c>
      <c r="EO22" s="147">
        <f>conversões!EN22*INPUTs!EJ$33</f>
        <v>253813.71865601151</v>
      </c>
      <c r="EP22" s="147">
        <f>conversões!EO22*INPUTs!EK$33</f>
        <v>490506.10551078606</v>
      </c>
      <c r="EQ22" s="147">
        <f>conversões!EP22*INPUTs!EL$33</f>
        <v>47788.58527396703</v>
      </c>
      <c r="ER22" s="147">
        <f>conversões!EQ22*INPUTs!EM$33</f>
        <v>8332.8826950830316</v>
      </c>
      <c r="ES22" s="147">
        <f>conversões!ER22*INPUTs!EN$33</f>
        <v>96210.980240619509</v>
      </c>
      <c r="ET22" s="147">
        <f>conversões!ES22*INPUTs!EO$33</f>
        <v>1947.6576060904961</v>
      </c>
      <c r="EU22" s="145">
        <f t="shared" si="4"/>
        <v>6474704.4369765529</v>
      </c>
      <c r="EV22" s="147">
        <f>conversões!EU22*INPUTs!EQ$33</f>
        <v>621.21392828296393</v>
      </c>
      <c r="EW22" s="147">
        <f>conversões!EV22*INPUTs!ER$33</f>
        <v>0</v>
      </c>
      <c r="EX22" s="147">
        <f>conversões!EW22*INPUTs!ES$33</f>
        <v>61709.273567316348</v>
      </c>
      <c r="EY22" s="147">
        <f>conversões!EX22*INPUTs!ET$33</f>
        <v>0</v>
      </c>
      <c r="EZ22" s="147">
        <f>conversões!EY22*INPUTs!EU$33</f>
        <v>23635.769315598845</v>
      </c>
      <c r="FA22" s="147">
        <f>conversões!EZ22*INPUTs!EV$33</f>
        <v>0</v>
      </c>
      <c r="FB22" s="147">
        <f>conversões!FA22*INPUTs!EW$33</f>
        <v>0</v>
      </c>
      <c r="FC22" s="147">
        <f>conversões!FB22*INPUTs!EX$33</f>
        <v>0</v>
      </c>
      <c r="FD22" s="147">
        <f>conversões!FC22*INPUTs!EY$33</f>
        <v>0</v>
      </c>
      <c r="FE22" s="147">
        <f>conversões!FD22*INPUTs!EZ$33</f>
        <v>169.90440789466371</v>
      </c>
      <c r="FF22" s="147">
        <f>conversões!FE22*INPUTs!FA$33</f>
        <v>20060.43823362709</v>
      </c>
      <c r="FG22" s="147">
        <f>conversões!FF22*INPUTs!FB$33</f>
        <v>30934.283438738599</v>
      </c>
      <c r="FH22" s="147">
        <f>conversões!FG22*INPUTs!FC$33</f>
        <v>20855.057470990389</v>
      </c>
      <c r="FI22" s="147">
        <f>conversões!FH22*INPUTs!FD$33</f>
        <v>40381.110121989354</v>
      </c>
      <c r="FJ22" s="147">
        <f>conversões!FI22*INPUTs!FE$33</f>
        <v>0</v>
      </c>
      <c r="FK22" s="147">
        <f>conversões!FJ22*INPUTs!FF$33</f>
        <v>1415.5287394546106</v>
      </c>
      <c r="FL22" s="147">
        <f>conversões!FK22*INPUTs!FG$33</f>
        <v>334847.44840820908</v>
      </c>
      <c r="FM22" s="147">
        <f>conversões!FL22*INPUTs!FH$33</f>
        <v>124180.52127564541</v>
      </c>
      <c r="FN22" s="147">
        <f>conversões!FM22*INPUTs!FI$33</f>
        <v>588730.43610687833</v>
      </c>
      <c r="FO22" s="147">
        <f>conversões!FN22*INPUTs!FJ$33</f>
        <v>4370290.6309162043</v>
      </c>
      <c r="FP22" s="147">
        <f>conversões!FO22*INPUTs!FK$33</f>
        <v>244687.78079274559</v>
      </c>
      <c r="FQ22" s="147">
        <f>conversões!FP22*INPUTs!FL$33</f>
        <v>192651.08899114159</v>
      </c>
      <c r="FR22" s="147">
        <f>conversões!FQ22*INPUTs!FM$33</f>
        <v>398563.47866354475</v>
      </c>
      <c r="FS22" s="147">
        <f>conversões!FR22*INPUTs!FN$33</f>
        <v>41608.549601212137</v>
      </c>
      <c r="FT22" s="147">
        <f>conversões!FS22*INPUTs!FO$33</f>
        <v>7928.4756918673647</v>
      </c>
      <c r="FU22" s="147">
        <f>conversões!FT22*INPUTs!FP$33</f>
        <v>75018.535211060342</v>
      </c>
      <c r="FV22" s="147">
        <f>conversões!FU22*INPUTs!FQ$33</f>
        <v>150957.17090622155</v>
      </c>
      <c r="FW22" s="145">
        <f t="shared" si="5"/>
        <v>6729246.6957886238</v>
      </c>
      <c r="FX22" s="147">
        <f>conversões!FW22*INPUTs!FS$33</f>
        <v>302.93517821208417</v>
      </c>
      <c r="FY22" s="147">
        <f>conversões!FX22*INPUTs!FT$33</f>
        <v>0</v>
      </c>
      <c r="FZ22" s="147">
        <f>conversões!FY22*INPUTs!FU$33</f>
        <v>52607.359563878672</v>
      </c>
      <c r="GA22" s="147">
        <f>conversões!FZ22*INPUTs!FV$33</f>
        <v>0</v>
      </c>
      <c r="GB22" s="147">
        <f>conversões!GA22*INPUTs!FW$33</f>
        <v>21221.046454903331</v>
      </c>
      <c r="GC22" s="147">
        <f>conversões!GB22*INPUTs!FX$33</f>
        <v>0</v>
      </c>
      <c r="GD22" s="147">
        <f>conversões!GC22*INPUTs!FY$33</f>
        <v>0</v>
      </c>
      <c r="GE22" s="147">
        <f>conversões!GD22*INPUTs!FZ$33</f>
        <v>22074.048389695388</v>
      </c>
      <c r="GF22" s="147">
        <f>conversões!GE22*INPUTs!GA$33</f>
        <v>0</v>
      </c>
      <c r="GG22" s="147">
        <f>conversões!GF22*INPUTs!GB$33</f>
        <v>136.60206975072725</v>
      </c>
      <c r="GH22" s="147">
        <f>conversões!GG22*INPUTs!GC$33</f>
        <v>0</v>
      </c>
      <c r="GI22" s="147">
        <f>conversões!GH22*INPUTs!GD$33</f>
        <v>560.73022610828332</v>
      </c>
      <c r="GJ22" s="147">
        <f>conversões!GI22*INPUTs!GE$33</f>
        <v>21022.266809837012</v>
      </c>
      <c r="GK22" s="147">
        <f>conversões!GJ22*INPUTs!GF$33</f>
        <v>0</v>
      </c>
      <c r="GL22" s="147">
        <f>conversões!GK22*INPUTs!GG$33</f>
        <v>14610.231829751001</v>
      </c>
      <c r="GM22" s="147">
        <f>conversões!GL22*INPUTs!GH$33</f>
        <v>807.09134989630991</v>
      </c>
      <c r="GN22" s="147">
        <f>conversões!GM22*INPUTs!GI$33</f>
        <v>260247.59153056011</v>
      </c>
      <c r="GO22" s="147">
        <f>conversões!GN22*INPUTs!GJ$33</f>
        <v>108154.29404441491</v>
      </c>
      <c r="GP22" s="147">
        <f>conversões!GO22*INPUTs!GK$33</f>
        <v>590419.45938597457</v>
      </c>
      <c r="GQ22" s="147">
        <f>conversões!GP22*INPUTs!GL$33</f>
        <v>2216774.1953183813</v>
      </c>
      <c r="GR22" s="147">
        <f>conversões!GQ22*INPUTs!GM$33</f>
        <v>258536.22756593223</v>
      </c>
      <c r="GS22" s="147">
        <f>conversões!GR22*INPUTs!GN$33</f>
        <v>178233.68934589793</v>
      </c>
      <c r="GT22" s="147">
        <f>conversões!GS22*INPUTs!GO$33</f>
        <v>392595.38834093773</v>
      </c>
      <c r="GU22" s="147">
        <f>conversões!GT22*INPUTs!GP$33</f>
        <v>41036.100745072668</v>
      </c>
      <c r="GV22" s="147">
        <f>conversões!GU22*INPUTs!GQ$33</f>
        <v>5728.0981951499853</v>
      </c>
      <c r="GW22" s="147">
        <f>conversões!GV22*INPUTs!GR$33</f>
        <v>63076.024614260597</v>
      </c>
      <c r="GX22" s="147">
        <f>conversões!GW22*INPUTs!GS$33</f>
        <v>134961.73649900124</v>
      </c>
      <c r="GY22" s="145">
        <f t="shared" si="6"/>
        <v>4383105.1174576161</v>
      </c>
      <c r="GZ22" s="147">
        <f>conversões!GY22*INPUTs!GU$33</f>
        <v>579.60649939492862</v>
      </c>
      <c r="HA22" s="147">
        <f>conversões!GZ22*INPUTs!GV$33</f>
        <v>0</v>
      </c>
      <c r="HB22" s="147">
        <f>conversões!HA22*INPUTs!GW$33</f>
        <v>38302.880740837303</v>
      </c>
      <c r="HC22" s="147">
        <f>conversões!HB22*INPUTs!GX$33</f>
        <v>0</v>
      </c>
      <c r="HD22" s="147">
        <f>conversões!HC22*INPUTs!GY$33</f>
        <v>18770.141711229688</v>
      </c>
      <c r="HE22" s="147">
        <f>conversões!HD22*INPUTs!GZ$33</f>
        <v>0</v>
      </c>
      <c r="HF22" s="147">
        <f>conversões!HE22*INPUTs!HA$33</f>
        <v>0</v>
      </c>
      <c r="HG22" s="147">
        <f>conversões!HF22*INPUTs!HB$33</f>
        <v>0</v>
      </c>
      <c r="HH22" s="147">
        <f>conversões!HG22*INPUTs!HC$33</f>
        <v>0</v>
      </c>
      <c r="HI22" s="147">
        <f>conversões!HH22*INPUTs!HD$33</f>
        <v>0</v>
      </c>
      <c r="HJ22" s="147">
        <f>conversões!HI22*INPUTs!HE$33</f>
        <v>0</v>
      </c>
      <c r="HK22" s="147">
        <f>conversões!HJ22*INPUTs!HF$33</f>
        <v>258.88463898172995</v>
      </c>
      <c r="HL22" s="147">
        <f>conversões!HK22*INPUTs!HG$33</f>
        <v>22121.969318122527</v>
      </c>
      <c r="HM22" s="147">
        <f>conversões!HL22*INPUTs!HH$33</f>
        <v>0</v>
      </c>
      <c r="HN22" s="147">
        <f>conversões!HM22*INPUTs!HI$33</f>
        <v>14865.961728063987</v>
      </c>
      <c r="HO22" s="147">
        <f>conversões!HN22*INPUTs!HJ$33</f>
        <v>435.87267828503548</v>
      </c>
      <c r="HP22" s="147">
        <f>conversões!HO22*INPUTs!HK$33</f>
        <v>275879.39148777927</v>
      </c>
      <c r="HQ22" s="147">
        <f>conversões!HP22*INPUTs!HL$33</f>
        <v>86748.418838023252</v>
      </c>
      <c r="HR22" s="147">
        <f>conversões!HQ22*INPUTs!HM$33</f>
        <v>463357.17284179718</v>
      </c>
      <c r="HS22" s="147">
        <f>conversões!HR22*INPUTs!HN$33</f>
        <v>3045395.1272613844</v>
      </c>
      <c r="HT22" s="147">
        <f>conversões!HS22*INPUTs!HO$33</f>
        <v>181936.50428983799</v>
      </c>
      <c r="HU22" s="147">
        <f>conversões!HT22*INPUTs!HP$33</f>
        <v>127419.30220091529</v>
      </c>
      <c r="HV22" s="147">
        <f>conversões!HU22*INPUTs!HQ$33</f>
        <v>320311.56666372047</v>
      </c>
      <c r="HW22" s="147">
        <f>conversões!HV22*INPUTs!HR$33</f>
        <v>36287.44477908624</v>
      </c>
      <c r="HX22" s="147">
        <f>conversões!HW22*INPUTs!HS$33</f>
        <v>4632.6801169742985</v>
      </c>
      <c r="HY22" s="147">
        <f>conversões!HX22*INPUTs!HT$33</f>
        <v>48056.914489713876</v>
      </c>
      <c r="HZ22" s="147">
        <f>conversões!HY22*INPUTs!HU$33</f>
        <v>92069.552816683907</v>
      </c>
      <c r="IA22" s="145">
        <f t="shared" si="7"/>
        <v>4777429.3931008317</v>
      </c>
    </row>
    <row r="23" spans="1:235" s="28" customFormat="1" ht="36" x14ac:dyDescent="0.25">
      <c r="A23" s="99" t="s">
        <v>28</v>
      </c>
      <c r="B23" s="100">
        <v>6142</v>
      </c>
      <c r="C23" s="100"/>
      <c r="D23" s="100">
        <v>4</v>
      </c>
      <c r="E23" s="100"/>
      <c r="F23" s="100"/>
      <c r="G23" s="100" t="s">
        <v>815</v>
      </c>
      <c r="H23" s="100" t="s">
        <v>23</v>
      </c>
      <c r="I23" s="99" t="s">
        <v>11</v>
      </c>
      <c r="J23" s="99" t="s">
        <v>881</v>
      </c>
      <c r="K23" s="99" t="s">
        <v>845</v>
      </c>
      <c r="L23" s="147">
        <f>conversões!K23*INPUTs!G$33</f>
        <v>0</v>
      </c>
      <c r="M23" s="147">
        <f>conversões!L23*INPUTs!H$33</f>
        <v>0</v>
      </c>
      <c r="N23" s="147">
        <f>conversões!M23*INPUTs!I$33</f>
        <v>0</v>
      </c>
      <c r="O23" s="147">
        <f>conversões!N23*INPUTs!J$33</f>
        <v>0</v>
      </c>
      <c r="P23" s="147">
        <f>conversões!O23*INPUTs!K$33</f>
        <v>0</v>
      </c>
      <c r="Q23" s="147">
        <f>conversões!P23*INPUTs!L$33</f>
        <v>0</v>
      </c>
      <c r="R23" s="147">
        <f>conversões!Q23*INPUTs!M$33</f>
        <v>0</v>
      </c>
      <c r="S23" s="147">
        <f>conversões!R23*INPUTs!N$33</f>
        <v>0</v>
      </c>
      <c r="T23" s="147">
        <f>conversões!S23*INPUTs!O$33</f>
        <v>0</v>
      </c>
      <c r="U23" s="147">
        <f>conversões!T23*INPUTs!P$33</f>
        <v>965.65747056930479</v>
      </c>
      <c r="V23" s="147">
        <f>conversões!U23*INPUTs!Q$33</f>
        <v>0</v>
      </c>
      <c r="W23" s="147">
        <f>conversões!V23*INPUTs!R$33</f>
        <v>0</v>
      </c>
      <c r="X23" s="147">
        <f>conversões!W23*INPUTs!S$33</f>
        <v>0</v>
      </c>
      <c r="Y23" s="147">
        <f>conversões!X23*INPUTs!T$33</f>
        <v>0</v>
      </c>
      <c r="Z23" s="147">
        <f>conversões!Y23*INPUTs!U$33</f>
        <v>774.58933146372124</v>
      </c>
      <c r="AA23" s="147">
        <f>conversões!Z23*INPUTs!V$33</f>
        <v>0</v>
      </c>
      <c r="AB23" s="147">
        <f>conversões!AA23*INPUTs!W$33</f>
        <v>5218.2632179225302</v>
      </c>
      <c r="AC23" s="147">
        <f>conversões!AB23*INPUTs!X$33</f>
        <v>7222.8743802224662</v>
      </c>
      <c r="AD23" s="147">
        <f>conversões!AC23*INPUTs!Y$33</f>
        <v>2637.9350797711904</v>
      </c>
      <c r="AE23" s="147">
        <f>conversões!AD23*INPUTs!Z$33</f>
        <v>0</v>
      </c>
      <c r="AF23" s="147">
        <f>conversões!AE23*INPUTs!AA$33</f>
        <v>120.00656653735508</v>
      </c>
      <c r="AG23" s="147">
        <f>conversões!AF23*INPUTs!AB$33</f>
        <v>4473.6060506070562</v>
      </c>
      <c r="AH23" s="147">
        <f>conversões!AG23*INPUTs!AC$33</f>
        <v>34391.467942780189</v>
      </c>
      <c r="AI23" s="147">
        <f>conversões!AH23*INPUTs!AD$33</f>
        <v>0</v>
      </c>
      <c r="AJ23" s="147">
        <f>conversões!AI23*INPUTs!AE$33</f>
        <v>0</v>
      </c>
      <c r="AK23" s="147">
        <f>conversões!AJ23*INPUTs!AF$33</f>
        <v>0</v>
      </c>
      <c r="AL23" s="147">
        <f>conversões!AK23*INPUTs!AG$33</f>
        <v>830.69303293378152</v>
      </c>
      <c r="AM23" s="145">
        <f t="shared" si="0"/>
        <v>56635.093072807598</v>
      </c>
      <c r="AN23" s="147">
        <f>conversões!AM23*INPUTs!AI$33</f>
        <v>0</v>
      </c>
      <c r="AO23" s="147">
        <f>conversões!AN23*INPUTs!AJ$33</f>
        <v>0</v>
      </c>
      <c r="AP23" s="147">
        <f>conversões!AO23*INPUTs!AK$33</f>
        <v>975.67858887722662</v>
      </c>
      <c r="AQ23" s="147">
        <f>conversões!AP23*INPUTs!AL$33</f>
        <v>0</v>
      </c>
      <c r="AR23" s="147">
        <f>conversões!AQ23*INPUTs!AM$33</f>
        <v>0</v>
      </c>
      <c r="AS23" s="147">
        <f>conversões!AR23*INPUTs!AN$33</f>
        <v>0</v>
      </c>
      <c r="AT23" s="147">
        <f>conversões!AS23*INPUTs!AO$33</f>
        <v>0</v>
      </c>
      <c r="AU23" s="147">
        <f>conversões!AT23*INPUTs!AP$33</f>
        <v>1057.2715311680686</v>
      </c>
      <c r="AV23" s="147">
        <f>conversões!AU23*INPUTs!AQ$33</f>
        <v>856.86423653912368</v>
      </c>
      <c r="AW23" s="147">
        <f>conversões!AV23*INPUTs!AR$33</f>
        <v>4003.1713880097209</v>
      </c>
      <c r="AX23" s="147">
        <f>conversões!AW23*INPUTs!AS$33</f>
        <v>3684.5060234616371</v>
      </c>
      <c r="AY23" s="147">
        <f>conversões!AX23*INPUTs!AT$33</f>
        <v>364.05917495418907</v>
      </c>
      <c r="AZ23" s="147">
        <f>conversões!AY23*INPUTs!AU$33</f>
        <v>63491.413341640633</v>
      </c>
      <c r="BA23" s="147">
        <f>conversões!AZ23*INPUTs!AV$33</f>
        <v>1251.6427246761102</v>
      </c>
      <c r="BB23" s="147">
        <f>conversões!BA23*INPUTs!AW$33</f>
        <v>1516.5991672610933</v>
      </c>
      <c r="BC23" s="147">
        <f>conversões!BB23*INPUTs!AX$33</f>
        <v>0</v>
      </c>
      <c r="BD23" s="147">
        <f>conversões!BC23*INPUTs!AY$33</f>
        <v>6750.4318215752874</v>
      </c>
      <c r="BE23" s="147">
        <f>conversões!BD23*INPUTs!AZ$33</f>
        <v>7613.8243672386079</v>
      </c>
      <c r="BF23" s="147">
        <f>conversões!BE23*INPUTs!BA$33</f>
        <v>10844.105408005758</v>
      </c>
      <c r="BG23" s="147">
        <f>conversões!BF23*INPUTs!BB$33</f>
        <v>243.58325654157323</v>
      </c>
      <c r="BH23" s="147">
        <f>conversões!BG23*INPUTs!BC$33</f>
        <v>0</v>
      </c>
      <c r="BI23" s="147">
        <f>conversões!BH23*INPUTs!BD$33</f>
        <v>5179.148053762864</v>
      </c>
      <c r="BJ23" s="147">
        <f>conversões!BI23*INPUTs!BE$33</f>
        <v>44428.775451856214</v>
      </c>
      <c r="BK23" s="147">
        <f>conversões!BJ23*INPUTs!BF$33</f>
        <v>625.58472387433414</v>
      </c>
      <c r="BL23" s="147">
        <f>conversões!BK23*INPUTs!BG$33</f>
        <v>214.10902573722825</v>
      </c>
      <c r="BM23" s="147">
        <f>conversões!BL23*INPUTs!BH$33</f>
        <v>0</v>
      </c>
      <c r="BN23" s="147">
        <f>conversões!BM23*INPUTs!BI$33</f>
        <v>10205.841231184644</v>
      </c>
      <c r="BO23" s="145">
        <f t="shared" si="1"/>
        <v>163306.60951636435</v>
      </c>
      <c r="BP23" s="147">
        <f>conversões!BO23*INPUTs!BK$33</f>
        <v>0</v>
      </c>
      <c r="BQ23" s="147">
        <f>conversões!BP23*INPUTs!BL$33</f>
        <v>0</v>
      </c>
      <c r="BR23" s="147">
        <f>conversões!BQ23*INPUTs!BM$33</f>
        <v>2530.7723491498573</v>
      </c>
      <c r="BS23" s="147">
        <f>conversões!BR23*INPUTs!BN$33</f>
        <v>0</v>
      </c>
      <c r="BT23" s="147">
        <f>conversões!BS23*INPUTs!BO$33</f>
        <v>0</v>
      </c>
      <c r="BU23" s="147">
        <f>conversões!BT23*INPUTs!BP$33</f>
        <v>0</v>
      </c>
      <c r="BV23" s="147">
        <f>conversões!BU23*INPUTs!BQ$33</f>
        <v>0</v>
      </c>
      <c r="BW23" s="147">
        <f>conversões!BV23*INPUTs!BR$33</f>
        <v>2236.8017891274958</v>
      </c>
      <c r="BX23" s="147">
        <f>conversões!BW23*INPUTs!BS$33</f>
        <v>2505.5399316421845</v>
      </c>
      <c r="BY23" s="147">
        <f>conversões!BX23*INPUTs!BT$33</f>
        <v>12601.03175540164</v>
      </c>
      <c r="BZ23" s="147">
        <f>conversões!BY23*INPUTs!BU$33</f>
        <v>46615.083264107336</v>
      </c>
      <c r="CA23" s="147">
        <f>conversões!BZ23*INPUTs!BV$33</f>
        <v>3807.0368345883248</v>
      </c>
      <c r="CB23" s="147">
        <f>conversões!CA23*INPUTs!BW$33</f>
        <v>58393.451533199848</v>
      </c>
      <c r="CC23" s="147">
        <f>conversões!CB23*INPUTs!BX$33</f>
        <v>2528.4861493011458</v>
      </c>
      <c r="CD23" s="147">
        <f>conversões!CC23*INPUTs!BY$33</f>
        <v>3648.9328681339789</v>
      </c>
      <c r="CE23" s="147">
        <f>conversões!CD23*INPUTs!BZ$33</f>
        <v>0</v>
      </c>
      <c r="CF23" s="147">
        <f>conversões!CE23*INPUTs!CA$33</f>
        <v>10162.239033746413</v>
      </c>
      <c r="CG23" s="147">
        <f>conversões!CF23*INPUTs!CB$33</f>
        <v>7478.3088404551363</v>
      </c>
      <c r="CH23" s="147">
        <f>conversões!CG23*INPUTs!CC$33</f>
        <v>48600.390788010096</v>
      </c>
      <c r="CI23" s="147">
        <f>conversões!CH23*INPUTs!CD$33</f>
        <v>31504.484847476109</v>
      </c>
      <c r="CJ23" s="147">
        <f>conversões!CI23*INPUTs!CE$33</f>
        <v>0</v>
      </c>
      <c r="CK23" s="147">
        <f>conversões!CJ23*INPUTs!CF$33</f>
        <v>6972.2287642349611</v>
      </c>
      <c r="CL23" s="147">
        <f>conversões!CK23*INPUTs!CG$33</f>
        <v>46361.650203154903</v>
      </c>
      <c r="CM23" s="147">
        <f>conversões!CL23*INPUTs!CH$33</f>
        <v>1087.3643718403653</v>
      </c>
      <c r="CN23" s="147">
        <f>conversões!CM23*INPUTs!CI$33</f>
        <v>1334.4792396620669</v>
      </c>
      <c r="CO23" s="147">
        <f>conversões!CN23*INPUTs!CJ$33</f>
        <v>0</v>
      </c>
      <c r="CP23" s="147">
        <f>conversões!CO23*INPUTs!CK$33</f>
        <v>19190.922984071723</v>
      </c>
      <c r="CQ23" s="145">
        <f t="shared" si="2"/>
        <v>307559.20554730354</v>
      </c>
      <c r="CR23" s="147">
        <f>conversões!CQ23*INPUTs!CM$33</f>
        <v>0</v>
      </c>
      <c r="CS23" s="147">
        <f>conversões!CR23*INPUTs!CN$33</f>
        <v>0</v>
      </c>
      <c r="CT23" s="147">
        <f>conversões!CS23*INPUTs!CO$33</f>
        <v>3329.8714079566257</v>
      </c>
      <c r="CU23" s="147">
        <f>conversões!CT23*INPUTs!CP$33</f>
        <v>0</v>
      </c>
      <c r="CV23" s="147">
        <f>conversões!CU23*INPUTs!CQ$33</f>
        <v>0</v>
      </c>
      <c r="CW23" s="147">
        <f>conversões!CV23*INPUTs!CR$33</f>
        <v>0</v>
      </c>
      <c r="CX23" s="147">
        <f>conversões!CW23*INPUTs!CS$33</f>
        <v>0</v>
      </c>
      <c r="CY23" s="147">
        <f>conversões!CX23*INPUTs!CT$33</f>
        <v>3504.767065053602</v>
      </c>
      <c r="CZ23" s="147">
        <f>conversões!CY23*INPUTs!CU$33</f>
        <v>3062.6553222094954</v>
      </c>
      <c r="DA23" s="147">
        <f>conversões!CZ23*INPUTs!CV$33</f>
        <v>15047.45295015649</v>
      </c>
      <c r="DB23" s="147">
        <f>conversões!DA23*INPUTs!CW$33</f>
        <v>63342.673194242147</v>
      </c>
      <c r="DC23" s="147">
        <f>conversões!DB23*INPUTs!CX$33</f>
        <v>5761.5010708117052</v>
      </c>
      <c r="DD23" s="147">
        <f>conversões!DC23*INPUTs!CY$33</f>
        <v>39416.791209887728</v>
      </c>
      <c r="DE23" s="147">
        <f>conversões!DD23*INPUTs!CZ$33</f>
        <v>3543.2458834053427</v>
      </c>
      <c r="DF23" s="147">
        <f>conversões!DE23*INPUTs!DA$33</f>
        <v>5167.5742214817046</v>
      </c>
      <c r="DG23" s="147">
        <f>conversões!DF23*INPUTs!DB$33</f>
        <v>0</v>
      </c>
      <c r="DH23" s="147">
        <f>conversões!DG23*INPUTs!DC$33</f>
        <v>9304.7185735828425</v>
      </c>
      <c r="DI23" s="147">
        <f>conversões!DH23*INPUTs!DD$33</f>
        <v>6846.5512441366654</v>
      </c>
      <c r="DJ23" s="147">
        <f>conversões!DI23*INPUTs!DE$33</f>
        <v>53502.765040997707</v>
      </c>
      <c r="DK23" s="147">
        <f>conversões!DJ23*INPUTs!DF$33</f>
        <v>43626.171370705051</v>
      </c>
      <c r="DL23" s="147">
        <f>conversões!DK23*INPUTs!DG$33</f>
        <v>0</v>
      </c>
      <c r="DM23" s="147">
        <f>conversões!DL23*INPUTs!DH$33</f>
        <v>7189.045187809761</v>
      </c>
      <c r="DN23" s="147">
        <f>conversões!DM23*INPUTs!DI$33</f>
        <v>1542.2568658833102</v>
      </c>
      <c r="DO23" s="147">
        <f>conversões!DN23*INPUTs!DJ$33</f>
        <v>3054.1446795851725</v>
      </c>
      <c r="DP23" s="147">
        <f>conversões!DO23*INPUTs!DK$33</f>
        <v>2166.7709435212009</v>
      </c>
      <c r="DQ23" s="147">
        <f>conversões!DP23*INPUTs!DL$33</f>
        <v>0</v>
      </c>
      <c r="DR23" s="147">
        <f>conversões!DQ23*INPUTs!DM$33</f>
        <v>14832.826179229025</v>
      </c>
      <c r="DS23" s="145">
        <f t="shared" si="3"/>
        <v>284241.78241065558</v>
      </c>
      <c r="DT23" s="147">
        <f>conversões!DS23*INPUTs!DO$33</f>
        <v>0</v>
      </c>
      <c r="DU23" s="147">
        <f>conversões!DT23*INPUTs!DP$33</f>
        <v>0</v>
      </c>
      <c r="DV23" s="147">
        <f>conversões!DU23*INPUTs!DQ$33</f>
        <v>4250.8693876147954</v>
      </c>
      <c r="DW23" s="147">
        <f>conversões!DV23*INPUTs!DR$33</f>
        <v>0</v>
      </c>
      <c r="DX23" s="147">
        <f>conversões!DW23*INPUTs!DS$33</f>
        <v>0</v>
      </c>
      <c r="DY23" s="147">
        <f>conversões!DX23*INPUTs!DT$33</f>
        <v>0</v>
      </c>
      <c r="DZ23" s="147">
        <f>conversões!DY23*INPUTs!DU$33</f>
        <v>0</v>
      </c>
      <c r="EA23" s="147">
        <f>conversões!DZ23*INPUTs!DV$33</f>
        <v>4482.7937486717665</v>
      </c>
      <c r="EB23" s="147">
        <f>conversões!EA23*INPUTs!DW$33</f>
        <v>3242.4123142087838</v>
      </c>
      <c r="EC23" s="147">
        <f>conversões!EB23*INPUTs!DX$33</f>
        <v>22234.249363085415</v>
      </c>
      <c r="ED23" s="147">
        <f>conversões!EC23*INPUTs!DY$33</f>
        <v>60015.689208696385</v>
      </c>
      <c r="EE23" s="147">
        <f>conversões!ED23*INPUTs!DZ$33</f>
        <v>4982.1954863942683</v>
      </c>
      <c r="EF23" s="147">
        <f>conversões!EE23*INPUTs!EA$33</f>
        <v>0</v>
      </c>
      <c r="EG23" s="147">
        <f>conversões!EF23*INPUTs!EB$33</f>
        <v>5159.9889509457817</v>
      </c>
      <c r="EH23" s="147">
        <f>conversões!EG23*INPUTs!EC$33</f>
        <v>6211.1873784551026</v>
      </c>
      <c r="EI23" s="147">
        <f>conversões!EH23*INPUTs!ED$33</f>
        <v>0</v>
      </c>
      <c r="EJ23" s="147">
        <f>conversões!EI23*INPUTs!EE$33</f>
        <v>10189.714377810826</v>
      </c>
      <c r="EK23" s="147">
        <f>conversões!EJ23*INPUTs!EF$33</f>
        <v>7650.3137075611003</v>
      </c>
      <c r="EL23" s="147">
        <f>conversões!EK23*INPUTs!EG$33</f>
        <v>71499.669173168848</v>
      </c>
      <c r="EM23" s="147">
        <f>conversões!EL23*INPUTs!EH$33</f>
        <v>55796.571227536238</v>
      </c>
      <c r="EN23" s="147">
        <f>conversões!EM23*INPUTs!EI$33</f>
        <v>0</v>
      </c>
      <c r="EO23" s="147">
        <f>conversões!EN23*INPUTs!EJ$33</f>
        <v>9669.0926299134408</v>
      </c>
      <c r="EP23" s="147">
        <f>conversões!EO23*INPUTs!EK$33</f>
        <v>5652.8923607940851</v>
      </c>
      <c r="EQ23" s="147">
        <f>conversões!EP23*INPUTs!EL$33</f>
        <v>3578.3295734556868</v>
      </c>
      <c r="ER23" s="147">
        <f>conversões!EQ23*INPUTs!EM$33</f>
        <v>4380.5280606136757</v>
      </c>
      <c r="ES23" s="147">
        <f>conversões!ER23*INPUTs!EN$33</f>
        <v>0</v>
      </c>
      <c r="ET23" s="147">
        <f>conversões!ES23*INPUTs!EO$33</f>
        <v>5004.7671312987859</v>
      </c>
      <c r="EU23" s="145">
        <f t="shared" si="4"/>
        <v>284001.26408022491</v>
      </c>
      <c r="EV23" s="147">
        <f>conversões!EU23*INPUTs!EQ$33</f>
        <v>0</v>
      </c>
      <c r="EW23" s="147">
        <f>conversões!EV23*INPUTs!ER$33</f>
        <v>0</v>
      </c>
      <c r="EX23" s="147">
        <f>conversões!EW23*INPUTs!ES$33</f>
        <v>5526.3754709722407</v>
      </c>
      <c r="EY23" s="147">
        <f>conversões!EX23*INPUTs!ET$33</f>
        <v>0</v>
      </c>
      <c r="EZ23" s="147">
        <f>conversões!EY23*INPUTs!EU$33</f>
        <v>0</v>
      </c>
      <c r="FA23" s="147">
        <f>conversões!EZ23*INPUTs!EV$33</f>
        <v>0</v>
      </c>
      <c r="FB23" s="147">
        <f>conversões!FA23*INPUTs!EW$33</f>
        <v>0</v>
      </c>
      <c r="FC23" s="147">
        <f>conversões!FB23*INPUTs!EX$33</f>
        <v>5574.1542389872266</v>
      </c>
      <c r="FD23" s="147">
        <f>conversões!FC23*INPUTs!EY$33</f>
        <v>4714.0257143031968</v>
      </c>
      <c r="FE23" s="147">
        <f>conversões!FD23*INPUTs!EZ$33</f>
        <v>32647.877705810777</v>
      </c>
      <c r="FF23" s="147">
        <f>conversões!FE23*INPUTs!FA$33</f>
        <v>29168.869837861428</v>
      </c>
      <c r="FG23" s="147">
        <f>conversões!FF23*INPUTs!FB$33</f>
        <v>8831.0186260963419</v>
      </c>
      <c r="FH23" s="147">
        <f>conversões!FG23*INPUTs!FC$33</f>
        <v>29782.028003404394</v>
      </c>
      <c r="FI23" s="147">
        <f>conversões!FH23*INPUTs!FD$33</f>
        <v>8284.2599638530264</v>
      </c>
      <c r="FJ23" s="147">
        <f>conversões!FI23*INPUTs!FE$33</f>
        <v>10856.670494229395</v>
      </c>
      <c r="FK23" s="147">
        <f>conversões!FJ23*INPUTs!FF$33</f>
        <v>0</v>
      </c>
      <c r="FL23" s="147">
        <f>conversões!FK23*INPUTs!FG$33</f>
        <v>7965.8278628756152</v>
      </c>
      <c r="FM23" s="147">
        <f>conversões!FL23*INPUTs!FH$33</f>
        <v>4824.034269318975</v>
      </c>
      <c r="FN23" s="147">
        <f>conversões!FM23*INPUTs!FI$33</f>
        <v>97067.04251589936</v>
      </c>
      <c r="FO23" s="147">
        <f>conversões!FN23*INPUTs!FJ$33</f>
        <v>64714.808765746297</v>
      </c>
      <c r="FP23" s="147">
        <f>conversões!FO23*INPUTs!FK$33</f>
        <v>0</v>
      </c>
      <c r="FQ23" s="147">
        <f>conversões!FP23*INPUTs!FL$33</f>
        <v>7582.6360087546736</v>
      </c>
      <c r="FR23" s="147">
        <f>conversões!FQ23*INPUTs!FM$33</f>
        <v>3441.8609539980939</v>
      </c>
      <c r="FS23" s="147">
        <f>conversões!FR23*INPUTs!FN$33</f>
        <v>4735.5684797628501</v>
      </c>
      <c r="FT23" s="147">
        <f>conversões!FS23*INPUTs!FO$33</f>
        <v>14206.073524311079</v>
      </c>
      <c r="FU23" s="147">
        <f>conversões!FT23*INPUTs!FP$33</f>
        <v>0</v>
      </c>
      <c r="FV23" s="147">
        <f>conversões!FU23*INPUTs!FQ$33</f>
        <v>9767.4774054004229</v>
      </c>
      <c r="FW23" s="145">
        <f t="shared" si="5"/>
        <v>349690.60984158545</v>
      </c>
      <c r="FX23" s="147">
        <f>conversões!FW23*INPUTs!FS$33</f>
        <v>0</v>
      </c>
      <c r="FY23" s="147">
        <f>conversões!FX23*INPUTs!FT$33</f>
        <v>0</v>
      </c>
      <c r="FZ23" s="147">
        <f>conversões!FY23*INPUTs!FU$33</f>
        <v>6887.6441552232163</v>
      </c>
      <c r="GA23" s="147">
        <f>conversões!FZ23*INPUTs!FV$33</f>
        <v>0</v>
      </c>
      <c r="GB23" s="147">
        <f>conversões!GA23*INPUTs!FW$33</f>
        <v>0</v>
      </c>
      <c r="GC23" s="147">
        <f>conversões!GB23*INPUTs!FX$33</f>
        <v>0</v>
      </c>
      <c r="GD23" s="147">
        <f>conversões!GC23*INPUTs!FY$33</f>
        <v>0</v>
      </c>
      <c r="GE23" s="147">
        <f>conversões!GD23*INPUTs!FZ$33</f>
        <v>6216.4765914425252</v>
      </c>
      <c r="GF23" s="147">
        <f>conversões!GE23*INPUTs!GA$33</f>
        <v>4121.5184167828593</v>
      </c>
      <c r="GG23" s="147">
        <f>conversões!GF23*INPUTs!GB$33</f>
        <v>28960.083098380019</v>
      </c>
      <c r="GH23" s="147">
        <f>conversões!GG23*INPUTs!GC$33</f>
        <v>15541.919392749265</v>
      </c>
      <c r="GI23" s="147">
        <f>conversões!GH23*INPUTs!GD$33</f>
        <v>9155.5977434394808</v>
      </c>
      <c r="GJ23" s="147">
        <f>conversões!GI23*INPUTs!GE$33</f>
        <v>0</v>
      </c>
      <c r="GK23" s="147">
        <f>conversões!GJ23*INPUTs!GF$33</f>
        <v>10071.318462437979</v>
      </c>
      <c r="GL23" s="147">
        <f>conversões!GK23*INPUTs!GG$33</f>
        <v>0</v>
      </c>
      <c r="GM23" s="147">
        <f>conversões!GL23*INPUTs!GH$33</f>
        <v>237.42526867184179</v>
      </c>
      <c r="GN23" s="147">
        <f>conversões!GM23*INPUTs!GI$33</f>
        <v>1924.0472425118533</v>
      </c>
      <c r="GO23" s="147">
        <f>conversões!GN23*INPUTs!GJ$33</f>
        <v>5126.9805508762201</v>
      </c>
      <c r="GP23" s="147">
        <f>conversões!GO23*INPUTs!GK$33</f>
        <v>88723.69895315716</v>
      </c>
      <c r="GQ23" s="147">
        <f>conversões!GP23*INPUTs!GL$33</f>
        <v>57435.332836889647</v>
      </c>
      <c r="GR23" s="147">
        <f>conversões!GQ23*INPUTs!GM$33</f>
        <v>0</v>
      </c>
      <c r="GS23" s="147">
        <f>conversões!GR23*INPUTs!GN$33</f>
        <v>7782.9336476958588</v>
      </c>
      <c r="GT23" s="147">
        <f>conversões!GS23*INPUTs!GO$33</f>
        <v>5787.6949839526887</v>
      </c>
      <c r="GU23" s="147">
        <f>conversões!GT23*INPUTs!GP$33</f>
        <v>0</v>
      </c>
      <c r="GV23" s="147">
        <f>conversões!GU23*INPUTs!GQ$33</f>
        <v>0</v>
      </c>
      <c r="GW23" s="147">
        <f>conversões!GV23*INPUTs!GR$33</f>
        <v>0</v>
      </c>
      <c r="GX23" s="147">
        <f>conversões!GW23*INPUTs!GS$33</f>
        <v>31486.940149215705</v>
      </c>
      <c r="GY23" s="145">
        <f t="shared" si="6"/>
        <v>279459.61149342632</v>
      </c>
      <c r="GZ23" s="147">
        <f>conversões!GY23*INPUTs!GU$33</f>
        <v>0</v>
      </c>
      <c r="HA23" s="147">
        <f>conversões!GZ23*INPUTs!GV$33</f>
        <v>0</v>
      </c>
      <c r="HB23" s="147">
        <f>conversões!HA23*INPUTs!GW$33</f>
        <v>8891.5449148121625</v>
      </c>
      <c r="HC23" s="147">
        <f>conversões!HB23*INPUTs!GX$33</f>
        <v>0</v>
      </c>
      <c r="HD23" s="147">
        <f>conversões!HC23*INPUTs!GY$33</f>
        <v>0</v>
      </c>
      <c r="HE23" s="147">
        <f>conversões!HD23*INPUTs!GZ$33</f>
        <v>0</v>
      </c>
      <c r="HF23" s="147">
        <f>conversões!HE23*INPUTs!HA$33</f>
        <v>0</v>
      </c>
      <c r="HG23" s="147">
        <f>conversões!HF23*INPUTs!HB$33</f>
        <v>6684.1193337700588</v>
      </c>
      <c r="HH23" s="147">
        <f>conversões!HG23*INPUTs!HC$33</f>
        <v>0</v>
      </c>
      <c r="HI23" s="147">
        <f>conversões!HH23*INPUTs!HD$33</f>
        <v>34734.128891378168</v>
      </c>
      <c r="HJ23" s="147">
        <f>conversões!HI23*INPUTs!HE$33</f>
        <v>18631.256289094003</v>
      </c>
      <c r="HK23" s="147">
        <f>conversões!HJ23*INPUTs!HF$33</f>
        <v>9574.8846015004838</v>
      </c>
      <c r="HL23" s="147">
        <f>conversões!HK23*INPUTs!HG$33</f>
        <v>0</v>
      </c>
      <c r="HM23" s="147">
        <f>conversões!HL23*INPUTs!HH$33</f>
        <v>11679.540768909712</v>
      </c>
      <c r="HN23" s="147">
        <f>conversões!HM23*INPUTs!HI$33</f>
        <v>0</v>
      </c>
      <c r="HO23" s="147">
        <f>conversões!HN23*INPUTs!HJ$33</f>
        <v>128.86110222768215</v>
      </c>
      <c r="HP23" s="147">
        <f>conversões!HO23*INPUTs!HK$33</f>
        <v>1613.6363065829846</v>
      </c>
      <c r="HQ23" s="147">
        <f>conversões!HP23*INPUTs!HL$33</f>
        <v>1078.1029887566999</v>
      </c>
      <c r="HR23" s="147">
        <f>conversões!HQ23*INPUTs!HM$33</f>
        <v>109336.09217960526</v>
      </c>
      <c r="HS23" s="147">
        <f>conversões!HR23*INPUTs!HN$33</f>
        <v>67690.77726929856</v>
      </c>
      <c r="HT23" s="147">
        <f>conversões!HS23*INPUTs!HO$33</f>
        <v>0</v>
      </c>
      <c r="HU23" s="147">
        <f>conversões!HT23*INPUTs!HP$33</f>
        <v>8577.2687941165968</v>
      </c>
      <c r="HV23" s="147">
        <f>conversões!HU23*INPUTs!HQ$33</f>
        <v>0</v>
      </c>
      <c r="HW23" s="147">
        <f>conversões!HV23*INPUTs!HR$33</f>
        <v>0</v>
      </c>
      <c r="HX23" s="147">
        <f>conversões!HW23*INPUTs!HS$33</f>
        <v>0</v>
      </c>
      <c r="HY23" s="147">
        <f>conversões!HX23*INPUTs!HT$33</f>
        <v>0</v>
      </c>
      <c r="HZ23" s="147">
        <f>conversões!HY23*INPUTs!HU$33</f>
        <v>43682.38611420455</v>
      </c>
      <c r="IA23" s="145">
        <f t="shared" si="7"/>
        <v>322302.59955425694</v>
      </c>
    </row>
    <row r="24" spans="1:235" s="117" customFormat="1" ht="36" x14ac:dyDescent="0.25">
      <c r="A24" s="115" t="s">
        <v>28</v>
      </c>
      <c r="B24" s="116">
        <v>6143</v>
      </c>
      <c r="C24" s="116"/>
      <c r="D24" s="116">
        <v>4</v>
      </c>
      <c r="E24" s="116"/>
      <c r="F24" s="116"/>
      <c r="G24" s="116" t="s">
        <v>786</v>
      </c>
      <c r="H24" s="116" t="s">
        <v>23</v>
      </c>
      <c r="I24" s="115" t="s">
        <v>11</v>
      </c>
      <c r="J24" s="115" t="s">
        <v>881</v>
      </c>
      <c r="K24" s="115" t="s">
        <v>845</v>
      </c>
      <c r="L24" s="147">
        <f>conversões!K24*INPUTs!G$33</f>
        <v>2653.8770047148478</v>
      </c>
      <c r="M24" s="147">
        <f>conversões!L24*INPUTs!H$33</f>
        <v>0</v>
      </c>
      <c r="N24" s="147">
        <f>conversões!M24*INPUTs!I$33</f>
        <v>0</v>
      </c>
      <c r="O24" s="147">
        <f>conversões!N24*INPUTs!J$33</f>
        <v>0</v>
      </c>
      <c r="P24" s="147">
        <f>conversões!O24*INPUTs!K$33</f>
        <v>0</v>
      </c>
      <c r="Q24" s="147">
        <f>conversões!P24*INPUTs!L$33</f>
        <v>0</v>
      </c>
      <c r="R24" s="147">
        <f>conversões!Q24*INPUTs!M$33</f>
        <v>101.09100519700728</v>
      </c>
      <c r="S24" s="147">
        <f>conversões!R24*INPUTs!N$33</f>
        <v>2529.732106472743</v>
      </c>
      <c r="T24" s="147">
        <f>conversões!S24*INPUTs!O$33</f>
        <v>365.83054388650561</v>
      </c>
      <c r="U24" s="147">
        <f>conversões!T24*INPUTs!P$33</f>
        <v>14252.26785773598</v>
      </c>
      <c r="V24" s="147">
        <f>conversões!U24*INPUTs!Q$33</f>
        <v>689.6208926743567</v>
      </c>
      <c r="W24" s="147">
        <f>conversões!V24*INPUTs!R$33</f>
        <v>821.60285132521847</v>
      </c>
      <c r="X24" s="147">
        <f>conversões!W24*INPUTs!S$33</f>
        <v>11146.384225319531</v>
      </c>
      <c r="Y24" s="147">
        <f>conversões!X24*INPUTs!T$33</f>
        <v>0</v>
      </c>
      <c r="Z24" s="147">
        <f>conversões!Y24*INPUTs!U$33</f>
        <v>0</v>
      </c>
      <c r="AA24" s="147">
        <f>conversões!Z24*INPUTs!V$33</f>
        <v>24830.129185058639</v>
      </c>
      <c r="AB24" s="147">
        <f>conversões!AA24*INPUTs!W$33</f>
        <v>0</v>
      </c>
      <c r="AC24" s="147">
        <f>conversões!AB24*INPUTs!X$33</f>
        <v>0</v>
      </c>
      <c r="AD24" s="147">
        <f>conversões!AC24*INPUTs!Y$33</f>
        <v>60577.85828731225</v>
      </c>
      <c r="AE24" s="147">
        <f>conversões!AD24*INPUTs!Z$33</f>
        <v>1414984.4185933808</v>
      </c>
      <c r="AF24" s="147">
        <f>conversões!AE24*INPUTs!AA$33</f>
        <v>19211.380053287383</v>
      </c>
      <c r="AG24" s="147">
        <f>conversões!AF24*INPUTs!AB$33</f>
        <v>0</v>
      </c>
      <c r="AH24" s="147">
        <f>conversões!AG24*INPUTs!AC$33</f>
        <v>0</v>
      </c>
      <c r="AI24" s="147">
        <f>conversões!AH24*INPUTs!AD$33</f>
        <v>0</v>
      </c>
      <c r="AJ24" s="147">
        <f>conversões!AI24*INPUTs!AE$33</f>
        <v>0</v>
      </c>
      <c r="AK24" s="147">
        <f>conversões!AJ24*INPUTs!AF$33</f>
        <v>6766.4502476430252</v>
      </c>
      <c r="AL24" s="147">
        <f>conversões!AK24*INPUTs!AG$33</f>
        <v>637.92964317225608</v>
      </c>
      <c r="AM24" s="145">
        <f t="shared" si="0"/>
        <v>1559568.5724971807</v>
      </c>
      <c r="AN24" s="147">
        <f>conversões!AM24*INPUTs!AI$33</f>
        <v>107.90713945642163</v>
      </c>
      <c r="AO24" s="147">
        <f>conversões!AN24*INPUTs!AJ$33</f>
        <v>0</v>
      </c>
      <c r="AP24" s="147">
        <f>conversões!AO24*INPUTs!AK$33</f>
        <v>0</v>
      </c>
      <c r="AQ24" s="147">
        <f>conversões!AP24*INPUTs!AL$33</f>
        <v>402.64216631572475</v>
      </c>
      <c r="AR24" s="147">
        <f>conversões!AQ24*INPUTs!AM$33</f>
        <v>0</v>
      </c>
      <c r="AS24" s="147">
        <f>conversões!AR24*INPUTs!AN$33</f>
        <v>0</v>
      </c>
      <c r="AT24" s="147">
        <f>conversões!AS24*INPUTs!AO$33</f>
        <v>0</v>
      </c>
      <c r="AU24" s="147">
        <f>conversões!AT24*INPUTs!AP$33</f>
        <v>0</v>
      </c>
      <c r="AV24" s="147">
        <f>conversões!AU24*INPUTs!AQ$33</f>
        <v>303.00208260436966</v>
      </c>
      <c r="AW24" s="147">
        <f>conversões!AV24*INPUTs!AR$33</f>
        <v>7105.5613530856035</v>
      </c>
      <c r="AX24" s="147">
        <f>conversões!AW24*INPUTs!AS$33</f>
        <v>763.06803070398018</v>
      </c>
      <c r="AY24" s="147">
        <f>conversões!AX24*INPUTs!AT$33</f>
        <v>800.93018489921599</v>
      </c>
      <c r="AZ24" s="147">
        <f>conversões!AY24*INPUTs!AU$33</f>
        <v>18592.545752012014</v>
      </c>
      <c r="BA24" s="147">
        <f>conversões!AZ24*INPUTs!AV$33</f>
        <v>0</v>
      </c>
      <c r="BB24" s="147">
        <f>conversões!BA24*INPUTs!AW$33</f>
        <v>0</v>
      </c>
      <c r="BC24" s="147">
        <f>conversões!BB24*INPUTs!AX$33</f>
        <v>15372.991350776876</v>
      </c>
      <c r="BD24" s="147">
        <f>conversões!BC24*INPUTs!AY$33</f>
        <v>115.78246752904155</v>
      </c>
      <c r="BE24" s="147">
        <f>conversões!BD24*INPUTs!AZ$33</f>
        <v>0</v>
      </c>
      <c r="BF24" s="147">
        <f>conversões!BE24*INPUTs!BA$33</f>
        <v>77525.017881631036</v>
      </c>
      <c r="BG24" s="147">
        <f>conversões!BF24*INPUTs!BB$33</f>
        <v>1596478.2704045405</v>
      </c>
      <c r="BH24" s="147">
        <f>conversões!BG24*INPUTs!BC$33</f>
        <v>10372.910899043925</v>
      </c>
      <c r="BI24" s="147">
        <f>conversões!BH24*INPUTs!BD$33</f>
        <v>0</v>
      </c>
      <c r="BJ24" s="147">
        <f>conversões!BI24*INPUTs!BE$33</f>
        <v>131.06130298350806</v>
      </c>
      <c r="BK24" s="147">
        <f>conversões!BJ24*INPUTs!BF$33</f>
        <v>0</v>
      </c>
      <c r="BL24" s="147">
        <f>conversões!BK24*INPUTs!BG$33</f>
        <v>0</v>
      </c>
      <c r="BM24" s="147">
        <f>conversões!BL24*INPUTs!BH$33</f>
        <v>8505.8465264228598</v>
      </c>
      <c r="BN24" s="147">
        <f>conversões!BM24*INPUTs!BI$33</f>
        <v>0</v>
      </c>
      <c r="BO24" s="145">
        <f t="shared" si="1"/>
        <v>1736577.5375420051</v>
      </c>
      <c r="BP24" s="147">
        <f>conversões!BO24*INPUTs!BK$33</f>
        <v>1055.547067127635</v>
      </c>
      <c r="BQ24" s="147">
        <f>conversões!BP24*INPUTs!BL$33</f>
        <v>0</v>
      </c>
      <c r="BR24" s="147">
        <f>conversões!BQ24*INPUTs!BM$33</f>
        <v>0</v>
      </c>
      <c r="BS24" s="147">
        <f>conversões!BR24*INPUTs!BN$33</f>
        <v>0</v>
      </c>
      <c r="BT24" s="147">
        <f>conversões!BS24*INPUTs!BO$33</f>
        <v>0</v>
      </c>
      <c r="BU24" s="147">
        <f>conversões!BT24*INPUTs!BP$33</f>
        <v>249.14841012653619</v>
      </c>
      <c r="BV24" s="147">
        <f>conversões!BU24*INPUTs!BQ$33</f>
        <v>0</v>
      </c>
      <c r="BW24" s="147">
        <f>conversões!BV24*INPUTs!BR$33</f>
        <v>0</v>
      </c>
      <c r="BX24" s="147">
        <f>conversões!BW24*INPUTs!BS$33</f>
        <v>0</v>
      </c>
      <c r="BY24" s="147">
        <f>conversões!BX24*INPUTs!BT$33</f>
        <v>218.26804380099369</v>
      </c>
      <c r="BZ24" s="147">
        <f>conversões!BY24*INPUTs!BU$33</f>
        <v>1424.1217848856963</v>
      </c>
      <c r="CA24" s="147">
        <f>conversões!BZ24*INPUTs!BV$33</f>
        <v>755.867148468393</v>
      </c>
      <c r="CB24" s="147">
        <f>conversões!CA24*INPUTs!BW$33</f>
        <v>0</v>
      </c>
      <c r="CC24" s="147">
        <f>conversões!CB24*INPUTs!BX$33</f>
        <v>0</v>
      </c>
      <c r="CD24" s="147">
        <f>conversões!CC24*INPUTs!BY$33</f>
        <v>0</v>
      </c>
      <c r="CE24" s="147">
        <f>conversões!CD24*INPUTs!BZ$33</f>
        <v>31100.380162779264</v>
      </c>
      <c r="CF24" s="147">
        <f>conversões!CE24*INPUTs!CA$33</f>
        <v>37225.946483285799</v>
      </c>
      <c r="CG24" s="147">
        <f>conversões!CF24*INPUTs!CB$33</f>
        <v>0</v>
      </c>
      <c r="CH24" s="147">
        <f>conversões!CG24*INPUTs!CC$33</f>
        <v>99804.591255228283</v>
      </c>
      <c r="CI24" s="147">
        <f>conversões!CH24*INPUTs!CD$33</f>
        <v>1828529.7288146282</v>
      </c>
      <c r="CJ24" s="147">
        <f>conversões!CI24*INPUTs!CE$33</f>
        <v>10476.415178917783</v>
      </c>
      <c r="CK24" s="147">
        <f>conversões!CJ24*INPUTs!CF$33</f>
        <v>0</v>
      </c>
      <c r="CL24" s="147">
        <f>conversões!CK24*INPUTs!CG$33</f>
        <v>0</v>
      </c>
      <c r="CM24" s="147">
        <f>conversões!CL24*INPUTs!CH$33</f>
        <v>1104.6029854286724</v>
      </c>
      <c r="CN24" s="147">
        <f>conversões!CM24*INPUTs!CI$33</f>
        <v>0</v>
      </c>
      <c r="CO24" s="147">
        <f>conversões!CN24*INPUTs!CJ$33</f>
        <v>0</v>
      </c>
      <c r="CP24" s="147">
        <f>conversões!CO24*INPUTs!CK$33</f>
        <v>11230.936575054326</v>
      </c>
      <c r="CQ24" s="145">
        <f t="shared" si="2"/>
        <v>2023175.5539097318</v>
      </c>
      <c r="CR24" s="147">
        <f>conversões!CQ24*INPUTs!CM$33</f>
        <v>0</v>
      </c>
      <c r="CS24" s="147">
        <f>conversões!CR24*INPUTs!CN$33</f>
        <v>0</v>
      </c>
      <c r="CT24" s="147">
        <f>conversões!CS24*INPUTs!CO$33</f>
        <v>3122.4728297572419</v>
      </c>
      <c r="CU24" s="147">
        <f>conversões!CT24*INPUTs!CP$33</f>
        <v>0</v>
      </c>
      <c r="CV24" s="147">
        <f>conversões!CU24*INPUTs!CQ$33</f>
        <v>0</v>
      </c>
      <c r="CW24" s="147">
        <f>conversões!CV24*INPUTs!CR$33</f>
        <v>573.82094392364775</v>
      </c>
      <c r="CX24" s="147">
        <f>conversões!CW24*INPUTs!CS$33</f>
        <v>0</v>
      </c>
      <c r="CY24" s="147">
        <f>conversões!CX24*INPUTs!CT$33</f>
        <v>0</v>
      </c>
      <c r="CZ24" s="147">
        <f>conversões!CY24*INPUTs!CU$33</f>
        <v>0</v>
      </c>
      <c r="DA24" s="147">
        <f>conversões!CZ24*INPUTs!CV$33</f>
        <v>100.21911385374374</v>
      </c>
      <c r="DB24" s="147">
        <f>conversões!DA24*INPUTs!CW$33</f>
        <v>726.36685173642582</v>
      </c>
      <c r="DC24" s="147">
        <f>conversões!DB24*INPUTs!CX$33</f>
        <v>3626.9740751078944</v>
      </c>
      <c r="DD24" s="147">
        <f>conversões!DC24*INPUTs!CY$33</f>
        <v>0</v>
      </c>
      <c r="DE24" s="147">
        <f>conversões!DD24*INPUTs!CZ$33</f>
        <v>0</v>
      </c>
      <c r="DF24" s="147">
        <f>conversões!DE24*INPUTs!DA$33</f>
        <v>0</v>
      </c>
      <c r="DG24" s="147">
        <f>conversões!DF24*INPUTs!DB$33</f>
        <v>34827.005899725089</v>
      </c>
      <c r="DH24" s="147">
        <f>conversões!DG24*INPUTs!DC$33</f>
        <v>41324.650950691008</v>
      </c>
      <c r="DI24" s="147">
        <f>conversões!DH24*INPUTs!DD$33</f>
        <v>0</v>
      </c>
      <c r="DJ24" s="147">
        <f>conversões!DI24*INPUTs!DE$33</f>
        <v>93892.579192813122</v>
      </c>
      <c r="DK24" s="147">
        <f>conversões!DJ24*INPUTs!DF$33</f>
        <v>1484464.1622520012</v>
      </c>
      <c r="DL24" s="147">
        <f>conversões!DK24*INPUTs!DG$33</f>
        <v>16905.651902800986</v>
      </c>
      <c r="DM24" s="147">
        <f>conversões!DL24*INPUTs!DH$33</f>
        <v>0</v>
      </c>
      <c r="DN24" s="147">
        <f>conversões!DM24*INPUTs!DI$33</f>
        <v>0</v>
      </c>
      <c r="DO24" s="147">
        <f>conversões!DN24*INPUTs!DJ$33</f>
        <v>461.18530268979407</v>
      </c>
      <c r="DP24" s="147">
        <f>conversões!DO24*INPUTs!DK$33</f>
        <v>0</v>
      </c>
      <c r="DQ24" s="147">
        <f>conversões!DP24*INPUTs!DL$33</f>
        <v>193.34306920456751</v>
      </c>
      <c r="DR24" s="147">
        <f>conversões!DQ24*INPUTs!DM$33</f>
        <v>12616.649873263397</v>
      </c>
      <c r="DS24" s="145">
        <f t="shared" si="3"/>
        <v>1692835.0822575684</v>
      </c>
      <c r="DT24" s="147">
        <f>conversões!DS24*INPUTs!DO$33</f>
        <v>0</v>
      </c>
      <c r="DU24" s="147">
        <f>conversões!DT24*INPUTs!DP$33</f>
        <v>0</v>
      </c>
      <c r="DV24" s="147">
        <f>conversões!DU24*INPUTs!DQ$33</f>
        <v>829.7574240202166</v>
      </c>
      <c r="DW24" s="147">
        <f>conversões!DV24*INPUTs!DR$33</f>
        <v>0</v>
      </c>
      <c r="DX24" s="147">
        <f>conversões!DW24*INPUTs!DS$33</f>
        <v>0</v>
      </c>
      <c r="DY24" s="147">
        <f>conversões!DX24*INPUTs!DT$33</f>
        <v>0</v>
      </c>
      <c r="DZ24" s="147">
        <f>conversões!DY24*INPUTs!DU$33</f>
        <v>0</v>
      </c>
      <c r="EA24" s="147">
        <f>conversões!DZ24*INPUTs!DV$33</f>
        <v>0</v>
      </c>
      <c r="EB24" s="147">
        <f>conversões!EA24*INPUTs!DW$33</f>
        <v>0</v>
      </c>
      <c r="EC24" s="147">
        <f>conversões!EB24*INPUTs!DX$33</f>
        <v>0</v>
      </c>
      <c r="ED24" s="147">
        <f>conversões!EC24*INPUTs!DY$33</f>
        <v>0</v>
      </c>
      <c r="EE24" s="147">
        <f>conversões!ED24*INPUTs!DZ$33</f>
        <v>2639.9456989107443</v>
      </c>
      <c r="EF24" s="147">
        <f>conversões!EE24*INPUTs!EA$33</f>
        <v>0</v>
      </c>
      <c r="EG24" s="147">
        <f>conversões!EF24*INPUTs!EB$33</f>
        <v>0</v>
      </c>
      <c r="EH24" s="147">
        <f>conversões!EG24*INPUTs!EC$33</f>
        <v>0</v>
      </c>
      <c r="EI24" s="147">
        <f>conversões!EH24*INPUTs!ED$33</f>
        <v>40222.055450991618</v>
      </c>
      <c r="EJ24" s="147">
        <f>conversões!EI24*INPUTs!EE$33</f>
        <v>41414.904761414997</v>
      </c>
      <c r="EK24" s="147">
        <f>conversões!EJ24*INPUTs!EF$33</f>
        <v>0</v>
      </c>
      <c r="EL24" s="147">
        <f>conversões!EK24*INPUTs!EG$33</f>
        <v>72223.350565677552</v>
      </c>
      <c r="EM24" s="147">
        <f>conversões!EL24*INPUTs!EH$33</f>
        <v>709701.42357823078</v>
      </c>
      <c r="EN24" s="147">
        <f>conversões!EM24*INPUTs!EI$33</f>
        <v>0</v>
      </c>
      <c r="EO24" s="147">
        <f>conversões!EN24*INPUTs!EJ$33</f>
        <v>0</v>
      </c>
      <c r="EP24" s="147">
        <f>conversões!EO24*INPUTs!EK$33</f>
        <v>22335.327184762715</v>
      </c>
      <c r="EQ24" s="147">
        <f>conversões!EP24*INPUTs!EL$33</f>
        <v>11965.430508159827</v>
      </c>
      <c r="ER24" s="147">
        <f>conversões!EQ24*INPUTs!EM$33</f>
        <v>0</v>
      </c>
      <c r="ES24" s="147">
        <f>conversões!ER24*INPUTs!EN$33</f>
        <v>824.91424820500083</v>
      </c>
      <c r="ET24" s="147">
        <f>conversões!ES24*INPUTs!EO$33</f>
        <v>2815.7477404035849</v>
      </c>
      <c r="EU24" s="145">
        <f t="shared" si="4"/>
        <v>904972.85716077709</v>
      </c>
      <c r="EV24" s="147">
        <f>conversões!EU24*INPUTs!EQ$33</f>
        <v>0</v>
      </c>
      <c r="EW24" s="147">
        <f>conversões!EV24*INPUTs!ER$33</f>
        <v>0</v>
      </c>
      <c r="EX24" s="147">
        <f>conversões!EW24*INPUTs!ES$33</f>
        <v>0</v>
      </c>
      <c r="EY24" s="147">
        <f>conversões!EX24*INPUTs!ET$33</f>
        <v>0</v>
      </c>
      <c r="EZ24" s="147">
        <f>conversões!EY24*INPUTs!EU$33</f>
        <v>643.36093360350469</v>
      </c>
      <c r="FA24" s="147">
        <f>conversões!EZ24*INPUTs!EV$33</f>
        <v>0</v>
      </c>
      <c r="FB24" s="147">
        <f>conversões!FA24*INPUTs!EW$33</f>
        <v>0</v>
      </c>
      <c r="FC24" s="147">
        <f>conversões!FB24*INPUTs!EX$33</f>
        <v>0</v>
      </c>
      <c r="FD24" s="147">
        <f>conversões!FC24*INPUTs!EY$33</f>
        <v>0</v>
      </c>
      <c r="FE24" s="147">
        <f>conversões!FD24*INPUTs!EZ$33</f>
        <v>0</v>
      </c>
      <c r="FF24" s="147">
        <f>conversões!FE24*INPUTs!FA$33</f>
        <v>0</v>
      </c>
      <c r="FG24" s="147">
        <f>conversões!FF24*INPUTs!FB$33</f>
        <v>0</v>
      </c>
      <c r="FH24" s="147">
        <f>conversões!FG24*INPUTs!FC$33</f>
        <v>0</v>
      </c>
      <c r="FI24" s="147">
        <f>conversões!FH24*INPUTs!FD$33</f>
        <v>0</v>
      </c>
      <c r="FJ24" s="147">
        <f>conversões!FI24*INPUTs!FE$33</f>
        <v>0</v>
      </c>
      <c r="FK24" s="147">
        <f>conversões!FJ24*INPUTs!FF$33</f>
        <v>39046.524155182538</v>
      </c>
      <c r="FL24" s="147">
        <f>conversões!FK24*INPUTs!FG$33</f>
        <v>30737.536482166634</v>
      </c>
      <c r="FM24" s="147">
        <f>conversões!FL24*INPUTs!FH$33</f>
        <v>0</v>
      </c>
      <c r="FN24" s="147">
        <f>conversões!FM24*INPUTs!FI$33</f>
        <v>132850.09023938546</v>
      </c>
      <c r="FO24" s="147">
        <f>conversões!FN24*INPUTs!FJ$33</f>
        <v>518492.33303220512</v>
      </c>
      <c r="FP24" s="147">
        <f>conversões!FO24*INPUTs!FK$33</f>
        <v>0</v>
      </c>
      <c r="FQ24" s="147">
        <f>conversões!FP24*INPUTs!FL$33</f>
        <v>0</v>
      </c>
      <c r="FR24" s="147">
        <f>conversões!FQ24*INPUTs!FM$33</f>
        <v>13088.875532267639</v>
      </c>
      <c r="FS24" s="147">
        <f>conversões!FR24*INPUTs!FN$33</f>
        <v>10497.968804589887</v>
      </c>
      <c r="FT24" s="147">
        <f>conversões!FS24*INPUTs!FO$33</f>
        <v>1880.0807991064266</v>
      </c>
      <c r="FU24" s="147">
        <f>conversões!FT24*INPUTs!FP$33</f>
        <v>2119.2675340720616</v>
      </c>
      <c r="FV24" s="147">
        <f>conversões!FU24*INPUTs!FQ$33</f>
        <v>13794.590790859513</v>
      </c>
      <c r="FW24" s="145">
        <f t="shared" si="5"/>
        <v>763150.62830343877</v>
      </c>
      <c r="FX24" s="147">
        <f>conversões!FW24*INPUTs!FS$33</f>
        <v>0</v>
      </c>
      <c r="FY24" s="147">
        <f>conversões!FX24*INPUTs!FT$33</f>
        <v>0</v>
      </c>
      <c r="FZ24" s="147">
        <f>conversões!FY24*INPUTs!FU$33</f>
        <v>0</v>
      </c>
      <c r="GA24" s="147">
        <f>conversões!FZ24*INPUTs!FV$33</f>
        <v>0</v>
      </c>
      <c r="GB24" s="147">
        <f>conversões!GA24*INPUTs!FW$33</f>
        <v>8360.1364763337133</v>
      </c>
      <c r="GC24" s="147">
        <f>conversões!GB24*INPUTs!FX$33</f>
        <v>0</v>
      </c>
      <c r="GD24" s="147">
        <f>conversões!GC24*INPUTs!FY$33</f>
        <v>0</v>
      </c>
      <c r="GE24" s="147">
        <f>conversões!GD24*INPUTs!FZ$33</f>
        <v>0</v>
      </c>
      <c r="GF24" s="147">
        <f>conversões!GE24*INPUTs!GA$33</f>
        <v>0</v>
      </c>
      <c r="GG24" s="147">
        <f>conversões!GF24*INPUTs!GB$33</f>
        <v>0</v>
      </c>
      <c r="GH24" s="147">
        <f>conversões!GG24*INPUTs!GC$33</f>
        <v>0</v>
      </c>
      <c r="GI24" s="147">
        <f>conversões!GH24*INPUTs!GD$33</f>
        <v>0</v>
      </c>
      <c r="GJ24" s="147">
        <f>conversões!GI24*INPUTs!GE$33</f>
        <v>0</v>
      </c>
      <c r="GK24" s="147">
        <f>conversões!GJ24*INPUTs!GF$33</f>
        <v>0</v>
      </c>
      <c r="GL24" s="147">
        <f>conversões!GK24*INPUTs!GG$33</f>
        <v>0</v>
      </c>
      <c r="GM24" s="147">
        <f>conversões!GL24*INPUTs!GH$33</f>
        <v>18279.68483989199</v>
      </c>
      <c r="GN24" s="147">
        <f>conversões!GM24*INPUTs!GI$33</f>
        <v>28017.098686020043</v>
      </c>
      <c r="GO24" s="147">
        <f>conversões!GN24*INPUTs!GJ$33</f>
        <v>0</v>
      </c>
      <c r="GP24" s="147">
        <f>conversões!GO24*INPUTs!GK$33</f>
        <v>30266.965498464375</v>
      </c>
      <c r="GQ24" s="147">
        <f>conversões!GP24*INPUTs!GL$33</f>
        <v>470066.68323033786</v>
      </c>
      <c r="GR24" s="147">
        <f>conversões!GQ24*INPUTs!GM$33</f>
        <v>0</v>
      </c>
      <c r="GS24" s="147">
        <f>conversões!GR24*INPUTs!GN$33</f>
        <v>0</v>
      </c>
      <c r="GT24" s="147">
        <f>conversões!GS24*INPUTs!GO$33</f>
        <v>13360.826286703965</v>
      </c>
      <c r="GU24" s="147">
        <f>conversões!GT24*INPUTs!GP$33</f>
        <v>535.30049824463197</v>
      </c>
      <c r="GV24" s="147">
        <f>conversões!GU24*INPUTs!GQ$33</f>
        <v>0</v>
      </c>
      <c r="GW24" s="147">
        <f>conversões!GV24*INPUTs!GR$33</f>
        <v>0</v>
      </c>
      <c r="GX24" s="147">
        <f>conversões!GW24*INPUTs!GS$33</f>
        <v>0</v>
      </c>
      <c r="GY24" s="145">
        <f t="shared" si="6"/>
        <v>568886.69551599654</v>
      </c>
      <c r="GZ24" s="147">
        <f>conversões!GY24*INPUTs!GU$33</f>
        <v>0</v>
      </c>
      <c r="HA24" s="147">
        <f>conversões!GZ24*INPUTs!GV$33</f>
        <v>0</v>
      </c>
      <c r="HB24" s="147">
        <f>conversões!HA24*INPUTs!GW$33</f>
        <v>0</v>
      </c>
      <c r="HC24" s="147">
        <f>conversões!HB24*INPUTs!GX$33</f>
        <v>0</v>
      </c>
      <c r="HD24" s="147">
        <f>conversões!HC24*INPUTs!GY$33</f>
        <v>8784.1123400437664</v>
      </c>
      <c r="HE24" s="147">
        <f>conversões!HD24*INPUTs!GZ$33</f>
        <v>0</v>
      </c>
      <c r="HF24" s="147">
        <f>conversões!HE24*INPUTs!HA$33</f>
        <v>0</v>
      </c>
      <c r="HG24" s="147">
        <f>conversões!HF24*INPUTs!HB$33</f>
        <v>0</v>
      </c>
      <c r="HH24" s="147">
        <f>conversões!HG24*INPUTs!HC$33</f>
        <v>0</v>
      </c>
      <c r="HI24" s="147">
        <f>conversões!HH24*INPUTs!HD$33</f>
        <v>0</v>
      </c>
      <c r="HJ24" s="147">
        <f>conversões!HI24*INPUTs!HE$33</f>
        <v>0</v>
      </c>
      <c r="HK24" s="147">
        <f>conversões!HJ24*INPUTs!HF$33</f>
        <v>0</v>
      </c>
      <c r="HL24" s="147">
        <f>conversões!HK24*INPUTs!HG$33</f>
        <v>0</v>
      </c>
      <c r="HM24" s="147">
        <f>conversões!HL24*INPUTs!HH$33</f>
        <v>0</v>
      </c>
      <c r="HN24" s="147">
        <f>conversões!HM24*INPUTs!HI$33</f>
        <v>0</v>
      </c>
      <c r="HO24" s="147">
        <f>conversões!HN24*INPUTs!HJ$33</f>
        <v>18905.239153889808</v>
      </c>
      <c r="HP24" s="147">
        <f>conversões!HO24*INPUTs!HK$33</f>
        <v>25097.267468916536</v>
      </c>
      <c r="HQ24" s="147">
        <f>conversões!HP24*INPUTs!HL$33</f>
        <v>0</v>
      </c>
      <c r="HR24" s="147">
        <f>conversões!HQ24*INPUTs!HM$33</f>
        <v>31352.016240852681</v>
      </c>
      <c r="HS24" s="147">
        <f>conversões!HR24*INPUTs!HN$33</f>
        <v>381268.72851296462</v>
      </c>
      <c r="HT24" s="147">
        <f>conversões!HS24*INPUTs!HO$33</f>
        <v>0</v>
      </c>
      <c r="HU24" s="147">
        <f>conversões!HT24*INPUTs!HP$33</f>
        <v>0</v>
      </c>
      <c r="HV24" s="147">
        <f>conversões!HU24*INPUTs!HQ$33</f>
        <v>19046.986366337256</v>
      </c>
      <c r="HW24" s="147">
        <f>conversões!HV24*INPUTs!HR$33</f>
        <v>446.98694835227252</v>
      </c>
      <c r="HX24" s="147">
        <f>conversões!HW24*INPUTs!HS$33</f>
        <v>0</v>
      </c>
      <c r="HY24" s="147">
        <f>conversões!HX24*INPUTs!HT$33</f>
        <v>0</v>
      </c>
      <c r="HZ24" s="147">
        <f>conversões!HY24*INPUTs!HU$33</f>
        <v>0</v>
      </c>
      <c r="IA24" s="145">
        <f t="shared" si="7"/>
        <v>484901.33703135693</v>
      </c>
    </row>
    <row r="25" spans="1:235" s="28" customFormat="1" ht="36" x14ac:dyDescent="0.25">
      <c r="A25" s="99" t="s">
        <v>28</v>
      </c>
      <c r="B25" s="100">
        <v>7722</v>
      </c>
      <c r="C25" s="100"/>
      <c r="D25" s="100">
        <v>5</v>
      </c>
      <c r="E25" s="100"/>
      <c r="F25" s="100"/>
      <c r="G25" s="100" t="s">
        <v>816</v>
      </c>
      <c r="H25" s="100" t="s">
        <v>23</v>
      </c>
      <c r="I25" s="99" t="s">
        <v>846</v>
      </c>
      <c r="J25" s="99" t="s">
        <v>882</v>
      </c>
      <c r="K25" s="99" t="s">
        <v>845</v>
      </c>
      <c r="L25" s="147">
        <f>conversões!K25*INPUTs!G$34</f>
        <v>1399.3342116409822</v>
      </c>
      <c r="M25" s="147">
        <f>conversões!L25*INPUTs!H$34</f>
        <v>737.02052688580397</v>
      </c>
      <c r="N25" s="147">
        <f>conversões!M25*INPUTs!I$34</f>
        <v>442.80709900020599</v>
      </c>
      <c r="O25" s="147">
        <f>conversões!N25*INPUTs!J$34</f>
        <v>1254.5964245653556</v>
      </c>
      <c r="P25" s="147">
        <f>conversões!O25*INPUTs!K$34</f>
        <v>5000.8538171929522</v>
      </c>
      <c r="Q25" s="147">
        <f>conversões!P25*INPUTs!L$34</f>
        <v>838.43064156255582</v>
      </c>
      <c r="R25" s="147">
        <f>conversões!Q25*INPUTs!M$34</f>
        <v>676.42611100291788</v>
      </c>
      <c r="S25" s="147">
        <f>conversões!R25*INPUTs!N$34</f>
        <v>2999.2372609860322</v>
      </c>
      <c r="T25" s="147">
        <f>conversões!S25*INPUTs!O$34</f>
        <v>1139.5203352424335</v>
      </c>
      <c r="U25" s="147">
        <f>conversões!T25*INPUTs!P$34</f>
        <v>13196.902525816735</v>
      </c>
      <c r="V25" s="147">
        <f>conversões!U25*INPUTs!Q$34</f>
        <v>1964.3141581821667</v>
      </c>
      <c r="W25" s="147">
        <f>conversões!V25*INPUTs!R$34</f>
        <v>1942.2056926321716</v>
      </c>
      <c r="X25" s="147">
        <f>conversões!W25*INPUTs!S$34</f>
        <v>6032.684559309826</v>
      </c>
      <c r="Y25" s="147">
        <f>conversões!X25*INPUTs!T$34</f>
        <v>1098.6353908939266</v>
      </c>
      <c r="Z25" s="147">
        <f>conversões!Y25*INPUTs!U$34</f>
        <v>530.3462357446391</v>
      </c>
      <c r="AA25" s="147">
        <f>conversões!Z25*INPUTs!V$34</f>
        <v>5163.6063819674091</v>
      </c>
      <c r="AB25" s="147">
        <f>conversões!AA25*INPUTs!W$34</f>
        <v>41411.081183561211</v>
      </c>
      <c r="AC25" s="147">
        <f>conversões!AB25*INPUTs!X$34</f>
        <v>5365.319593573593</v>
      </c>
      <c r="AD25" s="147">
        <f>conversões!AC25*INPUTs!Y$34</f>
        <v>134914.93250862471</v>
      </c>
      <c r="AE25" s="147">
        <f>conversões!AD25*INPUTs!Z$34</f>
        <v>182727.79892440286</v>
      </c>
      <c r="AF25" s="147">
        <f>conversões!AE25*INPUTs!AA$34</f>
        <v>28450.958364862905</v>
      </c>
      <c r="AG25" s="147">
        <f>conversões!AF25*INPUTs!AB$34</f>
        <v>35810.007810427029</v>
      </c>
      <c r="AH25" s="147">
        <f>conversões!AG25*INPUTs!AC$34</f>
        <v>33940.19378947591</v>
      </c>
      <c r="AI25" s="147">
        <f>conversões!AH25*INPUTs!AD$34</f>
        <v>2486.0365890046282</v>
      </c>
      <c r="AJ25" s="147">
        <f>conversões!AI25*INPUTs!AE$34</f>
        <v>3885.1530415988923</v>
      </c>
      <c r="AK25" s="147">
        <f>conversões!AJ25*INPUTs!AF$34</f>
        <v>10826.383922108002</v>
      </c>
      <c r="AL25" s="147">
        <f>conversões!AK25*INPUTs!AG$34</f>
        <v>8958.9898510641124</v>
      </c>
      <c r="AM25" s="145">
        <f t="shared" si="0"/>
        <v>533193.77695133002</v>
      </c>
      <c r="AN25" s="147">
        <f>conversões!AM25*INPUTs!AI$34</f>
        <v>2632.5106243042715</v>
      </c>
      <c r="AO25" s="147">
        <f>conversões!AN25*INPUTs!AJ$34</f>
        <v>667.6732992864587</v>
      </c>
      <c r="AP25" s="147">
        <f>conversões!AO25*INPUTs!AK$34</f>
        <v>863.77392462892408</v>
      </c>
      <c r="AQ25" s="147">
        <f>conversões!AP25*INPUTs!AL$34</f>
        <v>1790.0786262434365</v>
      </c>
      <c r="AR25" s="147">
        <f>conversões!AQ25*INPUTs!AM$34</f>
        <v>5627.4516050154234</v>
      </c>
      <c r="AS25" s="147">
        <f>conversões!AR25*INPUTs!AN$34</f>
        <v>944.44203391965141</v>
      </c>
      <c r="AT25" s="147">
        <f>conversões!AS25*INPUTs!AO$34</f>
        <v>1880.0615177807165</v>
      </c>
      <c r="AU25" s="147">
        <f>conversões!AT25*INPUTs!AP$34</f>
        <v>4866.4911530806621</v>
      </c>
      <c r="AV25" s="147">
        <f>conversões!AU25*INPUTs!AQ$34</f>
        <v>1758.7506917186881</v>
      </c>
      <c r="AW25" s="147">
        <f>conversões!AV25*INPUTs!AR$34</f>
        <v>16002.693181250985</v>
      </c>
      <c r="AX25" s="147">
        <f>conversões!AW25*INPUTs!AS$34</f>
        <v>2366.1357180977452</v>
      </c>
      <c r="AY25" s="147">
        <f>conversões!AX25*INPUTs!AT$34</f>
        <v>2433.2318469233164</v>
      </c>
      <c r="AZ25" s="147">
        <f>conversões!AY25*INPUTs!AU$34</f>
        <v>7584.6013616302807</v>
      </c>
      <c r="BA25" s="147">
        <f>conversões!AZ25*INPUTs!AV$34</f>
        <v>1724.3178297782056</v>
      </c>
      <c r="BB25" s="147">
        <f>conversões!BA25*INPUTs!AW$34</f>
        <v>862.87692299757691</v>
      </c>
      <c r="BC25" s="147">
        <f>conversões!BB25*INPUTs!AX$34</f>
        <v>7091.4965805001184</v>
      </c>
      <c r="BD25" s="147">
        <f>conversões!BC25*INPUTs!AY$34</f>
        <v>52376.467318176743</v>
      </c>
      <c r="BE25" s="147">
        <f>conversões!BD25*INPUTs!AZ$34</f>
        <v>6594.6573435991595</v>
      </c>
      <c r="BF25" s="147">
        <f>conversões!BE25*INPUTs!BA$34</f>
        <v>150611.22976363119</v>
      </c>
      <c r="BG25" s="147">
        <f>conversões!BF25*INPUTs!BB$34</f>
        <v>210083.40306112095</v>
      </c>
      <c r="BH25" s="147">
        <f>conversões!BG25*INPUTs!BC$34</f>
        <v>33489.903722156734</v>
      </c>
      <c r="BI25" s="147">
        <f>conversões!BH25*INPUTs!BD$34</f>
        <v>46155.051132958273</v>
      </c>
      <c r="BJ25" s="147">
        <f>conversões!BI25*INPUTs!BE$34</f>
        <v>37406.065378229621</v>
      </c>
      <c r="BK25" s="147">
        <f>conversões!BJ25*INPUTs!BF$34</f>
        <v>2669.8948453535463</v>
      </c>
      <c r="BL25" s="147">
        <f>conversões!BK25*INPUTs!BG$34</f>
        <v>5636.0341410318433</v>
      </c>
      <c r="BM25" s="147">
        <f>conversões!BL25*INPUTs!BH$34</f>
        <v>13486.683949092343</v>
      </c>
      <c r="BN25" s="147">
        <f>conversões!BM25*INPUTs!BI$34</f>
        <v>10120.56837158182</v>
      </c>
      <c r="BO25" s="145">
        <f t="shared" si="1"/>
        <v>627726.5459440886</v>
      </c>
      <c r="BP25" s="147">
        <f>conversões!BO25*INPUTs!BK$34</f>
        <v>1995.9956943038299</v>
      </c>
      <c r="BQ25" s="147">
        <f>conversões!BP25*INPUTs!BL$34</f>
        <v>709.62843081644701</v>
      </c>
      <c r="BR25" s="147">
        <f>conversões!BQ25*INPUTs!BM$34</f>
        <v>644.48088077557668</v>
      </c>
      <c r="BS25" s="147">
        <f>conversões!BR25*INPUTs!BN$34</f>
        <v>1782.3874703021829</v>
      </c>
      <c r="BT25" s="147">
        <f>conversões!BS25*INPUTs!BO$34</f>
        <v>10847.492174814968</v>
      </c>
      <c r="BU25" s="147">
        <f>conversões!BT25*INPUTs!BP$34</f>
        <v>1719.9611287467785</v>
      </c>
      <c r="BV25" s="147">
        <f>conversões!BU25*INPUTs!BQ$34</f>
        <v>1030.1863816169116</v>
      </c>
      <c r="BW25" s="147">
        <f>conversões!BV25*INPUTs!BR$34</f>
        <v>6289.8399186840634</v>
      </c>
      <c r="BX25" s="147">
        <f>conversões!BW25*INPUTs!BS$34</f>
        <v>1596.2519050028</v>
      </c>
      <c r="BY25" s="147">
        <f>conversões!BX25*INPUTs!BT$34</f>
        <v>18762.798925496634</v>
      </c>
      <c r="BZ25" s="147">
        <f>conversões!BY25*INPUTs!BU$34</f>
        <v>2615.7547587518648</v>
      </c>
      <c r="CA25" s="147">
        <f>conversões!BZ25*INPUTs!BV$34</f>
        <v>1595.6101780298502</v>
      </c>
      <c r="CB25" s="147">
        <f>conversões!CA25*INPUTs!BW$34</f>
        <v>10425.081526101607</v>
      </c>
      <c r="CC25" s="147">
        <f>conversões!CB25*INPUTs!BX$34</f>
        <v>5550.5152656423506</v>
      </c>
      <c r="CD25" s="147">
        <f>conversões!CC25*INPUTs!BY$34</f>
        <v>1111.3811934113141</v>
      </c>
      <c r="CE25" s="147">
        <f>conversões!CD25*INPUTs!BZ$34</f>
        <v>10437.407180155818</v>
      </c>
      <c r="CF25" s="147">
        <f>conversões!CE25*INPUTs!CA$34</f>
        <v>61004.633256137895</v>
      </c>
      <c r="CG25" s="147">
        <f>conversões!CF25*INPUTs!CB$34</f>
        <v>8532.247530112636</v>
      </c>
      <c r="CH25" s="147">
        <f>conversões!CG25*INPUTs!CC$34</f>
        <v>139156.12436825971</v>
      </c>
      <c r="CI25" s="147">
        <f>conversões!CH25*INPUTs!CD$34</f>
        <v>229371.27938894968</v>
      </c>
      <c r="CJ25" s="147">
        <f>conversões!CI25*INPUTs!CE$34</f>
        <v>39111.448261002697</v>
      </c>
      <c r="CK25" s="147">
        <f>conversões!CJ25*INPUTs!CF$34</f>
        <v>47783.404249274143</v>
      </c>
      <c r="CL25" s="147">
        <f>conversões!CK25*INPUTs!CG$34</f>
        <v>40260.745504297338</v>
      </c>
      <c r="CM25" s="147">
        <f>conversões!CL25*INPUTs!CH$34</f>
        <v>3605.0964447785568</v>
      </c>
      <c r="CN25" s="147">
        <f>conversões!CM25*INPUTs!CI$34</f>
        <v>5291.3004866664378</v>
      </c>
      <c r="CO25" s="147">
        <f>conversões!CN25*INPUTs!CJ$34</f>
        <v>13880.541138088161</v>
      </c>
      <c r="CP25" s="147">
        <f>conversões!CO25*INPUTs!CK$34</f>
        <v>12470.253126202851</v>
      </c>
      <c r="CQ25" s="145">
        <f t="shared" si="2"/>
        <v>677581.8467664232</v>
      </c>
      <c r="CR25" s="147">
        <f>conversões!CQ25*INPUTs!CM$34</f>
        <v>2595.1756824350714</v>
      </c>
      <c r="CS25" s="147">
        <f>conversões!CR25*INPUTs!CN$34</f>
        <v>685.53931451149367</v>
      </c>
      <c r="CT25" s="147">
        <f>conversões!CS25*INPUTs!CO$34</f>
        <v>737.95485003783494</v>
      </c>
      <c r="CU25" s="147">
        <f>conversões!CT25*INPUTs!CP$34</f>
        <v>2192.7903860381712</v>
      </c>
      <c r="CV25" s="147">
        <f>conversões!CU25*INPUTs!CQ$34</f>
        <v>10008.386693993023</v>
      </c>
      <c r="CW25" s="147">
        <f>conversões!CV25*INPUTs!CR$34</f>
        <v>1707.3620446715288</v>
      </c>
      <c r="CX25" s="147">
        <f>conversões!CW25*INPUTs!CS$34</f>
        <v>1156.6131532287559</v>
      </c>
      <c r="CY25" s="147">
        <f>conversões!CX25*INPUTs!CT$34</f>
        <v>5328.2116122113639</v>
      </c>
      <c r="CZ25" s="147">
        <f>conversões!CY25*INPUTs!CU$34</f>
        <v>2773.5639217540061</v>
      </c>
      <c r="DA25" s="147">
        <f>conversões!CZ25*INPUTs!CV$34</f>
        <v>21525.432595849747</v>
      </c>
      <c r="DB25" s="147">
        <f>conversões!DA25*INPUTs!CW$34</f>
        <v>2672.5437420880598</v>
      </c>
      <c r="DC25" s="147">
        <f>conversões!DB25*INPUTs!CX$34</f>
        <v>1437.0172791295884</v>
      </c>
      <c r="DD25" s="147">
        <f>conversões!DC25*INPUTs!CY$34</f>
        <v>12329.560156301799</v>
      </c>
      <c r="DE25" s="147">
        <f>conversões!DD25*INPUTs!CZ$34</f>
        <v>1628.2844160954262</v>
      </c>
      <c r="DF25" s="147">
        <f>conversões!DE25*INPUTs!DA$34</f>
        <v>1924.0061054333917</v>
      </c>
      <c r="DG25" s="147">
        <f>conversões!DF25*INPUTs!DB$34</f>
        <v>14199.498832113411</v>
      </c>
      <c r="DH25" s="147">
        <f>conversões!DG25*INPUTs!DC$34</f>
        <v>63639.755450353747</v>
      </c>
      <c r="DI25" s="147">
        <f>conversões!DH25*INPUTs!DD$34</f>
        <v>10737.368211542154</v>
      </c>
      <c r="DJ25" s="147">
        <f>conversões!DI25*INPUTs!DE$34</f>
        <v>134928.73709740513</v>
      </c>
      <c r="DK25" s="147">
        <f>conversões!DJ25*INPUTs!DF$34</f>
        <v>249418.26317017782</v>
      </c>
      <c r="DL25" s="147">
        <f>conversões!DK25*INPUTs!DG$34</f>
        <v>42242.452379182971</v>
      </c>
      <c r="DM25" s="147">
        <f>conversões!DL25*INPUTs!DH$34</f>
        <v>53738.887691985539</v>
      </c>
      <c r="DN25" s="147">
        <f>conversões!DM25*INPUTs!DI$34</f>
        <v>52281.672253226658</v>
      </c>
      <c r="DO25" s="147">
        <f>conversões!DN25*INPUTs!DJ$34</f>
        <v>4520.876121931371</v>
      </c>
      <c r="DP25" s="147">
        <f>conversões!DO25*INPUTs!DK$34</f>
        <v>5253.5020356130235</v>
      </c>
      <c r="DQ25" s="147">
        <f>conversões!DP25*INPUTs!DL$34</f>
        <v>14349.608995027798</v>
      </c>
      <c r="DR25" s="147">
        <f>conversões!DQ25*INPUTs!DM$34</f>
        <v>14855.974386730526</v>
      </c>
      <c r="DS25" s="145">
        <f t="shared" si="3"/>
        <v>728869.03857906943</v>
      </c>
      <c r="DT25" s="147">
        <f>conversões!DS25*INPUTs!DO$34</f>
        <v>2168.5953902245642</v>
      </c>
      <c r="DU25" s="147">
        <f>conversões!DT25*INPUTs!DP$34</f>
        <v>668.23389246654415</v>
      </c>
      <c r="DV25" s="147">
        <f>conversões!DU25*INPUTs!DQ$34</f>
        <v>568.90502047872701</v>
      </c>
      <c r="DW25" s="147">
        <f>conversões!DV25*INPUTs!DR$34</f>
        <v>3082.09947716232</v>
      </c>
      <c r="DX25" s="147">
        <f>conversões!DW25*INPUTs!DS$34</f>
        <v>9932.6757813618369</v>
      </c>
      <c r="DY25" s="147">
        <f>conversões!DX25*INPUTs!DT$34</f>
        <v>1256.5983589158227</v>
      </c>
      <c r="DZ25" s="147">
        <f>conversões!DY25*INPUTs!DU$34</f>
        <v>2000.0866728411643</v>
      </c>
      <c r="EA25" s="147">
        <f>conversões!DZ25*INPUTs!DV$34</f>
        <v>4051.0288417697398</v>
      </c>
      <c r="EB25" s="147">
        <f>conversões!EA25*INPUTs!DW$34</f>
        <v>3487.8886199785957</v>
      </c>
      <c r="EC25" s="147">
        <f>conversões!EB25*INPUTs!DX$34</f>
        <v>24973.475349807657</v>
      </c>
      <c r="ED25" s="147">
        <f>conversões!EC25*INPUTs!DY$34</f>
        <v>3404.6851301586512</v>
      </c>
      <c r="EE25" s="147">
        <f>conversões!ED25*INPUTs!DZ$34</f>
        <v>2279.2096555238513</v>
      </c>
      <c r="EF25" s="147">
        <f>conversões!EE25*INPUTs!EA$34</f>
        <v>13364.179266032785</v>
      </c>
      <c r="EG25" s="147">
        <f>conversões!EF25*INPUTs!EB$34</f>
        <v>1140.8558082967652</v>
      </c>
      <c r="EH25" s="147">
        <f>conversões!EG25*INPUTs!EC$34</f>
        <v>1644.1750792863083</v>
      </c>
      <c r="EI25" s="147">
        <f>conversões!EH25*INPUTs!ED$34</f>
        <v>14641.806308138403</v>
      </c>
      <c r="EJ25" s="147">
        <f>conversões!EI25*INPUTs!EE$34</f>
        <v>75579.159725502832</v>
      </c>
      <c r="EK25" s="147">
        <f>conversões!EJ25*INPUTs!EF$34</f>
        <v>12190.35138695471</v>
      </c>
      <c r="EL25" s="147">
        <f>conversões!EK25*INPUTs!EG$34</f>
        <v>131371.93172423178</v>
      </c>
      <c r="EM25" s="147">
        <f>conversões!EL25*INPUTs!EH$34</f>
        <v>226888.61774934444</v>
      </c>
      <c r="EN25" s="147">
        <f>conversões!EM25*INPUTs!EI$34</f>
        <v>42156.851270043859</v>
      </c>
      <c r="EO25" s="147">
        <f>conversões!EN25*INPUTs!EJ$34</f>
        <v>59012.552822064237</v>
      </c>
      <c r="EP25" s="147">
        <f>conversões!EO25*INPUTs!EK$34</f>
        <v>52537.410869555119</v>
      </c>
      <c r="EQ25" s="147">
        <f>conversões!EP25*INPUTs!EL$34</f>
        <v>4419.9126455889291</v>
      </c>
      <c r="ER25" s="147">
        <f>conversões!EQ25*INPUTs!EM$34</f>
        <v>4249.9206146381794</v>
      </c>
      <c r="ES25" s="147">
        <f>conversões!ER25*INPUTs!EN$34</f>
        <v>15327.184230276893</v>
      </c>
      <c r="ET25" s="147">
        <f>conversões!ES25*INPUTs!EO$34</f>
        <v>13838.095689511605</v>
      </c>
      <c r="EU25" s="145">
        <f t="shared" si="4"/>
        <v>726236.48738015629</v>
      </c>
      <c r="EV25" s="147">
        <f>conversões!EU25*INPUTs!EQ$34</f>
        <v>2809.6701762365274</v>
      </c>
      <c r="EW25" s="147">
        <f>conversões!EV25*INPUTs!ER$34</f>
        <v>582.95949667132447</v>
      </c>
      <c r="EX25" s="147">
        <f>conversões!EW25*INPUTs!ES$34</f>
        <v>412.37815003444774</v>
      </c>
      <c r="EY25" s="147">
        <f>conversões!EX25*INPUTs!ET$34</f>
        <v>2296.5180436668329</v>
      </c>
      <c r="EZ25" s="147">
        <f>conversões!EY25*INPUTs!EU$34</f>
        <v>9639.910830757819</v>
      </c>
      <c r="FA25" s="147">
        <f>conversões!EZ25*INPUTs!EV$34</f>
        <v>863.36864465717781</v>
      </c>
      <c r="FB25" s="147">
        <f>conversões!FA25*INPUTs!EW$34</f>
        <v>1588.0658575713062</v>
      </c>
      <c r="FC25" s="147">
        <f>conversões!FB25*INPUTs!EX$34</f>
        <v>2615.6685828506547</v>
      </c>
      <c r="FD25" s="147">
        <f>conversões!FC25*INPUTs!EY$34</f>
        <v>2898.3320494966447</v>
      </c>
      <c r="FE25" s="147">
        <f>conversões!FD25*INPUTs!EZ$34</f>
        <v>27592.888949958764</v>
      </c>
      <c r="FF25" s="147">
        <f>conversões!FE25*INPUTs!FA$34</f>
        <v>4328.0759884025765</v>
      </c>
      <c r="FG25" s="147">
        <f>conversões!FF25*INPUTs!FB$34</f>
        <v>2078.2111493472853</v>
      </c>
      <c r="FH25" s="147">
        <f>conversões!FG25*INPUTs!FC$34</f>
        <v>13077.567492587808</v>
      </c>
      <c r="FI25" s="147">
        <f>conversões!FH25*INPUTs!FD$34</f>
        <v>490.49131941233821</v>
      </c>
      <c r="FJ25" s="147">
        <f>conversões!FI25*INPUTs!FE$34</f>
        <v>2296.5568718503164</v>
      </c>
      <c r="FK25" s="147">
        <f>conversões!FJ25*INPUTs!FF$34</f>
        <v>15912.999026643183</v>
      </c>
      <c r="FL25" s="147">
        <f>conversões!FK25*INPUTs!FG$34</f>
        <v>75524.867812452896</v>
      </c>
      <c r="FM25" s="147">
        <f>conversões!FL25*INPUTs!FH$34</f>
        <v>13777.042374231469</v>
      </c>
      <c r="FN25" s="147">
        <f>conversões!FM25*INPUTs!FI$34</f>
        <v>124143.93194000072</v>
      </c>
      <c r="FO25" s="147">
        <f>conversões!FN25*INPUTs!FJ$34</f>
        <v>232693.28679309928</v>
      </c>
      <c r="FP25" s="147">
        <f>conversões!FO25*INPUTs!FK$34</f>
        <v>44564.025642274384</v>
      </c>
      <c r="FQ25" s="147">
        <f>conversões!FP25*INPUTs!FL$34</f>
        <v>61679.495829107116</v>
      </c>
      <c r="FR25" s="147">
        <f>conversões!FQ25*INPUTs!FM$34</f>
        <v>55313.230270607404</v>
      </c>
      <c r="FS25" s="147">
        <f>conversões!FR25*INPUTs!FN$34</f>
        <v>4461.2178299976176</v>
      </c>
      <c r="FT25" s="147">
        <f>conversões!FS25*INPUTs!FO$34</f>
        <v>4903.8602651444771</v>
      </c>
      <c r="FU25" s="147">
        <f>conversões!FT25*INPUTs!FP$34</f>
        <v>15284.094368708458</v>
      </c>
      <c r="FV25" s="147">
        <f>conversões!FU25*INPUTs!FQ$34</f>
        <v>17036.191029941172</v>
      </c>
      <c r="FW25" s="145">
        <f t="shared" si="5"/>
        <v>738864.90678571013</v>
      </c>
      <c r="FX25" s="147">
        <f>conversões!FW25*INPUTs!FS$34</f>
        <v>2048.7199668775379</v>
      </c>
      <c r="FY25" s="147">
        <f>conversões!FX25*INPUTs!FT$34</f>
        <v>666.97830760024317</v>
      </c>
      <c r="FZ25" s="147">
        <f>conversões!FY25*INPUTs!FU$34</f>
        <v>419.57905159231791</v>
      </c>
      <c r="GA25" s="147">
        <f>conversões!FZ25*INPUTs!FV$34</f>
        <v>1634.5129883660122</v>
      </c>
      <c r="GB25" s="147">
        <f>conversões!GA25*INPUTs!FW$34</f>
        <v>10020.571650157792</v>
      </c>
      <c r="GC25" s="147">
        <f>conversões!GB25*INPUTs!FX$34</f>
        <v>871.08994772297638</v>
      </c>
      <c r="GD25" s="147">
        <f>conversões!GC25*INPUTs!FY$34</f>
        <v>1526.1426079511784</v>
      </c>
      <c r="GE25" s="147">
        <f>conversões!GD25*INPUTs!FZ$34</f>
        <v>4527.3393775414806</v>
      </c>
      <c r="GF25" s="147">
        <f>conversões!GE25*INPUTs!GA$34</f>
        <v>2921.15423753198</v>
      </c>
      <c r="GG25" s="147">
        <f>conversões!GF25*INPUTs!GB$34</f>
        <v>20353.878946996516</v>
      </c>
      <c r="GH25" s="147">
        <f>conversões!GG25*INPUTs!GC$34</f>
        <v>4900.1656330222422</v>
      </c>
      <c r="GI25" s="147">
        <f>conversões!GH25*INPUTs!GD$34</f>
        <v>2001.3064903185693</v>
      </c>
      <c r="GJ25" s="147">
        <f>conversões!GI25*INPUTs!GE$34</f>
        <v>9721.2437460059173</v>
      </c>
      <c r="GK25" s="147">
        <f>conversões!GJ25*INPUTs!GF$34</f>
        <v>951.97581280078214</v>
      </c>
      <c r="GL25" s="147">
        <f>conversões!GK25*INPUTs!GG$34</f>
        <v>2143.1565653553107</v>
      </c>
      <c r="GM25" s="147">
        <f>conversões!GL25*INPUTs!GH$34</f>
        <v>18629.470624961836</v>
      </c>
      <c r="GN25" s="147">
        <f>conversões!GM25*INPUTs!GI$34</f>
        <v>66842.610582305715</v>
      </c>
      <c r="GO25" s="147">
        <f>conversões!GN25*INPUTs!GJ$34</f>
        <v>16196.875487580246</v>
      </c>
      <c r="GP25" s="147">
        <f>conversões!GO25*INPUTs!GK$34</f>
        <v>48499.746892637071</v>
      </c>
      <c r="GQ25" s="147">
        <f>conversões!GP25*INPUTs!GL$34</f>
        <v>155954.18623801271</v>
      </c>
      <c r="GR25" s="147">
        <f>conversões!GQ25*INPUTs!GM$34</f>
        <v>45125.25314579242</v>
      </c>
      <c r="GS25" s="147">
        <f>conversões!GR25*INPUTs!GN$34</f>
        <v>54934.924742516814</v>
      </c>
      <c r="GT25" s="147">
        <f>conversões!GS25*INPUTs!GO$34</f>
        <v>53758.50023034068</v>
      </c>
      <c r="GU25" s="147">
        <f>conversões!GT25*INPUTs!GP$34</f>
        <v>4891.5183383891963</v>
      </c>
      <c r="GV25" s="147">
        <f>conversões!GU25*INPUTs!GQ$34</f>
        <v>5110.9153894838</v>
      </c>
      <c r="GW25" s="147">
        <f>conversões!GV25*INPUTs!GR$34</f>
        <v>14814.790441465249</v>
      </c>
      <c r="GX25" s="147">
        <f>conversões!GW25*INPUTs!GS$34</f>
        <v>10475.361942756081</v>
      </c>
      <c r="GY25" s="145">
        <f t="shared" si="6"/>
        <v>559941.96938608272</v>
      </c>
      <c r="GZ25" s="147">
        <f>conversões!GY25*INPUTs!GU$34</f>
        <v>2526.4711356046901</v>
      </c>
      <c r="HA25" s="147">
        <f>conversões!GZ25*INPUTs!GV$34</f>
        <v>1529.7257751981385</v>
      </c>
      <c r="HB25" s="147">
        <f>conversões!HA25*INPUTs!GW$34</f>
        <v>2992.6575266617092</v>
      </c>
      <c r="HC25" s="147">
        <f>conversões!HB25*INPUTs!GX$34</f>
        <v>2161.0695642634741</v>
      </c>
      <c r="HD25" s="147">
        <f>conversões!HC25*INPUTs!GY$34</f>
        <v>11836.121024893768</v>
      </c>
      <c r="HE25" s="147">
        <f>conversões!HD25*INPUTs!GZ$34</f>
        <v>1470.305171179217</v>
      </c>
      <c r="HF25" s="147">
        <f>conversões!HE25*INPUTs!HA$34</f>
        <v>1969.244364648742</v>
      </c>
      <c r="HG25" s="147">
        <f>conversões!HF25*INPUTs!HB$34</f>
        <v>5861.0618684142783</v>
      </c>
      <c r="HH25" s="147">
        <f>conversões!HG25*INPUTs!HC$34</f>
        <v>3632.9677645721849</v>
      </c>
      <c r="HI25" s="147">
        <f>conversões!HH25*INPUTs!HD$34</f>
        <v>20368.733908617069</v>
      </c>
      <c r="HJ25" s="147">
        <f>conversões!HI25*INPUTs!HE$34</f>
        <v>5237.0091719776919</v>
      </c>
      <c r="HK25" s="147">
        <f>conversões!HJ25*INPUTs!HF$34</f>
        <v>3005.1588947993559</v>
      </c>
      <c r="HL25" s="147">
        <f>conversões!HK25*INPUTs!HG$34</f>
        <v>11523.084626228951</v>
      </c>
      <c r="HM25" s="147">
        <f>conversões!HL25*INPUTs!HH$34</f>
        <v>1165.4500267694252</v>
      </c>
      <c r="HN25" s="147">
        <f>conversões!HM25*INPUTs!HI$34</f>
        <v>2793.9333171696449</v>
      </c>
      <c r="HO25" s="147">
        <f>conversões!HN25*INPUTs!HJ$34</f>
        <v>20527.084914720261</v>
      </c>
      <c r="HP25" s="147">
        <f>conversões!HO25*INPUTs!HK$34</f>
        <v>67559.531860648625</v>
      </c>
      <c r="HQ25" s="147">
        <f>conversões!HP25*INPUTs!HL$34</f>
        <v>22638.965073681487</v>
      </c>
      <c r="HR25" s="147">
        <f>conversões!HQ25*INPUTs!HM$34</f>
        <v>66468.764850710562</v>
      </c>
      <c r="HS25" s="147">
        <f>conversões!HR25*INPUTs!HN$34</f>
        <v>241492.76681078807</v>
      </c>
      <c r="HT25" s="147">
        <f>conversões!HS25*INPUTs!HO$34</f>
        <v>46026.167079775041</v>
      </c>
      <c r="HU25" s="147">
        <f>conversões!HT25*INPUTs!HP$34</f>
        <v>52881.248252933976</v>
      </c>
      <c r="HV25" s="147">
        <f>conversões!HU25*INPUTs!HQ$34</f>
        <v>47994.364861333233</v>
      </c>
      <c r="HW25" s="147">
        <f>conversões!HV25*INPUTs!HR$34</f>
        <v>5432.7943044694312</v>
      </c>
      <c r="HX25" s="147">
        <f>conversões!HW25*INPUTs!HS$34</f>
        <v>7253.0451655234065</v>
      </c>
      <c r="HY25" s="147">
        <f>conversões!HX25*INPUTs!HT$34</f>
        <v>16578.805436620296</v>
      </c>
      <c r="HZ25" s="147">
        <f>conversões!HY25*INPUTs!HU$34</f>
        <v>18085.736899648033</v>
      </c>
      <c r="IA25" s="145">
        <f t="shared" si="7"/>
        <v>691012.2696518508</v>
      </c>
    </row>
    <row r="26" spans="1:235" s="117" customFormat="1" ht="48" x14ac:dyDescent="0.25">
      <c r="A26" s="115" t="s">
        <v>28</v>
      </c>
      <c r="B26" s="116">
        <v>6319</v>
      </c>
      <c r="C26" s="116"/>
      <c r="D26" s="116">
        <v>6</v>
      </c>
      <c r="E26" s="116"/>
      <c r="F26" s="116"/>
      <c r="G26" s="116" t="s">
        <v>817</v>
      </c>
      <c r="H26" s="116" t="s">
        <v>787</v>
      </c>
      <c r="I26" s="115" t="s">
        <v>838</v>
      </c>
      <c r="J26" s="115" t="s">
        <v>883</v>
      </c>
      <c r="K26" s="115" t="s">
        <v>845</v>
      </c>
      <c r="L26" s="147">
        <f>conversões!K26*INPUTs!G$35</f>
        <v>816.846453552958</v>
      </c>
      <c r="M26" s="147">
        <f>conversões!L26*INPUTs!H$35</f>
        <v>33.237212271514693</v>
      </c>
      <c r="N26" s="147">
        <f>conversões!M26*INPUTs!I$35</f>
        <v>1692.7695591277461</v>
      </c>
      <c r="O26" s="147">
        <f>conversões!N26*INPUTs!J$35</f>
        <v>0</v>
      </c>
      <c r="P26" s="147">
        <f>conversões!O26*INPUTs!K$35</f>
        <v>3303.0298161166506</v>
      </c>
      <c r="Q26" s="147">
        <f>conversões!P26*INPUTs!L$35</f>
        <v>304.03739925368063</v>
      </c>
      <c r="R26" s="147">
        <f>conversões!Q26*INPUTs!M$35</f>
        <v>944.84586626663906</v>
      </c>
      <c r="S26" s="147">
        <f>conversões!R26*INPUTs!N$35</f>
        <v>1176.1793564672851</v>
      </c>
      <c r="T26" s="147">
        <f>conversões!S26*INPUTs!O$35</f>
        <v>5405.4077163710772</v>
      </c>
      <c r="U26" s="147">
        <f>conversões!T26*INPUTs!P$35</f>
        <v>8444.8585453370015</v>
      </c>
      <c r="V26" s="147">
        <f>conversões!U26*INPUTs!Q$35</f>
        <v>7103.4083972449662</v>
      </c>
      <c r="W26" s="147">
        <f>conversões!V26*INPUTs!R$35</f>
        <v>11058.321734969688</v>
      </c>
      <c r="X26" s="147">
        <f>conversões!W26*INPUTs!S$35</f>
        <v>8815.8834685984439</v>
      </c>
      <c r="Y26" s="147">
        <f>conversões!X26*INPUTs!T$35</f>
        <v>3834.5082125491035</v>
      </c>
      <c r="Z26" s="147">
        <f>conversões!Y26*INPUTs!U$35</f>
        <v>8006.4568072201882</v>
      </c>
      <c r="AA26" s="147">
        <f>conversões!Z26*INPUTs!V$35</f>
        <v>13738.978934789548</v>
      </c>
      <c r="AB26" s="147">
        <f>conversões!AA26*INPUTs!W$35</f>
        <v>40779.80348136431</v>
      </c>
      <c r="AC26" s="147">
        <f>conversões!AB26*INPUTs!X$35</f>
        <v>5166.855103665207</v>
      </c>
      <c r="AD26" s="147">
        <f>conversões!AC26*INPUTs!Y$35</f>
        <v>156841.25044858194</v>
      </c>
      <c r="AE26" s="147">
        <f>conversões!AD26*INPUTs!Z$35</f>
        <v>2153467.8608078621</v>
      </c>
      <c r="AF26" s="147">
        <f>conversões!AE26*INPUTs!AA$35</f>
        <v>60360.975711196457</v>
      </c>
      <c r="AG26" s="147">
        <f>conversões!AF26*INPUTs!AB$35</f>
        <v>35151.709766496431</v>
      </c>
      <c r="AH26" s="147">
        <f>conversões!AG26*INPUTs!AC$35</f>
        <v>91005.22425921481</v>
      </c>
      <c r="AI26" s="147">
        <f>conversões!AH26*INPUTs!AD$35</f>
        <v>3250.1735083719873</v>
      </c>
      <c r="AJ26" s="147">
        <f>conversões!AI26*INPUTs!AE$35</f>
        <v>5473.0745259044716</v>
      </c>
      <c r="AK26" s="147">
        <f>conversões!AJ26*INPUTs!AF$35</f>
        <v>14684.661547875501</v>
      </c>
      <c r="AL26" s="147">
        <f>conversões!AK26*INPUTs!AG$35</f>
        <v>12398.49931329671</v>
      </c>
      <c r="AM26" s="145">
        <f t="shared" si="0"/>
        <v>2653258.8579539671</v>
      </c>
      <c r="AN26" s="147">
        <f>conversões!AM26*INPUTs!AI$35</f>
        <v>715.64762052843912</v>
      </c>
      <c r="AO26" s="147">
        <f>conversões!AN26*INPUTs!AJ$35</f>
        <v>0</v>
      </c>
      <c r="AP26" s="147">
        <f>conversões!AO26*INPUTs!AK$35</f>
        <v>2130.3379652027015</v>
      </c>
      <c r="AQ26" s="147">
        <f>conversões!AP26*INPUTs!AL$35</f>
        <v>77.733017470482636</v>
      </c>
      <c r="AR26" s="147">
        <f>conversões!AQ26*INPUTs!AM$35</f>
        <v>3491.9867639620875</v>
      </c>
      <c r="AS26" s="147">
        <f>conversões!AR26*INPUTs!AN$35</f>
        <v>0</v>
      </c>
      <c r="AT26" s="147">
        <f>conversões!AS26*INPUTs!AO$35</f>
        <v>308.02878850652695</v>
      </c>
      <c r="AU26" s="147">
        <f>conversões!AT26*INPUTs!AP$35</f>
        <v>790.7044681504276</v>
      </c>
      <c r="AV26" s="147">
        <f>conversões!AU26*INPUTs!AQ$35</f>
        <v>5253.8079462871328</v>
      </c>
      <c r="AW26" s="147">
        <f>conversões!AV26*INPUTs!AR$35</f>
        <v>5044.5338054932072</v>
      </c>
      <c r="AX26" s="147">
        <f>conversões!AW26*INPUTs!AS$35</f>
        <v>5926.2856458474616</v>
      </c>
      <c r="AY26" s="147">
        <f>conversões!AX26*INPUTs!AT$35</f>
        <v>5514.4228720340561</v>
      </c>
      <c r="AZ26" s="147">
        <f>conversões!AY26*INPUTs!AU$35</f>
        <v>22329.19278249811</v>
      </c>
      <c r="BA26" s="147">
        <f>conversões!AZ26*INPUTs!AV$35</f>
        <v>5856.9585645019934</v>
      </c>
      <c r="BB26" s="147">
        <f>conversões!BA26*INPUTs!AW$35</f>
        <v>8223.1090036242967</v>
      </c>
      <c r="BC26" s="147">
        <f>conversões!BB26*INPUTs!AX$35</f>
        <v>11880.993011546601</v>
      </c>
      <c r="BD26" s="147">
        <f>conversões!BC26*INPUTs!AY$35</f>
        <v>35531.832994705743</v>
      </c>
      <c r="BE26" s="147">
        <f>conversões!BD26*INPUTs!AZ$35</f>
        <v>7099.7671594117392</v>
      </c>
      <c r="BF26" s="147">
        <f>conversões!BE26*INPUTs!BA$35</f>
        <v>166629.9038729234</v>
      </c>
      <c r="BG26" s="147">
        <f>conversões!BF26*INPUTs!BB$35</f>
        <v>1660276.1435860023</v>
      </c>
      <c r="BH26" s="147">
        <f>conversões!BG26*INPUTs!BC$35</f>
        <v>89369.320991167609</v>
      </c>
      <c r="BI26" s="147">
        <f>conversões!BH26*INPUTs!BD$35</f>
        <v>33049.46701175467</v>
      </c>
      <c r="BJ26" s="147">
        <f>conversões!BI26*INPUTs!BE$35</f>
        <v>26496.025293429469</v>
      </c>
      <c r="BK26" s="147">
        <f>conversões!BJ26*INPUTs!BF$35</f>
        <v>4011.5814124635926</v>
      </c>
      <c r="BL26" s="147">
        <f>conversões!BK26*INPUTs!BG$35</f>
        <v>5849.3781904842108</v>
      </c>
      <c r="BM26" s="147">
        <f>conversões!BL26*INPUTs!BH$35</f>
        <v>11302.044521494103</v>
      </c>
      <c r="BN26" s="147">
        <f>conversões!BM26*INPUTs!BI$35</f>
        <v>5706.8809261384631</v>
      </c>
      <c r="BO26" s="145">
        <f t="shared" si="1"/>
        <v>2122866.0882156286</v>
      </c>
      <c r="BP26" s="147">
        <f>conversões!BO26*INPUTs!BK$35</f>
        <v>713.25403721955865</v>
      </c>
      <c r="BQ26" s="147">
        <f>conversões!BP26*INPUTs!BL$35</f>
        <v>303.56667157328098</v>
      </c>
      <c r="BR26" s="147">
        <f>conversões!BQ26*INPUTs!BM$35</f>
        <v>2087.6809451674053</v>
      </c>
      <c r="BS26" s="147">
        <f>conversões!BR26*INPUTs!BN$35</f>
        <v>152.25826176458247</v>
      </c>
      <c r="BT26" s="147">
        <f>conversões!BS26*INPUTs!BO$35</f>
        <v>3452.4841325179832</v>
      </c>
      <c r="BU26" s="147">
        <f>conversões!BT26*INPUTs!BP$35</f>
        <v>0</v>
      </c>
      <c r="BV26" s="147">
        <f>conversões!BU26*INPUTs!BQ$35</f>
        <v>0</v>
      </c>
      <c r="BW26" s="147">
        <f>conversões!BV26*INPUTs!BR$35</f>
        <v>304.63975289575626</v>
      </c>
      <c r="BX26" s="147">
        <f>conversões!BW26*INPUTs!BS$35</f>
        <v>3712.9190471039692</v>
      </c>
      <c r="BY26" s="147">
        <f>conversões!BX26*INPUTs!BT$35</f>
        <v>2644.6205027981055</v>
      </c>
      <c r="BZ26" s="147">
        <f>conversões!BY26*INPUTs!BU$35</f>
        <v>4313.4699704159311</v>
      </c>
      <c r="CA26" s="147">
        <f>conversões!BZ26*INPUTs!BV$35</f>
        <v>5504.9190143117812</v>
      </c>
      <c r="CB26" s="147">
        <f>conversões!CA26*INPUTs!BW$35</f>
        <v>7750.2191915992771</v>
      </c>
      <c r="CC26" s="147">
        <f>conversões!CB26*INPUTs!BX$35</f>
        <v>2483.7874488030875</v>
      </c>
      <c r="CD26" s="147">
        <f>conversões!CC26*INPUTs!BY$35</f>
        <v>10282.914404249366</v>
      </c>
      <c r="CE26" s="147">
        <f>conversões!CD26*INPUTs!BZ$35</f>
        <v>9757.1518763143868</v>
      </c>
      <c r="CF26" s="147">
        <f>conversões!CE26*INPUTs!CA$35</f>
        <v>30085.948505656896</v>
      </c>
      <c r="CG26" s="147">
        <f>conversões!CF26*INPUTs!CB$35</f>
        <v>3288.9671429228542</v>
      </c>
      <c r="CH26" s="147">
        <f>conversões!CG26*INPUTs!CC$35</f>
        <v>158456.67523376452</v>
      </c>
      <c r="CI26" s="147">
        <f>conversões!CH26*INPUTs!CD$35</f>
        <v>1155891.1924806589</v>
      </c>
      <c r="CJ26" s="147">
        <f>conversões!CI26*INPUTs!CE$35</f>
        <v>66780.091993285008</v>
      </c>
      <c r="CK26" s="147">
        <f>conversões!CJ26*INPUTs!CF$35</f>
        <v>24080.991833018899</v>
      </c>
      <c r="CL26" s="147">
        <f>conversões!CK26*INPUTs!CG$35</f>
        <v>16012.851720331417</v>
      </c>
      <c r="CM26" s="147">
        <f>conversões!CL26*INPUTs!CH$35</f>
        <v>5120.8648356260928</v>
      </c>
      <c r="CN26" s="147">
        <f>conversões!CM26*INPUTs!CI$35</f>
        <v>20858.727267366514</v>
      </c>
      <c r="CO26" s="147">
        <f>conversões!CN26*INPUTs!CJ$35</f>
        <v>8542.0023748404947</v>
      </c>
      <c r="CP26" s="147">
        <f>conversões!CO26*INPUTs!CK$35</f>
        <v>3811.5202852404141</v>
      </c>
      <c r="CQ26" s="145">
        <f t="shared" si="2"/>
        <v>1546393.7189294463</v>
      </c>
      <c r="CR26" s="147">
        <f>conversões!CQ26*INPUTs!CM$35</f>
        <v>395.38385658289752</v>
      </c>
      <c r="CS26" s="147">
        <f>conversões!CR26*INPUTs!CN$35</f>
        <v>230.70047291898587</v>
      </c>
      <c r="CT26" s="147">
        <f>conversões!CS26*INPUTs!CO$35</f>
        <v>384.07641460368751</v>
      </c>
      <c r="CU26" s="147">
        <f>conversões!CT26*INPUTs!CP$35</f>
        <v>289.15925702267162</v>
      </c>
      <c r="CV26" s="147">
        <f>conversões!CU26*INPUTs!CQ$35</f>
        <v>3835.2537077688958</v>
      </c>
      <c r="CW26" s="147">
        <f>conversões!CV26*INPUTs!CR$35</f>
        <v>0</v>
      </c>
      <c r="CX26" s="147">
        <f>conversões!CW26*INPUTs!CS$35</f>
        <v>0</v>
      </c>
      <c r="CY26" s="147">
        <f>conversões!CX26*INPUTs!CT$35</f>
        <v>327.5652561118373</v>
      </c>
      <c r="CZ26" s="147">
        <f>conversões!CY26*INPUTs!CU$35</f>
        <v>3281.269470341444</v>
      </c>
      <c r="DA26" s="147">
        <f>conversões!CZ26*INPUTs!CV$35</f>
        <v>2381.0818962893322</v>
      </c>
      <c r="DB26" s="147">
        <f>conversões!DA26*INPUTs!CW$35</f>
        <v>2056.6830184259552</v>
      </c>
      <c r="DC26" s="147">
        <f>conversões!DB26*INPUTs!CX$35</f>
        <v>5048.6714697479802</v>
      </c>
      <c r="DD26" s="147">
        <f>conversões!DC26*INPUTs!CY$35</f>
        <v>5449.1228907324366</v>
      </c>
      <c r="DE26" s="147">
        <f>conversões!DD26*INPUTs!CZ$35</f>
        <v>2746.4630305583751</v>
      </c>
      <c r="DF26" s="147">
        <f>conversões!DE26*INPUTs!DA$35</f>
        <v>7145.3620822708917</v>
      </c>
      <c r="DG26" s="147">
        <f>conversões!DF26*INPUTs!DB$35</f>
        <v>7880.3480762552635</v>
      </c>
      <c r="DH26" s="147">
        <f>conversões!DG26*INPUTs!DC$35</f>
        <v>36020.887720373386</v>
      </c>
      <c r="DI26" s="147">
        <f>conversões!DH26*INPUTs!DD$35</f>
        <v>2129.540866554365</v>
      </c>
      <c r="DJ26" s="147">
        <f>conversões!DI26*INPUTs!DE$35</f>
        <v>112723.27291779811</v>
      </c>
      <c r="DK26" s="147">
        <f>conversões!DJ26*INPUTs!DF$35</f>
        <v>1127009.1231819736</v>
      </c>
      <c r="DL26" s="147">
        <f>conversões!DK26*INPUTs!DG$35</f>
        <v>47548.175798355442</v>
      </c>
      <c r="DM26" s="147">
        <f>conversões!DL26*INPUTs!DH$35</f>
        <v>19505.840319395469</v>
      </c>
      <c r="DN26" s="147">
        <f>conversões!DM26*INPUTs!DI$35</f>
        <v>19156.282015009932</v>
      </c>
      <c r="DO26" s="147">
        <f>conversões!DN26*INPUTs!DJ$35</f>
        <v>2325.6105286156317</v>
      </c>
      <c r="DP26" s="147">
        <f>conversões!DO26*INPUTs!DK$35</f>
        <v>8622.9025694183711</v>
      </c>
      <c r="DQ26" s="147">
        <f>conversões!DP26*INPUTs!DL$35</f>
        <v>4429.2812183893147</v>
      </c>
      <c r="DR26" s="147">
        <f>conversões!DQ26*INPUTs!DM$35</f>
        <v>2060.1184057367723</v>
      </c>
      <c r="DS26" s="145">
        <f t="shared" si="3"/>
        <v>1422982.1764412508</v>
      </c>
      <c r="DT26" s="147">
        <f>conversões!DS26*INPUTs!DO$35</f>
        <v>248.85777744833953</v>
      </c>
      <c r="DU26" s="147">
        <f>conversões!DT26*INPUTs!DP$35</f>
        <v>0</v>
      </c>
      <c r="DV26" s="147">
        <f>conversões!DU26*INPUTs!DQ$35</f>
        <v>0</v>
      </c>
      <c r="DW26" s="147">
        <f>conversões!DV26*INPUTs!DR$35</f>
        <v>265.39782105074624</v>
      </c>
      <c r="DX26" s="147">
        <f>conversões!DW26*INPUTs!DS$35</f>
        <v>3553.5885259027573</v>
      </c>
      <c r="DY26" s="147">
        <f>conversões!DX26*INPUTs!DT$35</f>
        <v>0</v>
      </c>
      <c r="DZ26" s="147">
        <f>conversões!DY26*INPUTs!DU$35</f>
        <v>458.9284948205663</v>
      </c>
      <c r="EA26" s="147">
        <f>conversões!DZ26*INPUTs!DV$35</f>
        <v>64.882994095321436</v>
      </c>
      <c r="EB26" s="147">
        <f>conversões!EA26*INPUTs!DW$35</f>
        <v>1462.61411159107</v>
      </c>
      <c r="EC26" s="147">
        <f>conversões!EB26*INPUTs!DX$35</f>
        <v>1757.7135117657081</v>
      </c>
      <c r="ED26" s="147">
        <f>conversões!EC26*INPUTs!DY$35</f>
        <v>1175.9380196788677</v>
      </c>
      <c r="EE26" s="147">
        <f>conversões!ED26*INPUTs!DZ$35</f>
        <v>4267.1556216047493</v>
      </c>
      <c r="EF26" s="147">
        <f>conversões!EE26*INPUTs!EA$35</f>
        <v>4276.3267443860605</v>
      </c>
      <c r="EG26" s="147">
        <f>conversões!EF26*INPUTs!EB$35</f>
        <v>2085.9271317578982</v>
      </c>
      <c r="EH26" s="147">
        <f>conversões!EG26*INPUTs!EC$35</f>
        <v>6191.92096726404</v>
      </c>
      <c r="EI26" s="147">
        <f>conversões!EH26*INPUTs!ED$35</f>
        <v>5605.8137363087553</v>
      </c>
      <c r="EJ26" s="147">
        <f>conversões!EI26*INPUTs!EE$35</f>
        <v>23856.058253340347</v>
      </c>
      <c r="EK26" s="147">
        <f>conversões!EJ26*INPUTs!EF$35</f>
        <v>552.80000672735366</v>
      </c>
      <c r="EL26" s="147">
        <f>conversões!EK26*INPUTs!EG$35</f>
        <v>61479.83730321825</v>
      </c>
      <c r="EM26" s="147">
        <f>conversões!EL26*INPUTs!EH$35</f>
        <v>858223.97803417977</v>
      </c>
      <c r="EN26" s="147">
        <f>conversões!EM26*INPUTs!EI$35</f>
        <v>46003.968513541251</v>
      </c>
      <c r="EO26" s="147">
        <f>conversões!EN26*INPUTs!EJ$35</f>
        <v>11476.652937891089</v>
      </c>
      <c r="EP26" s="147">
        <f>conversões!EO26*INPUTs!EK$35</f>
        <v>13834.61140886266</v>
      </c>
      <c r="EQ26" s="147">
        <f>conversões!EP26*INPUTs!EL$35</f>
        <v>1594.7271823610572</v>
      </c>
      <c r="ER26" s="147">
        <f>conversões!EQ26*INPUTs!EM$35</f>
        <v>5789.3032159661389</v>
      </c>
      <c r="ES26" s="147">
        <f>conversões!ER26*INPUTs!EN$35</f>
        <v>1969.6683493678629</v>
      </c>
      <c r="ET26" s="147">
        <f>conversões!ES26*INPUTs!EO$35</f>
        <v>1392.9122131519234</v>
      </c>
      <c r="EU26" s="145">
        <f t="shared" si="4"/>
        <v>1057589.5828762825</v>
      </c>
      <c r="EV26" s="147">
        <f>conversões!EU26*INPUTs!EQ$35</f>
        <v>89.755824602689771</v>
      </c>
      <c r="EW26" s="147">
        <f>conversões!EV26*INPUTs!ER$35</f>
        <v>0</v>
      </c>
      <c r="EX26" s="147">
        <f>conversões!EW26*INPUTs!ES$35</f>
        <v>125.32152615524747</v>
      </c>
      <c r="EY26" s="147">
        <f>conversões!EX26*INPUTs!ET$35</f>
        <v>132.56072942793892</v>
      </c>
      <c r="EZ26" s="147">
        <f>conversões!EY26*INPUTs!EU$35</f>
        <v>2462.2055265445715</v>
      </c>
      <c r="FA26" s="147">
        <f>conversões!EZ26*INPUTs!EV$35</f>
        <v>0</v>
      </c>
      <c r="FB26" s="147">
        <f>conversões!FA26*INPUTs!EW$35</f>
        <v>95.426146687452487</v>
      </c>
      <c r="FC26" s="147">
        <f>conversões!FB26*INPUTs!EX$35</f>
        <v>224.7850777726471</v>
      </c>
      <c r="FD26" s="147">
        <f>conversões!FC26*INPUTs!EY$35</f>
        <v>449.09553602621082</v>
      </c>
      <c r="FE26" s="147">
        <f>conversões!FD26*INPUTs!EZ$35</f>
        <v>646.68730101101255</v>
      </c>
      <c r="FF26" s="147">
        <f>conversões!FE26*INPUTs!FA$35</f>
        <v>871.04358892710002</v>
      </c>
      <c r="FG26" s="147">
        <f>conversões!FF26*INPUTs!FB$35</f>
        <v>1627.1853079919911</v>
      </c>
      <c r="FH26" s="147">
        <f>conversões!FG26*INPUTs!FC$35</f>
        <v>2103.1929007951121</v>
      </c>
      <c r="FI26" s="147">
        <f>conversões!FH26*INPUTs!FD$35</f>
        <v>838.16739798242634</v>
      </c>
      <c r="FJ26" s="147">
        <f>conversões!FI26*INPUTs!FE$35</f>
        <v>5299.7384109044879</v>
      </c>
      <c r="FK26" s="147">
        <f>conversões!FJ26*INPUTs!FF$35</f>
        <v>2339.4498336889114</v>
      </c>
      <c r="FL26" s="147">
        <f>conversões!FK26*INPUTs!FG$35</f>
        <v>14247.40935107394</v>
      </c>
      <c r="FM26" s="147">
        <f>conversões!FL26*INPUTs!FH$35</f>
        <v>655.40749296816898</v>
      </c>
      <c r="FN26" s="147">
        <f>conversões!FM26*INPUTs!FI$35</f>
        <v>27149.849317143795</v>
      </c>
      <c r="FO26" s="147">
        <f>conversões!FN26*INPUTs!FJ$35</f>
        <v>566674.44643339911</v>
      </c>
      <c r="FP26" s="147">
        <f>conversões!FO26*INPUTs!FK$35</f>
        <v>29918.829815573798</v>
      </c>
      <c r="FQ26" s="147">
        <f>conversões!FP26*INPUTs!FL$35</f>
        <v>5370.6438047156043</v>
      </c>
      <c r="FR26" s="147">
        <f>conversões!FQ26*INPUTs!FM$35</f>
        <v>7832.0212583164566</v>
      </c>
      <c r="FS26" s="147">
        <f>conversões!FR26*INPUTs!FN$35</f>
        <v>247.25793531753968</v>
      </c>
      <c r="FT26" s="147">
        <f>conversões!FS26*INPUTs!FO$35</f>
        <v>5886.3769257014746</v>
      </c>
      <c r="FU26" s="147">
        <f>conversões!FT26*INPUTs!FP$35</f>
        <v>1685.4084413470798</v>
      </c>
      <c r="FV26" s="147">
        <f>conversões!FU26*INPUTs!FQ$35</f>
        <v>649.87277646025893</v>
      </c>
      <c r="FW26" s="145">
        <f t="shared" si="5"/>
        <v>677622.1386605351</v>
      </c>
      <c r="FX26" s="147">
        <f>conversões!FW26*INPUTs!FS$35</f>
        <v>144.67442586455908</v>
      </c>
      <c r="FY26" s="147">
        <f>conversões!FX26*INPUTs!FT$35</f>
        <v>0</v>
      </c>
      <c r="FZ26" s="147">
        <f>conversões!FY26*INPUTs!FU$35</f>
        <v>472.7289137908939</v>
      </c>
      <c r="GA26" s="147">
        <f>conversões!FZ26*INPUTs!FV$35</f>
        <v>142.91769045263089</v>
      </c>
      <c r="GB26" s="147">
        <f>conversões!GA26*INPUTs!FW$35</f>
        <v>1996.7754744011049</v>
      </c>
      <c r="GC26" s="147">
        <f>conversões!GB26*INPUTs!FX$35</f>
        <v>0</v>
      </c>
      <c r="GD26" s="147">
        <f>conversões!GC26*INPUTs!FY$35</f>
        <v>322.25792149390873</v>
      </c>
      <c r="GE26" s="147">
        <f>conversões!GD26*INPUTs!FZ$35</f>
        <v>0</v>
      </c>
      <c r="GF26" s="147">
        <f>conversões!GE26*INPUTs!GA$35</f>
        <v>258.4250250650461</v>
      </c>
      <c r="GG26" s="147">
        <f>conversões!GF26*INPUTs!GB$35</f>
        <v>4604.0818866918198</v>
      </c>
      <c r="GH26" s="147">
        <f>conversões!GG26*INPUTs!GC$35</f>
        <v>321.09953280507386</v>
      </c>
      <c r="GI26" s="147">
        <f>conversões!GH26*INPUTs!GD$35</f>
        <v>446.24315553582204</v>
      </c>
      <c r="GJ26" s="147">
        <f>conversões!GI26*INPUTs!GE$35</f>
        <v>1425.9064707821919</v>
      </c>
      <c r="GK26" s="147">
        <f>conversões!GJ26*INPUTs!GF$35</f>
        <v>863.93605849413177</v>
      </c>
      <c r="GL26" s="147">
        <f>conversões!GK26*INPUTs!GG$35</f>
        <v>5205.2116484220242</v>
      </c>
      <c r="GM26" s="147">
        <f>conversões!GL26*INPUTs!GH$35</f>
        <v>1668.4515323215583</v>
      </c>
      <c r="GN26" s="147">
        <f>conversões!GM26*INPUTs!GI$35</f>
        <v>9566.7478131480675</v>
      </c>
      <c r="GO26" s="147">
        <f>conversões!GN26*INPUTs!GJ$35</f>
        <v>650.26353783364334</v>
      </c>
      <c r="GP26" s="147">
        <f>conversões!GO26*INPUTs!GK$35</f>
        <v>16599.379037995019</v>
      </c>
      <c r="GQ26" s="147">
        <f>conversões!GP26*INPUTs!GL$35</f>
        <v>124881.34543590747</v>
      </c>
      <c r="GR26" s="147">
        <f>conversões!GQ26*INPUTs!GM$35</f>
        <v>18638.775158940964</v>
      </c>
      <c r="GS26" s="147">
        <f>conversões!GR26*INPUTs!GN$35</f>
        <v>6047.73666854979</v>
      </c>
      <c r="GT26" s="147">
        <f>conversões!GS26*INPUTs!GO$35</f>
        <v>5512.1470066479296</v>
      </c>
      <c r="GU26" s="147">
        <f>conversões!GT26*INPUTs!GP$35</f>
        <v>207.96841398666757</v>
      </c>
      <c r="GV26" s="147">
        <f>conversões!GU26*INPUTs!GQ$35</f>
        <v>4834.2974394329003</v>
      </c>
      <c r="GW26" s="147">
        <f>conversões!GV26*INPUTs!GR$35</f>
        <v>3434.3979174418328</v>
      </c>
      <c r="GX26" s="147">
        <f>conversões!GW26*INPUTs!GS$35</f>
        <v>702.21931785379468</v>
      </c>
      <c r="GY26" s="145">
        <f t="shared" si="6"/>
        <v>208947.98748385886</v>
      </c>
      <c r="GZ26" s="147">
        <f>conversões!GY26*INPUTs!GU$35</f>
        <v>0</v>
      </c>
      <c r="HA26" s="147">
        <f>conversões!GZ26*INPUTs!GV$35</f>
        <v>0</v>
      </c>
      <c r="HB26" s="147">
        <f>conversões!HA26*INPUTs!GW$35</f>
        <v>163.73488646433498</v>
      </c>
      <c r="HC26" s="147">
        <f>conversões!HB26*INPUTs!GX$35</f>
        <v>271.69509279899626</v>
      </c>
      <c r="HD26" s="147">
        <f>conversões!HC26*INPUTs!GY$35</f>
        <v>2546.5108845053232</v>
      </c>
      <c r="HE26" s="147">
        <f>conversões!HD26*INPUTs!GZ$35</f>
        <v>0</v>
      </c>
      <c r="HF26" s="147">
        <f>conversões!HE26*INPUTs!HA$35</f>
        <v>0</v>
      </c>
      <c r="HG26" s="147">
        <f>conversões!HF26*INPUTs!HB$35</f>
        <v>106.67119836596957</v>
      </c>
      <c r="HH26" s="147">
        <f>conversões!HG26*INPUTs!HC$35</f>
        <v>36.663400306682732</v>
      </c>
      <c r="HI26" s="147">
        <f>conversões!HH26*INPUTs!HD$35</f>
        <v>527.70828446043413</v>
      </c>
      <c r="HJ26" s="147">
        <f>conversões!HI26*INPUTs!HE$35</f>
        <v>531.04040865258366</v>
      </c>
      <c r="HK26" s="147">
        <f>conversões!HJ26*INPUTs!HF$35</f>
        <v>258.13195026872097</v>
      </c>
      <c r="HL26" s="147">
        <f>conversões!HK26*INPUTs!HG$35</f>
        <v>1676.9484244189887</v>
      </c>
      <c r="HM26" s="147">
        <f>conversões!HL26*INPUTs!HH$35</f>
        <v>146.65360122673093</v>
      </c>
      <c r="HN26" s="147">
        <f>conversões!HM26*INPUTs!HI$35</f>
        <v>5242.3745683610541</v>
      </c>
      <c r="HO26" s="147">
        <f>conversões!HN26*INPUTs!HJ$35</f>
        <v>841.30231112991203</v>
      </c>
      <c r="HP26" s="147">
        <f>conversões!HO26*INPUTs!HK$35</f>
        <v>9408.5579273950098</v>
      </c>
      <c r="HQ26" s="147">
        <f>conversões!HP26*INPUTs!HL$35</f>
        <v>0</v>
      </c>
      <c r="HR26" s="147">
        <f>conversões!HQ26*INPUTs!HM$35</f>
        <v>11722.053220494736</v>
      </c>
      <c r="HS26" s="147">
        <f>conversões!HR26*INPUTs!HN$35</f>
        <v>6781.0981143184226</v>
      </c>
      <c r="HT26" s="147">
        <f>conversões!HS26*INPUTs!HO$35</f>
        <v>7107.4224454351343</v>
      </c>
      <c r="HU26" s="147">
        <f>conversões!HT26*INPUTs!HP$35</f>
        <v>2372.3080183575903</v>
      </c>
      <c r="HV26" s="147">
        <f>conversões!HU26*INPUTs!HQ$35</f>
        <v>1453.5733776411003</v>
      </c>
      <c r="HW26" s="147">
        <f>conversões!HV26*INPUTs!HR$35</f>
        <v>2686.551952038777</v>
      </c>
      <c r="HX26" s="147">
        <f>conversões!HW26*INPUTs!HS$35</f>
        <v>2982.9164961474567</v>
      </c>
      <c r="HY26" s="147">
        <f>conversões!HX26*INPUTs!HT$35</f>
        <v>1680.2018187831839</v>
      </c>
      <c r="HZ26" s="147">
        <f>conversões!HY26*INPUTs!HU$35</f>
        <v>1695.8134805640984</v>
      </c>
      <c r="IA26" s="145">
        <f t="shared" si="7"/>
        <v>60239.931862135243</v>
      </c>
    </row>
    <row r="27" spans="1:235" s="28" customFormat="1" ht="24" x14ac:dyDescent="0.25">
      <c r="A27" s="99" t="s">
        <v>28</v>
      </c>
      <c r="B27" s="100">
        <v>5811</v>
      </c>
      <c r="C27" s="100"/>
      <c r="D27" s="100">
        <v>7</v>
      </c>
      <c r="E27" s="100"/>
      <c r="F27" s="100"/>
      <c r="G27" s="100" t="s">
        <v>75</v>
      </c>
      <c r="H27" s="100" t="s">
        <v>788</v>
      </c>
      <c r="I27" s="99" t="s">
        <v>9</v>
      </c>
      <c r="J27" s="99" t="s">
        <v>884</v>
      </c>
      <c r="K27" s="99" t="s">
        <v>845</v>
      </c>
      <c r="L27" s="147">
        <f>conversões!K27*INPUTs!G$36</f>
        <v>417.80551317117647</v>
      </c>
      <c r="M27" s="147">
        <f>conversões!L27*INPUTs!H$36</f>
        <v>0</v>
      </c>
      <c r="N27" s="147">
        <f>conversões!M27*INPUTs!I$36</f>
        <v>519.01099503508783</v>
      </c>
      <c r="O27" s="147">
        <f>conversões!N27*INPUTs!J$36</f>
        <v>0</v>
      </c>
      <c r="P27" s="147">
        <f>conversões!O27*INPUTs!K$36</f>
        <v>1379.3651648915531</v>
      </c>
      <c r="Q27" s="147">
        <f>conversões!P27*INPUTs!L$36</f>
        <v>0</v>
      </c>
      <c r="R27" s="147">
        <f>conversões!Q27*INPUTs!M$36</f>
        <v>156.98858385137126</v>
      </c>
      <c r="S27" s="147">
        <f>conversões!R27*INPUTs!N$36</f>
        <v>1609.4323614597984</v>
      </c>
      <c r="T27" s="147">
        <f>conversões!S27*INPUTs!O$36</f>
        <v>988.15396470518215</v>
      </c>
      <c r="U27" s="147">
        <f>conversões!T27*INPUTs!P$36</f>
        <v>7519.0073946950452</v>
      </c>
      <c r="V27" s="147">
        <f>conversões!U27*INPUTs!Q$36</f>
        <v>518.05254046255982</v>
      </c>
      <c r="W27" s="147">
        <f>conversões!V27*INPUTs!R$36</f>
        <v>557.85156352236743</v>
      </c>
      <c r="X27" s="147">
        <f>conversões!W27*INPUTs!S$36</f>
        <v>21057.422516207331</v>
      </c>
      <c r="Y27" s="147">
        <f>conversões!X27*INPUTs!T$36</f>
        <v>1768.4099439862741</v>
      </c>
      <c r="Z27" s="147">
        <f>conversões!Y27*INPUTs!U$36</f>
        <v>1153.8056182774819</v>
      </c>
      <c r="AA27" s="147">
        <f>conversões!Z27*INPUTs!V$36</f>
        <v>3965.972591892777</v>
      </c>
      <c r="AB27" s="147">
        <f>conversões!AA27*INPUTs!W$36</f>
        <v>52874.382107986108</v>
      </c>
      <c r="AC27" s="147">
        <f>conversões!AB27*INPUTs!X$36</f>
        <v>2446.7074233136091</v>
      </c>
      <c r="AD27" s="147">
        <f>conversões!AC27*INPUTs!Y$36</f>
        <v>184737.92424121912</v>
      </c>
      <c r="AE27" s="147">
        <f>conversões!AD27*INPUTs!Z$36</f>
        <v>1274726.9914223095</v>
      </c>
      <c r="AF27" s="147">
        <f>conversões!AE27*INPUTs!AA$36</f>
        <v>268064.38068645622</v>
      </c>
      <c r="AG27" s="147">
        <f>conversões!AF27*INPUTs!AB$36</f>
        <v>14603.545389294437</v>
      </c>
      <c r="AH27" s="147">
        <f>conversões!AG27*INPUTs!AC$36</f>
        <v>38644.120037302608</v>
      </c>
      <c r="AI27" s="147">
        <f>conversões!AH27*INPUTs!AD$36</f>
        <v>1562.453893606197</v>
      </c>
      <c r="AJ27" s="147">
        <f>conversões!AI27*INPUTs!AE$36</f>
        <v>1926.7999781713975</v>
      </c>
      <c r="AK27" s="147">
        <f>conversões!AJ27*INPUTs!AF$36</f>
        <v>7641.5595947303682</v>
      </c>
      <c r="AL27" s="147">
        <f>conversões!AK27*INPUTs!AG$36</f>
        <v>16560.986032119315</v>
      </c>
      <c r="AM27" s="145">
        <f t="shared" si="0"/>
        <v>1905401.1295586668</v>
      </c>
      <c r="AN27" s="147">
        <f>conversões!AM27*INPUTs!AI$36</f>
        <v>1410.6815457974999</v>
      </c>
      <c r="AO27" s="147">
        <f>conversões!AN27*INPUTs!AJ$36</f>
        <v>0</v>
      </c>
      <c r="AP27" s="147">
        <f>conversões!AO27*INPUTs!AK$36</f>
        <v>933.27910395084007</v>
      </c>
      <c r="AQ27" s="147">
        <f>conversões!AP27*INPUTs!AL$36</f>
        <v>0</v>
      </c>
      <c r="AR27" s="147">
        <f>conversões!AQ27*INPUTs!AM$36</f>
        <v>3207.0330201634542</v>
      </c>
      <c r="AS27" s="147">
        <f>conversões!AR27*INPUTs!AN$36</f>
        <v>0</v>
      </c>
      <c r="AT27" s="147">
        <f>conversões!AS27*INPUTs!AO$36</f>
        <v>1108.8972964594575</v>
      </c>
      <c r="AU27" s="147">
        <f>conversões!AT27*INPUTs!AP$36</f>
        <v>1885.2650104696179</v>
      </c>
      <c r="AV27" s="147">
        <f>conversões!AU27*INPUTs!AQ$36</f>
        <v>946.59580426878324</v>
      </c>
      <c r="AW27" s="147">
        <f>conversões!AV27*INPUTs!AR$36</f>
        <v>6737.55349571444</v>
      </c>
      <c r="AX27" s="147">
        <f>conversões!AW27*INPUTs!AS$36</f>
        <v>698.13944376852066</v>
      </c>
      <c r="AY27" s="147">
        <f>conversões!AX27*INPUTs!AT$36</f>
        <v>974.54861851404326</v>
      </c>
      <c r="AZ27" s="147">
        <f>conversões!AY27*INPUTs!AU$36</f>
        <v>16974.439735380547</v>
      </c>
      <c r="BA27" s="147">
        <f>conversões!AZ27*INPUTs!AV$36</f>
        <v>1552.1572361526271</v>
      </c>
      <c r="BB27" s="147">
        <f>conversões!BA27*INPUTs!AW$36</f>
        <v>866.28861131568806</v>
      </c>
      <c r="BC27" s="147">
        <f>conversões!BB27*INPUTs!AX$36</f>
        <v>3615.1209182133975</v>
      </c>
      <c r="BD27" s="147">
        <f>conversões!BC27*INPUTs!AY$36</f>
        <v>57239.787937750676</v>
      </c>
      <c r="BE27" s="147">
        <f>conversões!BD27*INPUTs!AZ$36</f>
        <v>2663.9096954153492</v>
      </c>
      <c r="BF27" s="147">
        <f>conversões!BE27*INPUTs!BA$36</f>
        <v>165882.2149726986</v>
      </c>
      <c r="BG27" s="147">
        <f>conversões!BF27*INPUTs!BB$36</f>
        <v>1147333.6253469284</v>
      </c>
      <c r="BH27" s="147">
        <f>conversões!BG27*INPUTs!BC$36</f>
        <v>274202.70547606604</v>
      </c>
      <c r="BI27" s="147">
        <f>conversões!BH27*INPUTs!BD$36</f>
        <v>14406.256590607165</v>
      </c>
      <c r="BJ27" s="147">
        <f>conversões!BI27*INPUTs!BE$36</f>
        <v>31484.247143297231</v>
      </c>
      <c r="BK27" s="147">
        <f>conversões!BJ27*INPUTs!BF$36</f>
        <v>1878.9060672032331</v>
      </c>
      <c r="BL27" s="147">
        <f>conversões!BK27*INPUTs!BG$36</f>
        <v>2054.3157059827554</v>
      </c>
      <c r="BM27" s="147">
        <f>conversões!BL27*INPUTs!BH$36</f>
        <v>6084.6449200789584</v>
      </c>
      <c r="BN27" s="147">
        <f>conversões!BM27*INPUTs!BI$36</f>
        <v>10794.175265172857</v>
      </c>
      <c r="BO27" s="145">
        <f t="shared" si="1"/>
        <v>1754934.7889613705</v>
      </c>
      <c r="BP27" s="147">
        <f>conversões!BO27*INPUTs!BK$36</f>
        <v>540.18453227945065</v>
      </c>
      <c r="BQ27" s="147">
        <f>conversões!BP27*INPUTs!BL$36</f>
        <v>0</v>
      </c>
      <c r="BR27" s="147">
        <f>conversões!BQ27*INPUTs!BM$36</f>
        <v>832.60218036179742</v>
      </c>
      <c r="BS27" s="147">
        <f>conversões!BR27*INPUTs!BN$36</f>
        <v>0</v>
      </c>
      <c r="BT27" s="147">
        <f>conversões!BS27*INPUTs!BO$36</f>
        <v>2740.1551376204275</v>
      </c>
      <c r="BU27" s="147">
        <f>conversões!BT27*INPUTs!BP$36</f>
        <v>0</v>
      </c>
      <c r="BV27" s="147">
        <f>conversões!BU27*INPUTs!BQ$36</f>
        <v>1140.2627839686647</v>
      </c>
      <c r="BW27" s="147">
        <f>conversões!BV27*INPUTs!BR$36</f>
        <v>1545.7039221900372</v>
      </c>
      <c r="BX27" s="147">
        <f>conversões!BW27*INPUTs!BS$36</f>
        <v>577.50799369603021</v>
      </c>
      <c r="BY27" s="147">
        <f>conversões!BX27*INPUTs!BT$36</f>
        <v>6279.9555646705376</v>
      </c>
      <c r="BZ27" s="147">
        <f>conversões!BY27*INPUTs!BU$36</f>
        <v>679.73101499877657</v>
      </c>
      <c r="CA27" s="147">
        <f>conversões!BZ27*INPUTs!BV$36</f>
        <v>523.90837572444946</v>
      </c>
      <c r="CB27" s="147">
        <f>conversões!CA27*INPUTs!BW$36</f>
        <v>11831.073902464686</v>
      </c>
      <c r="CC27" s="147">
        <f>conversões!CB27*INPUTs!BX$36</f>
        <v>600.48282951215515</v>
      </c>
      <c r="CD27" s="147">
        <f>conversões!CC27*INPUTs!BY$36</f>
        <v>550.30684721314549</v>
      </c>
      <c r="CE27" s="147">
        <f>conversões!CD27*INPUTs!BZ$36</f>
        <v>3713.3809775823879</v>
      </c>
      <c r="CF27" s="147">
        <f>conversões!CE27*INPUTs!CA$36</f>
        <v>47008.492530390125</v>
      </c>
      <c r="CG27" s="147">
        <f>conversões!CF27*INPUTs!CB$36</f>
        <v>2148.8669640522471</v>
      </c>
      <c r="CH27" s="147">
        <f>conversões!CG27*INPUTs!CC$36</f>
        <v>202934.86990978697</v>
      </c>
      <c r="CI27" s="147">
        <f>conversões!CH27*INPUTs!CD$36</f>
        <v>1360728.6529897633</v>
      </c>
      <c r="CJ27" s="147">
        <f>conversões!CI27*INPUTs!CE$36</f>
        <v>269515.8552277307</v>
      </c>
      <c r="CK27" s="147">
        <f>conversões!CJ27*INPUTs!CF$36</f>
        <v>18117.702223789747</v>
      </c>
      <c r="CL27" s="147">
        <f>conversões!CK27*INPUTs!CG$36</f>
        <v>38429.779936050101</v>
      </c>
      <c r="CM27" s="147">
        <f>conversões!CL27*INPUTs!CH$36</f>
        <v>785.77530624157532</v>
      </c>
      <c r="CN27" s="147">
        <f>conversões!CM27*INPUTs!CI$36</f>
        <v>2746.7380909602452</v>
      </c>
      <c r="CO27" s="147">
        <f>conversões!CN27*INPUTs!CJ$36</f>
        <v>5208.7385689165812</v>
      </c>
      <c r="CP27" s="147">
        <f>conversões!CO27*INPUTs!CK$36</f>
        <v>28083.677917787245</v>
      </c>
      <c r="CQ27" s="145">
        <f t="shared" si="2"/>
        <v>2007264.4057277516</v>
      </c>
      <c r="CR27" s="147">
        <f>conversões!CQ27*INPUTs!CM$36</f>
        <v>518.00680418429545</v>
      </c>
      <c r="CS27" s="147">
        <f>conversões!CR27*INPUTs!CN$36</f>
        <v>0</v>
      </c>
      <c r="CT27" s="147">
        <f>conversões!CS27*INPUTs!CO$36</f>
        <v>2391.7256390526136</v>
      </c>
      <c r="CU27" s="147">
        <f>conversões!CT27*INPUTs!CP$36</f>
        <v>0</v>
      </c>
      <c r="CV27" s="147">
        <f>conversões!CU27*INPUTs!CQ$36</f>
        <v>5077.7699450182281</v>
      </c>
      <c r="CW27" s="147">
        <f>conversões!CV27*INPUTs!CR$36</f>
        <v>0</v>
      </c>
      <c r="CX27" s="147">
        <f>conversões!CW27*INPUTs!CS$36</f>
        <v>1321.3805783644805</v>
      </c>
      <c r="CY27" s="147">
        <f>conversões!CX27*INPUTs!CT$36</f>
        <v>1924.8632824425838</v>
      </c>
      <c r="CZ27" s="147">
        <f>conversões!CY27*INPUTs!CU$36</f>
        <v>633.67851434041165</v>
      </c>
      <c r="DA27" s="147">
        <f>conversões!CZ27*INPUTs!CV$36</f>
        <v>7119.4367437377559</v>
      </c>
      <c r="DB27" s="147">
        <f>conversões!DA27*INPUTs!CW$36</f>
        <v>57.766075703438005</v>
      </c>
      <c r="DC27" s="147">
        <f>conversões!DB27*INPUTs!CX$36</f>
        <v>151.6799122835819</v>
      </c>
      <c r="DD27" s="147">
        <f>conversões!DC27*INPUTs!CY$36</f>
        <v>23384.028992199543</v>
      </c>
      <c r="DE27" s="147">
        <f>conversões!DD27*INPUTs!CZ$36</f>
        <v>591.36102985608034</v>
      </c>
      <c r="DF27" s="147">
        <f>conversões!DE27*INPUTs!DA$36</f>
        <v>450.11530669802801</v>
      </c>
      <c r="DG27" s="147">
        <f>conversões!DF27*INPUTs!DB$36</f>
        <v>2639.3677831846899</v>
      </c>
      <c r="DH27" s="147">
        <f>conversões!DG27*INPUTs!DC$36</f>
        <v>42601.948667703058</v>
      </c>
      <c r="DI27" s="147">
        <f>conversões!DH27*INPUTs!DD$36</f>
        <v>1916.8573133136542</v>
      </c>
      <c r="DJ27" s="147">
        <f>conversões!DI27*INPUTs!DE$36</f>
        <v>233866.16707909634</v>
      </c>
      <c r="DK27" s="147">
        <f>conversões!DJ27*INPUTs!DF$36</f>
        <v>1428420.9259638779</v>
      </c>
      <c r="DL27" s="147">
        <f>conversões!DK27*INPUTs!DG$36</f>
        <v>250896.17005470608</v>
      </c>
      <c r="DM27" s="147">
        <f>conversões!DL27*INPUTs!DH$36</f>
        <v>18139.621810923691</v>
      </c>
      <c r="DN27" s="147">
        <f>conversões!DM27*INPUTs!DI$36</f>
        <v>41104.665276781343</v>
      </c>
      <c r="DO27" s="147">
        <f>conversões!DN27*INPUTs!DJ$36</f>
        <v>752.66538379683846</v>
      </c>
      <c r="DP27" s="147">
        <f>conversões!DO27*INPUTs!DK$36</f>
        <v>2040.1919745740242</v>
      </c>
      <c r="DQ27" s="147">
        <f>conversões!DP27*INPUTs!DL$36</f>
        <v>4852.1376981371877</v>
      </c>
      <c r="DR27" s="147">
        <f>conversões!DQ27*INPUTs!DM$36</f>
        <v>26582.8734874736</v>
      </c>
      <c r="DS27" s="145">
        <f t="shared" si="3"/>
        <v>2097435.4053174495</v>
      </c>
      <c r="DT27" s="147">
        <f>conversões!DS27*INPUTs!DO$36</f>
        <v>645.90596451265753</v>
      </c>
      <c r="DU27" s="147">
        <f>conversões!DT27*INPUTs!DP$36</f>
        <v>0</v>
      </c>
      <c r="DV27" s="147">
        <f>conversões!DU27*INPUTs!DQ$36</f>
        <v>2117.0389701591971</v>
      </c>
      <c r="DW27" s="147">
        <f>conversões!DV27*INPUTs!DR$36</f>
        <v>0</v>
      </c>
      <c r="DX27" s="147">
        <f>conversões!DW27*INPUTs!DS$36</f>
        <v>5739.5831894888443</v>
      </c>
      <c r="DY27" s="147">
        <f>conversões!DX27*INPUTs!DT$36</f>
        <v>0</v>
      </c>
      <c r="DZ27" s="147">
        <f>conversões!DY27*INPUTs!DU$36</f>
        <v>1830.4794857644838</v>
      </c>
      <c r="EA27" s="147">
        <f>conversões!DZ27*INPUTs!DV$36</f>
        <v>945.97760512840898</v>
      </c>
      <c r="EB27" s="147">
        <f>conversões!EA27*INPUTs!DW$36</f>
        <v>749.98745911026299</v>
      </c>
      <c r="EC27" s="147">
        <f>conversões!EB27*INPUTs!DX$36</f>
        <v>7523.0327495859538</v>
      </c>
      <c r="ED27" s="147">
        <f>conversões!EC27*INPUTs!DY$36</f>
        <v>420.08457235506233</v>
      </c>
      <c r="EE27" s="147">
        <f>conversões!ED27*INPUTs!DZ$36</f>
        <v>233.79775753000075</v>
      </c>
      <c r="EF27" s="147">
        <f>conversões!EE27*INPUTs!EA$36</f>
        <v>20153.883860650298</v>
      </c>
      <c r="EG27" s="147">
        <f>conversões!EF27*INPUTs!EB$36</f>
        <v>1028.8413890863146</v>
      </c>
      <c r="EH27" s="147">
        <f>conversões!EG27*INPUTs!EC$36</f>
        <v>429.69399329793879</v>
      </c>
      <c r="EI27" s="147">
        <f>conversões!EH27*INPUTs!ED$36</f>
        <v>4912.5128867023086</v>
      </c>
      <c r="EJ27" s="147">
        <f>conversões!EI27*INPUTs!EE$36</f>
        <v>42361.449486026861</v>
      </c>
      <c r="EK27" s="147">
        <f>conversões!EJ27*INPUTs!EF$36</f>
        <v>1919.8727620551958</v>
      </c>
      <c r="EL27" s="147">
        <f>conversões!EK27*INPUTs!EG$36</f>
        <v>223914.48719989849</v>
      </c>
      <c r="EM27" s="147">
        <f>conversões!EL27*INPUTs!EH$36</f>
        <v>1550172.0025634745</v>
      </c>
      <c r="EN27" s="147">
        <f>conversões!EM27*INPUTs!EI$36</f>
        <v>247504.08411318803</v>
      </c>
      <c r="EO27" s="147">
        <f>conversões!EN27*INPUTs!EJ$36</f>
        <v>16734.883556584911</v>
      </c>
      <c r="EP27" s="147">
        <f>conversões!EO27*INPUTs!EK$36</f>
        <v>46898.470427455832</v>
      </c>
      <c r="EQ27" s="147">
        <f>conversões!EP27*INPUTs!EL$36</f>
        <v>2397.2262072912745</v>
      </c>
      <c r="ER27" s="147">
        <f>conversões!EQ27*INPUTs!EM$36</f>
        <v>2238.4709294567665</v>
      </c>
      <c r="ES27" s="147">
        <f>conversões!ER27*INPUTs!EN$36</f>
        <v>7816.1626755502984</v>
      </c>
      <c r="ET27" s="147">
        <f>conversões!ES27*INPUTs!EO$36</f>
        <v>22831.442538365853</v>
      </c>
      <c r="EU27" s="145">
        <f t="shared" si="4"/>
        <v>2211519.3723427197</v>
      </c>
      <c r="EV27" s="147">
        <f>conversões!EU27*INPUTs!EQ$36</f>
        <v>60.094009859998124</v>
      </c>
      <c r="EW27" s="147">
        <f>conversões!EV27*INPUTs!ER$36</f>
        <v>87.065781421574741</v>
      </c>
      <c r="EX27" s="147">
        <f>conversões!EW27*INPUTs!ES$36</f>
        <v>1543.4494708775337</v>
      </c>
      <c r="EY27" s="147">
        <f>conversões!EX27*INPUTs!ET$36</f>
        <v>0</v>
      </c>
      <c r="EZ27" s="147">
        <f>conversões!EY27*INPUTs!EU$36</f>
        <v>3601.0508763309285</v>
      </c>
      <c r="FA27" s="147">
        <f>conversões!EZ27*INPUTs!EV$36</f>
        <v>0</v>
      </c>
      <c r="FB27" s="147">
        <f>conversões!FA27*INPUTs!EW$36</f>
        <v>2178.9286721768435</v>
      </c>
      <c r="FC27" s="147">
        <f>conversões!FB27*INPUTs!EX$36</f>
        <v>0</v>
      </c>
      <c r="FD27" s="147">
        <f>conversões!FC27*INPUTs!EY$36</f>
        <v>323.48013031478416</v>
      </c>
      <c r="FE27" s="147">
        <f>conversões!FD27*INPUTs!EZ$36</f>
        <v>6647.6952954230601</v>
      </c>
      <c r="FF27" s="147">
        <f>conversões!FE27*INPUTs!FA$36</f>
        <v>1604.5433547789858</v>
      </c>
      <c r="FG27" s="147">
        <f>conversões!FF27*INPUTs!FB$36</f>
        <v>212.84000487503562</v>
      </c>
      <c r="FH27" s="147">
        <f>conversões!FG27*INPUTs!FC$36</f>
        <v>14331.26404818911</v>
      </c>
      <c r="FI27" s="147">
        <f>conversões!FH27*INPUTs!FD$36</f>
        <v>889.14307020646231</v>
      </c>
      <c r="FJ27" s="147">
        <f>conversões!FI27*INPUTs!FE$36</f>
        <v>83.379451220487539</v>
      </c>
      <c r="FK27" s="147">
        <f>conversões!FJ27*INPUTs!FF$36</f>
        <v>5233.087381685621</v>
      </c>
      <c r="FL27" s="147">
        <f>conversões!FK27*INPUTs!FG$36</f>
        <v>35805.70386359714</v>
      </c>
      <c r="FM27" s="147">
        <f>conversões!FL27*INPUTs!FH$36</f>
        <v>1757.1369987832009</v>
      </c>
      <c r="FN27" s="147">
        <f>conversões!FM27*INPUTs!FI$36</f>
        <v>188037.16211668958</v>
      </c>
      <c r="FO27" s="147">
        <f>conversões!FN27*INPUTs!FJ$36</f>
        <v>1387684.2207692147</v>
      </c>
      <c r="FP27" s="147">
        <f>conversões!FO27*INPUTs!FK$36</f>
        <v>199357.7901893552</v>
      </c>
      <c r="FQ27" s="147">
        <f>conversões!FP27*INPUTs!FL$36</f>
        <v>14357.619644550827</v>
      </c>
      <c r="FR27" s="147">
        <f>conversões!FQ27*INPUTs!FM$36</f>
        <v>35883.972784796686</v>
      </c>
      <c r="FS27" s="147">
        <f>conversões!FR27*INPUTs!FN$36</f>
        <v>1792.2476999057092</v>
      </c>
      <c r="FT27" s="147">
        <f>conversões!FS27*INPUTs!FO$36</f>
        <v>2363.4731444847107</v>
      </c>
      <c r="FU27" s="147">
        <f>conversões!FT27*INPUTs!FP$36</f>
        <v>7749.4769286133333</v>
      </c>
      <c r="FV27" s="147">
        <f>conversões!FU27*INPUTs!FQ$36</f>
        <v>24935.850833501478</v>
      </c>
      <c r="FW27" s="145">
        <f t="shared" si="5"/>
        <v>1936520.6765208528</v>
      </c>
      <c r="FX27" s="147">
        <f>conversões!FW27*INPUTs!FS$36</f>
        <v>31.974440171715088</v>
      </c>
      <c r="FY27" s="147">
        <f>conversões!FX27*INPUTs!FT$36</f>
        <v>0</v>
      </c>
      <c r="FZ27" s="147">
        <f>conversões!FY27*INPUTs!FU$36</f>
        <v>1529.700140870091</v>
      </c>
      <c r="GA27" s="147">
        <f>conversões!FZ27*INPUTs!FV$36</f>
        <v>0</v>
      </c>
      <c r="GB27" s="147">
        <f>conversões!GA27*INPUTs!FW$36</f>
        <v>2451.8119530617328</v>
      </c>
      <c r="GC27" s="147">
        <f>conversões!GB27*INPUTs!FX$36</f>
        <v>0</v>
      </c>
      <c r="GD27" s="147">
        <f>conversões!GC27*INPUTs!FY$36</f>
        <v>2953.04783762336</v>
      </c>
      <c r="GE27" s="147">
        <f>conversões!GD27*INPUTs!FZ$36</f>
        <v>117.3045263198685</v>
      </c>
      <c r="GF27" s="147">
        <f>conversões!GE27*INPUTs!GA$36</f>
        <v>213.81436946663476</v>
      </c>
      <c r="GG27" s="147">
        <f>conversões!GF27*INPUTs!GB$36</f>
        <v>4220.6139677146939</v>
      </c>
      <c r="GH27" s="147">
        <f>conversões!GG27*INPUTs!GC$36</f>
        <v>1948.4732548481823</v>
      </c>
      <c r="GI27" s="147">
        <f>conversões!GH27*INPUTs!GD$36</f>
        <v>23.980974592485428</v>
      </c>
      <c r="GJ27" s="147">
        <f>conversões!GI27*INPUTs!GE$36</f>
        <v>7816.4079763329264</v>
      </c>
      <c r="GK27" s="147">
        <f>conversões!GJ27*INPUTs!GF$36</f>
        <v>707.03078498302807</v>
      </c>
      <c r="GL27" s="147">
        <f>conversões!GK27*INPUTs!GG$36</f>
        <v>24.870870999044573</v>
      </c>
      <c r="GM27" s="147">
        <f>conversões!GL27*INPUTs!GH$36</f>
        <v>3589.7508030212439</v>
      </c>
      <c r="GN27" s="147">
        <f>conversões!GM27*INPUTs!GI$36</f>
        <v>28776.750566246294</v>
      </c>
      <c r="GO27" s="147">
        <f>conversões!GN27*INPUTs!GJ$36</f>
        <v>1194.6882372321631</v>
      </c>
      <c r="GP27" s="147">
        <f>conversões!GO27*INPUTs!GK$36</f>
        <v>182838.46587276651</v>
      </c>
      <c r="GQ27" s="147">
        <f>conversões!GP27*INPUTs!GL$36</f>
        <v>1400488.6266958953</v>
      </c>
      <c r="GR27" s="147">
        <f>conversões!GQ27*INPUTs!GM$36</f>
        <v>167585.6830697952</v>
      </c>
      <c r="GS27" s="147">
        <f>conversões!GR27*INPUTs!GN$36</f>
        <v>20388.340871820074</v>
      </c>
      <c r="GT27" s="147">
        <f>conversões!GS27*INPUTs!GO$36</f>
        <v>21470.031912482238</v>
      </c>
      <c r="GU27" s="147">
        <f>conversões!GT27*INPUTs!GP$36</f>
        <v>1418.9132389457238</v>
      </c>
      <c r="GV27" s="147">
        <f>conversões!GU27*INPUTs!GQ$36</f>
        <v>1950.0739126703907</v>
      </c>
      <c r="GW27" s="147">
        <f>conversões!GV27*INPUTs!GR$36</f>
        <v>5893.7249594863069</v>
      </c>
      <c r="GX27" s="147">
        <f>conversões!GW27*INPUTs!GS$36</f>
        <v>12209.610417844551</v>
      </c>
      <c r="GY27" s="145">
        <f t="shared" si="6"/>
        <v>1869843.6916551897</v>
      </c>
      <c r="GZ27" s="147">
        <f>conversões!GY27*INPUTs!GU$36</f>
        <v>96.518693766517984</v>
      </c>
      <c r="HA27" s="147">
        <f>conversões!GZ27*INPUTs!GV$36</f>
        <v>0</v>
      </c>
      <c r="HB27" s="147">
        <f>conversões!HA27*INPUTs!GW$36</f>
        <v>1382.1300796198414</v>
      </c>
      <c r="HC27" s="147">
        <f>conversões!HB27*INPUTs!GX$36</f>
        <v>0</v>
      </c>
      <c r="HD27" s="147">
        <f>conversões!HC27*INPUTs!GY$36</f>
        <v>3471.8545568463305</v>
      </c>
      <c r="HE27" s="147">
        <f>conversões!HD27*INPUTs!GZ$36</f>
        <v>0</v>
      </c>
      <c r="HF27" s="147">
        <f>conversões!HE27*INPUTs!HA$36</f>
        <v>2577.2544307937296</v>
      </c>
      <c r="HG27" s="147">
        <f>conversões!HF27*INPUTs!HB$36</f>
        <v>46.163755357176626</v>
      </c>
      <c r="HH27" s="147">
        <f>conversões!HG27*INPUTs!HC$36</f>
        <v>0</v>
      </c>
      <c r="HI27" s="147">
        <f>conversões!HH27*INPUTs!HD$36</f>
        <v>4600.9920716626439</v>
      </c>
      <c r="HJ27" s="147">
        <f>conversões!HI27*INPUTs!HE$36</f>
        <v>584.78969709024773</v>
      </c>
      <c r="HK27" s="147">
        <f>conversões!HJ27*INPUTs!HF$36</f>
        <v>0</v>
      </c>
      <c r="HL27" s="147">
        <f>conversões!HK27*INPUTs!HG$36</f>
        <v>6704.7114557768055</v>
      </c>
      <c r="HM27" s="147">
        <f>conversões!HL27*INPUTs!HH$36</f>
        <v>618.24019718917486</v>
      </c>
      <c r="HN27" s="147">
        <f>conversões!HM27*INPUTs!HI$36</f>
        <v>80.785964457224836</v>
      </c>
      <c r="HO27" s="147">
        <f>conversões!HN27*INPUTs!HJ$36</f>
        <v>3406.8031439518313</v>
      </c>
      <c r="HP27" s="147">
        <f>conversões!HO27*INPUTs!HK$36</f>
        <v>25620.730546520994</v>
      </c>
      <c r="HQ27" s="147">
        <f>conversões!HP27*INPUTs!HL$36</f>
        <v>1896.7721281908139</v>
      </c>
      <c r="HR27" s="147">
        <f>conversões!HQ27*INPUTs!HM$36</f>
        <v>93720.432786621808</v>
      </c>
      <c r="HS27" s="147">
        <f>conversões!HR27*INPUTs!HN$36</f>
        <v>1245899.6324433757</v>
      </c>
      <c r="HT27" s="147">
        <f>conversões!HS27*INPUTs!HO$36</f>
        <v>77628.302241589729</v>
      </c>
      <c r="HU27" s="147">
        <f>conversões!HT27*INPUTs!HP$36</f>
        <v>15281.380806405208</v>
      </c>
      <c r="HV27" s="147">
        <f>conversões!HU27*INPUTs!HQ$36</f>
        <v>13724.502690223437</v>
      </c>
      <c r="HW27" s="147">
        <f>conversões!HV27*INPUTs!HR$36</f>
        <v>1096.186312176513</v>
      </c>
      <c r="HX27" s="147">
        <f>conversões!HW27*INPUTs!HS$36</f>
        <v>1385.6403472801476</v>
      </c>
      <c r="HY27" s="147">
        <f>conversões!HX27*INPUTs!HT$36</f>
        <v>4607.8431374083802</v>
      </c>
      <c r="HZ27" s="147">
        <f>conversões!HY27*INPUTs!HU$36</f>
        <v>16806.85906509437</v>
      </c>
      <c r="IA27" s="145">
        <f t="shared" si="7"/>
        <v>1521238.5265513982</v>
      </c>
    </row>
    <row r="28" spans="1:235" s="28" customFormat="1" ht="24" x14ac:dyDescent="0.25">
      <c r="A28" s="99" t="s">
        <v>28</v>
      </c>
      <c r="B28" s="100">
        <v>5812</v>
      </c>
      <c r="C28" s="100"/>
      <c r="D28" s="100">
        <v>7</v>
      </c>
      <c r="E28" s="100"/>
      <c r="F28" s="100"/>
      <c r="G28" s="100" t="s">
        <v>789</v>
      </c>
      <c r="H28" s="100" t="s">
        <v>788</v>
      </c>
      <c r="I28" s="99" t="s">
        <v>9</v>
      </c>
      <c r="J28" s="99" t="s">
        <v>884</v>
      </c>
      <c r="K28" s="99" t="s">
        <v>845</v>
      </c>
      <c r="L28" s="147">
        <f>conversões!K28*INPUTs!G$36</f>
        <v>1073.0440546228137</v>
      </c>
      <c r="M28" s="147">
        <f>conversões!L28*INPUTs!H$36</f>
        <v>1415.019600290412</v>
      </c>
      <c r="N28" s="147">
        <f>conversões!M28*INPUTs!I$36</f>
        <v>880.16833186564452</v>
      </c>
      <c r="O28" s="147">
        <f>conversões!N28*INPUTs!J$36</f>
        <v>0</v>
      </c>
      <c r="P28" s="147">
        <f>conversões!O28*INPUTs!K$36</f>
        <v>39240.587683264639</v>
      </c>
      <c r="Q28" s="147">
        <f>conversões!P28*INPUTs!L$36</f>
        <v>0</v>
      </c>
      <c r="R28" s="147">
        <f>conversões!Q28*INPUTs!M$36</f>
        <v>440.64220612440283</v>
      </c>
      <c r="S28" s="147">
        <f>conversões!R28*INPUTs!N$36</f>
        <v>27.04291155914234</v>
      </c>
      <c r="T28" s="147">
        <f>conversões!S28*INPUTs!O$36</f>
        <v>696.06661453023003</v>
      </c>
      <c r="U28" s="147">
        <f>conversões!T28*INPUTs!P$36</f>
        <v>48509.619203775117</v>
      </c>
      <c r="V28" s="147">
        <f>conversões!U28*INPUTs!Q$36</f>
        <v>5905.4707858290776</v>
      </c>
      <c r="W28" s="147">
        <f>conversões!V28*INPUTs!R$36</f>
        <v>36.231525155204523</v>
      </c>
      <c r="X28" s="147">
        <f>conversões!W28*INPUTs!S$36</f>
        <v>1210.7044271270267</v>
      </c>
      <c r="Y28" s="147">
        <f>conversões!X28*INPUTs!T$36</f>
        <v>713.81744721008261</v>
      </c>
      <c r="Z28" s="147">
        <f>conversões!Y28*INPUTs!U$36</f>
        <v>4243.4605050346909</v>
      </c>
      <c r="AA28" s="147">
        <f>conversões!Z28*INPUTs!V$36</f>
        <v>4985.1892998450512</v>
      </c>
      <c r="AB28" s="147">
        <f>conversões!AA28*INPUTs!W$36</f>
        <v>14443.868575684131</v>
      </c>
      <c r="AC28" s="147">
        <f>conversões!AB28*INPUTs!X$36</f>
        <v>6095.6706050168068</v>
      </c>
      <c r="AD28" s="147">
        <f>conversões!AC28*INPUTs!Y$36</f>
        <v>510121.63852249651</v>
      </c>
      <c r="AE28" s="147">
        <f>conversões!AD28*INPUTs!Z$36</f>
        <v>490301.61821168178</v>
      </c>
      <c r="AF28" s="147">
        <f>conversões!AE28*INPUTs!AA$36</f>
        <v>16664.366152535786</v>
      </c>
      <c r="AG28" s="147">
        <f>conversões!AF28*INPUTs!AB$36</f>
        <v>24736.063425740933</v>
      </c>
      <c r="AH28" s="147">
        <f>conversões!AG28*INPUTs!AC$36</f>
        <v>80675.892905911009</v>
      </c>
      <c r="AI28" s="147">
        <f>conversões!AH28*INPUTs!AD$36</f>
        <v>4387.7885987301588</v>
      </c>
      <c r="AJ28" s="147">
        <f>conversões!AI28*INPUTs!AE$36</f>
        <v>4055.7147180141687</v>
      </c>
      <c r="AK28" s="147">
        <f>conversões!AJ28*INPUTs!AF$36</f>
        <v>2013.6207975070265</v>
      </c>
      <c r="AL28" s="147">
        <f>conversões!AK28*INPUTs!AG$36</f>
        <v>62840.925395302584</v>
      </c>
      <c r="AM28" s="145">
        <f t="shared" si="0"/>
        <v>1325714.2325048544</v>
      </c>
      <c r="AN28" s="147">
        <f>conversões!AM28*INPUTs!AI$36</f>
        <v>1750.7451317020937</v>
      </c>
      <c r="AO28" s="147">
        <f>conversões!AN28*INPUTs!AJ$36</f>
        <v>26.380490330359446</v>
      </c>
      <c r="AP28" s="147">
        <f>conversões!AO28*INPUTs!AK$36</f>
        <v>656.63413898202634</v>
      </c>
      <c r="AQ28" s="147">
        <f>conversões!AP28*INPUTs!AL$36</f>
        <v>0</v>
      </c>
      <c r="AR28" s="147">
        <f>conversões!AQ28*INPUTs!AM$36</f>
        <v>39279.885920535184</v>
      </c>
      <c r="AS28" s="147">
        <f>conversões!AR28*INPUTs!AN$36</f>
        <v>0</v>
      </c>
      <c r="AT28" s="147">
        <f>conversões!AS28*INPUTs!AO$36</f>
        <v>728.09336216965448</v>
      </c>
      <c r="AU28" s="147">
        <f>conversões!AT28*INPUTs!AP$36</f>
        <v>0</v>
      </c>
      <c r="AV28" s="147">
        <f>conversões!AU28*INPUTs!AQ$36</f>
        <v>743.11662341085935</v>
      </c>
      <c r="AW28" s="147">
        <f>conversões!AV28*INPUTs!AR$36</f>
        <v>63065.918838118952</v>
      </c>
      <c r="AX28" s="147">
        <f>conversões!AW28*INPUTs!AS$36</f>
        <v>5594.6529923156668</v>
      </c>
      <c r="AY28" s="147">
        <f>conversões!AX28*INPUTs!AT$36</f>
        <v>456.52255611520269</v>
      </c>
      <c r="AZ28" s="147">
        <f>conversões!AY28*INPUTs!AU$36</f>
        <v>967.16558305657713</v>
      </c>
      <c r="BA28" s="147">
        <f>conversões!AZ28*INPUTs!AV$36</f>
        <v>1263.9091354590494</v>
      </c>
      <c r="BB28" s="147">
        <f>conversões!BA28*INPUTs!AW$36</f>
        <v>4157.7855025765748</v>
      </c>
      <c r="BC28" s="147">
        <f>conversões!BB28*INPUTs!AX$36</f>
        <v>3355.2816485007911</v>
      </c>
      <c r="BD28" s="147">
        <f>conversões!BC28*INPUTs!AY$36</f>
        <v>21880.860753326513</v>
      </c>
      <c r="BE28" s="147">
        <f>conversões!BD28*INPUTs!AZ$36</f>
        <v>2714.0991619079741</v>
      </c>
      <c r="BF28" s="147">
        <f>conversões!BE28*INPUTs!BA$36</f>
        <v>532924.72718333313</v>
      </c>
      <c r="BG28" s="147">
        <f>conversões!BF28*INPUTs!BB$36</f>
        <v>519283.37135348376</v>
      </c>
      <c r="BH28" s="147">
        <f>conversões!BG28*INPUTs!BC$36</f>
        <v>18190.84180995687</v>
      </c>
      <c r="BI28" s="147">
        <f>conversões!BH28*INPUTs!BD$36</f>
        <v>23614.732098537581</v>
      </c>
      <c r="BJ28" s="147">
        <f>conversões!BI28*INPUTs!BE$36</f>
        <v>82938.538695830692</v>
      </c>
      <c r="BK28" s="147">
        <f>conversões!BJ28*INPUTs!BF$36</f>
        <v>8403.8316435763663</v>
      </c>
      <c r="BL28" s="147">
        <f>conversões!BK28*INPUTs!BG$36</f>
        <v>4921.6139236389172</v>
      </c>
      <c r="BM28" s="147">
        <f>conversões!BL28*INPUTs!BH$36</f>
        <v>2655.8095619683131</v>
      </c>
      <c r="BN28" s="147">
        <f>conversões!BM28*INPUTs!BI$36</f>
        <v>58614.01888303586</v>
      </c>
      <c r="BO28" s="145">
        <f t="shared" si="1"/>
        <v>1398188.5369918684</v>
      </c>
      <c r="BP28" s="147">
        <f>conversões!BO28*INPUTs!BK$36</f>
        <v>1901.3264397587247</v>
      </c>
      <c r="BQ28" s="147">
        <f>conversões!BP28*INPUTs!BL$36</f>
        <v>28.792609360295234</v>
      </c>
      <c r="BR28" s="147">
        <f>conversões!BQ28*INPUTs!BM$36</f>
        <v>942.3098913872185</v>
      </c>
      <c r="BS28" s="147">
        <f>conversões!BR28*INPUTs!BN$36</f>
        <v>0</v>
      </c>
      <c r="BT28" s="147">
        <f>conversões!BS28*INPUTs!BO$36</f>
        <v>51156.150305593794</v>
      </c>
      <c r="BU28" s="147">
        <f>conversões!BT28*INPUTs!BP$36</f>
        <v>0</v>
      </c>
      <c r="BV28" s="147">
        <f>conversões!BU28*INPUTs!BQ$36</f>
        <v>1198.0049270394213</v>
      </c>
      <c r="BW28" s="147">
        <f>conversões!BV28*INPUTs!BR$36</f>
        <v>351.77578792591771</v>
      </c>
      <c r="BX28" s="147">
        <f>conversões!BW28*INPUTs!BS$36</f>
        <v>548.97599911147199</v>
      </c>
      <c r="BY28" s="147">
        <f>conversões!BX28*INPUTs!BT$36</f>
        <v>58114.713880918003</v>
      </c>
      <c r="BZ28" s="147">
        <f>conversões!BY28*INPUTs!BU$36</f>
        <v>6432.6193491812264</v>
      </c>
      <c r="CA28" s="147">
        <f>conversões!BZ28*INPUTs!BV$36</f>
        <v>293.80497043375215</v>
      </c>
      <c r="CB28" s="147">
        <f>conversões!CA28*INPUTs!BW$36</f>
        <v>1102.2301541029174</v>
      </c>
      <c r="CC28" s="147">
        <f>conversões!CB28*INPUTs!BX$36</f>
        <v>1337.3218095298528</v>
      </c>
      <c r="CD28" s="147">
        <f>conversões!CC28*INPUTs!BY$36</f>
        <v>855.33815787535741</v>
      </c>
      <c r="CE28" s="147">
        <f>conversões!CD28*INPUTs!BZ$36</f>
        <v>3686.9052011780186</v>
      </c>
      <c r="CF28" s="147">
        <f>conversões!CE28*INPUTs!CA$36</f>
        <v>13370.359202124329</v>
      </c>
      <c r="CG28" s="147">
        <f>conversões!CF28*INPUTs!CB$36</f>
        <v>3158.4099128144653</v>
      </c>
      <c r="CH28" s="147">
        <f>conversões!CG28*INPUTs!CC$36</f>
        <v>644968.16550688201</v>
      </c>
      <c r="CI28" s="147">
        <f>conversões!CH28*INPUTs!CD$36</f>
        <v>903137.17834410071</v>
      </c>
      <c r="CJ28" s="147">
        <f>conversões!CI28*INPUTs!CE$36</f>
        <v>19696.335262691257</v>
      </c>
      <c r="CK28" s="147">
        <f>conversões!CJ28*INPUTs!CF$36</f>
        <v>22648.357251930927</v>
      </c>
      <c r="CL28" s="147">
        <f>conversões!CK28*INPUTs!CG$36</f>
        <v>101765.21187041336</v>
      </c>
      <c r="CM28" s="147">
        <f>conversões!CL28*INPUTs!CH$36</f>
        <v>8623.1749564233432</v>
      </c>
      <c r="CN28" s="147">
        <f>conversões!CM28*INPUTs!CI$36</f>
        <v>4456.2474265146438</v>
      </c>
      <c r="CO28" s="147">
        <f>conversões!CN28*INPUTs!CJ$36</f>
        <v>3295.4298672076743</v>
      </c>
      <c r="CP28" s="147">
        <f>conversões!CO28*INPUTs!CK$36</f>
        <v>73373.063267566307</v>
      </c>
      <c r="CQ28" s="145">
        <f t="shared" si="2"/>
        <v>1926442.2023520651</v>
      </c>
      <c r="CR28" s="147">
        <f>conversões!CQ28*INPUTs!CM$36</f>
        <v>2587.7121314009187</v>
      </c>
      <c r="CS28" s="147">
        <f>conversões!CR28*INPUTs!CN$36</f>
        <v>27.860629432189128</v>
      </c>
      <c r="CT28" s="147">
        <f>conversões!CS28*INPUTs!CO$36</f>
        <v>541.10965603618706</v>
      </c>
      <c r="CU28" s="147">
        <f>conversões!CT28*INPUTs!CP$36</f>
        <v>0</v>
      </c>
      <c r="CV28" s="147">
        <f>conversões!CU28*INPUTs!CQ$36</f>
        <v>48603.323527405453</v>
      </c>
      <c r="CW28" s="147">
        <f>conversões!CV28*INPUTs!CR$36</f>
        <v>0</v>
      </c>
      <c r="CX28" s="147">
        <f>conversões!CW28*INPUTs!CS$36</f>
        <v>659.45343059677009</v>
      </c>
      <c r="CY28" s="147">
        <f>conversões!CX28*INPUTs!CT$36</f>
        <v>287.80797009766013</v>
      </c>
      <c r="CZ28" s="147">
        <f>conversões!CY28*INPUTs!CU$36</f>
        <v>557.6051934768667</v>
      </c>
      <c r="DA28" s="147">
        <f>conversões!CZ28*INPUTs!CV$36</f>
        <v>56700.488931533007</v>
      </c>
      <c r="DB28" s="147">
        <f>conversões!DA28*INPUTs!CW$36</f>
        <v>6936.3837178961448</v>
      </c>
      <c r="DC28" s="147">
        <f>conversões!DB28*INPUTs!CX$36</f>
        <v>138.79194295118069</v>
      </c>
      <c r="DD28" s="147">
        <f>conversões!DC28*INPUTs!CY$36</f>
        <v>1086.8932521624286</v>
      </c>
      <c r="DE28" s="147">
        <f>conversões!DD28*INPUTs!CZ$36</f>
        <v>1661.559886140154</v>
      </c>
      <c r="DF28" s="147">
        <f>conversões!DE28*INPUTs!DA$36</f>
        <v>4256.6686312516713</v>
      </c>
      <c r="DG28" s="147">
        <f>conversões!DF28*INPUTs!DB$36</f>
        <v>2642.2146794289415</v>
      </c>
      <c r="DH28" s="147">
        <f>conversões!DG28*INPUTs!DC$36</f>
        <v>10795.531776367914</v>
      </c>
      <c r="DI28" s="147">
        <f>conversões!DH28*INPUTs!DD$36</f>
        <v>2928.0780287126508</v>
      </c>
      <c r="DJ28" s="147">
        <f>conversões!DI28*INPUTs!DE$36</f>
        <v>687163.1295420524</v>
      </c>
      <c r="DK28" s="147">
        <f>conversões!DJ28*INPUTs!DF$36</f>
        <v>1002089.2264277897</v>
      </c>
      <c r="DL28" s="147">
        <f>conversões!DK28*INPUTs!DG$36</f>
        <v>13766.731413786674</v>
      </c>
      <c r="DM28" s="147">
        <f>conversões!DL28*INPUTs!DH$36</f>
        <v>23711.990519360796</v>
      </c>
      <c r="DN28" s="147">
        <f>conversões!DM28*INPUTs!DI$36</f>
        <v>102457.18970901424</v>
      </c>
      <c r="DO28" s="147">
        <f>conversões!DN28*INPUTs!DJ$36</f>
        <v>7984.2409053975625</v>
      </c>
      <c r="DP28" s="147">
        <f>conversões!DO28*INPUTs!DK$36</f>
        <v>4124.4175461643363</v>
      </c>
      <c r="DQ28" s="147">
        <f>conversões!DP28*INPUTs!DL$36</f>
        <v>4328.7499584409225</v>
      </c>
      <c r="DR28" s="147">
        <f>conversões!DQ28*INPUTs!DM$36</f>
        <v>74578.091491127052</v>
      </c>
      <c r="DS28" s="145">
        <f t="shared" si="3"/>
        <v>2060615.2508980238</v>
      </c>
      <c r="DT28" s="147">
        <f>conversões!DS28*INPUTs!DO$36</f>
        <v>3695.0511222730397</v>
      </c>
      <c r="DU28" s="147">
        <f>conversões!DT28*INPUTs!DP$36</f>
        <v>690.06725963326937</v>
      </c>
      <c r="DV28" s="147">
        <f>conversões!DU28*INPUTs!DQ$36</f>
        <v>225.60299622707535</v>
      </c>
      <c r="DW28" s="147">
        <f>conversões!DV28*INPUTs!DR$36</f>
        <v>0</v>
      </c>
      <c r="DX28" s="147">
        <f>conversões!DW28*INPUTs!DS$36</f>
        <v>49406.930050082301</v>
      </c>
      <c r="DY28" s="147">
        <f>conversões!DX28*INPUTs!DT$36</f>
        <v>0</v>
      </c>
      <c r="DZ28" s="147">
        <f>conversões!DY28*INPUTs!DU$36</f>
        <v>856.5117121908429</v>
      </c>
      <c r="EA28" s="147">
        <f>conversões!DZ28*INPUTs!DV$36</f>
        <v>83.536443423868647</v>
      </c>
      <c r="EB28" s="147">
        <f>conversões!EA28*INPUTs!DW$36</f>
        <v>554.17967369429209</v>
      </c>
      <c r="EC28" s="147">
        <f>conversões!EB28*INPUTs!DX$36</f>
        <v>53834.121862007087</v>
      </c>
      <c r="ED28" s="147">
        <f>conversões!EC28*INPUTs!DY$36</f>
        <v>8186.4054746320408</v>
      </c>
      <c r="EE28" s="147">
        <f>conversões!ED28*INPUTs!DZ$36</f>
        <v>259.01757359662281</v>
      </c>
      <c r="EF28" s="147">
        <f>conversões!EE28*INPUTs!EA$36</f>
        <v>241.50276595874948</v>
      </c>
      <c r="EG28" s="147">
        <f>conversões!EF28*INPUTs!EB$36</f>
        <v>1285.8442602239186</v>
      </c>
      <c r="EH28" s="147">
        <f>conversões!EG28*INPUTs!EC$36</f>
        <v>4772.8224816230322</v>
      </c>
      <c r="EI28" s="147">
        <f>conversões!EH28*INPUTs!ED$36</f>
        <v>2018.6226659991148</v>
      </c>
      <c r="EJ28" s="147">
        <f>conversões!EI28*INPUTs!EE$36</f>
        <v>10459.005682141222</v>
      </c>
      <c r="EK28" s="147">
        <f>conversões!EJ28*INPUTs!EF$36</f>
        <v>2284.8025341369744</v>
      </c>
      <c r="EL28" s="147">
        <f>conversões!EK28*INPUTs!EG$36</f>
        <v>721921.68035598134</v>
      </c>
      <c r="EM28" s="147">
        <f>conversões!EL28*INPUTs!EH$36</f>
        <v>1025386.8344707122</v>
      </c>
      <c r="EN28" s="147">
        <f>conversões!EM28*INPUTs!EI$36</f>
        <v>12818.920582671717</v>
      </c>
      <c r="EO28" s="147">
        <f>conversões!EN28*INPUTs!EJ$36</f>
        <v>16039.574794618406</v>
      </c>
      <c r="EP28" s="147">
        <f>conversões!EO28*INPUTs!EK$36</f>
        <v>105626.44433588724</v>
      </c>
      <c r="EQ28" s="147">
        <f>conversões!EP28*INPUTs!EL$36</f>
        <v>11868.769977301605</v>
      </c>
      <c r="ER28" s="147">
        <f>conversões!EQ28*INPUTs!EM$36</f>
        <v>3397.4544535402874</v>
      </c>
      <c r="ES28" s="147">
        <f>conversões!ER28*INPUTs!EN$36</f>
        <v>4929.7263079555269</v>
      </c>
      <c r="ET28" s="147">
        <f>conversões!ES28*INPUTs!EO$36</f>
        <v>68695.247503259583</v>
      </c>
      <c r="EU28" s="145">
        <f t="shared" si="4"/>
        <v>2109538.6773397713</v>
      </c>
      <c r="EV28" s="147">
        <f>conversões!EU28*INPUTs!EQ$36</f>
        <v>3500.1234099678964</v>
      </c>
      <c r="EW28" s="147">
        <f>conversões!EV28*INPUTs!ER$36</f>
        <v>26.238229657182281</v>
      </c>
      <c r="EX28" s="147">
        <f>conversões!EW28*INPUTs!ES$36</f>
        <v>418.26897946368325</v>
      </c>
      <c r="EY28" s="147">
        <f>conversões!EX28*INPUTs!ET$36</f>
        <v>0</v>
      </c>
      <c r="EZ28" s="147">
        <f>conversões!EY28*INPUTs!EU$36</f>
        <v>43042.285471341573</v>
      </c>
      <c r="FA28" s="147">
        <f>conversões!EZ28*INPUTs!EV$36</f>
        <v>0</v>
      </c>
      <c r="FB28" s="147">
        <f>conversões!FA28*INPUTs!EW$36</f>
        <v>476.8626139975969</v>
      </c>
      <c r="FC28" s="147">
        <f>conversões!FB28*INPUTs!EX$36</f>
        <v>206.52025923717667</v>
      </c>
      <c r="FD28" s="147">
        <f>conversões!FC28*INPUTs!EY$36</f>
        <v>3103.7895904972988</v>
      </c>
      <c r="FE28" s="147">
        <f>conversões!FD28*INPUTs!EZ$36</f>
        <v>54540.53563778293</v>
      </c>
      <c r="FF28" s="147">
        <f>conversões!FE28*INPUTs!FA$36</f>
        <v>6592.3473016851131</v>
      </c>
      <c r="FG28" s="147">
        <f>conversões!FF28*INPUTs!FB$36</f>
        <v>52.476459314364561</v>
      </c>
      <c r="FH28" s="147">
        <f>conversões!FG28*INPUTs!FC$36</f>
        <v>182.46403461406192</v>
      </c>
      <c r="FI28" s="147">
        <f>conversões!FH28*INPUTs!FD$36</f>
        <v>336.73128268626277</v>
      </c>
      <c r="FJ28" s="147">
        <f>conversões!FI28*INPUTs!FE$36</f>
        <v>4851.3741808968562</v>
      </c>
      <c r="FK28" s="147">
        <f>conversões!FJ28*INPUTs!FF$36</f>
        <v>9252.4681778842787</v>
      </c>
      <c r="FL28" s="147">
        <f>conversões!FK28*INPUTs!FG$36</f>
        <v>5826.3506821255169</v>
      </c>
      <c r="FM28" s="147">
        <f>conversões!FL28*INPUTs!FH$36</f>
        <v>1706.0000998389569</v>
      </c>
      <c r="FN28" s="147">
        <f>conversões!FM28*INPUTs!FI$36</f>
        <v>671406.79105058475</v>
      </c>
      <c r="FO28" s="147">
        <f>conversões!FN28*INPUTs!FJ$36</f>
        <v>757661.50139535812</v>
      </c>
      <c r="FP28" s="147">
        <f>conversões!FO28*INPUTs!FK$36</f>
        <v>14105.026746824198</v>
      </c>
      <c r="FQ28" s="147">
        <f>conversões!FP28*INPUTs!FL$36</f>
        <v>14065.114731806383</v>
      </c>
      <c r="FR28" s="147">
        <f>conversões!FQ28*INPUTs!FM$36</f>
        <v>94876.954866975531</v>
      </c>
      <c r="FS28" s="147">
        <f>conversões!FR28*INPUTs!FN$36</f>
        <v>12475.212873439285</v>
      </c>
      <c r="FT28" s="147">
        <f>conversões!FS28*INPUTs!FO$36</f>
        <v>2051.9277409543329</v>
      </c>
      <c r="FU28" s="147">
        <f>conversões!FT28*INPUTs!FP$36</f>
        <v>4184.2375680550085</v>
      </c>
      <c r="FV28" s="147">
        <f>conversões!FU28*INPUTs!FQ$36</f>
        <v>68750.127090287046</v>
      </c>
      <c r="FW28" s="145">
        <f t="shared" si="5"/>
        <v>1773691.7304752753</v>
      </c>
      <c r="FX28" s="147">
        <f>conversões!FW28*INPUTs!FS$36</f>
        <v>2155.9710933926604</v>
      </c>
      <c r="FY28" s="147">
        <f>conversões!FX28*INPUTs!FT$36</f>
        <v>577.03309991839296</v>
      </c>
      <c r="FZ28" s="147">
        <f>conversões!FY28*INPUTs!FU$36</f>
        <v>675.16555937011992</v>
      </c>
      <c r="GA28" s="147">
        <f>conversões!FZ28*INPUTs!FV$36</f>
        <v>0</v>
      </c>
      <c r="GB28" s="147">
        <f>conversões!GA28*INPUTs!FW$36</f>
        <v>44569.946654145322</v>
      </c>
      <c r="GC28" s="147">
        <f>conversões!GB28*INPUTs!FX$36</f>
        <v>216.40662614182634</v>
      </c>
      <c r="GD28" s="147">
        <f>conversões!GC28*INPUTs!FY$36</f>
        <v>823.15417607218058</v>
      </c>
      <c r="GE28" s="147">
        <f>conversões!GD28*INPUTs!FZ$36</f>
        <v>174.51215245615901</v>
      </c>
      <c r="GF28" s="147">
        <f>conversões!GE28*INPUTs!GA$36</f>
        <v>3265.5228258375737</v>
      </c>
      <c r="GG28" s="147">
        <f>conversões!GF28*INPUTs!GB$36</f>
        <v>49442.05840395017</v>
      </c>
      <c r="GH28" s="147">
        <f>conversões!GG28*INPUTs!GC$36</f>
        <v>657.62939946758308</v>
      </c>
      <c r="GI28" s="147">
        <f>conversões!GH28*INPUTs!GD$36</f>
        <v>152.67848633562625</v>
      </c>
      <c r="GJ28" s="147">
        <f>conversões!GI28*INPUTs!GE$36</f>
        <v>324.50361392780798</v>
      </c>
      <c r="GK28" s="147">
        <f>conversões!GJ28*INPUTs!GF$36</f>
        <v>1337.2663993530075</v>
      </c>
      <c r="GL28" s="147">
        <f>conversões!GK28*INPUTs!GG$36</f>
        <v>4723.4245066327403</v>
      </c>
      <c r="GM28" s="147">
        <f>conversões!GL28*INPUTs!GH$36</f>
        <v>7478.5241342935842</v>
      </c>
      <c r="GN28" s="147">
        <f>conversões!GM28*INPUTs!GI$36</f>
        <v>7749.9980123567193</v>
      </c>
      <c r="GO28" s="147">
        <f>conversões!GN28*INPUTs!GJ$36</f>
        <v>1018.1212330734867</v>
      </c>
      <c r="GP28" s="147">
        <f>conversões!GO28*INPUTs!GK$36</f>
        <v>142149.67642349354</v>
      </c>
      <c r="GQ28" s="147">
        <f>conversões!GP28*INPUTs!GL$36</f>
        <v>688101.70028348593</v>
      </c>
      <c r="GR28" s="147">
        <f>conversões!GQ28*INPUTs!GM$36</f>
        <v>13838.509738142768</v>
      </c>
      <c r="GS28" s="147">
        <f>conversões!GR28*INPUTs!GN$36</f>
        <v>10876.514974505655</v>
      </c>
      <c r="GT28" s="147">
        <f>conversões!GS28*INPUTs!GO$36</f>
        <v>105100.50433588694</v>
      </c>
      <c r="GU28" s="147">
        <f>conversões!GT28*INPUTs!GP$36</f>
        <v>5898.0744726372659</v>
      </c>
      <c r="GV28" s="147">
        <f>conversões!GU28*INPUTs!GQ$36</f>
        <v>1246.0936232266797</v>
      </c>
      <c r="GW28" s="147">
        <f>conversões!GV28*INPUTs!GR$36</f>
        <v>4182.7430970674059</v>
      </c>
      <c r="GX28" s="147">
        <f>conversões!GW28*INPUTs!GS$36</f>
        <v>52040.106917928613</v>
      </c>
      <c r="GY28" s="145">
        <f t="shared" si="6"/>
        <v>1148775.8402431</v>
      </c>
      <c r="GZ28" s="147">
        <f>conversões!GY28*INPUTs!GU$36</f>
        <v>2280.2343991543817</v>
      </c>
      <c r="HA28" s="147">
        <f>conversões!GZ28*INPUTs!GV$36</f>
        <v>616.49994509578221</v>
      </c>
      <c r="HB28" s="147">
        <f>conversões!HA28*INPUTs!GW$36</f>
        <v>456.94828789599944</v>
      </c>
      <c r="HC28" s="147">
        <f>conversões!HB28*INPUTs!GX$36</f>
        <v>0</v>
      </c>
      <c r="HD28" s="147">
        <f>conversões!HC28*INPUTs!GY$36</f>
        <v>41897.550735795812</v>
      </c>
      <c r="HE28" s="147">
        <f>conversões!HD28*INPUTs!GZ$36</f>
        <v>244.1819691261185</v>
      </c>
      <c r="HF28" s="147">
        <f>conversões!HE28*INPUTs!HA$36</f>
        <v>1270.0092513777913</v>
      </c>
      <c r="HG28" s="147">
        <f>conversões!HF28*INPUTs!HB$36</f>
        <v>184.6550214287065</v>
      </c>
      <c r="HH28" s="147">
        <f>conversões!HG28*INPUTs!HC$36</f>
        <v>2972.2795076386824</v>
      </c>
      <c r="HI28" s="147">
        <f>conversões!HH28*INPUTs!HD$36</f>
        <v>48700.058285042513</v>
      </c>
      <c r="HJ28" s="147">
        <f>conversões!HI28*INPUTs!HE$36</f>
        <v>199.08423206698089</v>
      </c>
      <c r="HK28" s="147">
        <f>conversões!HJ28*INPUTs!HF$36</f>
        <v>144.4227012171159</v>
      </c>
      <c r="HL28" s="147">
        <f>conversões!HK28*INPUTs!HG$36</f>
        <v>250.66129515762745</v>
      </c>
      <c r="HM28" s="147">
        <f>conversões!HL28*INPUTs!HH$36</f>
        <v>17969.105711187054</v>
      </c>
      <c r="HN28" s="147">
        <f>conversões!HM28*INPUTs!HI$36</f>
        <v>24.296713345882438</v>
      </c>
      <c r="HO28" s="147">
        <f>conversões!HN28*INPUTs!HJ$36</f>
        <v>5365.6594489198569</v>
      </c>
      <c r="HP28" s="147">
        <f>conversões!HO28*INPUTs!HK$36</f>
        <v>4480.534433654414</v>
      </c>
      <c r="HQ28" s="147">
        <f>conversões!HP28*INPUTs!HL$36</f>
        <v>12965.825667641951</v>
      </c>
      <c r="HR28" s="147">
        <f>conversões!HQ28*INPUTs!HM$36</f>
        <v>145766.83670379911</v>
      </c>
      <c r="HS28" s="147">
        <f>conversões!HR28*INPUTs!HN$36</f>
        <v>260248.60512983066</v>
      </c>
      <c r="HT28" s="147">
        <f>conversões!HS28*INPUTs!HO$36</f>
        <v>6216.1914111416854</v>
      </c>
      <c r="HU28" s="147">
        <f>conversões!HT28*INPUTs!HP$36</f>
        <v>6352.7644516944965</v>
      </c>
      <c r="HV28" s="147">
        <f>conversões!HU28*INPUTs!HQ$36</f>
        <v>92048.33418899143</v>
      </c>
      <c r="HW28" s="147">
        <f>conversões!HV28*INPUTs!HR$36</f>
        <v>1031.9038902595084</v>
      </c>
      <c r="HX28" s="147">
        <f>conversões!HW28*INPUTs!HS$36</f>
        <v>653.17522647355804</v>
      </c>
      <c r="HY28" s="147">
        <f>conversões!HX28*INPUTs!HT$36</f>
        <v>1062.7850129222038</v>
      </c>
      <c r="HZ28" s="147">
        <f>conversões!HY28*INPUTs!HU$36</f>
        <v>2558.971761419054</v>
      </c>
      <c r="IA28" s="145">
        <f t="shared" si="7"/>
        <v>655961.57538227842</v>
      </c>
    </row>
    <row r="29" spans="1:235" s="28" customFormat="1" ht="24" x14ac:dyDescent="0.25">
      <c r="A29" s="99" t="s">
        <v>28</v>
      </c>
      <c r="B29" s="100">
        <v>5813</v>
      </c>
      <c r="C29" s="100"/>
      <c r="D29" s="100">
        <v>7</v>
      </c>
      <c r="E29" s="100"/>
      <c r="F29" s="100"/>
      <c r="G29" s="100" t="s">
        <v>790</v>
      </c>
      <c r="H29" s="100" t="s">
        <v>788</v>
      </c>
      <c r="I29" s="99" t="s">
        <v>9</v>
      </c>
      <c r="J29" s="99" t="s">
        <v>884</v>
      </c>
      <c r="K29" s="99" t="s">
        <v>845</v>
      </c>
      <c r="L29" s="147">
        <f>conversões!K29*INPUTs!G$36</f>
        <v>163.77172299378162</v>
      </c>
      <c r="M29" s="147">
        <f>conversões!L29*INPUTs!H$36</f>
        <v>0</v>
      </c>
      <c r="N29" s="147">
        <f>conversões!M29*INPUTs!I$36</f>
        <v>141.22450872095482</v>
      </c>
      <c r="O29" s="147">
        <f>conversões!N29*INPUTs!J$36</f>
        <v>0</v>
      </c>
      <c r="P29" s="147">
        <f>conversões!O29*INPUTs!K$36</f>
        <v>709.0894199377301</v>
      </c>
      <c r="Q29" s="147">
        <f>conversões!P29*INPUTs!L$36</f>
        <v>0</v>
      </c>
      <c r="R29" s="147">
        <f>conversões!Q29*INPUTs!M$36</f>
        <v>0</v>
      </c>
      <c r="S29" s="147">
        <f>conversões!R29*INPUTs!N$36</f>
        <v>335.50803166687007</v>
      </c>
      <c r="T29" s="147">
        <f>conversões!S29*INPUTs!O$36</f>
        <v>2027.7200900845423</v>
      </c>
      <c r="U29" s="147">
        <f>conversões!T29*INPUTs!P$36</f>
        <v>248.30285934792602</v>
      </c>
      <c r="V29" s="147">
        <f>conversões!U29*INPUTs!Q$36</f>
        <v>359.00212136520037</v>
      </c>
      <c r="W29" s="147">
        <f>conversões!V29*INPUTs!R$36</f>
        <v>620.40398437978524</v>
      </c>
      <c r="X29" s="147">
        <f>conversões!W29*INPUTs!S$36</f>
        <v>3792.5431130804586</v>
      </c>
      <c r="Y29" s="147">
        <f>conversões!X29*INPUTs!T$36</f>
        <v>207.27271147452973</v>
      </c>
      <c r="Z29" s="147">
        <f>conversões!Y29*INPUTs!U$36</f>
        <v>1079.5758142145994</v>
      </c>
      <c r="AA29" s="147">
        <f>conversões!Z29*INPUTs!V$36</f>
        <v>776.92155840409373</v>
      </c>
      <c r="AB29" s="147">
        <f>conversões!AA29*INPUTs!W$36</f>
        <v>24591.880258145906</v>
      </c>
      <c r="AC29" s="147">
        <f>conversões!AB29*INPUTs!X$36</f>
        <v>2245.0718889279806</v>
      </c>
      <c r="AD29" s="147">
        <f>conversões!AC29*INPUTs!Y$36</f>
        <v>19212.611491293934</v>
      </c>
      <c r="AE29" s="147">
        <f>conversões!AD29*INPUTs!Z$36</f>
        <v>399575.66685889737</v>
      </c>
      <c r="AF29" s="147">
        <f>conversões!AE29*INPUTs!AA$36</f>
        <v>44654.293954494875</v>
      </c>
      <c r="AG29" s="147">
        <f>conversões!AF29*INPUTs!AB$36</f>
        <v>15047.329279521891</v>
      </c>
      <c r="AH29" s="147">
        <f>conversões!AG29*INPUTs!AC$36</f>
        <v>7757.9326388832624</v>
      </c>
      <c r="AI29" s="147">
        <f>conversões!AH29*INPUTs!AD$36</f>
        <v>2551.2450849289189</v>
      </c>
      <c r="AJ29" s="147">
        <f>conversões!AI29*INPUTs!AE$36</f>
        <v>428.41387962411983</v>
      </c>
      <c r="AK29" s="147">
        <f>conversões!AJ29*INPUTs!AF$36</f>
        <v>1771.0649303863111</v>
      </c>
      <c r="AL29" s="147">
        <f>conversões!AK29*INPUTs!AG$36</f>
        <v>2348.5980560063826</v>
      </c>
      <c r="AM29" s="145">
        <f t="shared" si="0"/>
        <v>530645.44425678125</v>
      </c>
      <c r="AN29" s="147">
        <f>conversões!AM29*INPUTs!AI$36</f>
        <v>85.116768778749758</v>
      </c>
      <c r="AO29" s="147">
        <f>conversões!AN29*INPUTs!AJ$36</f>
        <v>0</v>
      </c>
      <c r="AP29" s="147">
        <f>conversões!AO29*INPUTs!AK$36</f>
        <v>117.40407656787181</v>
      </c>
      <c r="AQ29" s="147">
        <f>conversões!AP29*INPUTs!AL$36</f>
        <v>0</v>
      </c>
      <c r="AR29" s="147">
        <f>conversões!AQ29*INPUTs!AM$36</f>
        <v>731.29520663759195</v>
      </c>
      <c r="AS29" s="147">
        <f>conversões!AR29*INPUTs!AN$36</f>
        <v>0</v>
      </c>
      <c r="AT29" s="147">
        <f>conversões!AS29*INPUTs!AO$36</f>
        <v>0</v>
      </c>
      <c r="AU29" s="147">
        <f>conversões!AT29*INPUTs!AP$36</f>
        <v>372.8971799535463</v>
      </c>
      <c r="AV29" s="147">
        <f>conversões!AU29*INPUTs!AQ$36</f>
        <v>1699.6646427483884</v>
      </c>
      <c r="AW29" s="147">
        <f>conversões!AV29*INPUTs!AR$36</f>
        <v>274.24815345798714</v>
      </c>
      <c r="AX29" s="147">
        <f>conversões!AW29*INPUTs!AS$36</f>
        <v>224.9734440857498</v>
      </c>
      <c r="AY29" s="147">
        <f>conversões!AX29*INPUTs!AT$36</f>
        <v>460.71697625920149</v>
      </c>
      <c r="AZ29" s="147">
        <f>conversões!AY29*INPUTs!AU$36</f>
        <v>3820.4798062812242</v>
      </c>
      <c r="BA29" s="147">
        <f>conversões!AZ29*INPUTs!AV$36</f>
        <v>269.22613297576385</v>
      </c>
      <c r="BB29" s="147">
        <f>conversões!BA29*INPUTs!AW$36</f>
        <v>1415.1977456686691</v>
      </c>
      <c r="BC29" s="147">
        <f>conversões!BB29*INPUTs!AX$36</f>
        <v>710.32777503103546</v>
      </c>
      <c r="BD29" s="147">
        <f>conversões!BC29*INPUTs!AY$36</f>
        <v>22531.041788589533</v>
      </c>
      <c r="BE29" s="147">
        <f>conversões!BD29*INPUTs!AZ$36</f>
        <v>3065.4059727177646</v>
      </c>
      <c r="BF29" s="147">
        <f>conversões!BE29*INPUTs!BA$36</f>
        <v>19793.944130775584</v>
      </c>
      <c r="BG29" s="147">
        <f>conversões!BF29*INPUTs!BB$36</f>
        <v>387874.8943831455</v>
      </c>
      <c r="BH29" s="147">
        <f>conversões!BG29*INPUTs!BC$36</f>
        <v>22877.201291043588</v>
      </c>
      <c r="BI29" s="147">
        <f>conversões!BH29*INPUTs!BD$36</f>
        <v>14999.157721688518</v>
      </c>
      <c r="BJ29" s="147">
        <f>conversões!BI29*INPUTs!BE$36</f>
        <v>7220.365883542906</v>
      </c>
      <c r="BK29" s="147">
        <f>conversões!BJ29*INPUTs!BF$36</f>
        <v>1553.5447409983963</v>
      </c>
      <c r="BL29" s="147">
        <f>conversões!BK29*INPUTs!BG$36</f>
        <v>77.306509451261476</v>
      </c>
      <c r="BM29" s="147">
        <f>conversões!BL29*INPUTs!BH$36</f>
        <v>1756.946492393613</v>
      </c>
      <c r="BN29" s="147">
        <f>conversões!BM29*INPUTs!BI$36</f>
        <v>2707.6371090553102</v>
      </c>
      <c r="BO29" s="145">
        <f t="shared" si="1"/>
        <v>494638.9939318478</v>
      </c>
      <c r="BP29" s="147">
        <f>conversões!BO29*INPUTs!BK$36</f>
        <v>143.96258389779888</v>
      </c>
      <c r="BQ29" s="147">
        <f>conversões!BP29*INPUTs!BL$36</f>
        <v>0</v>
      </c>
      <c r="BR29" s="147">
        <f>conversões!BQ29*INPUTs!BM$36</f>
        <v>0</v>
      </c>
      <c r="BS29" s="147">
        <f>conversões!BR29*INPUTs!BN$36</f>
        <v>0</v>
      </c>
      <c r="BT29" s="147">
        <f>conversões!BS29*INPUTs!BO$36</f>
        <v>205.18159656498611</v>
      </c>
      <c r="BU29" s="147">
        <f>conversões!BT29*INPUTs!BP$36</f>
        <v>0</v>
      </c>
      <c r="BV29" s="147">
        <f>conversões!BU29*INPUTs!BQ$36</f>
        <v>0</v>
      </c>
      <c r="BW29" s="147">
        <f>conversões!BV29*INPUTs!BR$36</f>
        <v>741.41107973846101</v>
      </c>
      <c r="BX29" s="147">
        <f>conversões!BW29*INPUTs!BS$36</f>
        <v>1482.5254382134656</v>
      </c>
      <c r="BY29" s="147">
        <f>conversões!BX29*INPUTs!BT$36</f>
        <v>308.15498474515334</v>
      </c>
      <c r="BZ29" s="147">
        <f>conversões!BY29*INPUTs!BU$36</f>
        <v>218.72199232700157</v>
      </c>
      <c r="CA29" s="147">
        <f>conversões!BZ29*INPUTs!BV$36</f>
        <v>595.89823139154782</v>
      </c>
      <c r="CB29" s="147">
        <f>conversões!CA29*INPUTs!BW$36</f>
        <v>3574.3515582821078</v>
      </c>
      <c r="CC29" s="147">
        <f>conversões!CB29*INPUTs!BX$36</f>
        <v>235.40318960848992</v>
      </c>
      <c r="CD29" s="147">
        <f>conversões!CC29*INPUTs!BY$36</f>
        <v>1667.4471290895415</v>
      </c>
      <c r="CE29" s="147">
        <f>conversões!CD29*INPUTs!BZ$36</f>
        <v>1021.2169168561276</v>
      </c>
      <c r="CF29" s="147">
        <f>conversões!CE29*INPUTs!CA$36</f>
        <v>24089.010274191995</v>
      </c>
      <c r="CG29" s="147">
        <f>conversões!CF29*INPUTs!CB$36</f>
        <v>1691.6736564766122</v>
      </c>
      <c r="CH29" s="147">
        <f>conversões!CG29*INPUTs!CC$36</f>
        <v>15647.25606805658</v>
      </c>
      <c r="CI29" s="147">
        <f>conversões!CH29*INPUTs!CD$36</f>
        <v>339289.42941517924</v>
      </c>
      <c r="CJ29" s="147">
        <f>conversões!CI29*INPUTs!CE$36</f>
        <v>25114.25815635961</v>
      </c>
      <c r="CK29" s="147">
        <f>conversões!CJ29*INPUTs!CF$36</f>
        <v>15422.742687694274</v>
      </c>
      <c r="CL29" s="147">
        <f>conversões!CK29*INPUTs!CG$36</f>
        <v>7330.9413547637623</v>
      </c>
      <c r="CM29" s="147">
        <f>conversões!CL29*INPUTs!CH$36</f>
        <v>727.89660658314165</v>
      </c>
      <c r="CN29" s="147">
        <f>conversões!CM29*INPUTs!CI$36</f>
        <v>232.0906508209691</v>
      </c>
      <c r="CO29" s="147">
        <f>conversões!CN29*INPUTs!CJ$36</f>
        <v>1461.9507580169136</v>
      </c>
      <c r="CP29" s="147">
        <f>conversões!CO29*INPUTs!CK$36</f>
        <v>2049.3084163749581</v>
      </c>
      <c r="CQ29" s="145">
        <f t="shared" si="2"/>
        <v>443250.83274523274</v>
      </c>
      <c r="CR29" s="147">
        <f>conversões!CQ29*INPUTs!CM$36</f>
        <v>76.373908938881755</v>
      </c>
      <c r="CS29" s="147">
        <f>conversões!CR29*INPUTs!CN$36</f>
        <v>230.04189439422214</v>
      </c>
      <c r="CT29" s="147">
        <f>conversões!CS29*INPUTs!CO$36</f>
        <v>0</v>
      </c>
      <c r="CU29" s="147">
        <f>conversões!CT29*INPUTs!CP$36</f>
        <v>0</v>
      </c>
      <c r="CV29" s="147">
        <f>conversões!CU29*INPUTs!CQ$36</f>
        <v>1366.4636776235736</v>
      </c>
      <c r="CW29" s="147">
        <f>conversões!CV29*INPUTs!CR$36</f>
        <v>0</v>
      </c>
      <c r="CX29" s="147">
        <f>conversões!CW29*INPUTs!CS$36</f>
        <v>0</v>
      </c>
      <c r="CY29" s="147">
        <f>conversões!CX29*INPUTs!CT$36</f>
        <v>742.89115930616856</v>
      </c>
      <c r="CZ29" s="147">
        <f>conversões!CY29*INPUTs!CU$36</f>
        <v>1647.9828135325879</v>
      </c>
      <c r="DA29" s="147">
        <f>conversões!CZ29*INPUTs!CV$36</f>
        <v>134.60006843110821</v>
      </c>
      <c r="DB29" s="147">
        <f>conversões!DA29*INPUTs!CW$36</f>
        <v>664.81085071514246</v>
      </c>
      <c r="DC29" s="147">
        <f>conversões!DB29*INPUTs!CX$36</f>
        <v>815.06654807030191</v>
      </c>
      <c r="DD29" s="147">
        <f>conversões!DC29*INPUTs!CY$36</f>
        <v>2048.5363608899916</v>
      </c>
      <c r="DE29" s="147">
        <f>conversões!DD29*INPUTs!CZ$36</f>
        <v>240.44950090081886</v>
      </c>
      <c r="DF29" s="147">
        <f>conversões!DE29*INPUTs!DA$36</f>
        <v>1671.3750069674979</v>
      </c>
      <c r="DG29" s="147">
        <f>conversões!DF29*INPUTs!DB$36</f>
        <v>203.45927548644536</v>
      </c>
      <c r="DH29" s="147">
        <f>conversões!DG29*INPUTs!DC$36</f>
        <v>20410.669005790271</v>
      </c>
      <c r="DI29" s="147">
        <f>conversões!DH29*INPUTs!DD$36</f>
        <v>1417.1909825629268</v>
      </c>
      <c r="DJ29" s="147">
        <f>conversões!DI29*INPUTs!DE$36</f>
        <v>14960.601303701995</v>
      </c>
      <c r="DK29" s="147">
        <f>conversões!DJ29*INPUTs!DF$36</f>
        <v>312104.78385623667</v>
      </c>
      <c r="DL29" s="147">
        <f>conversões!DK29*INPUTs!DG$36</f>
        <v>23517.531505193263</v>
      </c>
      <c r="DM29" s="147">
        <f>conversões!DL29*INPUTs!DH$36</f>
        <v>11981.808238949856</v>
      </c>
      <c r="DN29" s="147">
        <f>conversões!DM29*INPUTs!DI$36</f>
        <v>6493.0214188096743</v>
      </c>
      <c r="DO29" s="147">
        <f>conversões!DN29*INPUTs!DJ$36</f>
        <v>1111.4152069006172</v>
      </c>
      <c r="DP29" s="147">
        <f>conversões!DO29*INPUTs!DK$36</f>
        <v>110.42010930922662</v>
      </c>
      <c r="DQ29" s="147">
        <f>conversões!DP29*INPUTs!DL$36</f>
        <v>1241.0816435032023</v>
      </c>
      <c r="DR29" s="147">
        <f>conversões!DQ29*INPUTs!DM$36</f>
        <v>1578.1712330346988</v>
      </c>
      <c r="DS29" s="145">
        <f t="shared" si="3"/>
        <v>404768.74556924915</v>
      </c>
      <c r="DT29" s="147">
        <f>conversões!DS29*INPUTs!DO$36</f>
        <v>31.558211960128151</v>
      </c>
      <c r="DU29" s="147">
        <f>conversões!DT29*INPUTs!DP$36</f>
        <v>0</v>
      </c>
      <c r="DV29" s="147">
        <f>conversões!DU29*INPUTs!DQ$36</f>
        <v>54.59898262997951</v>
      </c>
      <c r="DW29" s="147">
        <f>conversões!DV29*INPUTs!DR$36</f>
        <v>0</v>
      </c>
      <c r="DX29" s="147">
        <f>conversões!DW29*INPUTs!DS$36</f>
        <v>2645.7924436320045</v>
      </c>
      <c r="DY29" s="147">
        <f>conversões!DX29*INPUTs!DT$36</f>
        <v>0</v>
      </c>
      <c r="DZ29" s="147">
        <f>conversões!DY29*INPUTs!DU$36</f>
        <v>0</v>
      </c>
      <c r="EA29" s="147">
        <f>conversões!DZ29*INPUTs!DV$36</f>
        <v>1219.4027582614744</v>
      </c>
      <c r="EB29" s="147">
        <f>conversões!EA29*INPUTs!DW$36</f>
        <v>792.69860525244633</v>
      </c>
      <c r="EC29" s="147">
        <f>conversões!EB29*INPUTs!DX$36</f>
        <v>412.45600250206655</v>
      </c>
      <c r="ED29" s="147">
        <f>conversões!EC29*INPUTs!DY$36</f>
        <v>582.89764657798128</v>
      </c>
      <c r="EE29" s="147">
        <f>conversões!ED29*INPUTs!DZ$36</f>
        <v>1279.409770120948</v>
      </c>
      <c r="EF29" s="147">
        <f>conversões!EE29*INPUTs!EA$36</f>
        <v>1466.0263628006389</v>
      </c>
      <c r="EG29" s="147">
        <f>conversões!EF29*INPUTs!EB$36</f>
        <v>0</v>
      </c>
      <c r="EH29" s="147">
        <f>conversões!EG29*INPUTs!EC$36</f>
        <v>38.683379193340478</v>
      </c>
      <c r="EI29" s="147">
        <f>conversões!EH29*INPUTs!ED$36</f>
        <v>242.59583759102844</v>
      </c>
      <c r="EJ29" s="147">
        <f>conversões!EI29*INPUTs!EE$36</f>
        <v>18114.265701871347</v>
      </c>
      <c r="EK29" s="147">
        <f>conversões!EJ29*INPUTs!EF$36</f>
        <v>647.43036810773572</v>
      </c>
      <c r="EL29" s="147">
        <f>conversões!EK29*INPUTs!EG$36</f>
        <v>12527.877429823982</v>
      </c>
      <c r="EM29" s="147">
        <f>conversões!EL29*INPUTs!EH$36</f>
        <v>282555.98669364967</v>
      </c>
      <c r="EN29" s="147">
        <f>conversões!EM29*INPUTs!EI$36</f>
        <v>11528.545698869826</v>
      </c>
      <c r="EO29" s="147">
        <f>conversões!EN29*INPUTs!EJ$36</f>
        <v>7569.0689737696366</v>
      </c>
      <c r="EP29" s="147">
        <f>conversões!EO29*INPUTs!EK$36</f>
        <v>6326.3573638344005</v>
      </c>
      <c r="EQ29" s="147">
        <f>conversões!EP29*INPUTs!EL$36</f>
        <v>395.01108156187223</v>
      </c>
      <c r="ER29" s="147">
        <f>conversões!EQ29*INPUTs!EM$36</f>
        <v>224.40181860921578</v>
      </c>
      <c r="ES29" s="147">
        <f>conversões!ER29*INPUTs!EN$36</f>
        <v>1284.5448044371828</v>
      </c>
      <c r="ET29" s="147">
        <f>conversões!ES29*INPUTs!EO$36</f>
        <v>912.10439630475344</v>
      </c>
      <c r="EU29" s="145">
        <f t="shared" si="4"/>
        <v>350851.71433136158</v>
      </c>
      <c r="EV29" s="147">
        <f>conversões!EU29*INPUTs!EQ$36</f>
        <v>52.476459314364561</v>
      </c>
      <c r="EW29" s="147">
        <f>conversões!EV29*INPUTs!ER$36</f>
        <v>0</v>
      </c>
      <c r="EX29" s="147">
        <f>conversões!EW29*INPUTs!ES$36</f>
        <v>0</v>
      </c>
      <c r="EY29" s="147">
        <f>conversões!EX29*INPUTs!ET$36</f>
        <v>0</v>
      </c>
      <c r="EZ29" s="147">
        <f>conversões!EY29*INPUTs!EU$36</f>
        <v>449.96363236361594</v>
      </c>
      <c r="FA29" s="147">
        <f>conversões!EZ29*INPUTs!EV$36</f>
        <v>0</v>
      </c>
      <c r="FB29" s="147">
        <f>conversões!FA29*INPUTs!EW$36</f>
        <v>0</v>
      </c>
      <c r="FC29" s="147">
        <f>conversões!FB29*INPUTs!EX$36</f>
        <v>458.05911367304492</v>
      </c>
      <c r="FD29" s="147">
        <f>conversões!FC29*INPUTs!EY$36</f>
        <v>649.31605866878715</v>
      </c>
      <c r="FE29" s="147">
        <f>conversões!FD29*INPUTs!EZ$36</f>
        <v>0</v>
      </c>
      <c r="FF29" s="147">
        <f>conversões!FE29*INPUTs!FA$36</f>
        <v>401.95500750994688</v>
      </c>
      <c r="FG29" s="147">
        <f>conversões!FF29*INPUTs!FB$36</f>
        <v>1351.898544856643</v>
      </c>
      <c r="FH29" s="147">
        <f>conversões!FG29*INPUTs!FC$36</f>
        <v>744.68327739619951</v>
      </c>
      <c r="FI29" s="147">
        <f>conversões!FH29*INPUTs!FD$36</f>
        <v>0</v>
      </c>
      <c r="FJ29" s="147">
        <f>conversões!FI29*INPUTs!FE$36</f>
        <v>36.677095219717167</v>
      </c>
      <c r="FK29" s="147">
        <f>conversões!FJ29*INPUTs!FF$36</f>
        <v>585.50468414252543</v>
      </c>
      <c r="FL29" s="147">
        <f>conversões!FK29*INPUTs!FG$36</f>
        <v>13759.862553554154</v>
      </c>
      <c r="FM29" s="147">
        <f>conversões!FL29*INPUTs!FH$36</f>
        <v>264.92035156105266</v>
      </c>
      <c r="FN29" s="147">
        <f>conversões!FM29*INPUTs!FI$36</f>
        <v>6511.9449020698912</v>
      </c>
      <c r="FO29" s="147">
        <f>conversões!FN29*INPUTs!FJ$36</f>
        <v>204346.40103235081</v>
      </c>
      <c r="FP29" s="147">
        <f>conversões!FO29*INPUTs!FK$36</f>
        <v>7739.5013229758397</v>
      </c>
      <c r="FQ29" s="147">
        <f>conversões!FP29*INPUTs!FL$36</f>
        <v>4525.7696003738492</v>
      </c>
      <c r="FR29" s="147">
        <f>conversões!FQ29*INPUTs!FM$36</f>
        <v>5864.5913501271489</v>
      </c>
      <c r="FS29" s="147">
        <f>conversões!FR29*INPUTs!FN$36</f>
        <v>1165.760029564638</v>
      </c>
      <c r="FT29" s="147">
        <f>conversões!FS29*INPUTs!FO$36</f>
        <v>0</v>
      </c>
      <c r="FU29" s="147">
        <f>conversões!FT29*INPUTs!FP$36</f>
        <v>993.90639646608963</v>
      </c>
      <c r="FV29" s="147">
        <f>conversões!FU29*INPUTs!FQ$36</f>
        <v>1844.7992061997886</v>
      </c>
      <c r="FW29" s="145">
        <f t="shared" si="5"/>
        <v>251747.99061838814</v>
      </c>
      <c r="FX29" s="147">
        <f>conversões!FW29*INPUTs!FS$36</f>
        <v>0</v>
      </c>
      <c r="FY29" s="147">
        <f>conversões!FX29*INPUTs!FT$36</f>
        <v>0</v>
      </c>
      <c r="FZ29" s="147">
        <f>conversões!FY29*INPUTs!FU$36</f>
        <v>0</v>
      </c>
      <c r="GA29" s="147">
        <f>conversões!FZ29*INPUTs!FV$36</f>
        <v>0</v>
      </c>
      <c r="GB29" s="147">
        <f>conversões!GA29*INPUTs!FW$36</f>
        <v>360.06133177295595</v>
      </c>
      <c r="GC29" s="147">
        <f>conversões!GB29*INPUTs!FX$36</f>
        <v>0</v>
      </c>
      <c r="GD29" s="147">
        <f>conversões!GC29*INPUTs!FY$36</f>
        <v>0</v>
      </c>
      <c r="GE29" s="147">
        <f>conversões!GD29*INPUTs!FZ$36</f>
        <v>23.980974592485428</v>
      </c>
      <c r="GF29" s="147">
        <f>conversões!GE29*INPUTs!GA$36</f>
        <v>398.02639275431238</v>
      </c>
      <c r="GG29" s="147">
        <f>conversões!GF29*INPUTs!GB$36</f>
        <v>131.89536025866985</v>
      </c>
      <c r="GH29" s="147">
        <f>conversões!GG29*INPUTs!GC$36</f>
        <v>0</v>
      </c>
      <c r="GI29" s="147">
        <f>conversões!GH29*INPUTs!GD$36</f>
        <v>0</v>
      </c>
      <c r="GJ29" s="147">
        <f>conversões!GI29*INPUTs!GE$36</f>
        <v>0</v>
      </c>
      <c r="GK29" s="147">
        <f>conversões!GJ29*INPUTs!GF$36</f>
        <v>0</v>
      </c>
      <c r="GL29" s="147">
        <f>conversões!GK29*INPUTs!GG$36</f>
        <v>109.50348639219251</v>
      </c>
      <c r="GM29" s="147">
        <f>conversões!GL29*INPUTs!GH$36</f>
        <v>140.51868758022985</v>
      </c>
      <c r="GN29" s="147">
        <f>conversões!GM29*INPUTs!GI$36</f>
        <v>3416.6717304928229</v>
      </c>
      <c r="GO29" s="147">
        <f>conversões!GN29*INPUTs!GJ$36</f>
        <v>552.84872043300447</v>
      </c>
      <c r="GP29" s="147">
        <f>conversões!GO29*INPUTs!GK$36</f>
        <v>7255.5415204193805</v>
      </c>
      <c r="GQ29" s="147">
        <f>conversões!GP29*INPUTs!GL$36</f>
        <v>1094067.7435765027</v>
      </c>
      <c r="GR29" s="147">
        <f>conversões!GQ29*INPUTs!GM$36</f>
        <v>4624.0912648867798</v>
      </c>
      <c r="GS29" s="147">
        <f>conversões!GR29*INPUTs!GN$36</f>
        <v>2791.9563631172041</v>
      </c>
      <c r="GT29" s="147">
        <f>conversões!GS29*INPUTs!GO$36</f>
        <v>3227.3225779488603</v>
      </c>
      <c r="GU29" s="147">
        <f>conversões!GT29*INPUTs!GP$36</f>
        <v>993.14172537042032</v>
      </c>
      <c r="GV29" s="147">
        <f>conversões!GU29*INPUTs!GQ$36</f>
        <v>0</v>
      </c>
      <c r="GW29" s="147">
        <f>conversões!GV29*INPUTs!GR$36</f>
        <v>47.961949184970855</v>
      </c>
      <c r="GX29" s="147">
        <f>conversões!GW29*INPUTs!GS$36</f>
        <v>1707.1483736128955</v>
      </c>
      <c r="GY29" s="145">
        <f t="shared" si="6"/>
        <v>1119848.4140353198</v>
      </c>
      <c r="GZ29" s="147">
        <f>conversões!GY29*INPUTs!GU$36</f>
        <v>0</v>
      </c>
      <c r="HA29" s="147">
        <f>conversões!GZ29*INPUTs!GV$36</f>
        <v>0</v>
      </c>
      <c r="HB29" s="147">
        <f>conversões!HA29*INPUTs!GW$36</f>
        <v>0</v>
      </c>
      <c r="HC29" s="147">
        <f>conversões!HB29*INPUTs!GX$36</f>
        <v>0</v>
      </c>
      <c r="HD29" s="147">
        <f>conversões!HC29*INPUTs!GY$36</f>
        <v>364.82304732031196</v>
      </c>
      <c r="HE29" s="147">
        <f>conversões!HD29*INPUTs!GZ$36</f>
        <v>0</v>
      </c>
      <c r="HF29" s="147">
        <f>conversões!HE29*INPUTs!HA$36</f>
        <v>72.890140037647313</v>
      </c>
      <c r="HG29" s="147">
        <f>conversões!HF29*INPUTs!HB$36</f>
        <v>65.578651574030957</v>
      </c>
      <c r="HH29" s="147">
        <f>conversões!HG29*INPUTs!HC$36</f>
        <v>0</v>
      </c>
      <c r="HI29" s="147">
        <f>conversões!HH29*INPUTs!HD$36</f>
        <v>0</v>
      </c>
      <c r="HJ29" s="147">
        <f>conversões!HI29*INPUTs!HE$36</f>
        <v>0</v>
      </c>
      <c r="HK29" s="147">
        <f>conversões!HJ29*INPUTs!HF$36</f>
        <v>85.992750127302102</v>
      </c>
      <c r="HL29" s="147">
        <f>conversões!HK29*INPUTs!HG$36</f>
        <v>0</v>
      </c>
      <c r="HM29" s="147">
        <f>conversões!HL29*INPUTs!HH$36</f>
        <v>0</v>
      </c>
      <c r="HN29" s="147">
        <f>conversões!HM29*INPUTs!HI$36</f>
        <v>111.76488139105919</v>
      </c>
      <c r="HO29" s="147">
        <f>conversões!HN29*INPUTs!HJ$36</f>
        <v>379.49036574934325</v>
      </c>
      <c r="HP29" s="147">
        <f>conversões!HO29*INPUTs!HK$36</f>
        <v>5392.2175788611721</v>
      </c>
      <c r="HQ29" s="147">
        <f>conversões!HP29*INPUTs!HL$36</f>
        <v>258.17505375979607</v>
      </c>
      <c r="HR29" s="147">
        <f>conversões!HQ29*INPUTs!HM$36</f>
        <v>47442.914750803633</v>
      </c>
      <c r="HS29" s="147">
        <f>conversões!HR29*INPUTs!HN$36</f>
        <v>981650.74414553505</v>
      </c>
      <c r="HT29" s="147">
        <f>conversões!HS29*INPUTs!HO$36</f>
        <v>5040.4916748695714</v>
      </c>
      <c r="HU29" s="147">
        <f>conversões!HT29*INPUTs!HP$36</f>
        <v>1323.9127247712381</v>
      </c>
      <c r="HV29" s="147">
        <f>conversões!HU29*INPUTs!HQ$36</f>
        <v>4687.6147140839012</v>
      </c>
      <c r="HW29" s="147">
        <f>conversões!HV29*INPUTs!HR$36</f>
        <v>843.37779497691463</v>
      </c>
      <c r="HX29" s="147">
        <f>conversões!HW29*INPUTs!HS$36</f>
        <v>0</v>
      </c>
      <c r="HY29" s="147">
        <f>conversões!HX29*INPUTs!HT$36</f>
        <v>844.43227233614402</v>
      </c>
      <c r="HZ29" s="147">
        <f>conversões!HY29*INPUTs!HU$36</f>
        <v>10466.583124059958</v>
      </c>
      <c r="IA29" s="145">
        <f t="shared" si="7"/>
        <v>1059031.0036702571</v>
      </c>
    </row>
    <row r="30" spans="1:235" s="28" customFormat="1" ht="24" x14ac:dyDescent="0.25">
      <c r="A30" s="99" t="s">
        <v>28</v>
      </c>
      <c r="B30" s="100">
        <v>5821</v>
      </c>
      <c r="C30" s="100"/>
      <c r="D30" s="100">
        <v>7</v>
      </c>
      <c r="E30" s="100"/>
      <c r="F30" s="100"/>
      <c r="G30" s="100" t="s">
        <v>820</v>
      </c>
      <c r="H30" s="100" t="s">
        <v>788</v>
      </c>
      <c r="I30" s="99" t="s">
        <v>9</v>
      </c>
      <c r="J30" s="99" t="s">
        <v>884</v>
      </c>
      <c r="K30" s="99" t="s">
        <v>845</v>
      </c>
      <c r="L30" s="147">
        <f>conversões!K30*INPUTs!G$36</f>
        <v>5800.1872030204549</v>
      </c>
      <c r="M30" s="147">
        <f>conversões!L30*INPUTs!H$36</f>
        <v>0</v>
      </c>
      <c r="N30" s="147">
        <f>conversões!M30*INPUTs!I$36</f>
        <v>1536.1737116795275</v>
      </c>
      <c r="O30" s="147">
        <f>conversões!N30*INPUTs!J$36</f>
        <v>0</v>
      </c>
      <c r="P30" s="147">
        <f>conversões!O30*INPUTs!K$36</f>
        <v>1640.4319796787147</v>
      </c>
      <c r="Q30" s="147">
        <f>conversões!P30*INPUTs!L$36</f>
        <v>0</v>
      </c>
      <c r="R30" s="147">
        <f>conversões!Q30*INPUTs!M$36</f>
        <v>0</v>
      </c>
      <c r="S30" s="147">
        <f>conversões!R30*INPUTs!N$36</f>
        <v>0</v>
      </c>
      <c r="T30" s="147">
        <f>conversões!S30*INPUTs!O$36</f>
        <v>112.05626336661192</v>
      </c>
      <c r="U30" s="147">
        <f>conversões!T30*INPUTs!P$36</f>
        <v>10973.056550210777</v>
      </c>
      <c r="V30" s="147">
        <f>conversões!U30*INPUTs!Q$36</f>
        <v>526.89004443328724</v>
      </c>
      <c r="W30" s="147">
        <f>conversões!V30*INPUTs!R$36</f>
        <v>788.04575718945364</v>
      </c>
      <c r="X30" s="147">
        <f>conversões!W30*INPUTs!S$36</f>
        <v>39079.63566937764</v>
      </c>
      <c r="Y30" s="147">
        <f>conversões!X30*INPUTs!T$36</f>
        <v>0</v>
      </c>
      <c r="Z30" s="147">
        <f>conversões!Y30*INPUTs!U$36</f>
        <v>0</v>
      </c>
      <c r="AA30" s="147">
        <f>conversões!Z30*INPUTs!V$36</f>
        <v>5868.8844158387201</v>
      </c>
      <c r="AB30" s="147">
        <f>conversões!AA30*INPUTs!W$36</f>
        <v>23863.847353365083</v>
      </c>
      <c r="AC30" s="147">
        <f>conversões!AB30*INPUTs!X$36</f>
        <v>434.52766935346182</v>
      </c>
      <c r="AD30" s="147">
        <f>conversões!AC30*INPUTs!Y$36</f>
        <v>272894.82290123095</v>
      </c>
      <c r="AE30" s="147">
        <f>conversões!AD30*INPUTs!Z$36</f>
        <v>1091800.5269003366</v>
      </c>
      <c r="AF30" s="147">
        <f>conversões!AE30*INPUTs!AA$36</f>
        <v>178653.93176645247</v>
      </c>
      <c r="AG30" s="147">
        <f>conversões!AF30*INPUTs!AB$36</f>
        <v>11072.722005495521</v>
      </c>
      <c r="AH30" s="147">
        <f>conversões!AG30*INPUTs!AC$36</f>
        <v>35469.141029368089</v>
      </c>
      <c r="AI30" s="147">
        <f>conversões!AH30*INPUTs!AD$36</f>
        <v>1457.4250520360672</v>
      </c>
      <c r="AJ30" s="147">
        <f>conversões!AI30*INPUTs!AE$36</f>
        <v>593.87765219476682</v>
      </c>
      <c r="AK30" s="147">
        <f>conversões!AJ30*INPUTs!AF$36</f>
        <v>5821.7681187817461</v>
      </c>
      <c r="AL30" s="147">
        <f>conversões!AK30*INPUTs!AG$36</f>
        <v>30400.881059801166</v>
      </c>
      <c r="AM30" s="145">
        <f t="shared" si="0"/>
        <v>1718788.8331032114</v>
      </c>
      <c r="AN30" s="147">
        <f>conversões!AM30*INPUTs!AI$36</f>
        <v>0</v>
      </c>
      <c r="AO30" s="147">
        <f>conversões!AN30*INPUTs!AJ$36</f>
        <v>0</v>
      </c>
      <c r="AP30" s="147">
        <f>conversões!AO30*INPUTs!AK$36</f>
        <v>1311.8831076754054</v>
      </c>
      <c r="AQ30" s="147">
        <f>conversões!AP30*INPUTs!AL$36</f>
        <v>0</v>
      </c>
      <c r="AR30" s="147">
        <f>conversões!AQ30*INPUTs!AM$36</f>
        <v>2014.2134697531158</v>
      </c>
      <c r="AS30" s="147">
        <f>conversões!AR30*INPUTs!AN$36</f>
        <v>0</v>
      </c>
      <c r="AT30" s="147">
        <f>conversões!AS30*INPUTs!AO$36</f>
        <v>0</v>
      </c>
      <c r="AU30" s="147">
        <f>conversões!AT30*INPUTs!AP$36</f>
        <v>502.34873619835446</v>
      </c>
      <c r="AV30" s="147">
        <f>conversões!AU30*INPUTs!AQ$36</f>
        <v>217.07563888328923</v>
      </c>
      <c r="AW30" s="147">
        <f>conversões!AV30*INPUTs!AR$36</f>
        <v>11965.289274978124</v>
      </c>
      <c r="AX30" s="147">
        <f>conversões!AW30*INPUTs!AS$36</f>
        <v>429.54558655657326</v>
      </c>
      <c r="AY30" s="147">
        <f>conversões!AX30*INPUTs!AT$36</f>
        <v>423.81230447671464</v>
      </c>
      <c r="AZ30" s="147">
        <f>conversões!AY30*INPUTs!AU$36</f>
        <v>34680.959088438874</v>
      </c>
      <c r="BA30" s="147">
        <f>conversões!AZ30*INPUTs!AV$36</f>
        <v>52.760980660718893</v>
      </c>
      <c r="BB30" s="147">
        <f>conversões!BA30*INPUTs!AW$36</f>
        <v>193.54058403652985</v>
      </c>
      <c r="BC30" s="147">
        <f>conversões!BB30*INPUTs!AX$36</f>
        <v>6666.414495884027</v>
      </c>
      <c r="BD30" s="147">
        <f>conversões!BC30*INPUTs!AY$36</f>
        <v>26054.278836435889</v>
      </c>
      <c r="BE30" s="147">
        <f>conversões!BD30*INPUTs!AZ$36</f>
        <v>1309.6851225738694</v>
      </c>
      <c r="BF30" s="147">
        <f>conversões!BE30*INPUTs!BA$36</f>
        <v>282822.38089079311</v>
      </c>
      <c r="BG30" s="147">
        <f>conversões!BF30*INPUTs!BB$36</f>
        <v>1146131.3870276394</v>
      </c>
      <c r="BH30" s="147">
        <f>conversões!BG30*INPUTs!BC$36</f>
        <v>204310.1542417077</v>
      </c>
      <c r="BI30" s="147">
        <f>conversões!BH30*INPUTs!BD$36</f>
        <v>8233.3424720644252</v>
      </c>
      <c r="BJ30" s="147">
        <f>conversões!BI30*INPUTs!BE$36</f>
        <v>35735.928125904051</v>
      </c>
      <c r="BK30" s="147">
        <f>conversões!BJ30*INPUTs!BF$36</f>
        <v>2372.8087664751229</v>
      </c>
      <c r="BL30" s="147">
        <f>conversões!BK30*INPUTs!BG$36</f>
        <v>523.0185118299288</v>
      </c>
      <c r="BM30" s="147">
        <f>conversões!BL30*INPUTs!BH$36</f>
        <v>5127.4607340492512</v>
      </c>
      <c r="BN30" s="147">
        <f>conversões!BM30*INPUTs!BI$36</f>
        <v>35714.377833316474</v>
      </c>
      <c r="BO30" s="145">
        <f t="shared" si="1"/>
        <v>1806792.6658303312</v>
      </c>
      <c r="BP30" s="147">
        <f>conversões!BO30*INPUTs!BK$36</f>
        <v>0</v>
      </c>
      <c r="BQ30" s="147">
        <f>conversões!BP30*INPUTs!BL$36</f>
        <v>0</v>
      </c>
      <c r="BR30" s="147">
        <f>conversões!BQ30*INPUTs!BM$36</f>
        <v>2109.5752361574478</v>
      </c>
      <c r="BS30" s="147">
        <f>conversões!BR30*INPUTs!BN$36</f>
        <v>0</v>
      </c>
      <c r="BT30" s="147">
        <f>conversões!BS30*INPUTs!BO$36</f>
        <v>3634.9475025860779</v>
      </c>
      <c r="BU30" s="147">
        <f>conversões!BT30*INPUTs!BP$36</f>
        <v>0</v>
      </c>
      <c r="BV30" s="147">
        <f>conversões!BU30*INPUTs!BQ$36</f>
        <v>0</v>
      </c>
      <c r="BW30" s="147">
        <f>conversões!BV30*INPUTs!BR$36</f>
        <v>2167.9279491913726</v>
      </c>
      <c r="BX30" s="147">
        <f>conversões!BW30*INPUTs!BS$36</f>
        <v>97.422247160138582</v>
      </c>
      <c r="BY30" s="147">
        <f>conversões!BX30*INPUTs!BT$36</f>
        <v>13036.558427285248</v>
      </c>
      <c r="BZ30" s="147">
        <f>conversões!BY30*INPUTs!BU$36</f>
        <v>499.26245759650783</v>
      </c>
      <c r="CA30" s="147">
        <f>conversões!BZ30*INPUTs!BV$36</f>
        <v>649.49090580775658</v>
      </c>
      <c r="CB30" s="147">
        <f>conversões!CA30*INPUTs!BW$36</f>
        <v>32906.274266116758</v>
      </c>
      <c r="CC30" s="147">
        <f>conversões!CB30*INPUTs!BX$36</f>
        <v>57.585218720590468</v>
      </c>
      <c r="CD30" s="147">
        <f>conversões!CC30*INPUTs!BY$36</f>
        <v>153.47571757887275</v>
      </c>
      <c r="CE30" s="147">
        <f>conversões!CD30*INPUTs!BZ$36</f>
        <v>7708.2254503879594</v>
      </c>
      <c r="CF30" s="147">
        <f>conversões!CE30*INPUTs!CA$36</f>
        <v>30801.369728164966</v>
      </c>
      <c r="CG30" s="147">
        <f>conversões!CF30*INPUTs!CB$36</f>
        <v>1204.376796297084</v>
      </c>
      <c r="CH30" s="147">
        <f>conversões!CG30*INPUTs!CC$36</f>
        <v>320100.99300418026</v>
      </c>
      <c r="CI30" s="147">
        <f>conversões!CH30*INPUTs!CD$36</f>
        <v>1378221.1408287261</v>
      </c>
      <c r="CJ30" s="147">
        <f>conversões!CI30*INPUTs!CE$36</f>
        <v>210567.13610537833</v>
      </c>
      <c r="CK30" s="147">
        <f>conversões!CJ30*INPUTs!CF$36</f>
        <v>13253.616280856555</v>
      </c>
      <c r="CL30" s="147">
        <f>conversões!CK30*INPUTs!CG$36</f>
        <v>45869.086581144795</v>
      </c>
      <c r="CM30" s="147">
        <f>conversões!CL30*INPUTs!CH$36</f>
        <v>3148.0033750167036</v>
      </c>
      <c r="CN30" s="147">
        <f>conversões!CM30*INPUTs!CI$36</f>
        <v>732.88485671933381</v>
      </c>
      <c r="CO30" s="147">
        <f>conversões!CN30*INPUTs!CJ$36</f>
        <v>4587.8976981337373</v>
      </c>
      <c r="CP30" s="147">
        <f>conversões!CO30*INPUTs!CK$36</f>
        <v>15756.762878880707</v>
      </c>
      <c r="CQ30" s="145">
        <f t="shared" si="2"/>
        <v>2087264.0135120871</v>
      </c>
      <c r="CR30" s="147">
        <f>conversões!CQ30*INPUTs!CM$36</f>
        <v>144.72191178445397</v>
      </c>
      <c r="CS30" s="147">
        <f>conversões!CR30*INPUTs!CN$36</f>
        <v>0</v>
      </c>
      <c r="CT30" s="147">
        <f>conversões!CS30*INPUTs!CO$36</f>
        <v>2291.7811264095008</v>
      </c>
      <c r="CU30" s="147">
        <f>conversões!CT30*INPUTs!CP$36</f>
        <v>0</v>
      </c>
      <c r="CV30" s="147">
        <f>conversões!CU30*INPUTs!CQ$36</f>
        <v>7983.7015849556974</v>
      </c>
      <c r="CW30" s="147">
        <f>conversões!CV30*INPUTs!CR$36</f>
        <v>0</v>
      </c>
      <c r="CX30" s="147">
        <f>conversões!CW30*INPUTs!CS$36</f>
        <v>0</v>
      </c>
      <c r="CY30" s="147">
        <f>conversões!CX30*INPUTs!CT$36</f>
        <v>2015.9644734605988</v>
      </c>
      <c r="CZ30" s="147">
        <f>conversões!CY30*INPUTs!CU$36</f>
        <v>64.002767062570243</v>
      </c>
      <c r="DA30" s="147">
        <f>conversões!CZ30*INPUTs!CV$36</f>
        <v>13184.70804002667</v>
      </c>
      <c r="DB30" s="147">
        <f>conversões!DA30*INPUTs!CW$36</f>
        <v>497.74062449235328</v>
      </c>
      <c r="DC30" s="147">
        <f>conversões!DB30*INPUTs!CX$36</f>
        <v>676.27358271068124</v>
      </c>
      <c r="DD30" s="147">
        <f>conversões!DC30*INPUTs!CY$36</f>
        <v>29151.998233806178</v>
      </c>
      <c r="DE30" s="147">
        <f>conversões!DD30*INPUTs!CZ$36</f>
        <v>0</v>
      </c>
      <c r="DF30" s="147">
        <f>conversões!DE30*INPUTs!DA$36</f>
        <v>145.79237339972269</v>
      </c>
      <c r="DG30" s="147">
        <f>conversões!DF30*INPUTs!DB$36</f>
        <v>9417.1422157345442</v>
      </c>
      <c r="DH30" s="147">
        <f>conversões!DG30*INPUTs!DC$36</f>
        <v>31378.397364196764</v>
      </c>
      <c r="DI30" s="147">
        <f>conversões!DH30*INPUTs!DD$36</f>
        <v>685.42720529071175</v>
      </c>
      <c r="DJ30" s="147">
        <f>conversões!DI30*INPUTs!DE$36</f>
        <v>338992.27524184296</v>
      </c>
      <c r="DK30" s="147">
        <f>conversões!DJ30*INPUTs!DF$36</f>
        <v>1408270.7717354414</v>
      </c>
      <c r="DL30" s="147">
        <f>conversões!DK30*INPUTs!DG$36</f>
        <v>89075.427271042761</v>
      </c>
      <c r="DM30" s="147">
        <f>conversões!DL30*INPUTs!DH$36</f>
        <v>16074.204464619899</v>
      </c>
      <c r="DN30" s="147">
        <f>conversões!DM30*INPUTs!DI$36</f>
        <v>49405.37226027486</v>
      </c>
      <c r="DO30" s="147">
        <f>conversões!DN30*INPUTs!DJ$36</f>
        <v>2307.3600747029463</v>
      </c>
      <c r="DP30" s="147">
        <f>conversões!DO30*INPUTs!DK$36</f>
        <v>1698.2127167760088</v>
      </c>
      <c r="DQ30" s="147">
        <f>conversões!DP30*INPUTs!DL$36</f>
        <v>4690.0205295033074</v>
      </c>
      <c r="DR30" s="147">
        <f>conversões!DQ30*INPUTs!DM$36</f>
        <v>16812.539772007534</v>
      </c>
      <c r="DS30" s="145">
        <f t="shared" si="3"/>
        <v>2024963.8355695421</v>
      </c>
      <c r="DT30" s="147">
        <f>conversões!DS30*INPUTs!DO$36</f>
        <v>35.489338709486681</v>
      </c>
      <c r="DU30" s="147">
        <f>conversões!DT30*INPUTs!DP$36</f>
        <v>0</v>
      </c>
      <c r="DV30" s="147">
        <f>conversões!DU30*INPUTs!DQ$36</f>
        <v>69.886697766373771</v>
      </c>
      <c r="DW30" s="147">
        <f>conversões!DV30*INPUTs!DR$36</f>
        <v>0</v>
      </c>
      <c r="DX30" s="147">
        <f>conversões!DW30*INPUTs!DS$36</f>
        <v>930.22579863967633</v>
      </c>
      <c r="DY30" s="147">
        <f>conversões!DX30*INPUTs!DT$36</f>
        <v>0</v>
      </c>
      <c r="DZ30" s="147">
        <f>conversões!DY30*INPUTs!DU$36</f>
        <v>0</v>
      </c>
      <c r="EA30" s="147">
        <f>conversões!DZ30*INPUTs!DV$36</f>
        <v>2347.1900616391645</v>
      </c>
      <c r="EB30" s="147">
        <f>conversões!EA30*INPUTs!DW$36</f>
        <v>112.9652950614276</v>
      </c>
      <c r="EC30" s="147">
        <f>conversões!EB30*INPUTs!DX$36</f>
        <v>7343.7902955006393</v>
      </c>
      <c r="ED30" s="147">
        <f>conversões!EC30*INPUTs!DY$36</f>
        <v>364.61200600300322</v>
      </c>
      <c r="EE30" s="147">
        <f>conversões!ED30*INPUTs!DZ$36</f>
        <v>748.36368536688553</v>
      </c>
      <c r="EF30" s="147">
        <f>conversões!EE30*INPUTs!EA$36</f>
        <v>25343.009935082144</v>
      </c>
      <c r="EG30" s="147">
        <f>conversões!EF30*INPUTs!EB$36</f>
        <v>0</v>
      </c>
      <c r="EH30" s="147">
        <f>conversões!EG30*INPUTs!EC$36</f>
        <v>90.907306078915866</v>
      </c>
      <c r="EI30" s="147">
        <f>conversões!EH30*INPUTs!ED$36</f>
        <v>5414.98240993748</v>
      </c>
      <c r="EJ30" s="147">
        <f>conversões!EI30*INPUTs!EE$36</f>
        <v>22167.488334155198</v>
      </c>
      <c r="EK30" s="147">
        <f>conversões!EJ30*INPUTs!EF$36</f>
        <v>534.38262858239432</v>
      </c>
      <c r="EL30" s="147">
        <f>conversões!EK30*INPUTs!EG$36</f>
        <v>306912.09763211157</v>
      </c>
      <c r="EM30" s="147">
        <f>conversões!EL30*INPUTs!EH$36</f>
        <v>999998.03018493997</v>
      </c>
      <c r="EN30" s="147">
        <f>conversões!EM30*INPUTs!EI$36</f>
        <v>196683.44717542722</v>
      </c>
      <c r="EO30" s="147">
        <f>conversões!EN30*INPUTs!EJ$36</f>
        <v>14947.782416530164</v>
      </c>
      <c r="EP30" s="147">
        <f>conversões!EO30*INPUTs!EK$36</f>
        <v>41330.385372356119</v>
      </c>
      <c r="EQ30" s="147">
        <f>conversões!EP30*INPUTs!EL$36</f>
        <v>961.13865062495984</v>
      </c>
      <c r="ER30" s="147">
        <f>conversões!EQ30*INPUTs!EM$36</f>
        <v>763.33800234307103</v>
      </c>
      <c r="ES30" s="147">
        <f>conversões!ER30*INPUTs!EN$36</f>
        <v>3245.4197644782598</v>
      </c>
      <c r="ET30" s="147">
        <f>conversões!ES30*INPUTs!EO$36</f>
        <v>18047.728651688991</v>
      </c>
      <c r="EU30" s="145">
        <f t="shared" si="4"/>
        <v>1648392.6616430231</v>
      </c>
      <c r="EV30" s="147">
        <f>conversões!EU30*INPUTs!EQ$36</f>
        <v>600.92147792097137</v>
      </c>
      <c r="EW30" s="147">
        <f>conversões!EV30*INPUTs!ER$36</f>
        <v>0</v>
      </c>
      <c r="EX30" s="147">
        <f>conversões!EW30*INPUTs!ES$36</f>
        <v>5350.7271896845523</v>
      </c>
      <c r="EY30" s="147">
        <f>conversões!EX30*INPUTs!ET$36</f>
        <v>0</v>
      </c>
      <c r="EZ30" s="147">
        <f>conversões!EY30*INPUTs!EU$36</f>
        <v>3703.293639753565</v>
      </c>
      <c r="FA30" s="147">
        <f>conversões!EZ30*INPUTs!EV$36</f>
        <v>0</v>
      </c>
      <c r="FB30" s="147">
        <f>conversões!FA30*INPUTs!EW$36</f>
        <v>0</v>
      </c>
      <c r="FC30" s="147">
        <f>conversões!FB30*INPUTs!EX$36</f>
        <v>2209.7921656729027</v>
      </c>
      <c r="FD30" s="147">
        <f>conversões!FC30*INPUTs!EY$36</f>
        <v>1189.1459097397444</v>
      </c>
      <c r="FE30" s="147">
        <f>conversões!FD30*INPUTs!EZ$36</f>
        <v>7731.2630831267143</v>
      </c>
      <c r="FF30" s="147">
        <f>conversões!FE30*INPUTs!FA$36</f>
        <v>364.23176868196049</v>
      </c>
      <c r="FG30" s="147">
        <f>conversões!FF30*INPUTs!FB$36</f>
        <v>556.69341519000193</v>
      </c>
      <c r="FH30" s="147">
        <f>conversões!FG30*INPUTs!FC$36</f>
        <v>29465.657171403695</v>
      </c>
      <c r="FI30" s="147">
        <f>conversões!FH30*INPUTs!FD$36</f>
        <v>329.52846544804038</v>
      </c>
      <c r="FJ30" s="147">
        <f>conversões!FI30*INPUTs!FE$36</f>
        <v>167.02241326354917</v>
      </c>
      <c r="FK30" s="147">
        <f>conversões!FJ30*INPUTs!FF$36</f>
        <v>7916.1889972241888</v>
      </c>
      <c r="FL30" s="147">
        <f>conversões!FK30*INPUTs!FG$36</f>
        <v>26449.18615215271</v>
      </c>
      <c r="FM30" s="147">
        <f>conversões!FL30*INPUTs!FH$36</f>
        <v>1215.5934809711807</v>
      </c>
      <c r="FN30" s="147">
        <f>conversões!FM30*INPUTs!FI$36</f>
        <v>322234.81145884126</v>
      </c>
      <c r="FO30" s="147">
        <f>conversões!FN30*INPUTs!FJ$36</f>
        <v>984152.6223651527</v>
      </c>
      <c r="FP30" s="147">
        <f>conversões!FO30*INPUTs!FK$36</f>
        <v>197066.65443336891</v>
      </c>
      <c r="FQ30" s="147">
        <f>conversões!FP30*INPUTs!FL$36</f>
        <v>14388.558185026563</v>
      </c>
      <c r="FR30" s="147">
        <f>conversões!FQ30*INPUTs!FM$36</f>
        <v>42989.928071522161</v>
      </c>
      <c r="FS30" s="147">
        <f>conversões!FR30*INPUTs!FN$36</f>
        <v>349.91810907521727</v>
      </c>
      <c r="FT30" s="147">
        <f>conversões!FS30*INPUTs!FO$36</f>
        <v>5075.6642106361123</v>
      </c>
      <c r="FU30" s="147">
        <f>conversões!FT30*INPUTs!FP$36</f>
        <v>3366.4337051027242</v>
      </c>
      <c r="FV30" s="147">
        <f>conversões!FU30*INPUTs!FQ$36</f>
        <v>16479.557189125444</v>
      </c>
      <c r="FW30" s="145">
        <f t="shared" si="5"/>
        <v>1673353.3930580846</v>
      </c>
      <c r="FX30" s="147">
        <f>conversões!FW30*INPUTs!FS$36</f>
        <v>0</v>
      </c>
      <c r="FY30" s="147">
        <f>conversões!FX30*INPUTs!FT$36</f>
        <v>0</v>
      </c>
      <c r="FZ30" s="147">
        <f>conversões!FY30*INPUTs!FU$36</f>
        <v>2508.7549216942916</v>
      </c>
      <c r="GA30" s="147">
        <f>conversões!FZ30*INPUTs!FV$36</f>
        <v>0</v>
      </c>
      <c r="GB30" s="147">
        <f>conversões!GA30*INPUTs!FW$36</f>
        <v>2033.0226591485316</v>
      </c>
      <c r="GC30" s="147">
        <f>conversões!GB30*INPUTs!FX$36</f>
        <v>0</v>
      </c>
      <c r="GD30" s="147">
        <f>conversões!GC30*INPUTs!FY$36</f>
        <v>0</v>
      </c>
      <c r="GE30" s="147">
        <f>conversões!GD30*INPUTs!FZ$36</f>
        <v>1924.5772249125944</v>
      </c>
      <c r="GF30" s="147">
        <f>conversões!GE30*INPUTs!GA$36</f>
        <v>997.37451184957513</v>
      </c>
      <c r="GG30" s="147">
        <f>conversões!GF30*INPUTs!GB$36</f>
        <v>5396.6559859553527</v>
      </c>
      <c r="GH30" s="147">
        <f>conversões!GG30*INPUTs!GC$36</f>
        <v>371.33007841217352</v>
      </c>
      <c r="GI30" s="147">
        <f>conversões!GH30*INPUTs!GD$36</f>
        <v>332.34048085365009</v>
      </c>
      <c r="GJ30" s="147">
        <f>conversões!GI30*INPUTs!GE$36</f>
        <v>29137.780382678113</v>
      </c>
      <c r="GK30" s="147">
        <f>conversões!GJ30*INPUTs!GF$36</f>
        <v>415.71395061704146</v>
      </c>
      <c r="GL30" s="147">
        <f>conversões!GK30*INPUTs!GG$36</f>
        <v>47.961949184970855</v>
      </c>
      <c r="GM30" s="147">
        <f>conversões!GL30*INPUTs!GH$36</f>
        <v>5438.7313281963452</v>
      </c>
      <c r="GN30" s="147">
        <f>conversões!GM30*INPUTs!GI$36</f>
        <v>23074.049382540892</v>
      </c>
      <c r="GO30" s="147">
        <f>conversões!GN30*INPUTs!GJ$36</f>
        <v>1615.8871857002989</v>
      </c>
      <c r="GP30" s="147">
        <f>conversões!GO30*INPUTs!GK$36</f>
        <v>315559.24607620714</v>
      </c>
      <c r="GQ30" s="147">
        <f>conversões!GP30*INPUTs!GL$36</f>
        <v>1053730.1898824642</v>
      </c>
      <c r="GR30" s="147">
        <f>conversões!GQ30*INPUTs!GM$36</f>
        <v>196688.01783845652</v>
      </c>
      <c r="GS30" s="147">
        <f>conversões!GR30*INPUTs!GN$36</f>
        <v>9092.2865478586991</v>
      </c>
      <c r="GT30" s="147">
        <f>conversões!GS30*INPUTs!GO$36</f>
        <v>46393.770270194007</v>
      </c>
      <c r="GU30" s="147">
        <f>conversões!GT30*INPUTs!GP$36</f>
        <v>686.81742374800308</v>
      </c>
      <c r="GV30" s="147">
        <f>conversões!GU30*INPUTs!GQ$36</f>
        <v>489.16912043076309</v>
      </c>
      <c r="GW30" s="147">
        <f>conversões!GV30*INPUTs!GR$36</f>
        <v>2156.8661904922847</v>
      </c>
      <c r="GX30" s="147">
        <f>conversões!GW30*INPUTs!GS$36</f>
        <v>28230.047909563487</v>
      </c>
      <c r="GY30" s="145">
        <f t="shared" si="6"/>
        <v>1726320.5913011588</v>
      </c>
      <c r="GZ30" s="147">
        <f>conversões!GY30*INPUTs!GU$36</f>
        <v>0</v>
      </c>
      <c r="HA30" s="147">
        <f>conversões!GZ30*INPUTs!GV$36</f>
        <v>0</v>
      </c>
      <c r="HB30" s="147">
        <f>conversões!HA30*INPUTs!GW$36</f>
        <v>1259.2804301818041</v>
      </c>
      <c r="HC30" s="147">
        <f>conversões!HB30*INPUTs!GX$36</f>
        <v>0</v>
      </c>
      <c r="HD30" s="147">
        <f>conversões!HC30*INPUTs!GY$36</f>
        <v>1765.4174142466754</v>
      </c>
      <c r="HE30" s="147">
        <f>conversões!HD30*INPUTs!GZ$36</f>
        <v>0</v>
      </c>
      <c r="HF30" s="147">
        <f>conversões!HE30*INPUTs!HA$36</f>
        <v>0</v>
      </c>
      <c r="HG30" s="147">
        <f>conversões!HF30*INPUTs!HB$36</f>
        <v>945.47683638115404</v>
      </c>
      <c r="HH30" s="147">
        <f>conversões!HG30*INPUTs!HC$36</f>
        <v>357.35970439822734</v>
      </c>
      <c r="HI30" s="147">
        <f>conversões!HH30*INPUTs!HD$36</f>
        <v>8995.3618559431852</v>
      </c>
      <c r="HJ30" s="147">
        <f>conversões!HI30*INPUTs!HE$36</f>
        <v>105.37606061677764</v>
      </c>
      <c r="HK30" s="147">
        <f>conversões!HJ30*INPUTs!HF$36</f>
        <v>367.68034080979027</v>
      </c>
      <c r="HL30" s="147">
        <f>conversões!HK30*INPUTs!HG$36</f>
        <v>22855.489407481171</v>
      </c>
      <c r="HM30" s="147">
        <f>conversões!HL30*INPUTs!HH$36</f>
        <v>527.81754880113033</v>
      </c>
      <c r="HN30" s="147">
        <f>conversões!HM30*INPUTs!HI$36</f>
        <v>530.91537975273036</v>
      </c>
      <c r="HO30" s="147">
        <f>conversões!HN30*INPUTs!HJ$36</f>
        <v>5810.2285613660988</v>
      </c>
      <c r="HP30" s="147">
        <f>conversões!HO30*INPUTs!HK$36</f>
        <v>26415.7651709532</v>
      </c>
      <c r="HQ30" s="147">
        <f>conversões!HP30*INPUTs!HL$36</f>
        <v>2355.4224008565211</v>
      </c>
      <c r="HR30" s="147">
        <f>conversões!HQ30*INPUTs!HM$36</f>
        <v>337807.37139267469</v>
      </c>
      <c r="HS30" s="147">
        <f>conversões!HR30*INPUTs!HN$36</f>
        <v>956542.76354102755</v>
      </c>
      <c r="HT30" s="147">
        <f>conversões!HS30*INPUTs!HO$36</f>
        <v>104048.30597419152</v>
      </c>
      <c r="HU30" s="147">
        <f>conversões!HT30*INPUTs!HP$36</f>
        <v>7010.3635022506578</v>
      </c>
      <c r="HV30" s="147">
        <f>conversões!HU30*INPUTs!HQ$36</f>
        <v>30819.686600667406</v>
      </c>
      <c r="HW30" s="147">
        <f>conversões!HV30*INPUTs!HR$36</f>
        <v>274.44595526976298</v>
      </c>
      <c r="HX30" s="147">
        <f>conversões!HW30*INPUTs!HS$36</f>
        <v>153.67671191270639</v>
      </c>
      <c r="HY30" s="147">
        <f>conversões!HX30*INPUTs!HT$36</f>
        <v>1834.6357134800537</v>
      </c>
      <c r="HZ30" s="147">
        <f>conversões!HY30*INPUTs!HU$36</f>
        <v>10548.207325125857</v>
      </c>
      <c r="IA30" s="145">
        <f t="shared" si="7"/>
        <v>1521331.0478283886</v>
      </c>
    </row>
    <row r="31" spans="1:235" s="28" customFormat="1" ht="24" x14ac:dyDescent="0.25">
      <c r="A31" s="99" t="s">
        <v>28</v>
      </c>
      <c r="B31" s="100">
        <v>5822</v>
      </c>
      <c r="C31" s="100"/>
      <c r="D31" s="100">
        <v>7</v>
      </c>
      <c r="E31" s="100"/>
      <c r="F31" s="100"/>
      <c r="G31" s="100" t="s">
        <v>821</v>
      </c>
      <c r="H31" s="100" t="s">
        <v>788</v>
      </c>
      <c r="I31" s="99" t="s">
        <v>9</v>
      </c>
      <c r="J31" s="99" t="s">
        <v>884</v>
      </c>
      <c r="K31" s="99" t="s">
        <v>845</v>
      </c>
      <c r="L31" s="147">
        <f>conversões!K31*INPUTs!G$36</f>
        <v>8939.5980588800576</v>
      </c>
      <c r="M31" s="147">
        <f>conversões!L31*INPUTs!H$36</f>
        <v>3444.9180641344319</v>
      </c>
      <c r="N31" s="147">
        <f>conversões!M31*INPUTs!I$36</f>
        <v>42050.664807569497</v>
      </c>
      <c r="O31" s="147">
        <f>conversões!N31*INPUTs!J$36</f>
        <v>4679.9211449311188</v>
      </c>
      <c r="P31" s="147">
        <f>conversões!O31*INPUTs!K$36</f>
        <v>41914.510844763281</v>
      </c>
      <c r="Q31" s="147">
        <f>conversões!P31*INPUTs!L$36</f>
        <v>786.45493177053311</v>
      </c>
      <c r="R31" s="147">
        <f>conversões!Q31*INPUTs!M$36</f>
        <v>9341.4841122344351</v>
      </c>
      <c r="S31" s="147">
        <f>conversões!R31*INPUTs!N$36</f>
        <v>13428.109176977705</v>
      </c>
      <c r="T31" s="147">
        <f>conversões!S31*INPUTs!O$36</f>
        <v>10798.040354709334</v>
      </c>
      <c r="U31" s="147">
        <f>conversões!T31*INPUTs!P$36</f>
        <v>59821.139082839385</v>
      </c>
      <c r="V31" s="147">
        <f>conversões!U31*INPUTs!Q$36</f>
        <v>19888.362305275343</v>
      </c>
      <c r="W31" s="147">
        <f>conversões!V31*INPUTs!R$36</f>
        <v>32905.258986099034</v>
      </c>
      <c r="X31" s="147">
        <f>conversões!W31*INPUTs!S$36</f>
        <v>187658.99944424466</v>
      </c>
      <c r="Y31" s="147">
        <f>conversões!X31*INPUTs!T$36</f>
        <v>17057.69745722373</v>
      </c>
      <c r="Z31" s="147">
        <f>conversões!Y31*INPUTs!U$36</f>
        <v>21703.901619550226</v>
      </c>
      <c r="AA31" s="147">
        <f>conversões!Z31*INPUTs!V$36</f>
        <v>96886.818159439776</v>
      </c>
      <c r="AB31" s="147">
        <f>conversões!AA31*INPUTs!W$36</f>
        <v>420608.58080270438</v>
      </c>
      <c r="AC31" s="147">
        <f>conversões!AB31*INPUTs!X$36</f>
        <v>150678.11745086196</v>
      </c>
      <c r="AD31" s="147">
        <f>conversões!AC31*INPUTs!Y$36</f>
        <v>154023.4025560313</v>
      </c>
      <c r="AE31" s="147">
        <f>conversões!AD31*INPUTs!Z$36</f>
        <v>1248576.0917950289</v>
      </c>
      <c r="AF31" s="147">
        <f>conversões!AE31*INPUTs!AA$36</f>
        <v>227462.90666316648</v>
      </c>
      <c r="AG31" s="147">
        <f>conversões!AF31*INPUTs!AB$36</f>
        <v>142907.71108226277</v>
      </c>
      <c r="AH31" s="147">
        <f>conversões!AG31*INPUTs!AC$36</f>
        <v>435821.15235691669</v>
      </c>
      <c r="AI31" s="147">
        <f>conversões!AH31*INPUTs!AD$36</f>
        <v>28764.247040410133</v>
      </c>
      <c r="AJ31" s="147">
        <f>conversões!AI31*INPUTs!AE$36</f>
        <v>5385.5360736624361</v>
      </c>
      <c r="AK31" s="147">
        <f>conversões!AJ31*INPUTs!AF$36</f>
        <v>75528.456221773784</v>
      </c>
      <c r="AL31" s="147">
        <f>conversões!AK31*INPUTs!AG$36</f>
        <v>185093.24718193786</v>
      </c>
      <c r="AM31" s="145">
        <f t="shared" si="0"/>
        <v>3646155.3277753992</v>
      </c>
      <c r="AN31" s="147">
        <f>conversões!AM31*INPUTs!AI$36</f>
        <v>9288.4655902697305</v>
      </c>
      <c r="AO31" s="147">
        <f>conversões!AN31*INPUTs!AJ$36</f>
        <v>2264.0195930991699</v>
      </c>
      <c r="AP31" s="147">
        <f>conversões!AO31*INPUTs!AK$36</f>
        <v>39521.825755192462</v>
      </c>
      <c r="AQ31" s="147">
        <f>conversões!AP31*INPUTs!AL$36</f>
        <v>5649.3088548044179</v>
      </c>
      <c r="AR31" s="147">
        <f>conversões!AQ31*INPUTs!AM$36</f>
        <v>31935.991251009633</v>
      </c>
      <c r="AS31" s="147">
        <f>conversões!AR31*INPUTs!AN$36</f>
        <v>958.06392479980991</v>
      </c>
      <c r="AT31" s="147">
        <f>conversões!AS31*INPUTs!AO$36</f>
        <v>8932.2278066877443</v>
      </c>
      <c r="AU31" s="147">
        <f>conversões!AT31*INPUTs!AP$36</f>
        <v>14692.651442401291</v>
      </c>
      <c r="AV31" s="147">
        <f>conversões!AU31*INPUTs!AQ$36</f>
        <v>10946.718310497416</v>
      </c>
      <c r="AW31" s="147">
        <f>conversões!AV31*INPUTs!AR$36</f>
        <v>52075.530310618611</v>
      </c>
      <c r="AX31" s="147">
        <f>conversões!AW31*INPUTs!AS$36</f>
        <v>21610.754492488137</v>
      </c>
      <c r="AY31" s="147">
        <f>conversões!AX31*INPUTs!AT$36</f>
        <v>31868.422177412118</v>
      </c>
      <c r="AZ31" s="147">
        <f>conversões!AY31*INPUTs!AU$36</f>
        <v>189195.24336410273</v>
      </c>
      <c r="BA31" s="147">
        <f>conversões!AZ31*INPUTs!AV$36</f>
        <v>363.61965176124289</v>
      </c>
      <c r="BB31" s="147">
        <f>conversões!BA31*INPUTs!AW$36</f>
        <v>24962.365828816924</v>
      </c>
      <c r="BC31" s="147">
        <f>conversões!BB31*INPUTs!AX$36</f>
        <v>84206.317748058791</v>
      </c>
      <c r="BD31" s="147">
        <f>conversões!BC31*INPUTs!AY$36</f>
        <v>464579.0998872706</v>
      </c>
      <c r="BE31" s="147">
        <f>conversões!BD31*INPUTs!AZ$36</f>
        <v>152188.07676208374</v>
      </c>
      <c r="BF31" s="147">
        <f>conversões!BE31*INPUTs!BA$36</f>
        <v>147649.81494133704</v>
      </c>
      <c r="BG31" s="147">
        <f>conversões!BF31*INPUTs!BB$36</f>
        <v>1066220.3158132145</v>
      </c>
      <c r="BH31" s="147">
        <f>conversões!BG31*INPUTs!BC$36</f>
        <v>245672.89582346709</v>
      </c>
      <c r="BI31" s="147">
        <f>conversões!BH31*INPUTs!BD$36</f>
        <v>162724.28390471399</v>
      </c>
      <c r="BJ31" s="147">
        <f>conversões!BI31*INPUTs!BE$36</f>
        <v>415351.427551859</v>
      </c>
      <c r="BK31" s="147">
        <f>conversões!BJ31*INPUTs!BF$36</f>
        <v>29693.532845094429</v>
      </c>
      <c r="BL31" s="147">
        <f>conversões!BK31*INPUTs!BG$36</f>
        <v>7078.4178345547971</v>
      </c>
      <c r="BM31" s="147">
        <f>conversões!BL31*INPUTs!BH$36</f>
        <v>73281.27774167087</v>
      </c>
      <c r="BN31" s="147">
        <f>conversões!BM31*INPUTs!BI$36</f>
        <v>201154.6110361024</v>
      </c>
      <c r="BO31" s="145">
        <f t="shared" si="1"/>
        <v>3494065.2802433888</v>
      </c>
      <c r="BP31" s="147">
        <f>conversões!BO31*INPUTs!BK$36</f>
        <v>10316.517843596634</v>
      </c>
      <c r="BQ31" s="147">
        <f>conversões!BP31*INPUTs!BL$36</f>
        <v>3137.7107115259428</v>
      </c>
      <c r="BR31" s="147">
        <f>conversões!BQ31*INPUTs!BM$36</f>
        <v>58119.496138914583</v>
      </c>
      <c r="BS31" s="147">
        <f>conversões!BR31*INPUTs!BN$36</f>
        <v>4003.0017615853367</v>
      </c>
      <c r="BT31" s="147">
        <f>conversões!BS31*INPUTs!BO$36</f>
        <v>33947.613143362258</v>
      </c>
      <c r="BU31" s="147">
        <f>conversões!BT31*INPUTs!BP$36</f>
        <v>0</v>
      </c>
      <c r="BV31" s="147">
        <f>conversões!BU31*INPUTs!BQ$36</f>
        <v>7951.8248126865428</v>
      </c>
      <c r="BW31" s="147">
        <f>conversões!BV31*INPUTs!BR$36</f>
        <v>16693.904913500326</v>
      </c>
      <c r="BX31" s="147">
        <f>conversões!BW31*INPUTs!BS$36</f>
        <v>11761.432820107861</v>
      </c>
      <c r="BY31" s="147">
        <f>conversões!BX31*INPUTs!BT$36</f>
        <v>64000.315776489319</v>
      </c>
      <c r="BZ31" s="147">
        <f>conversões!BY31*INPUTs!BU$36</f>
        <v>28257.383452317496</v>
      </c>
      <c r="CA31" s="147">
        <f>conversões!BZ31*INPUTs!BV$36</f>
        <v>38196.358900031169</v>
      </c>
      <c r="CB31" s="147">
        <f>conversões!CA31*INPUTs!BW$36</f>
        <v>125513.37736435913</v>
      </c>
      <c r="CC31" s="147">
        <f>conversões!CB31*INPUTs!BX$36</f>
        <v>20526.384992120289</v>
      </c>
      <c r="CD31" s="147">
        <f>conversões!CC31*INPUTs!BY$36</f>
        <v>24770.609568472206</v>
      </c>
      <c r="CE31" s="147">
        <f>conversões!CD31*INPUTs!BZ$36</f>
        <v>99909.69530537074</v>
      </c>
      <c r="CF31" s="147">
        <f>conversões!CE31*INPUTs!CA$36</f>
        <v>523438.82705454662</v>
      </c>
      <c r="CG31" s="147">
        <f>conversões!CF31*INPUTs!CB$36</f>
        <v>169595.75616199162</v>
      </c>
      <c r="CH31" s="147">
        <f>conversões!CG31*INPUTs!CC$36</f>
        <v>171402.28964753271</v>
      </c>
      <c r="CI31" s="147">
        <f>conversões!CH31*INPUTs!CD$36</f>
        <v>974927.59612360701</v>
      </c>
      <c r="CJ31" s="147">
        <f>conversões!CI31*INPUTs!CE$36</f>
        <v>271610.28888427425</v>
      </c>
      <c r="CK31" s="147">
        <f>conversões!CJ31*INPUTs!CF$36</f>
        <v>170495.46873024403</v>
      </c>
      <c r="CL31" s="147">
        <f>conversões!CK31*INPUTs!CG$36</f>
        <v>469756.70159267599</v>
      </c>
      <c r="CM31" s="147">
        <f>conversões!CL31*INPUTs!CH$36</f>
        <v>32964.745019589864</v>
      </c>
      <c r="CN31" s="147">
        <f>conversões!CM31*INPUTs!CI$36</f>
        <v>8580.6725285512257</v>
      </c>
      <c r="CO31" s="147">
        <f>conversões!CN31*INPUTs!CJ$36</f>
        <v>80726.056891098851</v>
      </c>
      <c r="CP31" s="147">
        <f>conversões!CO31*INPUTs!CK$36</f>
        <v>207448.94974558108</v>
      </c>
      <c r="CQ31" s="145">
        <f t="shared" si="2"/>
        <v>3628052.9798841332</v>
      </c>
      <c r="CR31" s="147">
        <f>conversões!CQ31*INPUTs!CM$36</f>
        <v>10636.948051231833</v>
      </c>
      <c r="CS31" s="147">
        <f>conversões!CR31*INPUTs!CN$36</f>
        <v>2463.7885628902104</v>
      </c>
      <c r="CT31" s="147">
        <f>conversões!CS31*INPUTs!CO$36</f>
        <v>62365.470461839308</v>
      </c>
      <c r="CU31" s="147">
        <f>conversões!CT31*INPUTs!CP$36</f>
        <v>4062.7019067364536</v>
      </c>
      <c r="CV31" s="147">
        <f>conversões!CU31*INPUTs!CQ$36</f>
        <v>36089.30569770922</v>
      </c>
      <c r="CW31" s="147">
        <f>conversões!CV31*INPUTs!CR$36</f>
        <v>330.89737293876567</v>
      </c>
      <c r="CX31" s="147">
        <f>conversões!CW31*INPUTs!CS$36</f>
        <v>10224.747738361963</v>
      </c>
      <c r="CY31" s="147">
        <f>conversões!CX31*INPUTs!CT$36</f>
        <v>16252.904075410286</v>
      </c>
      <c r="CZ31" s="147">
        <f>conversões!CY31*INPUTs!CU$36</f>
        <v>10038.815610412134</v>
      </c>
      <c r="DA31" s="147">
        <f>conversões!CZ31*INPUTs!CV$36</f>
        <v>65161.433896986688</v>
      </c>
      <c r="DB31" s="147">
        <f>conversões!DA31*INPUTs!CW$36</f>
        <v>38423.605211857663</v>
      </c>
      <c r="DC31" s="147">
        <f>conversões!DB31*INPUTs!CX$36</f>
        <v>46197.334268492035</v>
      </c>
      <c r="DD31" s="147">
        <f>conversões!DC31*INPUTs!CY$36</f>
        <v>228132.9362083569</v>
      </c>
      <c r="DE31" s="147">
        <f>conversões!DD31*INPUTs!CZ$36</f>
        <v>20761.147033575948</v>
      </c>
      <c r="DF31" s="147">
        <f>conversões!DE31*INPUTs!DA$36</f>
        <v>22708.690913192491</v>
      </c>
      <c r="DG31" s="147">
        <f>conversões!DF31*INPUTs!DB$36</f>
        <v>136519.93418119513</v>
      </c>
      <c r="DH31" s="147">
        <f>conversões!DG31*INPUTs!DC$36</f>
        <v>533039.1218153598</v>
      </c>
      <c r="DI31" s="147">
        <f>conversões!DH31*INPUTs!DD$36</f>
        <v>173984.9338597382</v>
      </c>
      <c r="DJ31" s="147">
        <f>conversões!DI31*INPUTs!DE$36</f>
        <v>182230.34797349709</v>
      </c>
      <c r="DK31" s="147">
        <f>conversões!DJ31*INPUTs!DF$36</f>
        <v>1060701.2822202607</v>
      </c>
      <c r="DL31" s="147">
        <f>conversões!DK31*INPUTs!DG$36</f>
        <v>285459.03736300295</v>
      </c>
      <c r="DM31" s="147">
        <f>conversões!DL31*INPUTs!DH$36</f>
        <v>185665.51348447599</v>
      </c>
      <c r="DN31" s="147">
        <f>conversões!DM31*INPUTs!DI$36</f>
        <v>544271.48730185162</v>
      </c>
      <c r="DO31" s="147">
        <f>conversões!DN31*INPUTs!DJ$36</f>
        <v>33878.512098232881</v>
      </c>
      <c r="DP31" s="147">
        <f>conversões!DO31*INPUTs!DK$36</f>
        <v>10903.28186609046</v>
      </c>
      <c r="DQ31" s="147">
        <f>conversões!DP31*INPUTs!DL$36</f>
        <v>95724.545406506571</v>
      </c>
      <c r="DR31" s="147">
        <f>conversões!DQ31*INPUTs!DM$36</f>
        <v>231519.58332779011</v>
      </c>
      <c r="DS31" s="145">
        <f t="shared" si="3"/>
        <v>4047748.307907993</v>
      </c>
      <c r="DT31" s="147">
        <f>conversões!DS31*INPUTs!DO$36</f>
        <v>11403.871105993574</v>
      </c>
      <c r="DU31" s="147">
        <f>conversões!DT31*INPUTs!DP$36</f>
        <v>1934.1695056564301</v>
      </c>
      <c r="DV31" s="147">
        <f>conversões!DU31*INPUTs!DQ$36</f>
        <v>57802.377557526757</v>
      </c>
      <c r="DW31" s="147">
        <f>conversões!DV31*INPUTs!DR$36</f>
        <v>4562.3346677471809</v>
      </c>
      <c r="DX31" s="147">
        <f>conversões!DW31*INPUTs!DS$36</f>
        <v>39700.484531113063</v>
      </c>
      <c r="DY31" s="147">
        <f>conversões!DX31*INPUTs!DT$36</f>
        <v>155.40563024951462</v>
      </c>
      <c r="DZ31" s="147">
        <f>conversões!DY31*INPUTs!DU$36</f>
        <v>9613.0998223255647</v>
      </c>
      <c r="EA31" s="147">
        <f>conversões!DZ31*INPUTs!DV$36</f>
        <v>18589.411710237899</v>
      </c>
      <c r="EB31" s="147">
        <f>conversões!EA31*INPUTs!DW$36</f>
        <v>11944.723714018259</v>
      </c>
      <c r="EC31" s="147">
        <f>conversões!EB31*INPUTs!DX$36</f>
        <v>65006.359514145108</v>
      </c>
      <c r="ED31" s="147">
        <f>conversões!EC31*INPUTs!DY$36</f>
        <v>38367.174099347998</v>
      </c>
      <c r="EE31" s="147">
        <f>conversões!ED31*INPUTs!DZ$36</f>
        <v>44276.998008657145</v>
      </c>
      <c r="EF31" s="147">
        <f>conversões!EE31*INPUTs!EA$36</f>
        <v>116428.72528760988</v>
      </c>
      <c r="EG31" s="147">
        <f>conversões!EF31*INPUTs!EB$36</f>
        <v>21890.789972013561</v>
      </c>
      <c r="EH31" s="147">
        <f>conversões!EG31*INPUTs!EC$36</f>
        <v>19953.66283946879</v>
      </c>
      <c r="EI31" s="147">
        <f>conversões!EH31*INPUTs!ED$36</f>
        <v>152561.99238645291</v>
      </c>
      <c r="EJ31" s="147">
        <f>conversões!EI31*INPUTs!EE$36</f>
        <v>570536.17155952577</v>
      </c>
      <c r="EK31" s="147">
        <f>conversões!EJ31*INPUTs!EF$36</f>
        <v>170995.08447948087</v>
      </c>
      <c r="EL31" s="147">
        <f>conversões!EK31*INPUTs!EG$36</f>
        <v>187635.89562695927</v>
      </c>
      <c r="EM31" s="147">
        <f>conversões!EL31*INPUTs!EH$36</f>
        <v>1116627.545415129</v>
      </c>
      <c r="EN31" s="147">
        <f>conversões!EM31*INPUTs!EI$36</f>
        <v>342915.34598967055</v>
      </c>
      <c r="EO31" s="147">
        <f>conversões!EN31*INPUTs!EJ$36</f>
        <v>189991.2908237098</v>
      </c>
      <c r="EP31" s="147">
        <f>conversões!EO31*INPUTs!EK$36</f>
        <v>562950.65846416145</v>
      </c>
      <c r="EQ31" s="147">
        <f>conversões!EP31*INPUTs!EL$36</f>
        <v>28158.690389105297</v>
      </c>
      <c r="ER31" s="147">
        <f>conversões!EQ31*INPUTs!EM$36</f>
        <v>9861.0277965603218</v>
      </c>
      <c r="ES31" s="147">
        <f>conversões!ER31*INPUTs!EN$36</f>
        <v>107164.81598863541</v>
      </c>
      <c r="ET31" s="147">
        <f>conversões!ES31*INPUTs!EO$36</f>
        <v>226376.69165642763</v>
      </c>
      <c r="EU31" s="145">
        <f t="shared" si="4"/>
        <v>4127404.7985419286</v>
      </c>
      <c r="EV31" s="147">
        <f>conversões!EU31*INPUTs!EQ$36</f>
        <v>6433.4593038781686</v>
      </c>
      <c r="EW31" s="147">
        <f>conversões!EV31*INPUTs!ER$36</f>
        <v>1753.9252137680166</v>
      </c>
      <c r="EX31" s="147">
        <f>conversões!EW31*INPUTs!ES$36</f>
        <v>47623.264821017969</v>
      </c>
      <c r="EY31" s="147">
        <f>conversões!EX31*INPUTs!ET$36</f>
        <v>3954.179077632039</v>
      </c>
      <c r="EZ31" s="147">
        <f>conversões!EY31*INPUTs!EU$36</f>
        <v>29189.855572084747</v>
      </c>
      <c r="FA31" s="147">
        <f>conversões!EZ31*INPUTs!EV$36</f>
        <v>529.27869717068779</v>
      </c>
      <c r="FB31" s="147">
        <f>conversões!FA31*INPUTs!EW$36</f>
        <v>10699.034819606266</v>
      </c>
      <c r="FC31" s="147">
        <f>conversões!FB31*INPUTs!EX$36</f>
        <v>17478.172360353321</v>
      </c>
      <c r="FD31" s="147">
        <f>conversões!FC31*INPUTs!EY$36</f>
        <v>3421.5260877009118</v>
      </c>
      <c r="FE31" s="147">
        <f>conversões!FD31*INPUTs!EZ$36</f>
        <v>71079.163263679846</v>
      </c>
      <c r="FF31" s="147">
        <f>conversões!FE31*INPUTs!FA$36</f>
        <v>37766.749712437268</v>
      </c>
      <c r="FG31" s="147">
        <f>conversões!FF31*INPUTs!FB$36</f>
        <v>40749.095233772467</v>
      </c>
      <c r="FH31" s="147">
        <f>conversões!FG31*INPUTs!FC$36</f>
        <v>123440.79336406356</v>
      </c>
      <c r="FI31" s="147">
        <f>conversões!FH31*INPUTs!FD$36</f>
        <v>20183.425812878762</v>
      </c>
      <c r="FJ31" s="147">
        <f>conversões!FI31*INPUTs!FE$36</f>
        <v>9433.7737805521247</v>
      </c>
      <c r="FK31" s="147">
        <f>conversões!FJ31*INPUTs!FF$36</f>
        <v>144255.46696998522</v>
      </c>
      <c r="FL31" s="147">
        <f>conversões!FK31*INPUTs!FG$36</f>
        <v>532976.35664435348</v>
      </c>
      <c r="FM31" s="147">
        <f>conversões!FL31*INPUTs!FH$36</f>
        <v>161396.12202929045</v>
      </c>
      <c r="FN31" s="147">
        <f>conversões!FM31*INPUTs!FI$36</f>
        <v>206403.60914648787</v>
      </c>
      <c r="FO31" s="147">
        <f>conversões!FN31*INPUTs!FJ$36</f>
        <v>1134010.4343760672</v>
      </c>
      <c r="FP31" s="147">
        <f>conversões!FO31*INPUTs!FK$36</f>
        <v>323619.36672502197</v>
      </c>
      <c r="FQ31" s="147">
        <f>conversões!FP31*INPUTs!FL$36</f>
        <v>170084.06933559664</v>
      </c>
      <c r="FR31" s="147">
        <f>conversões!FQ31*INPUTs!FM$36</f>
        <v>493066.02200148127</v>
      </c>
      <c r="FS31" s="147">
        <f>conversões!FR31*INPUTs!FN$36</f>
        <v>24901.502451697786</v>
      </c>
      <c r="FT31" s="147">
        <f>conversões!FS31*INPUTs!FO$36</f>
        <v>10151.629173452722</v>
      </c>
      <c r="FU31" s="147">
        <f>conversões!FT31*INPUTs!FP$36</f>
        <v>84922.129908101531</v>
      </c>
      <c r="FV31" s="147">
        <f>conversões!FU31*INPUTs!FQ$36</f>
        <v>226484.03777630677</v>
      </c>
      <c r="FW31" s="145">
        <f t="shared" si="5"/>
        <v>3936006.4436584394</v>
      </c>
      <c r="FX31" s="147">
        <f>conversões!FW31*INPUTs!FS$36</f>
        <v>6304.4375767271595</v>
      </c>
      <c r="FY31" s="147">
        <f>conversões!FX31*INPUTs!FT$36</f>
        <v>1347.3638342935601</v>
      </c>
      <c r="FZ31" s="147">
        <f>conversões!FY31*INPUTs!FU$36</f>
        <v>39681.405914261406</v>
      </c>
      <c r="GA31" s="147">
        <f>conversões!FZ31*INPUTs!FV$36</f>
        <v>3885.4928495180097</v>
      </c>
      <c r="GB31" s="147">
        <f>conversões!GA31*INPUTs!FW$36</f>
        <v>27190.061806212958</v>
      </c>
      <c r="GC31" s="147">
        <f>conversões!GB31*INPUTs!FX$36</f>
        <v>452.13902853117236</v>
      </c>
      <c r="GD31" s="147">
        <f>conversões!GC31*INPUTs!FY$36</f>
        <v>9882.134328422444</v>
      </c>
      <c r="GE31" s="147">
        <f>conversões!GD31*INPUTs!FZ$36</f>
        <v>17334.23489584235</v>
      </c>
      <c r="GF31" s="147">
        <f>conversões!GE31*INPUTs!GA$36</f>
        <v>12084.189920724984</v>
      </c>
      <c r="GG31" s="147">
        <f>conversões!GF31*INPUTs!GB$36</f>
        <v>64555.718616556944</v>
      </c>
      <c r="GH31" s="147">
        <f>conversões!GG31*INPUTs!GC$36</f>
        <v>45066.62557568487</v>
      </c>
      <c r="GI31" s="147">
        <f>conversões!GH31*INPUTs!GD$36</f>
        <v>41413.390487584096</v>
      </c>
      <c r="GJ31" s="147">
        <f>conversões!GI31*INPUTs!GE$36</f>
        <v>199661.37091622385</v>
      </c>
      <c r="GK31" s="147">
        <f>conversões!GJ31*INPUTs!GF$36</f>
        <v>18402.268338084607</v>
      </c>
      <c r="GL31" s="147">
        <f>conversões!GK31*INPUTs!GG$36</f>
        <v>18612.093197947517</v>
      </c>
      <c r="GM31" s="147">
        <f>conversões!GL31*INPUTs!GH$36</f>
        <v>160081.76337233817</v>
      </c>
      <c r="GN31" s="147">
        <f>conversões!GM31*INPUTs!GI$36</f>
        <v>537123.4061052982</v>
      </c>
      <c r="GO31" s="147">
        <f>conversões!GN31*INPUTs!GJ$36</f>
        <v>157653.48282282491</v>
      </c>
      <c r="GP31" s="147">
        <f>conversões!GO31*INPUTs!GK$36</f>
        <v>665772.00475020998</v>
      </c>
      <c r="GQ31" s="147">
        <f>conversões!GP31*INPUTs!GL$36</f>
        <v>1063847.1054642664</v>
      </c>
      <c r="GR31" s="147">
        <f>conversões!GQ31*INPUTs!GM$36</f>
        <v>332950.58285076154</v>
      </c>
      <c r="GS31" s="147">
        <f>conversões!GR31*INPUTs!GN$36</f>
        <v>160725.13536008904</v>
      </c>
      <c r="GT31" s="147">
        <f>conversões!GS31*INPUTs!GO$36</f>
        <v>466697.59910236782</v>
      </c>
      <c r="GU31" s="147">
        <f>conversões!GT31*INPUTs!GP$36</f>
        <v>28610.831692661981</v>
      </c>
      <c r="GV31" s="147">
        <f>conversões!GU31*INPUTs!GQ$36</f>
        <v>11230.969958917078</v>
      </c>
      <c r="GW31" s="147">
        <f>conversões!GV31*INPUTs!GR$36</f>
        <v>93402.20123407965</v>
      </c>
      <c r="GX31" s="147">
        <f>conversões!GW31*INPUTs!GS$36</f>
        <v>254564.74437004176</v>
      </c>
      <c r="GY31" s="145">
        <f t="shared" si="6"/>
        <v>4438532.7543704733</v>
      </c>
      <c r="GZ31" s="147">
        <f>conversões!GY31*INPUTs!GU$36</f>
        <v>5027.9005105958104</v>
      </c>
      <c r="HA31" s="147">
        <f>conversões!GZ31*INPUTs!GV$36</f>
        <v>1279.7965749314799</v>
      </c>
      <c r="HB31" s="147">
        <f>conversões!HA31*INPUTs!GW$36</f>
        <v>45466.117145279648</v>
      </c>
      <c r="HC31" s="147">
        <f>conversões!HB31*INPUTs!GX$36</f>
        <v>2946.2437570350444</v>
      </c>
      <c r="HD31" s="147">
        <f>conversões!HC31*INPUTs!GY$36</f>
        <v>21764.180053091382</v>
      </c>
      <c r="HE31" s="147">
        <f>conversões!HD31*INPUTs!GZ$36</f>
        <v>511.42394888885042</v>
      </c>
      <c r="HF31" s="147">
        <f>conversões!HE31*INPUTs!HA$36</f>
        <v>9921.847773756228</v>
      </c>
      <c r="HG31" s="147">
        <f>conversões!HF31*INPUTs!HB$36</f>
        <v>12592.917281538741</v>
      </c>
      <c r="HH31" s="147">
        <f>conversões!HG31*INPUTs!HC$36</f>
        <v>9697.6887260971143</v>
      </c>
      <c r="HI31" s="147">
        <f>conversões!HH31*INPUTs!HD$36</f>
        <v>54683.195014355624</v>
      </c>
      <c r="HJ31" s="147">
        <f>conversões!HI31*INPUTs!HE$36</f>
        <v>42229.949819155081</v>
      </c>
      <c r="HK31" s="147">
        <f>conversões!HJ31*INPUTs!HF$36</f>
        <v>39025.740567513763</v>
      </c>
      <c r="HL31" s="147">
        <f>conversões!HK31*INPUTs!HG$36</f>
        <v>180061.52064118616</v>
      </c>
      <c r="HM31" s="147">
        <f>conversões!HL31*INPUTs!HH$36</f>
        <v>1041.7513481787159</v>
      </c>
      <c r="HN31" s="147">
        <f>conversões!HM31*INPUTs!HI$36</f>
        <v>20472.603824110243</v>
      </c>
      <c r="HO31" s="147">
        <f>conversões!HN31*INPUTs!HJ$36</f>
        <v>137729.84291292331</v>
      </c>
      <c r="HP31" s="147">
        <f>conversões!HO31*INPUTs!HK$36</f>
        <v>494609.813565491</v>
      </c>
      <c r="HQ31" s="147">
        <f>conversões!HP31*INPUTs!HL$36</f>
        <v>135752.01634158977</v>
      </c>
      <c r="HR31" s="147">
        <f>conversões!HQ31*INPUTs!HM$36</f>
        <v>643422.06956569129</v>
      </c>
      <c r="HS31" s="147">
        <f>conversões!HR31*INPUTs!HN$36</f>
        <v>1421359.1599882971</v>
      </c>
      <c r="HT31" s="147">
        <f>conversões!HS31*INPUTs!HO$36</f>
        <v>272575.48311892065</v>
      </c>
      <c r="HU31" s="147">
        <f>conversões!HT31*INPUTs!HP$36</f>
        <v>163711.42034962444</v>
      </c>
      <c r="HV31" s="147">
        <f>conversões!HU31*INPUTs!HQ$36</f>
        <v>494789.93724987592</v>
      </c>
      <c r="HW31" s="147">
        <f>conversões!HV31*INPUTs!HR$36</f>
        <v>28077.315957899817</v>
      </c>
      <c r="HX31" s="147">
        <f>conversões!HW31*INPUTs!HS$36</f>
        <v>12837.52444314738</v>
      </c>
      <c r="HY31" s="147">
        <f>conversões!HX31*INPUTs!HT$36</f>
        <v>87128.395516733333</v>
      </c>
      <c r="HZ31" s="147">
        <f>conversões!HY31*INPUTs!HU$36</f>
        <v>282144.13139300677</v>
      </c>
      <c r="IA31" s="145">
        <f t="shared" si="7"/>
        <v>4620859.9873889163</v>
      </c>
    </row>
    <row r="32" spans="1:235" s="117" customFormat="1" ht="24" x14ac:dyDescent="0.25">
      <c r="A32" s="115" t="s">
        <v>28</v>
      </c>
      <c r="B32" s="116">
        <v>5823</v>
      </c>
      <c r="C32" s="116"/>
      <c r="D32" s="116">
        <v>7</v>
      </c>
      <c r="E32" s="116"/>
      <c r="F32" s="116"/>
      <c r="G32" s="116" t="s">
        <v>822</v>
      </c>
      <c r="H32" s="116" t="s">
        <v>788</v>
      </c>
      <c r="I32" s="115" t="s">
        <v>9</v>
      </c>
      <c r="J32" s="115" t="s">
        <v>884</v>
      </c>
      <c r="K32" s="115" t="s">
        <v>845</v>
      </c>
      <c r="L32" s="147">
        <f>conversões!K32*INPUTs!G$36</f>
        <v>2659.4824708399183</v>
      </c>
      <c r="M32" s="147">
        <f>conversões!L32*INPUTs!H$36</f>
        <v>330.94696822692356</v>
      </c>
      <c r="N32" s="147">
        <f>conversões!M32*INPUTs!I$36</f>
        <v>0</v>
      </c>
      <c r="O32" s="147">
        <f>conversões!N32*INPUTs!J$36</f>
        <v>0</v>
      </c>
      <c r="P32" s="147">
        <f>conversões!O32*INPUTs!K$36</f>
        <v>893.40479121549481</v>
      </c>
      <c r="Q32" s="147">
        <f>conversões!P32*INPUTs!L$36</f>
        <v>0</v>
      </c>
      <c r="R32" s="147">
        <f>conversões!Q32*INPUTs!M$36</f>
        <v>0</v>
      </c>
      <c r="S32" s="147">
        <f>conversões!R32*INPUTs!N$36</f>
        <v>923.18859897647633</v>
      </c>
      <c r="T32" s="147">
        <f>conversões!S32*INPUTs!O$36</f>
        <v>0</v>
      </c>
      <c r="U32" s="147">
        <f>conversões!T32*INPUTs!P$36</f>
        <v>161.38529810499773</v>
      </c>
      <c r="V32" s="147">
        <f>conversões!U32*INPUTs!Q$36</f>
        <v>143.60682488010397</v>
      </c>
      <c r="W32" s="147">
        <f>conversões!V32*INPUTs!R$36</f>
        <v>0</v>
      </c>
      <c r="X32" s="147">
        <f>conversões!W32*INPUTs!S$36</f>
        <v>672.33533907431456</v>
      </c>
      <c r="Y32" s="147">
        <f>conversões!X32*INPUTs!T$36</f>
        <v>58.119848599482708</v>
      </c>
      <c r="Z32" s="147">
        <f>conversões!Y32*INPUTs!U$36</f>
        <v>0</v>
      </c>
      <c r="AA32" s="147">
        <f>conversões!Z32*INPUTs!V$36</f>
        <v>1134.8083464278679</v>
      </c>
      <c r="AB32" s="147">
        <f>conversões!AA32*INPUTs!W$36</f>
        <v>8463.7085551125019</v>
      </c>
      <c r="AC32" s="147">
        <f>conversões!AB32*INPUTs!X$36</f>
        <v>1489.9833728781177</v>
      </c>
      <c r="AD32" s="147">
        <f>conversões!AC32*INPUTs!Y$36</f>
        <v>12711.671854330629</v>
      </c>
      <c r="AE32" s="147">
        <f>conversões!AD32*INPUTs!Z$36</f>
        <v>773486.52220831544</v>
      </c>
      <c r="AF32" s="147">
        <f>conversões!AE32*INPUTs!AA$36</f>
        <v>4065.3257837238325</v>
      </c>
      <c r="AG32" s="147">
        <f>conversões!AF32*INPUTs!AB$36</f>
        <v>12478.303853764311</v>
      </c>
      <c r="AH32" s="147">
        <f>conversões!AG32*INPUTs!AC$36</f>
        <v>6214.068132327222</v>
      </c>
      <c r="AI32" s="147">
        <f>conversões!AH32*INPUTs!AD$36</f>
        <v>1042.2928277881233</v>
      </c>
      <c r="AJ32" s="147">
        <f>conversões!AI32*INPUTs!AE$36</f>
        <v>385.754060160432</v>
      </c>
      <c r="AK32" s="147">
        <f>conversões!AJ32*INPUTs!AF$36</f>
        <v>639.87861591100466</v>
      </c>
      <c r="AL32" s="147">
        <f>conversões!AK32*INPUTs!AG$36</f>
        <v>0</v>
      </c>
      <c r="AM32" s="145">
        <f t="shared" si="0"/>
        <v>827954.7877506573</v>
      </c>
      <c r="AN32" s="147">
        <f>conversões!AM32*INPUTs!AI$36</f>
        <v>2512.8938392428004</v>
      </c>
      <c r="AO32" s="147">
        <f>conversões!AN32*INPUTs!AJ$36</f>
        <v>0</v>
      </c>
      <c r="AP32" s="147">
        <f>conversões!AO32*INPUTs!AK$36</f>
        <v>2338.4265831707394</v>
      </c>
      <c r="AQ32" s="147">
        <f>conversões!AP32*INPUTs!AL$36</f>
        <v>0</v>
      </c>
      <c r="AR32" s="147">
        <f>conversões!AQ32*INPUTs!AM$36</f>
        <v>672.84530047359033</v>
      </c>
      <c r="AS32" s="147">
        <f>conversões!AR32*INPUTs!AN$36</f>
        <v>0</v>
      </c>
      <c r="AT32" s="147">
        <f>conversões!AS32*INPUTs!AO$36</f>
        <v>0</v>
      </c>
      <c r="AU32" s="147">
        <f>conversões!AT32*INPUTs!AP$36</f>
        <v>966.14032358715508</v>
      </c>
      <c r="AV32" s="147">
        <f>conversões!AU32*INPUTs!AQ$36</f>
        <v>52.916617771812462</v>
      </c>
      <c r="AW32" s="147">
        <f>conversões!AV32*INPUTs!AR$36</f>
        <v>105.52196132143779</v>
      </c>
      <c r="AX32" s="147">
        <f>conversões!AW32*INPUTs!AS$36</f>
        <v>65.289768103750973</v>
      </c>
      <c r="AY32" s="147">
        <f>conversões!AX32*INPUTs!AT$36</f>
        <v>59.802781752164805</v>
      </c>
      <c r="AZ32" s="147">
        <f>conversões!AY32*INPUTs!AU$36</f>
        <v>128.40061665219201</v>
      </c>
      <c r="BA32" s="147">
        <f>conversões!AZ32*INPUTs!AV$36</f>
        <v>0</v>
      </c>
      <c r="BB32" s="147">
        <f>conversões!BA32*INPUTs!AW$36</f>
        <v>0</v>
      </c>
      <c r="BC32" s="147">
        <f>conversões!BB32*INPUTs!AX$36</f>
        <v>566.19302463287841</v>
      </c>
      <c r="BD32" s="147">
        <f>conversões!BC32*INPUTs!AY$36</f>
        <v>5497.7163631353969</v>
      </c>
      <c r="BE32" s="147">
        <f>conversões!BD32*INPUTs!AZ$36</f>
        <v>1845.7495261486217</v>
      </c>
      <c r="BF32" s="147">
        <f>conversões!BE32*INPUTs!BA$36</f>
        <v>11212.110712334787</v>
      </c>
      <c r="BG32" s="147">
        <f>conversões!BF32*INPUTs!BB$36</f>
        <v>968990.36787471408</v>
      </c>
      <c r="BH32" s="147">
        <f>conversões!BG32*INPUTs!BC$36</f>
        <v>3328.8412378821504</v>
      </c>
      <c r="BI32" s="147">
        <f>conversões!BH32*INPUTs!BD$36</f>
        <v>4980.3537039224902</v>
      </c>
      <c r="BJ32" s="147">
        <f>conversões!BI32*INPUTs!BE$36</f>
        <v>7051.9750893810888</v>
      </c>
      <c r="BK32" s="147">
        <f>conversões!BJ32*INPUTs!BF$36</f>
        <v>777.82603374123153</v>
      </c>
      <c r="BL32" s="147">
        <f>conversões!BK32*INPUTs!BG$36</f>
        <v>543.11009559374384</v>
      </c>
      <c r="BM32" s="147">
        <f>conversões!BL32*INPUTs!BH$36</f>
        <v>703.02411450023112</v>
      </c>
      <c r="BN32" s="147">
        <f>conversões!BM32*INPUTs!BI$36</f>
        <v>27.236494441374067</v>
      </c>
      <c r="BO32" s="145">
        <f t="shared" si="1"/>
        <v>1012426.7420625038</v>
      </c>
      <c r="BP32" s="147">
        <f>conversões!BO32*INPUTs!BK$36</f>
        <v>2518.9445750697969</v>
      </c>
      <c r="BQ32" s="147">
        <f>conversões!BP32*INPUTs!BL$36</f>
        <v>0</v>
      </c>
      <c r="BR32" s="147">
        <f>conversões!BQ32*INPUTs!BM$36</f>
        <v>1668.4900510971074</v>
      </c>
      <c r="BS32" s="147">
        <f>conversões!BR32*INPUTs!BN$36</f>
        <v>0</v>
      </c>
      <c r="BT32" s="147">
        <f>conversões!BS32*INPUTs!BO$36</f>
        <v>654.71894005399975</v>
      </c>
      <c r="BU32" s="147">
        <f>conversões!BT32*INPUTs!BP$36</f>
        <v>0</v>
      </c>
      <c r="BV32" s="147">
        <f>conversões!BU32*INPUTs!BQ$36</f>
        <v>0</v>
      </c>
      <c r="BW32" s="147">
        <f>conversões!BV32*INPUTs!BR$36</f>
        <v>1122.0933513322202</v>
      </c>
      <c r="BX32" s="147">
        <f>conversões!BW32*INPUTs!BS$36</f>
        <v>146.04611339506664</v>
      </c>
      <c r="BY32" s="147">
        <f>conversões!BX32*INPUTs!BT$36</f>
        <v>205.50609204988854</v>
      </c>
      <c r="BZ32" s="147">
        <f>conversões!BY32*INPUTs!BU$36</f>
        <v>120.66510421135048</v>
      </c>
      <c r="CA32" s="147">
        <f>conversões!BZ32*INPUTs!BV$36</f>
        <v>37.032294997164286</v>
      </c>
      <c r="CB32" s="147">
        <f>conversões!CA32*INPUTs!BW$36</f>
        <v>519.06918057560688</v>
      </c>
      <c r="CC32" s="147">
        <f>conversões!CB32*INPUTs!BX$36</f>
        <v>0</v>
      </c>
      <c r="CD32" s="147">
        <f>conversões!CC32*INPUTs!BY$36</f>
        <v>57.585218720590468</v>
      </c>
      <c r="CE32" s="147">
        <f>conversões!CD32*INPUTs!BZ$36</f>
        <v>530.86026330277809</v>
      </c>
      <c r="CF32" s="147">
        <f>conversões!CE32*INPUTs!CA$36</f>
        <v>6162.3771022468418</v>
      </c>
      <c r="CG32" s="147">
        <f>conversões!CF32*INPUTs!CB$36</f>
        <v>1694.9204629404746</v>
      </c>
      <c r="CH32" s="147">
        <f>conversões!CG32*INPUTs!CC$36</f>
        <v>40943.833470758575</v>
      </c>
      <c r="CI32" s="147">
        <f>conversões!CH32*INPUTs!CD$36</f>
        <v>1220296.0846608737</v>
      </c>
      <c r="CJ32" s="147">
        <f>conversões!CI32*INPUTs!CE$36</f>
        <v>16758.475811768909</v>
      </c>
      <c r="CK32" s="147">
        <f>conversões!CJ32*INPUTs!CF$36</f>
        <v>11875.320551430428</v>
      </c>
      <c r="CL32" s="147">
        <f>conversões!CK32*INPUTs!CG$36</f>
        <v>8204.8887037789791</v>
      </c>
      <c r="CM32" s="147">
        <f>conversões!CL32*INPUTs!CH$36</f>
        <v>378.48023875208816</v>
      </c>
      <c r="CN32" s="147">
        <f>conversões!CM32*INPUTs!CI$36</f>
        <v>772.12797972764838</v>
      </c>
      <c r="CO32" s="147">
        <f>conversões!CN32*INPUTs!CJ$36</f>
        <v>393.94075900976992</v>
      </c>
      <c r="CP32" s="147">
        <f>conversões!CO32*INPUTs!CK$36</f>
        <v>61.887908495538774</v>
      </c>
      <c r="CQ32" s="145">
        <f t="shared" si="2"/>
        <v>1315123.3488345884</v>
      </c>
      <c r="CR32" s="147">
        <f>conversões!CQ32*INPUTs!CM$36</f>
        <v>2159.1532838201006</v>
      </c>
      <c r="CS32" s="147">
        <f>conversões!CR32*INPUTs!CN$36</f>
        <v>0</v>
      </c>
      <c r="CT32" s="147">
        <f>conversões!CS32*INPUTs!CO$36</f>
        <v>99.429218799280449</v>
      </c>
      <c r="CU32" s="147">
        <f>conversões!CT32*INPUTs!CP$36</f>
        <v>0</v>
      </c>
      <c r="CV32" s="147">
        <f>conversões!CU32*INPUTs!CQ$36</f>
        <v>577.50739577145055</v>
      </c>
      <c r="CW32" s="147">
        <f>conversões!CV32*INPUTs!CR$36</f>
        <v>0</v>
      </c>
      <c r="CX32" s="147">
        <f>conversões!CW32*INPUTs!CS$36</f>
        <v>0</v>
      </c>
      <c r="CY32" s="147">
        <f>conversões!CX32*INPUTs!CT$36</f>
        <v>826.25834183457835</v>
      </c>
      <c r="CZ32" s="147">
        <f>conversões!CY32*INPUTs!CU$36</f>
        <v>149.26140516720497</v>
      </c>
      <c r="DA32" s="147">
        <f>conversões!CZ32*INPUTs!CV$36</f>
        <v>55.721258864378257</v>
      </c>
      <c r="DB32" s="147">
        <f>conversões!DA32*INPUTs!CW$36</f>
        <v>159.13429207029401</v>
      </c>
      <c r="DC32" s="147">
        <f>conversões!DB32*INPUTs!CX$36</f>
        <v>0</v>
      </c>
      <c r="DD32" s="147">
        <f>conversões!DC32*INPUTs!CY$36</f>
        <v>0</v>
      </c>
      <c r="DE32" s="147">
        <f>conversões!DD32*INPUTs!CZ$36</f>
        <v>0</v>
      </c>
      <c r="DF32" s="147">
        <f>conversões!DE32*INPUTs!DA$36</f>
        <v>55.721258864378257</v>
      </c>
      <c r="DG32" s="147">
        <f>conversões!DF32*INPUTs!DB$36</f>
        <v>327.6087962573443</v>
      </c>
      <c r="DH32" s="147">
        <f>conversões!DG32*INPUTs!DC$36</f>
        <v>5969.905128548794</v>
      </c>
      <c r="DI32" s="147">
        <f>conversões!DH32*INPUTs!DD$36</f>
        <v>1685.2490892205847</v>
      </c>
      <c r="DJ32" s="147">
        <f>conversões!DI32*INPUTs!DE$36</f>
        <v>45602.615649384272</v>
      </c>
      <c r="DK32" s="147">
        <f>conversões!DJ32*INPUTs!DF$36</f>
        <v>1218986.4620533914</v>
      </c>
      <c r="DL32" s="147">
        <f>conversões!DK32*INPUTs!DG$36</f>
        <v>3705.074688077651</v>
      </c>
      <c r="DM32" s="147">
        <f>conversões!DL32*INPUTs!DH$36</f>
        <v>15028.394138773923</v>
      </c>
      <c r="DN32" s="147">
        <f>conversões!DM32*INPUTs!DI$36</f>
        <v>6243.8809351386863</v>
      </c>
      <c r="DO32" s="147">
        <f>conversões!DN32*INPUTs!DJ$36</f>
        <v>209.08252179385968</v>
      </c>
      <c r="DP32" s="147">
        <f>conversões!DO32*INPUTs!DK$36</f>
        <v>710.90051106338046</v>
      </c>
      <c r="DQ32" s="147">
        <f>conversões!DP32*INPUTs!DL$36</f>
        <v>512.28949630228954</v>
      </c>
      <c r="DR32" s="147">
        <f>conversões!DQ32*INPUTs!DM$36</f>
        <v>45.134219680165451</v>
      </c>
      <c r="DS32" s="145">
        <f t="shared" si="3"/>
        <v>1303108.7836828243</v>
      </c>
      <c r="DT32" s="147">
        <f>conversões!DS32*INPUTs!DO$36</f>
        <v>2431.7704376109996</v>
      </c>
      <c r="DU32" s="147">
        <f>conversões!DT32*INPUTs!DP$36</f>
        <v>223.55225843956649</v>
      </c>
      <c r="DV32" s="147">
        <f>conversões!DU32*INPUTs!DQ$36</f>
        <v>4106.5538265379564</v>
      </c>
      <c r="DW32" s="147">
        <f>conversões!DV32*INPUTs!DR$36</f>
        <v>1462.3747828432631</v>
      </c>
      <c r="DX32" s="147">
        <f>conversões!DW32*INPUTs!DS$36</f>
        <v>7075.7354982980651</v>
      </c>
      <c r="DY32" s="147">
        <f>conversões!DX32*INPUTs!DT$36</f>
        <v>268.56038378055246</v>
      </c>
      <c r="DZ32" s="147">
        <f>conversões!DY32*INPUTs!DU$36</f>
        <v>827.33346988375195</v>
      </c>
      <c r="EA32" s="147">
        <f>conversões!DZ32*INPUTs!DV$36</f>
        <v>1483.4587259752082</v>
      </c>
      <c r="EB32" s="147">
        <f>conversões!EA32*INPUTs!DW$36</f>
        <v>963.53390799296983</v>
      </c>
      <c r="EC32" s="147">
        <f>conversões!EB32*INPUTs!DX$36</f>
        <v>12071.694740102508</v>
      </c>
      <c r="ED32" s="147">
        <f>conversões!EC32*INPUTs!DY$36</f>
        <v>2197.1362236669415</v>
      </c>
      <c r="EE32" s="147">
        <f>conversões!ED32*INPUTs!DZ$36</f>
        <v>1581.6539042552408</v>
      </c>
      <c r="EF32" s="147">
        <f>conversões!EE32*INPUTs!EA$36</f>
        <v>6750.070038584844</v>
      </c>
      <c r="EG32" s="147">
        <f>conversões!EF32*INPUTs!EB$36</f>
        <v>2032.6234831149584</v>
      </c>
      <c r="EH32" s="147">
        <f>conversões!EG32*INPUTs!EC$36</f>
        <v>3188.6526562483991</v>
      </c>
      <c r="EI32" s="147">
        <f>conversões!EH32*INPUTs!ED$36</f>
        <v>13510.818000202795</v>
      </c>
      <c r="EJ32" s="147">
        <f>conversões!EI32*INPUTs!EE$36</f>
        <v>12183.376413082797</v>
      </c>
      <c r="EK32" s="147">
        <f>conversões!EJ32*INPUTs!EF$36</f>
        <v>5430.6233804917802</v>
      </c>
      <c r="EL32" s="147">
        <f>conversões!EK32*INPUTs!EG$36</f>
        <v>25767.086785044761</v>
      </c>
      <c r="EM32" s="147">
        <f>conversões!EL32*INPUTs!EH$36</f>
        <v>1377438.7763976955</v>
      </c>
      <c r="EN32" s="147">
        <f>conversões!EM32*INPUTs!EI$36</f>
        <v>72146.115595516167</v>
      </c>
      <c r="EO32" s="147">
        <f>conversões!EN32*INPUTs!EJ$36</f>
        <v>24493.10251582877</v>
      </c>
      <c r="EP32" s="147">
        <f>conversões!EO32*INPUTs!EK$36</f>
        <v>30275.371735929089</v>
      </c>
      <c r="EQ32" s="147">
        <f>conversões!EP32*INPUTs!EL$36</f>
        <v>2801.1292791631113</v>
      </c>
      <c r="ER32" s="147">
        <f>conversões!EQ32*INPUTs!EM$36</f>
        <v>3215.990912840597</v>
      </c>
      <c r="ES32" s="147">
        <f>conversões!ER32*INPUTs!EN$36</f>
        <v>25488.934451997877</v>
      </c>
      <c r="ET32" s="147">
        <f>conversões!ES32*INPUTs!EO$36</f>
        <v>8472.1356004800527</v>
      </c>
      <c r="EU32" s="145">
        <f t="shared" si="4"/>
        <v>1647888.1654056087</v>
      </c>
      <c r="EV32" s="147">
        <f>conversões!EU32*INPUTs!EQ$36</f>
        <v>2069.1721826004227</v>
      </c>
      <c r="EW32" s="147">
        <f>conversões!EV32*INPUTs!ER$36</f>
        <v>0</v>
      </c>
      <c r="EX32" s="147">
        <f>conversões!EW32*INPUTs!ES$36</f>
        <v>5113.9708974096875</v>
      </c>
      <c r="EY32" s="147">
        <f>conversões!EX32*INPUTs!ET$36</f>
        <v>1439.8016925752511</v>
      </c>
      <c r="EZ32" s="147">
        <f>conversões!EY32*INPUTs!EU$36</f>
        <v>8329.2543432726088</v>
      </c>
      <c r="FA32" s="147">
        <f>conversões!EZ32*INPUTs!EV$36</f>
        <v>0</v>
      </c>
      <c r="FB32" s="147">
        <f>conversões!FA32*INPUTs!EW$36</f>
        <v>1165.9479291446678</v>
      </c>
      <c r="FC32" s="147">
        <f>conversões!FB32*INPUTs!EX$36</f>
        <v>1164.4249832983696</v>
      </c>
      <c r="FD32" s="147">
        <f>conversões!FC32*INPUTs!EY$36</f>
        <v>1178.8368246679249</v>
      </c>
      <c r="FE32" s="147">
        <f>conversões!FD32*INPUTs!EZ$36</f>
        <v>11341.859596686078</v>
      </c>
      <c r="FF32" s="147">
        <f>conversões!FE32*INPUTs!FA$36</f>
        <v>3026.7377845969622</v>
      </c>
      <c r="FG32" s="147">
        <f>conversões!FF32*INPUTs!FB$36</f>
        <v>79.351177639321975</v>
      </c>
      <c r="FH32" s="147">
        <f>conversões!FG32*INPUTs!FC$36</f>
        <v>6292.7456531467606</v>
      </c>
      <c r="FI32" s="147">
        <f>conversões!FH32*INPUTs!FD$36</f>
        <v>1901.7784842811443</v>
      </c>
      <c r="FJ32" s="147">
        <f>conversões!FI32*INPUTs!FE$36</f>
        <v>3026.3236155519389</v>
      </c>
      <c r="FK32" s="147">
        <f>conversões!FJ32*INPUTs!FF$36</f>
        <v>12251.979708306173</v>
      </c>
      <c r="FL32" s="147">
        <f>conversões!FK32*INPUTs!FG$36</f>
        <v>8855.6998759021953</v>
      </c>
      <c r="FM32" s="147">
        <f>conversões!FL32*INPUTs!FH$36</f>
        <v>4010.9744059742029</v>
      </c>
      <c r="FN32" s="147">
        <f>conversões!FM32*INPUTs!FI$36</f>
        <v>26169.250197807829</v>
      </c>
      <c r="FO32" s="147">
        <f>conversões!FN32*INPUTs!FJ$36</f>
        <v>1394572.5810067416</v>
      </c>
      <c r="FP32" s="147">
        <f>conversões!FO32*INPUTs!FK$36</f>
        <v>81656.608434265218</v>
      </c>
      <c r="FQ32" s="147">
        <f>conversões!FP32*INPUTs!FL$36</f>
        <v>23579.301068708017</v>
      </c>
      <c r="FR32" s="147">
        <f>conversões!FQ32*INPUTs!FM$36</f>
        <v>42803.586421548418</v>
      </c>
      <c r="FS32" s="147">
        <f>conversões!FR32*INPUTs!FN$36</f>
        <v>3665.7289588300323</v>
      </c>
      <c r="FT32" s="147">
        <f>conversões!FS32*INPUTs!FO$36</f>
        <v>2764.3007545134615</v>
      </c>
      <c r="FU32" s="147">
        <f>conversões!FT32*INPUTs!FP$36</f>
        <v>22792.943582935233</v>
      </c>
      <c r="FV32" s="147">
        <f>conversões!FU32*INPUTs!FQ$36</f>
        <v>9519.49548750145</v>
      </c>
      <c r="FW32" s="145">
        <f t="shared" si="5"/>
        <v>1678772.6550679049</v>
      </c>
      <c r="FX32" s="147">
        <f>conversões!FW32*INPUTs!FS$36</f>
        <v>1941.1535679768192</v>
      </c>
      <c r="FY32" s="147">
        <f>conversões!FX32*INPUTs!FT$36</f>
        <v>0</v>
      </c>
      <c r="FZ32" s="147">
        <f>conversões!FY32*INPUTs!FU$36</f>
        <v>4761.2040762196948</v>
      </c>
      <c r="GA32" s="147">
        <f>conversões!FZ32*INPUTs!FV$36</f>
        <v>369.04235122164749</v>
      </c>
      <c r="GB32" s="147">
        <f>conversões!GA32*INPUTs!FW$36</f>
        <v>7290.291975095839</v>
      </c>
      <c r="GC32" s="147">
        <f>conversões!GB32*INPUTs!FX$36</f>
        <v>0</v>
      </c>
      <c r="GD32" s="147">
        <f>conversões!GC32*INPUTs!FY$36</f>
        <v>658.56321283989166</v>
      </c>
      <c r="GE32" s="147">
        <f>conversões!GD32*INPUTs!FZ$36</f>
        <v>801.12866215494557</v>
      </c>
      <c r="GF32" s="147">
        <f>conversões!GE32*INPUTs!GA$36</f>
        <v>686.87405351930113</v>
      </c>
      <c r="GG32" s="147">
        <f>conversões!GF32*INPUTs!GB$36</f>
        <v>12416.180799418462</v>
      </c>
      <c r="GH32" s="147">
        <f>conversões!GG32*INPUTs!GC$36</f>
        <v>1320.2936478899057</v>
      </c>
      <c r="GI32" s="147">
        <f>conversões!GH32*INPUTs!GD$36</f>
        <v>0</v>
      </c>
      <c r="GJ32" s="147">
        <f>conversões!GI32*INPUTs!GE$36</f>
        <v>4549.2821812535776</v>
      </c>
      <c r="GK32" s="147">
        <f>conversões!GJ32*INPUTs!GF$36</f>
        <v>1765.0436469720592</v>
      </c>
      <c r="GL32" s="147">
        <f>conversões!GK32*INPUTs!GG$36</f>
        <v>2164.9174415525131</v>
      </c>
      <c r="GM32" s="147">
        <f>conversões!GL32*INPUTs!GH$36</f>
        <v>12406.890049793565</v>
      </c>
      <c r="GN32" s="147">
        <f>conversões!GM32*INPUTs!GI$36</f>
        <v>8542.5703783481549</v>
      </c>
      <c r="GO32" s="147">
        <f>conversões!GN32*INPUTs!GJ$36</f>
        <v>3727.162365291048</v>
      </c>
      <c r="GP32" s="147">
        <f>conversões!GO32*INPUTs!GK$36</f>
        <v>24655.922300590475</v>
      </c>
      <c r="GQ32" s="147">
        <f>conversões!GP32*INPUTs!GL$36</f>
        <v>461717.38343052723</v>
      </c>
      <c r="GR32" s="147">
        <f>conversões!GQ32*INPUTs!GM$36</f>
        <v>61852.647880234123</v>
      </c>
      <c r="GS32" s="147">
        <f>conversões!GR32*INPUTs!GN$36</f>
        <v>20177.868236716335</v>
      </c>
      <c r="GT32" s="147">
        <f>conversões!GS32*INPUTs!GO$36</f>
        <v>29895.505214386885</v>
      </c>
      <c r="GU32" s="147">
        <f>conversões!GT32*INPUTs!GP$36</f>
        <v>4434.6109393009892</v>
      </c>
      <c r="GV32" s="147">
        <f>conversões!GU32*INPUTs!GQ$36</f>
        <v>2964.7869580777547</v>
      </c>
      <c r="GW32" s="147">
        <f>conversões!GV32*INPUTs!GR$36</f>
        <v>15693.742652357372</v>
      </c>
      <c r="GX32" s="147">
        <f>conversões!GW32*INPUTs!GS$36</f>
        <v>7536.1616844075334</v>
      </c>
      <c r="GY32" s="145">
        <f t="shared" si="6"/>
        <v>692329.22770614619</v>
      </c>
      <c r="GZ32" s="147">
        <f>conversões!GY32*INPUTs!GU$36</f>
        <v>1575.8678199146354</v>
      </c>
      <c r="HA32" s="147">
        <f>conversões!GZ32*INPUTs!GV$36</f>
        <v>0</v>
      </c>
      <c r="HB32" s="147">
        <f>conversões!HA32*INPUTs!GW$36</f>
        <v>4997.1275083072123</v>
      </c>
      <c r="HC32" s="147">
        <f>conversões!HB32*INPUTs!GX$36</f>
        <v>501.73198993525932</v>
      </c>
      <c r="HD32" s="147">
        <f>conversões!HC32*INPUTs!GY$36</f>
        <v>6534.7832797247502</v>
      </c>
      <c r="HE32" s="147">
        <f>conversões!HD32*INPUTs!GZ$36</f>
        <v>0</v>
      </c>
      <c r="HF32" s="147">
        <f>conversões!HE32*INPUTs!HA$36</f>
        <v>663.7661638208823</v>
      </c>
      <c r="HG32" s="147">
        <f>conversões!HF32*INPUTs!HB$36</f>
        <v>1120.6531025158652</v>
      </c>
      <c r="HH32" s="147">
        <f>conversões!HG32*INPUTs!HC$36</f>
        <v>1882.9351499406005</v>
      </c>
      <c r="HI32" s="147">
        <f>conversões!HH32*INPUTs!HD$36</f>
        <v>11233.238579885794</v>
      </c>
      <c r="HJ32" s="147">
        <f>conversões!HI32*INPUTs!HE$36</f>
        <v>1613.8241455036214</v>
      </c>
      <c r="HK32" s="147">
        <f>conversões!HJ32*INPUTs!HF$36</f>
        <v>0</v>
      </c>
      <c r="HL32" s="147">
        <f>conversões!HK32*INPUTs!HG$36</f>
        <v>4499.6923921279758</v>
      </c>
      <c r="HM32" s="147">
        <f>conversões!HL32*INPUTs!HH$36</f>
        <v>2703.7078902380599</v>
      </c>
      <c r="HN32" s="147">
        <f>conversões!HM32*INPUTs!HI$36</f>
        <v>2799.7145307713968</v>
      </c>
      <c r="HO32" s="147">
        <f>conversões!HN32*INPUTs!HJ$36</f>
        <v>14684.717912920218</v>
      </c>
      <c r="HP32" s="147">
        <f>conversões!HO32*INPUTs!HK$36</f>
        <v>6804.4409602125288</v>
      </c>
      <c r="HQ32" s="147">
        <f>conversões!HP32*INPUTs!HL$36</f>
        <v>4370.5268120561504</v>
      </c>
      <c r="HR32" s="147">
        <f>conversões!HQ32*INPUTs!HM$36</f>
        <v>40999.878897759001</v>
      </c>
      <c r="HS32" s="147">
        <f>conversões!HR32*INPUTs!HN$36</f>
        <v>523654.98849210137</v>
      </c>
      <c r="HT32" s="147">
        <f>conversões!HS32*INPUTs!HO$36</f>
        <v>36772.087987595551</v>
      </c>
      <c r="HU32" s="147">
        <f>conversões!HT32*INPUTs!HP$36</f>
        <v>12522.153103916977</v>
      </c>
      <c r="HV32" s="147">
        <f>conversões!HU32*INPUTs!HQ$36</f>
        <v>24781.144253660772</v>
      </c>
      <c r="HW32" s="147">
        <f>conversões!HV32*INPUTs!HR$36</f>
        <v>7127.0187046204101</v>
      </c>
      <c r="HX32" s="147">
        <f>conversões!HW32*INPUTs!HS$36</f>
        <v>2830.4595918391128</v>
      </c>
      <c r="HY32" s="147">
        <f>conversões!HX32*INPUTs!HT$36</f>
        <v>17884.984415403207</v>
      </c>
      <c r="HZ32" s="147">
        <f>conversões!HY32*INPUTs!HU$36</f>
        <v>10154.64430300713</v>
      </c>
      <c r="IA32" s="145">
        <f t="shared" si="7"/>
        <v>742714.08798777871</v>
      </c>
    </row>
    <row r="33" spans="1:235" s="28" customFormat="1" ht="24" x14ac:dyDescent="0.25">
      <c r="A33" s="99" t="s">
        <v>28</v>
      </c>
      <c r="B33" s="100">
        <v>6391</v>
      </c>
      <c r="C33" s="100"/>
      <c r="D33" s="100">
        <v>8</v>
      </c>
      <c r="E33" s="100"/>
      <c r="F33" s="100"/>
      <c r="G33" s="100" t="s">
        <v>823</v>
      </c>
      <c r="H33" s="100" t="s">
        <v>788</v>
      </c>
      <c r="I33" s="99" t="s">
        <v>839</v>
      </c>
      <c r="J33" s="99" t="s">
        <v>885</v>
      </c>
      <c r="K33" s="99" t="s">
        <v>845</v>
      </c>
      <c r="L33" s="147">
        <f>conversões!K33*INPUTs!G$37</f>
        <v>14443.187827033966</v>
      </c>
      <c r="M33" s="147">
        <f>conversões!L33*INPUTs!H$37</f>
        <v>0</v>
      </c>
      <c r="N33" s="147">
        <f>conversões!M33*INPUTs!I$37</f>
        <v>161.64768020067481</v>
      </c>
      <c r="O33" s="147">
        <f>conversões!N33*INPUTs!J$37</f>
        <v>0</v>
      </c>
      <c r="P33" s="147">
        <f>conversões!O33*INPUTs!K$37</f>
        <v>1841.5277547848207</v>
      </c>
      <c r="Q33" s="147">
        <f>conversões!P33*INPUTs!L$37</f>
        <v>0</v>
      </c>
      <c r="R33" s="147">
        <f>conversões!Q33*INPUTs!M$37</f>
        <v>0</v>
      </c>
      <c r="S33" s="147">
        <f>conversões!R33*INPUTs!N$37</f>
        <v>899.3545949511132</v>
      </c>
      <c r="T33" s="147">
        <f>conversões!S33*INPUTs!O$37</f>
        <v>405.21437448679666</v>
      </c>
      <c r="U33" s="147">
        <f>conversões!T33*INPUTs!P$37</f>
        <v>1595.7232549890768</v>
      </c>
      <c r="V33" s="147">
        <f>conversões!U33*INPUTs!Q$37</f>
        <v>657.54200433138055</v>
      </c>
      <c r="W33" s="147">
        <f>conversões!V33*INPUTs!R$37</f>
        <v>448.25288681140654</v>
      </c>
      <c r="X33" s="147">
        <f>conversões!W33*INPUTs!S$37</f>
        <v>1713.2440937175752</v>
      </c>
      <c r="Y33" s="147">
        <f>conversões!X33*INPUTs!T$37</f>
        <v>1267.8569121675059</v>
      </c>
      <c r="Z33" s="147">
        <f>conversões!Y33*INPUTs!U$37</f>
        <v>360.55546098691326</v>
      </c>
      <c r="AA33" s="147">
        <f>conversões!Z33*INPUTs!V$37</f>
        <v>1112.2815153917097</v>
      </c>
      <c r="AB33" s="147">
        <f>conversões!AA33*INPUTs!W$37</f>
        <v>14870.301574318984</v>
      </c>
      <c r="AC33" s="147">
        <f>conversões!AB33*INPUTs!X$37</f>
        <v>2587.7035586974207</v>
      </c>
      <c r="AD33" s="147">
        <f>conversões!AC33*INPUTs!Y$37</f>
        <v>25555.895437712217</v>
      </c>
      <c r="AE33" s="147">
        <f>conversões!AD33*INPUTs!Z$37</f>
        <v>68074.859505231681</v>
      </c>
      <c r="AF33" s="147">
        <f>conversões!AE33*INPUTs!AA$37</f>
        <v>5438.0695390789142</v>
      </c>
      <c r="AG33" s="147">
        <f>conversões!AF33*INPUTs!AB$37</f>
        <v>3862.8652813458416</v>
      </c>
      <c r="AH33" s="147">
        <f>conversões!AG33*INPUTs!AC$37</f>
        <v>4367.6400975283004</v>
      </c>
      <c r="AI33" s="147">
        <f>conversões!AH33*INPUTs!AD$37</f>
        <v>1133.1751534150251</v>
      </c>
      <c r="AJ33" s="147">
        <f>conversões!AI33*INPUTs!AE$37</f>
        <v>3047.4808700897138</v>
      </c>
      <c r="AK33" s="147">
        <f>conversões!AJ33*INPUTs!AF$37</f>
        <v>1686.1577031312261</v>
      </c>
      <c r="AL33" s="147">
        <f>conversões!AK33*INPUTs!AG$37</f>
        <v>61310.856890195741</v>
      </c>
      <c r="AM33" s="145">
        <f t="shared" si="0"/>
        <v>216841.39397059806</v>
      </c>
      <c r="AN33" s="147">
        <f>conversões!AM33*INPUTs!AI$37</f>
        <v>121.55247282622527</v>
      </c>
      <c r="AO33" s="147">
        <f>conversões!AN33*INPUTs!AJ$37</f>
        <v>0</v>
      </c>
      <c r="AP33" s="147">
        <f>conversões!AO33*INPUTs!AK$37</f>
        <v>202.90443089903658</v>
      </c>
      <c r="AQ33" s="147">
        <f>conversões!AP33*INPUTs!AL$37</f>
        <v>0</v>
      </c>
      <c r="AR33" s="147">
        <f>conversões!AQ33*INPUTs!AM$37</f>
        <v>1133.2310851575594</v>
      </c>
      <c r="AS33" s="147">
        <f>conversões!AR33*INPUTs!AN$37</f>
        <v>0</v>
      </c>
      <c r="AT33" s="147">
        <f>conversões!AS33*INPUTs!AO$37</f>
        <v>0</v>
      </c>
      <c r="AU33" s="147">
        <f>conversões!AT33*INPUTs!AP$37</f>
        <v>651.52934244086964</v>
      </c>
      <c r="AV33" s="147">
        <f>conversões!AU33*INPUTs!AQ$37</f>
        <v>398.91164480386129</v>
      </c>
      <c r="AW33" s="147">
        <f>conversões!AV33*INPUTs!AR$37</f>
        <v>972.32272550220318</v>
      </c>
      <c r="AX33" s="147">
        <f>conversões!AW33*INPUTs!AS$37</f>
        <v>498.03237136157014</v>
      </c>
      <c r="AY33" s="147">
        <f>conversões!AX33*INPUTs!AT$37</f>
        <v>324.73998695561687</v>
      </c>
      <c r="AZ33" s="147">
        <f>conversões!AY33*INPUTs!AU$37</f>
        <v>1090.8606507846869</v>
      </c>
      <c r="BA33" s="147">
        <f>conversões!AZ33*INPUTs!AV$37</f>
        <v>766.15532708161174</v>
      </c>
      <c r="BB33" s="147">
        <f>conversões!BA33*INPUTs!AW$37</f>
        <v>92.435340552262574</v>
      </c>
      <c r="BC33" s="147">
        <f>conversões!BB33*INPUTs!AX$37</f>
        <v>667.53067018497086</v>
      </c>
      <c r="BD33" s="147">
        <f>conversões!BC33*INPUTs!AY$37</f>
        <v>7051.7912221520082</v>
      </c>
      <c r="BE33" s="147">
        <f>conversões!BD33*INPUTs!AZ$37</f>
        <v>1859.8217755992582</v>
      </c>
      <c r="BF33" s="147">
        <f>conversões!BE33*INPUTs!BA$37</f>
        <v>21037.222043866808</v>
      </c>
      <c r="BG33" s="147">
        <f>conversões!BF33*INPUTs!BB$37</f>
        <v>53865.848538316932</v>
      </c>
      <c r="BH33" s="147">
        <f>conversões!BG33*INPUTs!BC$37</f>
        <v>3603.9768986823651</v>
      </c>
      <c r="BI33" s="147">
        <f>conversões!BH33*INPUTs!BD$37</f>
        <v>3084.3862950203434</v>
      </c>
      <c r="BJ33" s="147">
        <f>conversões!BI33*INPUTs!BE$37</f>
        <v>3758.1070518445363</v>
      </c>
      <c r="BK33" s="147">
        <f>conversões!BJ33*INPUTs!BF$37</f>
        <v>1202.8680192571649</v>
      </c>
      <c r="BL33" s="147">
        <f>conversões!BK33*INPUTs!BG$37</f>
        <v>2448.8629020905832</v>
      </c>
      <c r="BM33" s="147">
        <f>conversões!BL33*INPUTs!BH$37</f>
        <v>795.19658534698681</v>
      </c>
      <c r="BN33" s="147">
        <f>conversões!BM33*INPUTs!BI$37</f>
        <v>55727.033350040307</v>
      </c>
      <c r="BO33" s="145">
        <f t="shared" si="1"/>
        <v>161355.32073076777</v>
      </c>
      <c r="BP33" s="147">
        <f>conversões!BO33*INPUTs!BK$37</f>
        <v>154.12451668845702</v>
      </c>
      <c r="BQ33" s="147">
        <f>conversões!BP33*INPUTs!BL$37</f>
        <v>0</v>
      </c>
      <c r="BR33" s="147">
        <f>conversões!BQ33*INPUTs!BM$37</f>
        <v>88.917990397186756</v>
      </c>
      <c r="BS33" s="147">
        <f>conversões!BR33*INPUTs!BN$37</f>
        <v>0</v>
      </c>
      <c r="BT33" s="147">
        <f>conversões!BS33*INPUTs!BO$37</f>
        <v>358.87260598685782</v>
      </c>
      <c r="BU33" s="147">
        <f>conversões!BT33*INPUTs!BP$37</f>
        <v>0</v>
      </c>
      <c r="BV33" s="147">
        <f>conversões!BU33*INPUTs!BQ$37</f>
        <v>0</v>
      </c>
      <c r="BW33" s="147">
        <f>conversões!BV33*INPUTs!BR$37</f>
        <v>1049.902095222245</v>
      </c>
      <c r="BX33" s="147">
        <f>conversões!BW33*INPUTs!BS$37</f>
        <v>208.68507950360154</v>
      </c>
      <c r="BY33" s="147">
        <f>conversões!BX33*INPUTs!BT$37</f>
        <v>562.2314777029668</v>
      </c>
      <c r="BZ33" s="147">
        <f>conversões!BY33*INPUTs!BU$37</f>
        <v>329.65064601345455</v>
      </c>
      <c r="CA33" s="147">
        <f>conversões!BZ33*INPUTs!BV$37</f>
        <v>129.92914515180755</v>
      </c>
      <c r="CB33" s="147">
        <f>conversões!CA33*INPUTs!BW$37</f>
        <v>685.8536960074656</v>
      </c>
      <c r="CC33" s="147">
        <f>conversões!CB33*INPUTs!BX$37</f>
        <v>550.46486526861474</v>
      </c>
      <c r="CD33" s="147">
        <f>conversões!CC33*INPUTs!BY$37</f>
        <v>25.082535159659933</v>
      </c>
      <c r="CE33" s="147">
        <f>conversões!CD33*INPUTs!BZ$37</f>
        <v>713.14446207595245</v>
      </c>
      <c r="CF33" s="147">
        <f>conversões!CE33*INPUTs!CA$37</f>
        <v>6239.915749468164</v>
      </c>
      <c r="CG33" s="147">
        <f>conversões!CF33*INPUTs!CB$37</f>
        <v>1304.466438233726</v>
      </c>
      <c r="CH33" s="147">
        <f>conversões!CG33*INPUTs!CC$37</f>
        <v>21978.067363411144</v>
      </c>
      <c r="CI33" s="147">
        <f>conversões!CH33*INPUTs!CD$37</f>
        <v>131374.42744261186</v>
      </c>
      <c r="CJ33" s="147">
        <f>conversões!CI33*INPUTs!CE$37</f>
        <v>3202.1312036877353</v>
      </c>
      <c r="CK33" s="147">
        <f>conversões!CJ33*INPUTs!CF$37</f>
        <v>1750.3173723327056</v>
      </c>
      <c r="CL33" s="147">
        <f>conversões!CK33*INPUTs!CG$37</f>
        <v>4246.2643158221817</v>
      </c>
      <c r="CM33" s="147">
        <f>conversões!CL33*INPUTs!CH$37</f>
        <v>1119.1194076018508</v>
      </c>
      <c r="CN33" s="147">
        <f>conversões!CM33*INPUTs!CI$37</f>
        <v>2080.9342201828554</v>
      </c>
      <c r="CO33" s="147">
        <f>conversões!CN33*INPUTs!CJ$37</f>
        <v>498.14882641946497</v>
      </c>
      <c r="CP33" s="147">
        <f>conversões!CO33*INPUTs!CK$37</f>
        <v>31147.039304562099</v>
      </c>
      <c r="CQ33" s="145">
        <f t="shared" si="2"/>
        <v>209797.69075951204</v>
      </c>
      <c r="CR33" s="147">
        <f>conversões!CQ33*INPUTs!CM$37</f>
        <v>35.046255309654079</v>
      </c>
      <c r="CS33" s="147">
        <f>conversões!CR33*INPUTs!CN$37</f>
        <v>0</v>
      </c>
      <c r="CT33" s="147">
        <f>conversões!CS33*INPUTs!CO$37</f>
        <v>0</v>
      </c>
      <c r="CU33" s="147">
        <f>conversões!CT33*INPUTs!CP$37</f>
        <v>0</v>
      </c>
      <c r="CV33" s="147">
        <f>conversões!CU33*INPUTs!CQ$37</f>
        <v>1373.9408536738565</v>
      </c>
      <c r="CW33" s="147">
        <f>conversões!CV33*INPUTs!CR$37</f>
        <v>0</v>
      </c>
      <c r="CX33" s="147">
        <f>conversões!CW33*INPUTs!CS$37</f>
        <v>0</v>
      </c>
      <c r="CY33" s="147">
        <f>conversões!CX33*INPUTs!CT$37</f>
        <v>683.82542732935099</v>
      </c>
      <c r="CZ33" s="147">
        <f>conversões!CY33*INPUTs!CU$37</f>
        <v>89.384027303521421</v>
      </c>
      <c r="DA33" s="147">
        <f>conversões!CZ33*INPUTs!CV$37</f>
        <v>424.72781877456396</v>
      </c>
      <c r="DB33" s="147">
        <f>conversões!DA33*INPUTs!CW$37</f>
        <v>122.66189358378929</v>
      </c>
      <c r="DC33" s="147">
        <f>conversões!DB33*INPUTs!CX$37</f>
        <v>38.583033368426513</v>
      </c>
      <c r="DD33" s="147">
        <f>conversões!DC33*INPUTs!CY$37</f>
        <v>365.34017076339643</v>
      </c>
      <c r="DE33" s="147">
        <f>conversões!DD33*INPUTs!CZ$37</f>
        <v>205.05145998813992</v>
      </c>
      <c r="DF33" s="147">
        <f>conversões!DE33*INPUTs!DA$37</f>
        <v>0</v>
      </c>
      <c r="DG33" s="147">
        <f>conversões!DF33*INPUTs!DB$37</f>
        <v>789.8496738742698</v>
      </c>
      <c r="DH33" s="147">
        <f>conversões!DG33*INPUTs!DC$37</f>
        <v>5740.5499331233868</v>
      </c>
      <c r="DI33" s="147">
        <f>conversões!DH33*INPUTs!DD$37</f>
        <v>787.45013072412485</v>
      </c>
      <c r="DJ33" s="147">
        <f>conversões!DI33*INPUTs!DE$37</f>
        <v>22589.223657900584</v>
      </c>
      <c r="DK33" s="147">
        <f>conversões!DJ33*INPUTs!DF$37</f>
        <v>100117.22304062243</v>
      </c>
      <c r="DL33" s="147">
        <f>conversões!DK33*INPUTs!DG$37</f>
        <v>1560.1342130523055</v>
      </c>
      <c r="DM33" s="147">
        <f>conversões!DL33*INPUTs!DH$37</f>
        <v>1384.0004150486914</v>
      </c>
      <c r="DN33" s="147">
        <f>conversões!DM33*INPUTs!DI$37</f>
        <v>1424.0451023312255</v>
      </c>
      <c r="DO33" s="147">
        <f>conversões!DN33*INPUTs!DJ$37</f>
        <v>866.17752421112289</v>
      </c>
      <c r="DP33" s="147">
        <f>conversões!DO33*INPUTs!DK$37</f>
        <v>825.60071259343772</v>
      </c>
      <c r="DQ33" s="147">
        <f>conversões!DP33*INPUTs!DL$37</f>
        <v>279.77039783364972</v>
      </c>
      <c r="DR33" s="147">
        <f>conversões!DQ33*INPUTs!DM$37</f>
        <v>25922.200346964437</v>
      </c>
      <c r="DS33" s="145">
        <f t="shared" si="3"/>
        <v>165624.78608837436</v>
      </c>
      <c r="DT33" s="147">
        <f>conversões!DS33*INPUTs!DO$37</f>
        <v>0</v>
      </c>
      <c r="DU33" s="147">
        <f>conversões!DT33*INPUTs!DP$37</f>
        <v>0</v>
      </c>
      <c r="DV33" s="147">
        <f>conversões!DU33*INPUTs!DQ$37</f>
        <v>0</v>
      </c>
      <c r="DW33" s="147">
        <f>conversões!DV33*INPUTs!DR$37</f>
        <v>0</v>
      </c>
      <c r="DX33" s="147">
        <f>conversões!DW33*INPUTs!DS$37</f>
        <v>109.13245301676291</v>
      </c>
      <c r="DY33" s="147">
        <f>conversões!DX33*INPUTs!DT$37</f>
        <v>0</v>
      </c>
      <c r="DZ33" s="147">
        <f>conversões!DY33*INPUTs!DU$37</f>
        <v>0</v>
      </c>
      <c r="EA33" s="147">
        <f>conversões!DZ33*INPUTs!DV$37</f>
        <v>105.13245376868257</v>
      </c>
      <c r="EB33" s="147">
        <f>conversões!EA33*INPUTs!DW$37</f>
        <v>15.707408019298292</v>
      </c>
      <c r="EC33" s="147">
        <f>conversões!EB33*INPUTs!DX$37</f>
        <v>57.008651458276738</v>
      </c>
      <c r="ED33" s="147">
        <f>conversões!EC33*INPUTs!DY$37</f>
        <v>47.738200842965398</v>
      </c>
      <c r="EE33" s="147">
        <f>conversões!ED33*INPUTs!DZ$37</f>
        <v>188.06926204672092</v>
      </c>
      <c r="EF33" s="147">
        <f>conversões!EE33*INPUTs!EA$37</f>
        <v>790.71800342444419</v>
      </c>
      <c r="EG33" s="147">
        <f>conversões!EF33*INPUTs!EB$37</f>
        <v>76.932882553943983</v>
      </c>
      <c r="EH33" s="147">
        <f>conversões!EG33*INPUTs!EC$37</f>
        <v>0</v>
      </c>
      <c r="EI33" s="147">
        <f>conversões!EH33*INPUTs!ED$37</f>
        <v>418.6014997492004</v>
      </c>
      <c r="EJ33" s="147">
        <f>conversões!EI33*INPUTs!EE$37</f>
        <v>2085.8572402247114</v>
      </c>
      <c r="EK33" s="147">
        <f>conversões!EJ33*INPUTs!EF$37</f>
        <v>240.95718280710295</v>
      </c>
      <c r="EL33" s="147">
        <f>conversões!EK33*INPUTs!EG$37</f>
        <v>8714.7511625091538</v>
      </c>
      <c r="EM33" s="147">
        <f>conversões!EL33*INPUTs!EH$37</f>
        <v>44559.414761037922</v>
      </c>
      <c r="EN33" s="147">
        <f>conversões!EM33*INPUTs!EI$37</f>
        <v>999.41971587552098</v>
      </c>
      <c r="EO33" s="147">
        <f>conversões!EN33*INPUTs!EJ$37</f>
        <v>471.64741855494987</v>
      </c>
      <c r="EP33" s="147">
        <f>conversões!EO33*INPUTs!EK$37</f>
        <v>1142.7698332972807</v>
      </c>
      <c r="EQ33" s="147">
        <f>conversões!EP33*INPUTs!EL$37</f>
        <v>387.31095702690249</v>
      </c>
      <c r="ER33" s="147">
        <f>conversões!EQ33*INPUTs!EM$37</f>
        <v>324.43728260959983</v>
      </c>
      <c r="ES33" s="147">
        <f>conversões!ER33*INPUTs!EN$37</f>
        <v>85.504353512416117</v>
      </c>
      <c r="ET33" s="147">
        <f>conversões!ES33*INPUTs!EO$37</f>
        <v>10923.509784827509</v>
      </c>
      <c r="EU33" s="145">
        <f t="shared" si="4"/>
        <v>71744.620507163359</v>
      </c>
      <c r="EV33" s="147">
        <f>conversões!EU33*INPUTs!EQ$37</f>
        <v>6.7467586201139111</v>
      </c>
      <c r="EW33" s="147">
        <f>conversões!EV33*INPUTs!ER$37</f>
        <v>0</v>
      </c>
      <c r="EX33" s="147">
        <f>conversões!EW33*INPUTs!ES$37</f>
        <v>0</v>
      </c>
      <c r="EY33" s="147">
        <f>conversões!EX33*INPUTs!ET$37</f>
        <v>0</v>
      </c>
      <c r="EZ33" s="147">
        <f>conversões!EY33*INPUTs!EU$37</f>
        <v>108.04054807021129</v>
      </c>
      <c r="FA33" s="147">
        <f>conversões!EZ33*INPUTs!EV$37</f>
        <v>0</v>
      </c>
      <c r="FB33" s="147">
        <f>conversões!FA33*INPUTs!EW$37</f>
        <v>8.7912309292393385</v>
      </c>
      <c r="FC33" s="147">
        <f>conversões!FB33*INPUTs!EX$37</f>
        <v>1850.70621934468</v>
      </c>
      <c r="FD33" s="147">
        <f>conversões!FC33*INPUTs!EY$37</f>
        <v>19.013592474866478</v>
      </c>
      <c r="FE33" s="147">
        <f>conversões!FD33*INPUTs!EZ$37</f>
        <v>52.311231482822606</v>
      </c>
      <c r="FF33" s="147">
        <f>conversões!FE33*INPUTs!FA$37</f>
        <v>58.349239702439704</v>
      </c>
      <c r="FG33" s="147">
        <f>conversões!FF33*INPUTs!FB$37</f>
        <v>1399.2263534075755</v>
      </c>
      <c r="FH33" s="147">
        <f>conversões!FG33*INPUTs!FC$37</f>
        <v>495.63419809905173</v>
      </c>
      <c r="FI33" s="147">
        <f>conversões!FH33*INPUTs!FD$37</f>
        <v>70.972902124232903</v>
      </c>
      <c r="FJ33" s="147">
        <f>conversões!FI33*INPUTs!FE$37</f>
        <v>2183.3182844587823</v>
      </c>
      <c r="FK33" s="147">
        <f>conversões!FJ33*INPUTs!FF$37</f>
        <v>293.97971636084247</v>
      </c>
      <c r="FL33" s="147">
        <f>conversões!FK33*INPUTs!FG$37</f>
        <v>1657.6934494606858</v>
      </c>
      <c r="FM33" s="147">
        <f>conversões!FL33*INPUTs!FH$37</f>
        <v>185.15409092394458</v>
      </c>
      <c r="FN33" s="147">
        <f>conversões!FM33*INPUTs!FI$37</f>
        <v>7017.1548031967432</v>
      </c>
      <c r="FO33" s="147">
        <f>conversões!FN33*INPUTs!FJ$37</f>
        <v>37171.167801355579</v>
      </c>
      <c r="FP33" s="147">
        <f>conversões!FO33*INPUTs!FK$37</f>
        <v>781.27560229615267</v>
      </c>
      <c r="FQ33" s="147">
        <f>conversões!FP33*INPUTs!FL$37</f>
        <v>316.76645063126591</v>
      </c>
      <c r="FR33" s="147">
        <f>conversões!FQ33*INPUTs!FM$37</f>
        <v>429.64749134051914</v>
      </c>
      <c r="FS33" s="147">
        <f>conversões!FR33*INPUTs!FN$37</f>
        <v>247.93438361104245</v>
      </c>
      <c r="FT33" s="147">
        <f>conversões!FS33*INPUTs!FO$37</f>
        <v>252.00765394156682</v>
      </c>
      <c r="FU33" s="147">
        <f>conversões!FT33*INPUTs!FP$37</f>
        <v>43.956018348045752</v>
      </c>
      <c r="FV33" s="147">
        <f>conversões!FU33*INPUTs!FQ$37</f>
        <v>8658.9676095481391</v>
      </c>
      <c r="FW33" s="145">
        <f t="shared" si="5"/>
        <v>63308.815629728539</v>
      </c>
      <c r="FX33" s="147">
        <f>conversões!FW33*INPUTs!FS$37</f>
        <v>4.7902339286322322</v>
      </c>
      <c r="FY33" s="147">
        <f>conversões!FX33*INPUTs!FT$37</f>
        <v>0</v>
      </c>
      <c r="FZ33" s="147">
        <f>conversões!FY33*INPUTs!FU$37</f>
        <v>10.644964285849404</v>
      </c>
      <c r="GA33" s="147">
        <f>conversões!FZ33*INPUTs!FV$37</f>
        <v>0</v>
      </c>
      <c r="GB33" s="147">
        <f>conversões!GA33*INPUTs!FW$37</f>
        <v>117.61706199150359</v>
      </c>
      <c r="GC33" s="147">
        <f>conversões!GB33*INPUTs!FX$37</f>
        <v>0</v>
      </c>
      <c r="GD33" s="147">
        <f>conversões!GC33*INPUTs!FY$37</f>
        <v>0</v>
      </c>
      <c r="GE33" s="147">
        <f>conversões!GD33*INPUTs!FZ$37</f>
        <v>75.747436865255168</v>
      </c>
      <c r="GF33" s="147">
        <f>conversões!GE33*INPUTs!GA$37</f>
        <v>8.8342558608254294</v>
      </c>
      <c r="GG33" s="147">
        <f>conversões!GF33*INPUTs!GB$37</f>
        <v>47.795357395241552</v>
      </c>
      <c r="GH33" s="147">
        <f>conversões!GG33*INPUTs!GC$37</f>
        <v>6.3869785715096432</v>
      </c>
      <c r="GI33" s="147">
        <f>conversões!GH33*INPUTs!GD$37</f>
        <v>971.97486989735671</v>
      </c>
      <c r="GJ33" s="147">
        <f>conversões!GI33*INPUTs!GE$37</f>
        <v>386.4757540131572</v>
      </c>
      <c r="GK33" s="147">
        <f>conversões!GJ33*INPUTs!GF$37</f>
        <v>0</v>
      </c>
      <c r="GL33" s="147">
        <f>conversões!GK33*INPUTs!GG$37</f>
        <v>0</v>
      </c>
      <c r="GM33" s="147">
        <f>conversões!GL33*INPUTs!GH$37</f>
        <v>243.09319466560692</v>
      </c>
      <c r="GN33" s="147">
        <f>conversões!GM33*INPUTs!GI$37</f>
        <v>890.7953077570395</v>
      </c>
      <c r="GO33" s="147">
        <f>conversões!GN33*INPUTs!GJ$37</f>
        <v>53.842016458545359</v>
      </c>
      <c r="GP33" s="147">
        <f>conversões!GO33*INPUTs!GK$37</f>
        <v>4270.0923386714458</v>
      </c>
      <c r="GQ33" s="147">
        <f>conversões!GP33*INPUTs!GL$37</f>
        <v>26113.856686435047</v>
      </c>
      <c r="GR33" s="147">
        <f>conversões!GQ33*INPUTs!GM$37</f>
        <v>325.739100636236</v>
      </c>
      <c r="GS33" s="147">
        <f>conversões!GR33*INPUTs!GN$37</f>
        <v>191.24338327315243</v>
      </c>
      <c r="GT33" s="147">
        <f>conversões!GS33*INPUTs!GO$37</f>
        <v>387.08304922545943</v>
      </c>
      <c r="GU33" s="147">
        <f>conversões!GT33*INPUTs!GP$37</f>
        <v>215.8452795831065</v>
      </c>
      <c r="GV33" s="147">
        <f>conversões!GU33*INPUTs!GQ$37</f>
        <v>145.18847753862542</v>
      </c>
      <c r="GW33" s="147">
        <f>conversões!GV33*INPUTs!GR$37</f>
        <v>10.538514642990911</v>
      </c>
      <c r="GX33" s="147">
        <f>conversões!GW33*INPUTs!GS$37</f>
        <v>6248.4610801896279</v>
      </c>
      <c r="GY33" s="145">
        <f t="shared" si="6"/>
        <v>40726.045341886216</v>
      </c>
      <c r="GZ33" s="147">
        <f>conversões!GY33*INPUTs!GU$37</f>
        <v>12.531753759373739</v>
      </c>
      <c r="HA33" s="147">
        <f>conversões!GZ33*INPUTs!GV$37</f>
        <v>0</v>
      </c>
      <c r="HB33" s="147">
        <f>conversões!HA33*INPUTs!GW$37</f>
        <v>20.853136630686716</v>
      </c>
      <c r="HC33" s="147">
        <f>conversões!HB33*INPUTs!GX$37</f>
        <v>0</v>
      </c>
      <c r="HD33" s="147">
        <f>conversões!HC33*INPUTs!GY$37</f>
        <v>9.0009818668517738</v>
      </c>
      <c r="HE33" s="147">
        <f>conversões!HD33*INPUTs!GZ$37</f>
        <v>0</v>
      </c>
      <c r="HF33" s="147">
        <f>conversões!HE33*INPUTs!HA$37</f>
        <v>60.669601533476033</v>
      </c>
      <c r="HG33" s="147">
        <f>conversões!HF33*INPUTs!HB$37</f>
        <v>27.64942496115793</v>
      </c>
      <c r="HH33" s="147">
        <f>conversões!HG33*INPUTs!HC$37</f>
        <v>13.961169354854366</v>
      </c>
      <c r="HI33" s="147">
        <f>conversões!HH33*INPUTs!HD$37</f>
        <v>75.182068595376691</v>
      </c>
      <c r="HJ33" s="147">
        <f>conversões!HI33*INPUTs!HE$37</f>
        <v>0</v>
      </c>
      <c r="HK33" s="147">
        <f>conversões!HJ33*INPUTs!HF$37</f>
        <v>811.78154719126132</v>
      </c>
      <c r="HL33" s="147">
        <f>conversões!HK33*INPUTs!HG$37</f>
        <v>312.08641945551085</v>
      </c>
      <c r="HM33" s="147">
        <f>conversões!HL33*INPUTs!HH$37</f>
        <v>0</v>
      </c>
      <c r="HN33" s="147">
        <f>conversões!HM33*INPUTs!HI$37</f>
        <v>0</v>
      </c>
      <c r="HO33" s="147">
        <f>conversões!HN33*INPUTs!HJ$37</f>
        <v>166.89252581569747</v>
      </c>
      <c r="HP33" s="147">
        <f>conversões!HO33*INPUTs!HK$37</f>
        <v>620.44255354190989</v>
      </c>
      <c r="HQ33" s="147">
        <f>conversões!HP33*INPUTs!HL$37</f>
        <v>40.116132951009085</v>
      </c>
      <c r="HR33" s="147">
        <f>conversões!HQ33*INPUTs!HM$37</f>
        <v>3598.6364115057058</v>
      </c>
      <c r="HS33" s="147">
        <f>conversões!HR33*INPUTs!HN$37</f>
        <v>23444.460928094162</v>
      </c>
      <c r="HT33" s="147">
        <f>conversões!HS33*INPUTs!HO$37</f>
        <v>459.83659194528946</v>
      </c>
      <c r="HU33" s="147">
        <f>conversões!HT33*INPUTs!HP$37</f>
        <v>180.0954246098085</v>
      </c>
      <c r="HV33" s="147">
        <f>conversões!HU33*INPUTs!HQ$37</f>
        <v>385.55362695309918</v>
      </c>
      <c r="HW33" s="147">
        <f>conversões!HV33*INPUTs!HR$37</f>
        <v>68.406368146075238</v>
      </c>
      <c r="HX33" s="147">
        <f>conversões!HW33*INPUTs!HS$37</f>
        <v>118.59315765983256</v>
      </c>
      <c r="HY33" s="147">
        <f>conversões!HX33*INPUTs!HT$37</f>
        <v>35.464067472119737</v>
      </c>
      <c r="HZ33" s="147">
        <f>conversões!HY33*INPUTs!HU$37</f>
        <v>5629.8523833040208</v>
      </c>
      <c r="IA33" s="145">
        <f t="shared" si="7"/>
        <v>36092.066275347279</v>
      </c>
    </row>
    <row r="34" spans="1:235" s="28" customFormat="1" ht="24" x14ac:dyDescent="0.25">
      <c r="A34" s="99" t="s">
        <v>28</v>
      </c>
      <c r="B34" s="100">
        <v>8592</v>
      </c>
      <c r="C34" s="100"/>
      <c r="D34" s="100">
        <v>9</v>
      </c>
      <c r="E34" s="100"/>
      <c r="F34" s="100"/>
      <c r="G34" s="100" t="s">
        <v>824</v>
      </c>
      <c r="H34" s="100" t="s">
        <v>791</v>
      </c>
      <c r="I34" s="99" t="s">
        <v>13</v>
      </c>
      <c r="J34" s="99" t="s">
        <v>886</v>
      </c>
      <c r="K34" s="99" t="s">
        <v>845</v>
      </c>
      <c r="L34" s="147">
        <f>conversões!K34*INPUTs!G$38</f>
        <v>219.75326192907715</v>
      </c>
      <c r="M34" s="147">
        <f>conversões!L34*INPUTs!H$38</f>
        <v>159.48581354934271</v>
      </c>
      <c r="N34" s="147">
        <f>conversões!M34*INPUTs!I$38</f>
        <v>365.33597960650195</v>
      </c>
      <c r="O34" s="147">
        <f>conversões!N34*INPUTs!J$38</f>
        <v>16.172494454957498</v>
      </c>
      <c r="P34" s="147">
        <f>conversões!O34*INPUTs!K$38</f>
        <v>4518.1920903041419</v>
      </c>
      <c r="Q34" s="147">
        <f>conversões!P34*INPUTs!L$38</f>
        <v>138.44582267977972</v>
      </c>
      <c r="R34" s="147">
        <f>conversões!Q34*INPUTs!M$38</f>
        <v>85.635033466449244</v>
      </c>
      <c r="S34" s="147">
        <f>conversões!R34*INPUTs!N$38</f>
        <v>1020.4483247231325</v>
      </c>
      <c r="T34" s="147">
        <f>conversões!S34*INPUTs!O$38</f>
        <v>157.40259969179283</v>
      </c>
      <c r="U34" s="147">
        <f>conversões!T34*INPUTs!P$38</f>
        <v>1189.7103441572801</v>
      </c>
      <c r="V34" s="147">
        <f>conversões!U34*INPUTs!Q$38</f>
        <v>283.42106661865284</v>
      </c>
      <c r="W34" s="147">
        <f>conversões!V34*INPUTs!R$38</f>
        <v>387.16393282681059</v>
      </c>
      <c r="X34" s="147">
        <f>conversões!W34*INPUTs!S$38</f>
        <v>881.0753758246467</v>
      </c>
      <c r="Y34" s="147">
        <f>conversões!X34*INPUTs!T$38</f>
        <v>211.35629730117736</v>
      </c>
      <c r="Z34" s="147">
        <f>conversões!Y34*INPUTs!U$38</f>
        <v>517.32593132680904</v>
      </c>
      <c r="AA34" s="147">
        <f>conversões!Z34*INPUTs!V$38</f>
        <v>3421.0507366107668</v>
      </c>
      <c r="AB34" s="147">
        <f>conversões!AA34*INPUTs!W$38</f>
        <v>8152.5159222124421</v>
      </c>
      <c r="AC34" s="147">
        <f>conversões!AB34*INPUTs!X$38</f>
        <v>1186.580385700114</v>
      </c>
      <c r="AD34" s="147">
        <f>conversões!AC34*INPUTs!Y$38</f>
        <v>11752.907671659521</v>
      </c>
      <c r="AE34" s="147">
        <f>conversões!AD34*INPUTs!Z$38</f>
        <v>142073.12711294836</v>
      </c>
      <c r="AF34" s="147">
        <f>conversões!AE34*INPUTs!AA$38</f>
        <v>5966.3559841917568</v>
      </c>
      <c r="AG34" s="147">
        <f>conversões!AF34*INPUTs!AB$38</f>
        <v>2374.2432563191664</v>
      </c>
      <c r="AH34" s="147">
        <f>conversões!AG34*INPUTs!AC$38</f>
        <v>5427.2056736769628</v>
      </c>
      <c r="AI34" s="147">
        <f>conversões!AH34*INPUTs!AD$38</f>
        <v>1101.8271329223101</v>
      </c>
      <c r="AJ34" s="147">
        <f>conversões!AI34*INPUTs!AE$38</f>
        <v>731.60399972566233</v>
      </c>
      <c r="AK34" s="147">
        <f>conversões!AJ34*INPUTs!AF$38</f>
        <v>1847.3873922447794</v>
      </c>
      <c r="AL34" s="147">
        <f>conversões!AK34*INPUTs!AG$38</f>
        <v>2745.1822010970527</v>
      </c>
      <c r="AM34" s="145">
        <f t="shared" si="0"/>
        <v>196930.91183776944</v>
      </c>
      <c r="AN34" s="147">
        <f>conversões!AM34*INPUTs!AI$38</f>
        <v>148.1663878385188</v>
      </c>
      <c r="AO34" s="147">
        <f>conversões!AN34*INPUTs!AJ$38</f>
        <v>25.586949266565291</v>
      </c>
      <c r="AP34" s="147">
        <f>conversões!AO34*INPUTs!AK$38</f>
        <v>258.07477012679857</v>
      </c>
      <c r="AQ34" s="147">
        <f>conversões!AP34*INPUTs!AL$38</f>
        <v>29.987952995248165</v>
      </c>
      <c r="AR34" s="147">
        <f>conversões!AQ34*INPUTs!AM$38</f>
        <v>4302.0362388707554</v>
      </c>
      <c r="AS34" s="147">
        <f>conversões!AR34*INPUTs!AN$38</f>
        <v>120.19140717126389</v>
      </c>
      <c r="AT34" s="147">
        <f>conversões!AS34*INPUTs!AO$38</f>
        <v>125.84093829165661</v>
      </c>
      <c r="AU34" s="147">
        <f>conversões!AT34*INPUTs!AP$38</f>
        <v>779.87325911097048</v>
      </c>
      <c r="AV34" s="147">
        <f>conversões!AU34*INPUTs!AQ$38</f>
        <v>125.23711648003663</v>
      </c>
      <c r="AW34" s="147">
        <f>conversões!AV34*INPUTs!AR$38</f>
        <v>1322.6699311405464</v>
      </c>
      <c r="AX34" s="147">
        <f>conversões!AW34*INPUTs!AS$38</f>
        <v>373.40729865784931</v>
      </c>
      <c r="AY34" s="147">
        <f>conversões!AX34*INPUTs!AT$38</f>
        <v>229.86275678463022</v>
      </c>
      <c r="AZ34" s="147">
        <f>conversões!AY34*INPUTs!AU$38</f>
        <v>1129.2389217689342</v>
      </c>
      <c r="BA34" s="147">
        <f>conversões!AZ34*INPUTs!AV$38</f>
        <v>219.78659678151936</v>
      </c>
      <c r="BB34" s="147">
        <f>conversões!BA34*INPUTs!AW$38</f>
        <v>400.91590152159461</v>
      </c>
      <c r="BC34" s="147">
        <f>conversões!BB34*INPUTs!AX$38</f>
        <v>3117.5744112737252</v>
      </c>
      <c r="BD34" s="147">
        <f>conversões!BC34*INPUTs!AY$38</f>
        <v>6375.6686644204337</v>
      </c>
      <c r="BE34" s="147">
        <f>conversões!BD34*INPUTs!AZ$38</f>
        <v>1299.3699103942936</v>
      </c>
      <c r="BF34" s="147">
        <f>conversões!BE34*INPUTs!BA$38</f>
        <v>12163.309231500407</v>
      </c>
      <c r="BG34" s="147">
        <f>conversões!BF34*INPUTs!BB$38</f>
        <v>144351.17757730276</v>
      </c>
      <c r="BH34" s="147">
        <f>conversões!BG34*INPUTs!BC$38</f>
        <v>4841.4729872932639</v>
      </c>
      <c r="BI34" s="147">
        <f>conversões!BH34*INPUTs!BD$38</f>
        <v>2609.237281619779</v>
      </c>
      <c r="BJ34" s="147">
        <f>conversões!BI34*INPUTs!BE$38</f>
        <v>4158.534211457255</v>
      </c>
      <c r="BK34" s="147">
        <f>conversões!BJ34*INPUTs!BF$38</f>
        <v>1046.7289541820148</v>
      </c>
      <c r="BL34" s="147">
        <f>conversões!BK34*INPUTs!BG$38</f>
        <v>492.80409309786842</v>
      </c>
      <c r="BM34" s="147">
        <f>conversões!BL34*INPUTs!BH$38</f>
        <v>1642.9419586794133</v>
      </c>
      <c r="BN34" s="147">
        <f>conversões!BM34*INPUTs!BI$38</f>
        <v>2957.7928399761745</v>
      </c>
      <c r="BO34" s="145">
        <f t="shared" si="1"/>
        <v>194647.48854800424</v>
      </c>
      <c r="BP34" s="147">
        <f>conversões!BO34*INPUTs!BK$38</f>
        <v>179.56077687898781</v>
      </c>
      <c r="BQ34" s="147">
        <f>conversões!BP34*INPUTs!BL$38</f>
        <v>35.096303322852101</v>
      </c>
      <c r="BR34" s="147">
        <f>conversões!BQ34*INPUTs!BM$38</f>
        <v>79.477840540120155</v>
      </c>
      <c r="BS34" s="147">
        <f>conversões!BR34*INPUTs!BN$38</f>
        <v>18.719001400701547</v>
      </c>
      <c r="BT34" s="147">
        <f>conversões!BS34*INPUTs!BO$38</f>
        <v>4212.6635744058476</v>
      </c>
      <c r="BU34" s="147">
        <f>conversões!BT34*INPUTs!BP$38</f>
        <v>72.289496367763945</v>
      </c>
      <c r="BV34" s="147">
        <f>conversões!BU34*INPUTs!BQ$38</f>
        <v>48.733148336124884</v>
      </c>
      <c r="BW34" s="147">
        <f>conversões!BV34*INPUTs!BR$38</f>
        <v>528.25614204099986</v>
      </c>
      <c r="BX34" s="147">
        <f>conversões!BW34*INPUTs!BS$38</f>
        <v>15.006367285721103</v>
      </c>
      <c r="BY34" s="147">
        <f>conversões!BX34*INPUTs!BT$38</f>
        <v>903.01209426775483</v>
      </c>
      <c r="BZ34" s="147">
        <f>conversões!BY34*INPUTs!BU$38</f>
        <v>321.53642970870698</v>
      </c>
      <c r="CA34" s="147">
        <f>conversões!BZ34*INPUTs!BV$38</f>
        <v>143.52277987260976</v>
      </c>
      <c r="CB34" s="147">
        <f>conversões!CA34*INPUTs!BW$38</f>
        <v>867.10297547436573</v>
      </c>
      <c r="CC34" s="147">
        <f>conversões!CB34*INPUTs!BX$38</f>
        <v>143.42791609196669</v>
      </c>
      <c r="CD34" s="147">
        <f>conversões!CC34*INPUTs!BY$38</f>
        <v>458.53985514740907</v>
      </c>
      <c r="CE34" s="147">
        <f>conversões!CD34*INPUTs!BZ$38</f>
        <v>2678.8889028655667</v>
      </c>
      <c r="CF34" s="147">
        <f>conversões!CE34*INPUTs!CA$38</f>
        <v>6273.6026306300182</v>
      </c>
      <c r="CG34" s="147">
        <f>conversões!CF34*INPUTs!CB$38</f>
        <v>921.54795913904331</v>
      </c>
      <c r="CH34" s="147">
        <f>conversões!CG34*INPUTs!CC$38</f>
        <v>9163.6151144138148</v>
      </c>
      <c r="CI34" s="147">
        <f>conversões!CH34*INPUTs!CD$38</f>
        <v>126868.13191804661</v>
      </c>
      <c r="CJ34" s="147">
        <f>conversões!CI34*INPUTs!CE$38</f>
        <v>3912.7161874017843</v>
      </c>
      <c r="CK34" s="147">
        <f>conversões!CJ34*INPUTs!CF$38</f>
        <v>2050.0466698180358</v>
      </c>
      <c r="CL34" s="147">
        <f>conversões!CK34*INPUTs!CG$38</f>
        <v>3129.2760046363646</v>
      </c>
      <c r="CM34" s="147">
        <f>conversões!CL34*INPUTs!CH$38</f>
        <v>943.81128794713027</v>
      </c>
      <c r="CN34" s="147">
        <f>conversões!CM34*INPUTs!CI$38</f>
        <v>379.92543978697989</v>
      </c>
      <c r="CO34" s="147">
        <f>conversões!CN34*INPUTs!CJ$38</f>
        <v>1025.8279704380166</v>
      </c>
      <c r="CP34" s="147">
        <f>conversões!CO34*INPUTs!CK$38</f>
        <v>2637.7853447485163</v>
      </c>
      <c r="CQ34" s="145">
        <f t="shared" si="2"/>
        <v>168012.12013101386</v>
      </c>
      <c r="CR34" s="147">
        <f>conversões!CQ34*INPUTs!CM$38</f>
        <v>49.069176790649877</v>
      </c>
      <c r="CS34" s="147">
        <f>conversões!CR34*INPUTs!CN$38</f>
        <v>14.008995708475277</v>
      </c>
      <c r="CT34" s="147">
        <f>conversões!CS34*INPUTs!CO$38</f>
        <v>32.357369286643461</v>
      </c>
      <c r="CU34" s="147">
        <f>conversões!CT34*INPUTs!CP$38</f>
        <v>13.470188181230625</v>
      </c>
      <c r="CV34" s="147">
        <f>conversões!CU34*INPUTs!CQ$38</f>
        <v>413.42812787571046</v>
      </c>
      <c r="CW34" s="147">
        <f>conversões!CV34*INPUTs!CR$38</f>
        <v>130.53724564985239</v>
      </c>
      <c r="CX34" s="147">
        <f>conversões!CW34*INPUTs!CS$38</f>
        <v>61.110165647876556</v>
      </c>
      <c r="CY34" s="147">
        <f>conversões!CX34*INPUTs!CT$38</f>
        <v>204.80197690451126</v>
      </c>
      <c r="CZ34" s="147">
        <f>conversões!CY34*INPUTs!CU$38</f>
        <v>23.630911779944128</v>
      </c>
      <c r="DA34" s="147">
        <f>conversões!CZ34*INPUTs!CV$38</f>
        <v>801.14463242637783</v>
      </c>
      <c r="DB34" s="147">
        <f>conversões!DA34*INPUTs!CW$38</f>
        <v>186.05790110108336</v>
      </c>
      <c r="DC34" s="147">
        <f>conversões!DB34*INPUTs!CX$38</f>
        <v>166.45395768875156</v>
      </c>
      <c r="DD34" s="147">
        <f>conversões!DC34*INPUTs!CY$38</f>
        <v>679.46941122297881</v>
      </c>
      <c r="DE34" s="147">
        <f>conversões!DD34*INPUTs!CZ$38</f>
        <v>135.62366285491362</v>
      </c>
      <c r="DF34" s="147">
        <f>conversões!DE34*INPUTs!DA$38</f>
        <v>418.1562875070602</v>
      </c>
      <c r="DG34" s="147">
        <f>conversões!DF34*INPUTs!DB$38</f>
        <v>2541.1380245197097</v>
      </c>
      <c r="DH34" s="147">
        <f>conversões!DG34*INPUTs!DC$38</f>
        <v>4759.7116316490547</v>
      </c>
      <c r="DI34" s="147">
        <f>conversões!DH34*INPUTs!DD$38</f>
        <v>625.85966879787736</v>
      </c>
      <c r="DJ34" s="147">
        <f>conversões!DI34*INPUTs!DE$38</f>
        <v>7103.1250891464742</v>
      </c>
      <c r="DK34" s="147">
        <f>conversões!DJ34*INPUTs!DF$38</f>
        <v>121285.03409331842</v>
      </c>
      <c r="DL34" s="147">
        <f>conversões!DK34*INPUTs!DG$38</f>
        <v>3097.5052396502392</v>
      </c>
      <c r="DM34" s="147">
        <f>conversões!DL34*INPUTs!DH$38</f>
        <v>1813.0686686577951</v>
      </c>
      <c r="DN34" s="147">
        <f>conversões!DM34*INPUTs!DI$38</f>
        <v>1816.9846624474467</v>
      </c>
      <c r="DO34" s="147">
        <f>conversões!DN34*INPUTs!DJ$38</f>
        <v>993.86286189460247</v>
      </c>
      <c r="DP34" s="147">
        <f>conversões!DO34*INPUTs!DK$38</f>
        <v>398.86549507504094</v>
      </c>
      <c r="DQ34" s="147">
        <f>conversões!DP34*INPUTs!DL$38</f>
        <v>746.39981038263852</v>
      </c>
      <c r="DR34" s="147">
        <f>conversões!DQ34*INPUTs!DM$38</f>
        <v>1972.1494902230545</v>
      </c>
      <c r="DS34" s="145">
        <f t="shared" si="3"/>
        <v>150483.0247463884</v>
      </c>
      <c r="DT34" s="147">
        <f>conversões!DS34*INPUTs!DO$38</f>
        <v>24.088922887959434</v>
      </c>
      <c r="DU34" s="147">
        <f>conversões!DT34*INPUTs!DP$38</f>
        <v>0</v>
      </c>
      <c r="DV34" s="147">
        <f>conversões!DU34*INPUTs!DQ$38</f>
        <v>16.543543143623285</v>
      </c>
      <c r="DW34" s="147">
        <f>conversões!DV34*INPUTs!DR$38</f>
        <v>18.313923496081056</v>
      </c>
      <c r="DX34" s="147">
        <f>conversões!DW34*INPUTs!DS$38</f>
        <v>371.9295771033116</v>
      </c>
      <c r="DY34" s="147">
        <f>conversões!DX34*INPUTs!DT$38</f>
        <v>142.77925804623524</v>
      </c>
      <c r="DZ34" s="147">
        <f>conversões!DY34*INPUTs!DU$38</f>
        <v>6.2683558716551824</v>
      </c>
      <c r="EA34" s="147">
        <f>conversões!DZ34*INPUTs!DV$38</f>
        <v>152.82386814926878</v>
      </c>
      <c r="EB34" s="147">
        <f>conversões!EA34*INPUTs!DW$38</f>
        <v>52.007688304556972</v>
      </c>
      <c r="EC34" s="147">
        <f>conversões!EB34*INPUTs!DX$38</f>
        <v>497.5745916467007</v>
      </c>
      <c r="ED34" s="147">
        <f>conversões!EC34*INPUTs!DY$38</f>
        <v>65.526196649858463</v>
      </c>
      <c r="EE34" s="147">
        <f>conversões!ED34*INPUTs!DZ$38</f>
        <v>81.098144633394611</v>
      </c>
      <c r="EF34" s="147">
        <f>conversões!EE34*INPUTs!EA$38</f>
        <v>526.72404426608136</v>
      </c>
      <c r="EG34" s="147">
        <f>conversões!EF34*INPUTs!EB$38</f>
        <v>55.624529642496611</v>
      </c>
      <c r="EH34" s="147">
        <f>conversões!EG34*INPUTs!EC$38</f>
        <v>291.70187357351597</v>
      </c>
      <c r="EI34" s="147">
        <f>conversões!EH34*INPUTs!ED$38</f>
        <v>3296.3411625899798</v>
      </c>
      <c r="EJ34" s="147">
        <f>conversões!EI34*INPUTs!EE$38</f>
        <v>3952.6422012561547</v>
      </c>
      <c r="EK34" s="147">
        <f>conversões!EJ34*INPUTs!EF$38</f>
        <v>407.27831077086483</v>
      </c>
      <c r="EL34" s="147">
        <f>conversões!EK34*INPUTs!EG$38</f>
        <v>4774.2218395527707</v>
      </c>
      <c r="EM34" s="147">
        <f>conversões!EL34*INPUTs!EH$38</f>
        <v>70808.339678442615</v>
      </c>
      <c r="EN34" s="147">
        <f>conversões!EM34*INPUTs!EI$38</f>
        <v>1898.6681549998441</v>
      </c>
      <c r="EO34" s="147">
        <f>conversões!EN34*INPUTs!EJ$38</f>
        <v>890.0318051402927</v>
      </c>
      <c r="EP34" s="147">
        <f>conversões!EO34*INPUTs!EK$38</f>
        <v>1479.010701745003</v>
      </c>
      <c r="EQ34" s="147">
        <f>conversões!EP34*INPUTs!EL$38</f>
        <v>802.11061659510972</v>
      </c>
      <c r="ER34" s="147">
        <f>conversões!EQ34*INPUTs!EM$38</f>
        <v>299.40359348781561</v>
      </c>
      <c r="ES34" s="147">
        <f>conversões!ER34*INPUTs!EN$38</f>
        <v>678.64305680896916</v>
      </c>
      <c r="ET34" s="147">
        <f>conversões!ES34*INPUTs!EO$38</f>
        <v>1508.227262644923</v>
      </c>
      <c r="EU34" s="145">
        <f t="shared" si="4"/>
        <v>93097.922901449085</v>
      </c>
      <c r="EV34" s="147">
        <f>conversões!EU34*INPUTs!EQ$38</f>
        <v>30.419790111976504</v>
      </c>
      <c r="EW34" s="147">
        <f>conversões!EV34*INPUTs!ER$38</f>
        <v>0</v>
      </c>
      <c r="EX34" s="147">
        <f>conversões!EW34*INPUTs!ES$38</f>
        <v>0</v>
      </c>
      <c r="EY34" s="147">
        <f>conversões!EX34*INPUTs!ET$38</f>
        <v>0</v>
      </c>
      <c r="EZ34" s="147">
        <f>conversões!EY34*INPUTs!EU$38</f>
        <v>209.12332426570612</v>
      </c>
      <c r="FA34" s="147">
        <f>conversões!EZ34*INPUTs!EV$38</f>
        <v>81.829090535834752</v>
      </c>
      <c r="FB34" s="147">
        <f>conversões!FA34*INPUTs!EW$38</f>
        <v>5.3571672832863593</v>
      </c>
      <c r="FC34" s="147">
        <f>conversões!FB34*INPUTs!EX$38</f>
        <v>104.99009863484505</v>
      </c>
      <c r="FD34" s="147">
        <f>conversões!FC34*INPUTs!EY$38</f>
        <v>301.77648203984381</v>
      </c>
      <c r="FE34" s="147">
        <f>conversões!FD34*INPUTs!EZ$38</f>
        <v>281.19327918801031</v>
      </c>
      <c r="FF34" s="147">
        <f>conversões!FE34*INPUTs!FA$38</f>
        <v>27.737271151020916</v>
      </c>
      <c r="FG34" s="147">
        <f>conversões!FF34*INPUTs!FB$38</f>
        <v>54.876601901782067</v>
      </c>
      <c r="FH34" s="147">
        <f>conversões!FG34*INPUTs!FC$38</f>
        <v>328.42771912925673</v>
      </c>
      <c r="FI34" s="147">
        <f>conversões!FH34*INPUTs!FD$38</f>
        <v>37.868950325646004</v>
      </c>
      <c r="FJ34" s="147">
        <f>conversões!FI34*INPUTs!FE$38</f>
        <v>175.84272811804826</v>
      </c>
      <c r="FK34" s="147">
        <f>conversões!FJ34*INPUTs!FF$38</f>
        <v>2148.0050715236753</v>
      </c>
      <c r="FL34" s="147">
        <f>conversões!FK34*INPUTs!FG$38</f>
        <v>3000.6452688728764</v>
      </c>
      <c r="FM34" s="147">
        <f>conversões!FL34*INPUTs!FH$38</f>
        <v>147.96287293414468</v>
      </c>
      <c r="FN34" s="147">
        <f>conversões!FM34*INPUTs!FI$38</f>
        <v>2057.0171811863934</v>
      </c>
      <c r="FO34" s="147">
        <f>conversões!FN34*INPUTs!FJ$38</f>
        <v>45964.992851846851</v>
      </c>
      <c r="FP34" s="147">
        <f>conversões!FO34*INPUTs!FK$38</f>
        <v>1820.8016359344224</v>
      </c>
      <c r="FQ34" s="147">
        <f>conversões!FP34*INPUTs!FL$38</f>
        <v>587.84602108501554</v>
      </c>
      <c r="FR34" s="147">
        <f>conversões!FQ34*INPUTs!FM$38</f>
        <v>1307.9645118574981</v>
      </c>
      <c r="FS34" s="147">
        <f>conversões!FR34*INPUTs!FN$38</f>
        <v>467.27137358937966</v>
      </c>
      <c r="FT34" s="147">
        <f>conversões!FS34*INPUTs!FO$38</f>
        <v>213.88848264446293</v>
      </c>
      <c r="FU34" s="147">
        <f>conversões!FT34*INPUTs!FP$38</f>
        <v>358.48774120941221</v>
      </c>
      <c r="FV34" s="147">
        <f>conversões!FU34*INPUTs!FQ$38</f>
        <v>770.27236730357981</v>
      </c>
      <c r="FW34" s="145">
        <f t="shared" si="5"/>
        <v>60484.597882672977</v>
      </c>
      <c r="FX34" s="147">
        <f>conversões!FW34*INPUTs!FS$38</f>
        <v>25.389882842513654</v>
      </c>
      <c r="FY34" s="147">
        <f>conversões!FX34*INPUTs!FT$38</f>
        <v>32.675675310365477</v>
      </c>
      <c r="FZ34" s="147">
        <f>conversões!FY34*INPUTs!FU$38</f>
        <v>6.3772845157397837</v>
      </c>
      <c r="GA34" s="147">
        <f>conversões!FZ34*INPUTs!FV$38</f>
        <v>0</v>
      </c>
      <c r="GB34" s="147">
        <f>conversões!GA34*INPUTs!FW$38</f>
        <v>385.4096591604731</v>
      </c>
      <c r="GC34" s="147">
        <f>conversões!GB34*INPUTs!FX$38</f>
        <v>164.08753058998465</v>
      </c>
      <c r="GD34" s="147">
        <f>conversões!GC34*INPUTs!FY$38</f>
        <v>10.586164750440584</v>
      </c>
      <c r="GE34" s="147">
        <f>conversões!GD34*INPUTs!FZ$38</f>
        <v>163.70259769660314</v>
      </c>
      <c r="GF34" s="147">
        <f>conversões!GE34*INPUTs!GA$38</f>
        <v>185.64071152215539</v>
      </c>
      <c r="GG34" s="147">
        <f>conversões!GF34*INPUTs!GB$38</f>
        <v>2782.3920155491519</v>
      </c>
      <c r="GH34" s="147">
        <f>conversões!GG34*INPUTs!GC$38</f>
        <v>11.088822315973093</v>
      </c>
      <c r="GI34" s="147">
        <f>conversões!GH34*INPUTs!GD$38</f>
        <v>16.670731906905566</v>
      </c>
      <c r="GJ34" s="147">
        <f>conversões!GI34*INPUTs!GE$38</f>
        <v>208.25175640977409</v>
      </c>
      <c r="GK34" s="147">
        <f>conversões!GJ34*INPUTs!GF$38</f>
        <v>22.256722959931849</v>
      </c>
      <c r="GL34" s="147">
        <f>conversões!GK34*INPUTs!GG$38</f>
        <v>50.284888406608196</v>
      </c>
      <c r="GM34" s="147">
        <f>conversões!GL34*INPUTs!GH$38</f>
        <v>1416.4005029563327</v>
      </c>
      <c r="GN34" s="147">
        <f>conversões!GM34*INPUTs!GI$38</f>
        <v>2809.1326072521897</v>
      </c>
      <c r="GO34" s="147">
        <f>conversões!GN34*INPUTs!GJ$38</f>
        <v>134.09477887538566</v>
      </c>
      <c r="GP34" s="147">
        <f>conversões!GO34*INPUTs!GK$38</f>
        <v>2811.0500016144242</v>
      </c>
      <c r="GQ34" s="147">
        <f>conversões!GP34*INPUTs!GL$38</f>
        <v>42692.165653029006</v>
      </c>
      <c r="GR34" s="147">
        <f>conversões!GQ34*INPUTs!GM$38</f>
        <v>1165.6987348044663</v>
      </c>
      <c r="GS34" s="147">
        <f>conversões!GR34*INPUTs!GN$38</f>
        <v>357.2187454129155</v>
      </c>
      <c r="GT34" s="147">
        <f>conversões!GS34*INPUTs!GO$38</f>
        <v>680.92753915518006</v>
      </c>
      <c r="GU34" s="147">
        <f>conversões!GT34*INPUTs!GP$38</f>
        <v>582.98507601669303</v>
      </c>
      <c r="GV34" s="147">
        <f>conversões!GU34*INPUTs!GQ$38</f>
        <v>173.16712564643163</v>
      </c>
      <c r="GW34" s="147">
        <f>conversões!GV34*INPUTs!GR$38</f>
        <v>318.57775816653958</v>
      </c>
      <c r="GX34" s="147">
        <f>conversões!GW34*INPUTs!GS$38</f>
        <v>552.25931921986387</v>
      </c>
      <c r="GY34" s="145">
        <f t="shared" si="6"/>
        <v>57758.492286086046</v>
      </c>
      <c r="GZ34" s="147">
        <f>conversões!GY34*INPUTs!GU$38</f>
        <v>10.651654251921267</v>
      </c>
      <c r="HA34" s="147">
        <f>conversões!GZ34*INPUTs!GV$38</f>
        <v>0</v>
      </c>
      <c r="HB34" s="147">
        <f>conversões!HA34*INPUTs!GW$38</f>
        <v>3.5505514173070885</v>
      </c>
      <c r="HC34" s="147">
        <f>conversões!HB34*INPUTs!GX$38</f>
        <v>0</v>
      </c>
      <c r="HD34" s="147">
        <f>conversões!HC34*INPUTs!GY$38</f>
        <v>308.97645917911649</v>
      </c>
      <c r="HE34" s="147">
        <f>conversões!HD34*INPUTs!GZ$38</f>
        <v>10.651654251921267</v>
      </c>
      <c r="HF34" s="147">
        <f>conversões!HE34*INPUTs!HA$38</f>
        <v>0</v>
      </c>
      <c r="HG34" s="147">
        <f>conversões!HF34*INPUTs!HB$38</f>
        <v>123.37951273345637</v>
      </c>
      <c r="HH34" s="147">
        <f>conversões!HG34*INPUTs!HC$38</f>
        <v>36.455099806076575</v>
      </c>
      <c r="HI34" s="147">
        <f>conversões!HH34*INPUTs!HD$38</f>
        <v>161.88253322279203</v>
      </c>
      <c r="HJ34" s="147">
        <f>conversões!HI34*INPUTs!HE$38</f>
        <v>7.8548475262823265</v>
      </c>
      <c r="HK34" s="147">
        <f>conversões!HJ34*INPUTs!HF$38</f>
        <v>0</v>
      </c>
      <c r="HL34" s="147">
        <f>conversões!HK34*INPUTs!HG$38</f>
        <v>130.77633912691891</v>
      </c>
      <c r="HM34" s="147">
        <f>conversões!HL34*INPUTs!HH$38</f>
        <v>10.651654251921267</v>
      </c>
      <c r="HN34" s="147">
        <f>conversões!HM34*INPUTs!HI$38</f>
        <v>33.059651424364183</v>
      </c>
      <c r="HO34" s="147">
        <f>conversões!HN34*INPUTs!HJ$38</f>
        <v>1463.9507465829431</v>
      </c>
      <c r="HP34" s="147">
        <f>conversões!HO34*INPUTs!HK$38</f>
        <v>1572.4286884535177</v>
      </c>
      <c r="HQ34" s="147">
        <f>conversões!HP34*INPUTs!HL$38</f>
        <v>69.717412967913248</v>
      </c>
      <c r="HR34" s="147">
        <f>conversões!HQ34*INPUTs!HM$38</f>
        <v>876.52416121278964</v>
      </c>
      <c r="HS34" s="147">
        <f>conversões!HR34*INPUTs!HN$38</f>
        <v>21012.577674348442</v>
      </c>
      <c r="HT34" s="147">
        <f>conversões!HS34*INPUTs!HO$38</f>
        <v>695.75288132106118</v>
      </c>
      <c r="HU34" s="147">
        <f>conversões!HT34*INPUTs!HP$38</f>
        <v>130.51780292237743</v>
      </c>
      <c r="HV34" s="147">
        <f>conversões!HU34*INPUTs!HQ$38</f>
        <v>249.23020925337991</v>
      </c>
      <c r="HW34" s="147">
        <f>conversões!HV34*INPUTs!HR$38</f>
        <v>374.12207001943705</v>
      </c>
      <c r="HX34" s="147">
        <f>conversões!HW34*INPUTs!HS$38</f>
        <v>65.189805861907388</v>
      </c>
      <c r="HY34" s="147">
        <f>conversões!HX34*INPUTs!HT$38</f>
        <v>178.14938454120406</v>
      </c>
      <c r="HZ34" s="147">
        <f>conversões!HY34*INPUTs!HU$38</f>
        <v>604.38841041072999</v>
      </c>
      <c r="IA34" s="145">
        <f t="shared" si="7"/>
        <v>28130.439205087783</v>
      </c>
    </row>
    <row r="35" spans="1:235" s="117" customFormat="1" ht="24" x14ac:dyDescent="0.25">
      <c r="A35" s="115" t="s">
        <v>28</v>
      </c>
      <c r="B35" s="116">
        <v>8593</v>
      </c>
      <c r="C35" s="116"/>
      <c r="D35" s="116">
        <v>9</v>
      </c>
      <c r="E35" s="116"/>
      <c r="F35" s="116"/>
      <c r="G35" s="116" t="s">
        <v>62</v>
      </c>
      <c r="H35" s="116" t="s">
        <v>791</v>
      </c>
      <c r="I35" s="115" t="s">
        <v>13</v>
      </c>
      <c r="J35" s="115" t="s">
        <v>886</v>
      </c>
      <c r="K35" s="115" t="s">
        <v>845</v>
      </c>
      <c r="L35" s="147">
        <f>conversões!K35*INPUTs!G$38</f>
        <v>3535.0831290390811</v>
      </c>
      <c r="M35" s="147">
        <f>conversões!L35*INPUTs!H$38</f>
        <v>849.79444323146731</v>
      </c>
      <c r="N35" s="147">
        <f>conversões!M35*INPUTs!I$38</f>
        <v>11914.767647602826</v>
      </c>
      <c r="O35" s="147">
        <f>conversões!N35*INPUTs!J$38</f>
        <v>1258.7050200523356</v>
      </c>
      <c r="P35" s="147">
        <f>conversões!O35*INPUTs!K$38</f>
        <v>16701.19965717561</v>
      </c>
      <c r="Q35" s="147">
        <f>conversões!P35*INPUTs!L$38</f>
        <v>1754.0729927476445</v>
      </c>
      <c r="R35" s="147">
        <f>conversões!Q35*INPUTs!M$38</f>
        <v>2195.2828778828343</v>
      </c>
      <c r="S35" s="147">
        <f>conversões!R35*INPUTs!N$38</f>
        <v>9286.937221083168</v>
      </c>
      <c r="T35" s="147">
        <f>conversões!S35*INPUTs!O$38</f>
        <v>3359.3331247779756</v>
      </c>
      <c r="U35" s="147">
        <f>conversões!T35*INPUTs!P$38</f>
        <v>15708.517986468114</v>
      </c>
      <c r="V35" s="147">
        <f>conversões!U35*INPUTs!Q$38</f>
        <v>6430.7264897009227</v>
      </c>
      <c r="W35" s="147">
        <f>conversões!V35*INPUTs!R$38</f>
        <v>9366.3486363966131</v>
      </c>
      <c r="X35" s="147">
        <f>conversões!W35*INPUTs!S$38</f>
        <v>27683.952480517772</v>
      </c>
      <c r="Y35" s="147">
        <f>conversões!X35*INPUTs!T$38</f>
        <v>4603.9012849331802</v>
      </c>
      <c r="Z35" s="147">
        <f>conversões!Y35*INPUTs!U$38</f>
        <v>5700.9687008412793</v>
      </c>
      <c r="AA35" s="147">
        <f>conversões!Z35*INPUTs!V$38</f>
        <v>27187.286464103996</v>
      </c>
      <c r="AB35" s="147">
        <f>conversões!AA35*INPUTs!W$38</f>
        <v>93396.573639115639</v>
      </c>
      <c r="AC35" s="147">
        <f>conversões!AB35*INPUTs!X$38</f>
        <v>18421.122886580521</v>
      </c>
      <c r="AD35" s="147">
        <f>conversões!AC35*INPUTs!Y$38</f>
        <v>233872.26607461798</v>
      </c>
      <c r="AE35" s="147">
        <f>conversões!AD35*INPUTs!Z$38</f>
        <v>410924.43513695628</v>
      </c>
      <c r="AF35" s="147">
        <f>conversões!AE35*INPUTs!AA$38</f>
        <v>58414.716469452498</v>
      </c>
      <c r="AG35" s="147">
        <f>conversões!AF35*INPUTs!AB$38</f>
        <v>41313.697344096588</v>
      </c>
      <c r="AH35" s="147">
        <f>conversões!AG35*INPUTs!AC$38</f>
        <v>50504.240802115295</v>
      </c>
      <c r="AI35" s="147">
        <f>conversões!AH35*INPUTs!AD$38</f>
        <v>9115.1356285898237</v>
      </c>
      <c r="AJ35" s="147">
        <f>conversões!AI35*INPUTs!AE$38</f>
        <v>8660.6102407684975</v>
      </c>
      <c r="AK35" s="147">
        <f>conversões!AJ35*INPUTs!AF$38</f>
        <v>16018.49098300241</v>
      </c>
      <c r="AL35" s="147">
        <f>conversões!AK35*INPUTs!AG$38</f>
        <v>56163.548799835582</v>
      </c>
      <c r="AM35" s="145">
        <f t="shared" si="0"/>
        <v>1144341.7161616858</v>
      </c>
      <c r="AN35" s="147">
        <f>conversões!AM35*INPUTs!AI$38</f>
        <v>3407.4897165551542</v>
      </c>
      <c r="AO35" s="147">
        <f>conversões!AN35*INPUTs!AJ$38</f>
        <v>842.74340977246311</v>
      </c>
      <c r="AP35" s="147">
        <f>conversões!AO35*INPUTs!AK$38</f>
        <v>11776.298470385387</v>
      </c>
      <c r="AQ35" s="147">
        <f>conversões!AP35*INPUTs!AL$38</f>
        <v>1195.8007253040125</v>
      </c>
      <c r="AR35" s="147">
        <f>conversões!AQ35*INPUTs!AM$38</f>
        <v>12933.296073225303</v>
      </c>
      <c r="AS35" s="147">
        <f>conversões!AR35*INPUTs!AN$38</f>
        <v>1378.3232230781657</v>
      </c>
      <c r="AT35" s="147">
        <f>conversões!AS35*INPUTs!AO$38</f>
        <v>1828.5727876387048</v>
      </c>
      <c r="AU35" s="147">
        <f>conversões!AT35*INPUTs!AP$38</f>
        <v>7912.8828682154162</v>
      </c>
      <c r="AV35" s="147">
        <f>conversões!AU35*INPUTs!AQ$38</f>
        <v>3114.3211814901269</v>
      </c>
      <c r="AW35" s="147">
        <f>conversões!AV35*INPUTs!AR$38</f>
        <v>15403.095826296949</v>
      </c>
      <c r="AX35" s="147">
        <f>conversões!AW35*INPUTs!AS$38</f>
        <v>7165.8304228789739</v>
      </c>
      <c r="AY35" s="147">
        <f>conversões!AX35*INPUTs!AT$38</f>
        <v>7650.5361519538237</v>
      </c>
      <c r="AZ35" s="147">
        <f>conversões!AY35*INPUTs!AU$38</f>
        <v>22558.770767673414</v>
      </c>
      <c r="BA35" s="147">
        <f>conversões!AZ35*INPUTs!AV$38</f>
        <v>3795.8589602678576</v>
      </c>
      <c r="BB35" s="147">
        <f>conversões!BA35*INPUTs!AW$38</f>
        <v>5590.1101154515063</v>
      </c>
      <c r="BC35" s="147">
        <f>conversões!BB35*INPUTs!AX$38</f>
        <v>24555.049705497597</v>
      </c>
      <c r="BD35" s="147">
        <f>conversões!BC35*INPUTs!AY$38</f>
        <v>92365.097241424126</v>
      </c>
      <c r="BE35" s="147">
        <f>conversões!BD35*INPUTs!AZ$38</f>
        <v>15980.243949143722</v>
      </c>
      <c r="BF35" s="147">
        <f>conversões!BE35*INPUTs!BA$38</f>
        <v>220697.51311814951</v>
      </c>
      <c r="BG35" s="147">
        <f>conversões!BF35*INPUTs!BB$38</f>
        <v>395145.76794326428</v>
      </c>
      <c r="BH35" s="147">
        <f>conversões!BG35*INPUTs!BC$38</f>
        <v>52146.152869149242</v>
      </c>
      <c r="BI35" s="147">
        <f>conversões!BH35*INPUTs!BD$38</f>
        <v>36144.880569165827</v>
      </c>
      <c r="BJ35" s="147">
        <f>conversões!BI35*INPUTs!BE$38</f>
        <v>48032.234613394015</v>
      </c>
      <c r="BK35" s="147">
        <f>conversões!BJ35*INPUTs!BF$38</f>
        <v>7169.7919552158319</v>
      </c>
      <c r="BL35" s="147">
        <f>conversões!BK35*INPUTs!BG$38</f>
        <v>7541.3013617827728</v>
      </c>
      <c r="BM35" s="147">
        <f>conversões!BL35*INPUTs!BH$38</f>
        <v>14420.288352960237</v>
      </c>
      <c r="BN35" s="147">
        <f>conversões!BM35*INPUTs!BI$38</f>
        <v>54162.638289237038</v>
      </c>
      <c r="BO35" s="145">
        <f t="shared" si="1"/>
        <v>1074914.8906685715</v>
      </c>
      <c r="BP35" s="147">
        <f>conversões!BO35*INPUTs!BK$38</f>
        <v>2107.7397375453074</v>
      </c>
      <c r="BQ35" s="147">
        <f>conversões!BP35*INPUTs!BL$38</f>
        <v>712.73712423769825</v>
      </c>
      <c r="BR35" s="147">
        <f>conversões!BQ35*INPUTs!BM$38</f>
        <v>12166.043532202297</v>
      </c>
      <c r="BS35" s="147">
        <f>conversões!BR35*INPUTs!BN$38</f>
        <v>818.01320523348363</v>
      </c>
      <c r="BT35" s="147">
        <f>conversões!BS35*INPUTs!BO$38</f>
        <v>12209.581770426959</v>
      </c>
      <c r="BU35" s="147">
        <f>conversões!BT35*INPUTs!BP$38</f>
        <v>1050.7105282466796</v>
      </c>
      <c r="BV35" s="147">
        <f>conversões!BU35*INPUTs!BQ$38</f>
        <v>1251.8661149834027</v>
      </c>
      <c r="BW35" s="147">
        <f>conversões!BV35*INPUTs!BR$38</f>
        <v>6626.661141216603</v>
      </c>
      <c r="BX35" s="147">
        <f>conversões!BW35*INPUTs!BS$38</f>
        <v>2620.1465663985605</v>
      </c>
      <c r="BY35" s="147">
        <f>conversões!BX35*INPUTs!BT$38</f>
        <v>12908.098154842708</v>
      </c>
      <c r="BZ35" s="147">
        <f>conversões!BY35*INPUTs!BU$38</f>
        <v>6440.7967485016216</v>
      </c>
      <c r="CA35" s="147">
        <f>conversões!BZ35*INPUTs!BV$38</f>
        <v>5676.8411861113882</v>
      </c>
      <c r="CB35" s="147">
        <f>conversões!CA35*INPUTs!BW$38</f>
        <v>19869.457192605434</v>
      </c>
      <c r="CC35" s="147">
        <f>conversões!CB35*INPUTs!BX$38</f>
        <v>2747.90571649818</v>
      </c>
      <c r="CD35" s="147">
        <f>conversões!CC35*INPUTs!BY$38</f>
        <v>4670.1475697809892</v>
      </c>
      <c r="CE35" s="147">
        <f>conversões!CD35*INPUTs!BZ$38</f>
        <v>21552.846876044154</v>
      </c>
      <c r="CF35" s="147">
        <f>conversões!CE35*INPUTs!CA$38</f>
        <v>76791.599223466648</v>
      </c>
      <c r="CG35" s="147">
        <f>conversões!CF35*INPUTs!CB$38</f>
        <v>12110.383444727198</v>
      </c>
      <c r="CH35" s="147">
        <f>conversões!CG35*INPUTs!CC$38</f>
        <v>194311.46626740685</v>
      </c>
      <c r="CI35" s="147">
        <f>conversões!CH35*INPUTs!CD$38</f>
        <v>344157.24643623643</v>
      </c>
      <c r="CJ35" s="147">
        <f>conversões!CI35*INPUTs!CE$38</f>
        <v>50151.843708290231</v>
      </c>
      <c r="CK35" s="147">
        <f>conversões!CJ35*INPUTs!CF$38</f>
        <v>31045.071185887387</v>
      </c>
      <c r="CL35" s="147">
        <f>conversões!CK35*INPUTs!CG$38</f>
        <v>41381.913518947862</v>
      </c>
      <c r="CM35" s="147">
        <f>conversões!CL35*INPUTs!CH$38</f>
        <v>6121.5795381447633</v>
      </c>
      <c r="CN35" s="147">
        <f>conversões!CM35*INPUTs!CI$38</f>
        <v>5993.5159059105381</v>
      </c>
      <c r="CO35" s="147">
        <f>conversões!CN35*INPUTs!CJ$38</f>
        <v>13047.007212381313</v>
      </c>
      <c r="CP35" s="147">
        <f>conversões!CO35*INPUTs!CK$38</f>
        <v>49881.101419054619</v>
      </c>
      <c r="CQ35" s="145">
        <f t="shared" si="2"/>
        <v>938422.32102532941</v>
      </c>
      <c r="CR35" s="147">
        <f>conversões!CQ35*INPUTs!CM$38</f>
        <v>2794.8163938704151</v>
      </c>
      <c r="CS35" s="147">
        <f>conversões!CR35*INPUTs!CN$38</f>
        <v>789.91469719337306</v>
      </c>
      <c r="CT35" s="147">
        <f>conversões!CS35*INPUTs!CO$38</f>
        <v>9839.0361029404175</v>
      </c>
      <c r="CU35" s="147">
        <f>conversões!CT35*INPUTs!CP$38</f>
        <v>809.04866697581076</v>
      </c>
      <c r="CV35" s="147">
        <f>conversões!CU35*INPUTs!CQ$38</f>
        <v>10149.009107454831</v>
      </c>
      <c r="CW35" s="147">
        <f>conversões!CV35*INPUTs!CR$38</f>
        <v>839.1623230824506</v>
      </c>
      <c r="CX35" s="147">
        <f>conversões!CW35*INPUTs!CS$38</f>
        <v>1138.7306576535022</v>
      </c>
      <c r="CY35" s="147">
        <f>conversões!CX35*INPUTs!CT$38</f>
        <v>4625.9536516469379</v>
      </c>
      <c r="CZ35" s="147">
        <f>conversões!CY35*INPUTs!CU$38</f>
        <v>2294.256539113971</v>
      </c>
      <c r="DA35" s="147">
        <f>conversões!CZ35*INPUTs!CV$38</f>
        <v>10095.427541202404</v>
      </c>
      <c r="DB35" s="147">
        <f>conversões!DA35*INPUTs!CW$38</f>
        <v>5146.1875195102093</v>
      </c>
      <c r="DC35" s="147">
        <f>conversões!DB35*INPUTs!CX$38</f>
        <v>4421.6196710970553</v>
      </c>
      <c r="DD35" s="147">
        <f>conversões!DC35*INPUTs!CY$38</f>
        <v>12851.168649275291</v>
      </c>
      <c r="DE35" s="147">
        <f>conversões!DD35*INPUTs!CZ$38</f>
        <v>2094.8908335680558</v>
      </c>
      <c r="DF35" s="147">
        <f>conversões!DE35*INPUTs!DA$38</f>
        <v>3942.2967420156342</v>
      </c>
      <c r="DG35" s="147">
        <f>conversões!DF35*INPUTs!DB$38</f>
        <v>18883.680463023651</v>
      </c>
      <c r="DH35" s="147">
        <f>conversões!DG35*INPUTs!DC$38</f>
        <v>65346.95159845968</v>
      </c>
      <c r="DI35" s="147">
        <f>conversões!DH35*INPUTs!DD$38</f>
        <v>9944.30908380865</v>
      </c>
      <c r="DJ35" s="147">
        <f>conversões!DI35*INPUTs!DE$38</f>
        <v>177069.36860174913</v>
      </c>
      <c r="DK35" s="147">
        <f>conversões!DJ35*INPUTs!DF$38</f>
        <v>312280.06971860287</v>
      </c>
      <c r="DL35" s="147">
        <f>conversões!DK35*INPUTs!DG$38</f>
        <v>41504.265474472748</v>
      </c>
      <c r="DM35" s="147">
        <f>conversões!DL35*INPUTs!DH$38</f>
        <v>29268.528591068673</v>
      </c>
      <c r="DN35" s="147">
        <f>conversões!DM35*INPUTs!DI$38</f>
        <v>34196.249307452439</v>
      </c>
      <c r="DO35" s="147">
        <f>conversões!DN35*INPUTs!DJ$38</f>
        <v>5021.7848941492648</v>
      </c>
      <c r="DP35" s="147">
        <f>conversões!DO35*INPUTs!DK$38</f>
        <v>5869.5755524508104</v>
      </c>
      <c r="DQ35" s="147">
        <f>conversões!DP35*INPUTs!DL$38</f>
        <v>12087.372894124841</v>
      </c>
      <c r="DR35" s="147">
        <f>conversões!DQ35*INPUTs!DM$38</f>
        <v>49154.724719987957</v>
      </c>
      <c r="DS35" s="145">
        <f t="shared" si="3"/>
        <v>832458.39999595121</v>
      </c>
      <c r="DT35" s="147">
        <f>conversões!DS35*INPUTs!DO$38</f>
        <v>1607.570993404503</v>
      </c>
      <c r="DU35" s="147">
        <f>conversões!DT35*INPUTs!DP$38</f>
        <v>640.44099213055267</v>
      </c>
      <c r="DV35" s="147">
        <f>conversões!DU35*INPUTs!DQ$38</f>
        <v>7942.0919423724226</v>
      </c>
      <c r="DW35" s="147">
        <f>conversões!DV35*INPUTs!DR$38</f>
        <v>768.46687572470569</v>
      </c>
      <c r="DX35" s="147">
        <f>conversões!DW35*INPUTs!DS$38</f>
        <v>8134.4918742255468</v>
      </c>
      <c r="DY35" s="147">
        <f>conversões!DX35*INPUTs!DT$38</f>
        <v>311.12726260188327</v>
      </c>
      <c r="DZ35" s="147">
        <f>conversões!DY35*INPUTs!DU$38</f>
        <v>651.5261493082146</v>
      </c>
      <c r="EA35" s="147">
        <f>conversões!DZ35*INPUTs!DV$38</f>
        <v>3188.68448576421</v>
      </c>
      <c r="EB35" s="147">
        <f>conversões!EA35*INPUTs!DW$38</f>
        <v>1916.264044476163</v>
      </c>
      <c r="EC35" s="147">
        <f>conversões!EB35*INPUTs!DX$38</f>
        <v>6894.5737184949339</v>
      </c>
      <c r="ED35" s="147">
        <f>conversões!EC35*INPUTs!DY$38</f>
        <v>4500.9993249067156</v>
      </c>
      <c r="EE35" s="147">
        <f>conversões!ED35*INPUTs!DZ$38</f>
        <v>3005.3186067204911</v>
      </c>
      <c r="EF35" s="147">
        <f>conversões!EE35*INPUTs!EA$38</f>
        <v>11578.955392243506</v>
      </c>
      <c r="EG35" s="147">
        <f>conversões!EF35*INPUTs!EB$38</f>
        <v>1326.7359907337061</v>
      </c>
      <c r="EH35" s="147">
        <f>conversões!EG35*INPUTs!EC$38</f>
        <v>3004.5816447242742</v>
      </c>
      <c r="EI35" s="147">
        <f>conversões!EH35*INPUTs!ED$38</f>
        <v>14625.55628455415</v>
      </c>
      <c r="EJ35" s="147">
        <f>conversões!EI35*INPUTs!EE$38</f>
        <v>50101.78302542687</v>
      </c>
      <c r="EK35" s="147">
        <f>conversões!EJ35*INPUTs!EF$38</f>
        <v>7176.5457517572986</v>
      </c>
      <c r="EL35" s="147">
        <f>conversões!EK35*INPUTs!EG$38</f>
        <v>149839.10274400658</v>
      </c>
      <c r="EM35" s="147">
        <f>conversões!EL35*INPUTs!EH$38</f>
        <v>251235.41216466285</v>
      </c>
      <c r="EN35" s="147">
        <f>conversões!EM35*INPUTs!EI$38</f>
        <v>30949.423053021317</v>
      </c>
      <c r="EO35" s="147">
        <f>conversões!EN35*INPUTs!EJ$38</f>
        <v>21067.539591315941</v>
      </c>
      <c r="EP35" s="147">
        <f>conversões!EO35*INPUTs!EK$38</f>
        <v>25557.009934867394</v>
      </c>
      <c r="EQ35" s="147">
        <f>conversões!EP35*INPUTs!EL$38</f>
        <v>3065.5452157531327</v>
      </c>
      <c r="ER35" s="147">
        <f>conversões!EQ35*INPUTs!EM$38</f>
        <v>4077.4567201011173</v>
      </c>
      <c r="ES35" s="147">
        <f>conversões!ER35*INPUTs!EN$38</f>
        <v>8147.9966167700377</v>
      </c>
      <c r="ET35" s="147">
        <f>conversões!ES35*INPUTs!EO$38</f>
        <v>39160.67881106829</v>
      </c>
      <c r="EU35" s="145">
        <f t="shared" si="4"/>
        <v>660475.87921113672</v>
      </c>
      <c r="EV35" s="147">
        <f>conversões!EU35*INPUTs!EQ$38</f>
        <v>837.00671364837569</v>
      </c>
      <c r="EW35" s="147">
        <f>conversões!EV35*INPUTs!ER$38</f>
        <v>467.23875036270169</v>
      </c>
      <c r="EX35" s="147">
        <f>conversões!EW35*INPUTs!ES$38</f>
        <v>5801.9287445056025</v>
      </c>
      <c r="EY35" s="147">
        <f>conversões!EX35*INPUTs!ET$38</f>
        <v>747.07223414596797</v>
      </c>
      <c r="EZ35" s="147">
        <f>conversões!EY35*INPUTs!EU$38</f>
        <v>6988.391014183022</v>
      </c>
      <c r="FA35" s="147">
        <f>conversões!EZ35*INPUTs!EV$38</f>
        <v>190.87507753630345</v>
      </c>
      <c r="FB35" s="147">
        <f>conversões!FA35*INPUTs!EW$38</f>
        <v>327.99449180373779</v>
      </c>
      <c r="FC35" s="147">
        <f>conversões!FB35*INPUTs!EX$38</f>
        <v>2611.1789222098955</v>
      </c>
      <c r="FD35" s="147">
        <f>conversões!FC35*INPUTs!EY$38</f>
        <v>1840.15142986819</v>
      </c>
      <c r="FE35" s="147">
        <f>conversões!FD35*INPUTs!EZ$38</f>
        <v>5438.1973329029979</v>
      </c>
      <c r="FF35" s="147">
        <f>conversões!FE35*INPUTs!FA$38</f>
        <v>3180.7213739606827</v>
      </c>
      <c r="FG35" s="147">
        <f>conversões!FF35*INPUTs!FB$38</f>
        <v>3135.3620851528171</v>
      </c>
      <c r="FH35" s="147">
        <f>conversões!FG35*INPUTs!FC$38</f>
        <v>8485.6828253832118</v>
      </c>
      <c r="FI35" s="147">
        <f>conversões!FH35*INPUTs!FD$38</f>
        <v>906.13818275398501</v>
      </c>
      <c r="FJ35" s="147">
        <f>conversões!FI35*INPUTs!FE$38</f>
        <v>2244.1065956161688</v>
      </c>
      <c r="FK35" s="147">
        <f>conversões!FJ35*INPUTs!FF$38</f>
        <v>12499.023773401466</v>
      </c>
      <c r="FL35" s="147">
        <f>conversões!FK35*INPUTs!FG$38</f>
        <v>38805.328642631743</v>
      </c>
      <c r="FM35" s="147">
        <f>conversões!FL35*INPUTs!FH$38</f>
        <v>5636.6170449215751</v>
      </c>
      <c r="FN35" s="147">
        <f>conversões!FM35*INPUTs!FI$38</f>
        <v>120585.29612746302</v>
      </c>
      <c r="FO35" s="147">
        <f>conversões!FN35*INPUTs!FJ$38</f>
        <v>189525.28822271901</v>
      </c>
      <c r="FP35" s="147">
        <f>conversões!FO35*INPUTs!FK$38</f>
        <v>21365.509197408057</v>
      </c>
      <c r="FQ35" s="147">
        <f>conversões!FP35*INPUTs!FL$38</f>
        <v>15231.360682902212</v>
      </c>
      <c r="FR35" s="147">
        <f>conversões!FQ35*INPUTs!FM$38</f>
        <v>17918.247506082804</v>
      </c>
      <c r="FS35" s="147">
        <f>conversões!FR35*INPUTs!FN$38</f>
        <v>2208.6882655804798</v>
      </c>
      <c r="FT35" s="147">
        <f>conversões!FS35*INPUTs!FO$38</f>
        <v>3331.2999224611885</v>
      </c>
      <c r="FU35" s="147">
        <f>conversões!FT35*INPUTs!FP$38</f>
        <v>5088.5198020514672</v>
      </c>
      <c r="FV35" s="147">
        <f>conversões!FU35*INPUTs!FQ$38</f>
        <v>30482.447467517672</v>
      </c>
      <c r="FW35" s="145">
        <f t="shared" si="5"/>
        <v>505879.67242917442</v>
      </c>
      <c r="FX35" s="147">
        <f>conversões!FW35*INPUTs!FS$38</f>
        <v>648.03745953937744</v>
      </c>
      <c r="FY35" s="147">
        <f>conversões!FX35*INPUTs!FT$38</f>
        <v>416.57774441131522</v>
      </c>
      <c r="FZ35" s="147">
        <f>conversões!FY35*INPUTs!FU$38</f>
        <v>5767.8127914894239</v>
      </c>
      <c r="GA35" s="147">
        <f>conversões!FZ35*INPUTs!FV$38</f>
        <v>591.63318400280639</v>
      </c>
      <c r="GB35" s="147">
        <f>conversões!GA35*INPUTs!FW$38</f>
        <v>5445.1294650975442</v>
      </c>
      <c r="GC35" s="147">
        <f>conversões!GB35*INPUTs!FX$38</f>
        <v>104.03149439405217</v>
      </c>
      <c r="GD35" s="147">
        <f>conversões!GC35*INPUTs!FY$38</f>
        <v>452.42267503461267</v>
      </c>
      <c r="GE35" s="147">
        <f>conversões!GD35*INPUTs!FZ$38</f>
        <v>1651.3470621660972</v>
      </c>
      <c r="GF35" s="147">
        <f>conversões!GE35*INPUTs!GA$38</f>
        <v>1559.4205466026769</v>
      </c>
      <c r="GG35" s="147">
        <f>conversões!GF35*INPUTs!GB$38</f>
        <v>5067.9554311607199</v>
      </c>
      <c r="GH35" s="147">
        <f>conversões!GG35*INPUTs!GC$38</f>
        <v>2525.9181671821239</v>
      </c>
      <c r="GI35" s="147">
        <f>conversões!GH35*INPUTs!GD$38</f>
        <v>2058.2864338517106</v>
      </c>
      <c r="GJ35" s="147">
        <f>conversões!GI35*INPUTs!GE$38</f>
        <v>7486.6399418478013</v>
      </c>
      <c r="GK35" s="147">
        <f>conversões!GJ35*INPUTs!GF$38</f>
        <v>632.50545555562326</v>
      </c>
      <c r="GL35" s="147">
        <f>conversões!GK35*INPUTs!GG$38</f>
        <v>1981.1022869035041</v>
      </c>
      <c r="GM35" s="147">
        <f>conversões!GL35*INPUTs!GH$38</f>
        <v>12595.078375114204</v>
      </c>
      <c r="GN35" s="147">
        <f>conversões!GM35*INPUTs!GI$38</f>
        <v>41075.737157136849</v>
      </c>
      <c r="GO35" s="147">
        <f>conversões!GN35*INPUTs!GJ$38</f>
        <v>4572.5053450440319</v>
      </c>
      <c r="GP35" s="147">
        <f>conversões!GO35*INPUTs!GK$38</f>
        <v>116404.77833890368</v>
      </c>
      <c r="GQ35" s="147">
        <f>conversões!GP35*INPUTs!GL$38</f>
        <v>173956.52837182634</v>
      </c>
      <c r="GR35" s="147">
        <f>conversões!GQ35*INPUTs!GM$38</f>
        <v>18879.395857548818</v>
      </c>
      <c r="GS35" s="147">
        <f>conversões!GR35*INPUTs!GN$38</f>
        <v>13636.215478574364</v>
      </c>
      <c r="GT35" s="147">
        <f>conversões!GS35*INPUTs!GO$38</f>
        <v>17509.615727771321</v>
      </c>
      <c r="GU35" s="147">
        <f>conversões!GT35*INPUTs!GP$38</f>
        <v>1594.2840131391281</v>
      </c>
      <c r="GV35" s="147">
        <f>conversões!GU35*INPUTs!GQ$38</f>
        <v>2278.9913688267811</v>
      </c>
      <c r="GW35" s="147">
        <f>conversões!GV35*INPUTs!GR$38</f>
        <v>5314.9185800378791</v>
      </c>
      <c r="GX35" s="147">
        <f>conversões!GW35*INPUTs!GS$38</f>
        <v>30111.710008671533</v>
      </c>
      <c r="GY35" s="145">
        <f t="shared" si="6"/>
        <v>474318.5787618343</v>
      </c>
      <c r="GZ35" s="147">
        <f>conversões!GY35*INPUTs!GU$38</f>
        <v>354.89443256129022</v>
      </c>
      <c r="HA35" s="147">
        <f>conversões!GZ35*INPUTs!GV$38</f>
        <v>223.66119352831976</v>
      </c>
      <c r="HB35" s="147">
        <f>conversões!HA35*INPUTs!GW$38</f>
        <v>3085.0011533229658</v>
      </c>
      <c r="HC35" s="147">
        <f>conversões!HB35*INPUTs!GX$38</f>
        <v>461.61989700075628</v>
      </c>
      <c r="HD35" s="147">
        <f>conversões!HC35*INPUTs!GY$38</f>
        <v>3534.3040940214073</v>
      </c>
      <c r="HE35" s="147">
        <f>conversões!HD35*INPUTs!GZ$38</f>
        <v>53.551939236040269</v>
      </c>
      <c r="HF35" s="147">
        <f>conversões!HE35*INPUTs!HA$38</f>
        <v>226.38624174109361</v>
      </c>
      <c r="HG35" s="147">
        <f>conversões!HF35*INPUTs!HB$38</f>
        <v>1210.112949381172</v>
      </c>
      <c r="HH35" s="147">
        <f>conversões!HG35*INPUTs!HC$38</f>
        <v>870.16568423775459</v>
      </c>
      <c r="HI35" s="147">
        <f>conversões!HH35*INPUTs!HD$38</f>
        <v>3159.9043335069382</v>
      </c>
      <c r="HJ35" s="147">
        <f>conversões!HI35*INPUTs!HE$38</f>
        <v>1540.7687017720252</v>
      </c>
      <c r="HK35" s="147">
        <f>conversões!HJ35*INPUTs!HF$38</f>
        <v>2100.1671408184743</v>
      </c>
      <c r="HL35" s="147">
        <f>conversões!HK35*INPUTs!HG$38</f>
        <v>4209.4463981071758</v>
      </c>
      <c r="HM35" s="147">
        <f>conversões!HL35*INPUTs!HH$38</f>
        <v>392.06328663780585</v>
      </c>
      <c r="HN35" s="147">
        <f>conversões!HM35*INPUTs!HI$38</f>
        <v>1188.4486058594059</v>
      </c>
      <c r="HO35" s="147">
        <f>conversões!HN35*INPUTs!HJ$38</f>
        <v>11157.855246259975</v>
      </c>
      <c r="HP35" s="147">
        <f>conversões!HO35*INPUTs!HK$38</f>
        <v>21066.417862297953</v>
      </c>
      <c r="HQ35" s="147">
        <f>conversões!HP35*INPUTs!HL$38</f>
        <v>2383.3110025476922</v>
      </c>
      <c r="HR35" s="147">
        <f>conversões!HQ35*INPUTs!HM$38</f>
        <v>77305.219224066357</v>
      </c>
      <c r="HS35" s="147">
        <f>conversões!HR35*INPUTs!HN$38</f>
        <v>106108.40429790506</v>
      </c>
      <c r="HT35" s="147">
        <f>conversões!HS35*INPUTs!HO$38</f>
        <v>10848.440387416349</v>
      </c>
      <c r="HU35" s="147">
        <f>conversões!HT35*INPUTs!HP$38</f>
        <v>8217.5815763739865</v>
      </c>
      <c r="HV35" s="147">
        <f>conversões!HU35*INPUTs!HQ$38</f>
        <v>8989.8320223363735</v>
      </c>
      <c r="HW35" s="147">
        <f>conversões!HV35*INPUTs!HR$38</f>
        <v>989.24127460451382</v>
      </c>
      <c r="HX35" s="147">
        <f>conversões!HW35*INPUTs!HS$38</f>
        <v>1458.8787838833664</v>
      </c>
      <c r="HY35" s="147">
        <f>conversões!HX35*INPUTs!HT$38</f>
        <v>2962.2728864677711</v>
      </c>
      <c r="HZ35" s="147">
        <f>conversões!HY35*INPUTs!HU$38</f>
        <v>18673.58446772028</v>
      </c>
      <c r="IA35" s="145">
        <f t="shared" si="7"/>
        <v>292771.53508361231</v>
      </c>
    </row>
    <row r="36" spans="1:235" s="28" customFormat="1" ht="24" x14ac:dyDescent="0.25">
      <c r="A36" s="92" t="s">
        <v>29</v>
      </c>
      <c r="B36" s="93">
        <v>4783</v>
      </c>
      <c r="C36" s="93"/>
      <c r="D36" s="93"/>
      <c r="E36" s="93">
        <v>1</v>
      </c>
      <c r="F36" s="93"/>
      <c r="G36" s="93" t="s">
        <v>781</v>
      </c>
      <c r="H36" s="93" t="s">
        <v>780</v>
      </c>
      <c r="I36" s="92" t="s">
        <v>20</v>
      </c>
      <c r="J36" s="92" t="s">
        <v>876</v>
      </c>
      <c r="K36" s="92" t="s">
        <v>48</v>
      </c>
      <c r="L36" s="147">
        <f>conversões!K36*INPUTs!G$40</f>
        <v>16102.170531093707</v>
      </c>
      <c r="M36" s="147">
        <f>conversões!L36*INPUTs!H$40</f>
        <v>4093.9142497534813</v>
      </c>
      <c r="N36" s="147">
        <f>conversões!M36*INPUTs!I$40</f>
        <v>25368.175435560541</v>
      </c>
      <c r="O36" s="147">
        <f>conversões!N36*INPUTs!J$40</f>
        <v>1360.0905549682921</v>
      </c>
      <c r="P36" s="147">
        <f>conversões!O36*INPUTs!K$40</f>
        <v>20678.012159697919</v>
      </c>
      <c r="Q36" s="147">
        <f>conversões!P36*INPUTs!L$40</f>
        <v>1924.3619969616484</v>
      </c>
      <c r="R36" s="147">
        <f>conversões!Q36*INPUTs!M$40</f>
        <v>3224.9427764066759</v>
      </c>
      <c r="S36" s="147">
        <f>conversões!R36*INPUTs!N$40</f>
        <v>21559.556289518441</v>
      </c>
      <c r="T36" s="147">
        <f>conversões!S36*INPUTs!O$40</f>
        <v>13470.67171204748</v>
      </c>
      <c r="U36" s="147">
        <f>conversões!T36*INPUTs!P$40</f>
        <v>30281.750884579396</v>
      </c>
      <c r="V36" s="147">
        <f>conversões!U36*INPUTs!Q$40</f>
        <v>10063.448122803751</v>
      </c>
      <c r="W36" s="147">
        <f>conversões!V36*INPUTs!R$40</f>
        <v>15902.388354880455</v>
      </c>
      <c r="X36" s="147">
        <f>conversões!W36*INPUTs!S$40</f>
        <v>38995.76157554386</v>
      </c>
      <c r="Y36" s="147">
        <f>conversões!X36*INPUTs!T$40</f>
        <v>6730.8872195970971</v>
      </c>
      <c r="Z36" s="147">
        <f>conversões!Y36*INPUTs!U$40</f>
        <v>15318.376634561149</v>
      </c>
      <c r="AA36" s="147">
        <f>conversões!Z36*INPUTs!V$40</f>
        <v>46841.011385404592</v>
      </c>
      <c r="AB36" s="147">
        <f>conversões!AA36*INPUTs!W$40</f>
        <v>137934.82826220657</v>
      </c>
      <c r="AC36" s="147">
        <f>conversões!AB36*INPUTs!X$40</f>
        <v>37952.883325318457</v>
      </c>
      <c r="AD36" s="147">
        <f>conversões!AC36*INPUTs!Y$40</f>
        <v>226217.22493872678</v>
      </c>
      <c r="AE36" s="147">
        <f>conversões!AD36*INPUTs!Z$40</f>
        <v>754068.80083634483</v>
      </c>
      <c r="AF36" s="147">
        <f>conversões!AE36*INPUTs!AA$40</f>
        <v>193731.53538129435</v>
      </c>
      <c r="AG36" s="147">
        <f>conversões!AF36*INPUTs!AB$40</f>
        <v>114579.27093967007</v>
      </c>
      <c r="AH36" s="147">
        <f>conversões!AG36*INPUTs!AC$40</f>
        <v>146280.66082985589</v>
      </c>
      <c r="AI36" s="147">
        <f>conversões!AH36*INPUTs!AD$40</f>
        <v>20158.747324664306</v>
      </c>
      <c r="AJ36" s="147">
        <f>conversões!AI36*INPUTs!AE$40</f>
        <v>17423.490903962382</v>
      </c>
      <c r="AK36" s="147">
        <f>conversões!AJ36*INPUTs!AF$40</f>
        <v>48207.8124473032</v>
      </c>
      <c r="AL36" s="147">
        <f>conversões!AK36*INPUTs!AG$40</f>
        <v>51077.843663309504</v>
      </c>
      <c r="AM36" s="145">
        <f t="shared" si="0"/>
        <v>2019548.6187360347</v>
      </c>
      <c r="AN36" s="147">
        <f>conversões!AM36*INPUTs!AI$40</f>
        <v>16834.287793800686</v>
      </c>
      <c r="AO36" s="147">
        <f>conversões!AN36*INPUTs!AJ$40</f>
        <v>3147.1732890629182</v>
      </c>
      <c r="AP36" s="147">
        <f>conversões!AO36*INPUTs!AK$40</f>
        <v>22118.82606081833</v>
      </c>
      <c r="AQ36" s="147">
        <f>conversões!AP36*INPUTs!AL$40</f>
        <v>862.4319714788096</v>
      </c>
      <c r="AR36" s="147">
        <f>conversões!AQ36*INPUTs!AM$40</f>
        <v>15557.531355603523</v>
      </c>
      <c r="AS36" s="147">
        <f>conversões!AR36*INPUTs!AN$40</f>
        <v>1294.7053509647358</v>
      </c>
      <c r="AT36" s="147">
        <f>conversões!AS36*INPUTs!AO$40</f>
        <v>2945.8762078024506</v>
      </c>
      <c r="AU36" s="147">
        <f>conversões!AT36*INPUTs!AP$40</f>
        <v>18861.45818957291</v>
      </c>
      <c r="AV36" s="147">
        <f>conversões!AU36*INPUTs!AQ$40</f>
        <v>10065.176986635492</v>
      </c>
      <c r="AW36" s="147">
        <f>conversões!AV36*INPUTs!AR$40</f>
        <v>26562.051509716093</v>
      </c>
      <c r="AX36" s="147">
        <f>conversões!AW36*INPUTs!AS$40</f>
        <v>8465.8780659255972</v>
      </c>
      <c r="AY36" s="147">
        <f>conversões!AX36*INPUTs!AT$40</f>
        <v>13392.911157897372</v>
      </c>
      <c r="AZ36" s="147">
        <f>conversões!AY36*INPUTs!AU$40</f>
        <v>35633.495468222318</v>
      </c>
      <c r="BA36" s="147">
        <f>conversões!AZ36*INPUTs!AV$40</f>
        <v>5138.2836212318907</v>
      </c>
      <c r="BB36" s="147">
        <f>conversões!BA36*INPUTs!AW$40</f>
        <v>12600.580782215971</v>
      </c>
      <c r="BC36" s="147">
        <f>conversões!BB36*INPUTs!AX$40</f>
        <v>42877.826944555723</v>
      </c>
      <c r="BD36" s="147">
        <f>conversões!BC36*INPUTs!AY$40</f>
        <v>124678.62587656888</v>
      </c>
      <c r="BE36" s="147">
        <f>conversões!BD36*INPUTs!AZ$40</f>
        <v>35966.594551757233</v>
      </c>
      <c r="BF36" s="147">
        <f>conversões!BE36*INPUTs!BA$40</f>
        <v>203419.79461364116</v>
      </c>
      <c r="BG36" s="147">
        <f>conversões!BF36*INPUTs!BB$40</f>
        <v>701537.06458839285</v>
      </c>
      <c r="BH36" s="147">
        <f>conversões!BG36*INPUTs!BC$40</f>
        <v>186021.93238370691</v>
      </c>
      <c r="BI36" s="147">
        <f>conversões!BH36*INPUTs!BD$40</f>
        <v>103357.49310414642</v>
      </c>
      <c r="BJ36" s="147">
        <f>conversões!BI36*INPUTs!BE$40</f>
        <v>132729.93909432788</v>
      </c>
      <c r="BK36" s="147">
        <f>conversões!BJ36*INPUTs!BF$40</f>
        <v>17759.899979619197</v>
      </c>
      <c r="BL36" s="147">
        <f>conversões!BK36*INPUTs!BG$40</f>
        <v>15704.323431172432</v>
      </c>
      <c r="BM36" s="147">
        <f>conversões!BL36*INPUTs!BH$40</f>
        <v>42854.544616909756</v>
      </c>
      <c r="BN36" s="147">
        <f>conversões!BM36*INPUTs!BI$40</f>
        <v>49684.405172376762</v>
      </c>
      <c r="BO36" s="145">
        <f t="shared" si="1"/>
        <v>1850073.1121681242</v>
      </c>
      <c r="BP36" s="147">
        <f>conversões!BO36*INPUTs!BK$40</f>
        <v>13716.515319655335</v>
      </c>
      <c r="BQ36" s="147">
        <f>conversões!BP36*INPUTs!BL$40</f>
        <v>3205.4509315596915</v>
      </c>
      <c r="BR36" s="147">
        <f>conversões!BQ36*INPUTs!BM$40</f>
        <v>20359.792549508446</v>
      </c>
      <c r="BS36" s="147">
        <f>conversões!BR36*INPUTs!BN$40</f>
        <v>961.56490204353634</v>
      </c>
      <c r="BT36" s="147">
        <f>conversões!BS36*INPUTs!BO$40</f>
        <v>10483.208114418936</v>
      </c>
      <c r="BU36" s="147">
        <f>conversões!BT36*INPUTs!BP$40</f>
        <v>952.70628734398258</v>
      </c>
      <c r="BV36" s="147">
        <f>conversões!BU36*INPUTs!BQ$40</f>
        <v>2680.8289393426285</v>
      </c>
      <c r="BW36" s="147">
        <f>conversões!BV36*INPUTs!BR$40</f>
        <v>15616.584654472088</v>
      </c>
      <c r="BX36" s="147">
        <f>conversões!BW36*INPUTs!BS$40</f>
        <v>8546.3292388355185</v>
      </c>
      <c r="BY36" s="147">
        <f>conversões!BX36*INPUTs!BT$40</f>
        <v>19594.392355843258</v>
      </c>
      <c r="BZ36" s="147">
        <f>conversões!BY36*INPUTs!BU$40</f>
        <v>7026.9750478023134</v>
      </c>
      <c r="CA36" s="147">
        <f>conversões!BZ36*INPUTs!BV$40</f>
        <v>10990.907807478812</v>
      </c>
      <c r="CB36" s="147">
        <f>conversões!CA36*INPUTs!BW$40</f>
        <v>25128.678714254631</v>
      </c>
      <c r="CC36" s="147">
        <f>conversões!CB36*INPUTs!BX$40</f>
        <v>4393.1900951241296</v>
      </c>
      <c r="CD36" s="147">
        <f>conversões!CC36*INPUTs!BY$40</f>
        <v>10282.379215910807</v>
      </c>
      <c r="CE36" s="147">
        <f>conversões!CD36*INPUTs!BZ$40</f>
        <v>35427.92853263396</v>
      </c>
      <c r="CF36" s="147">
        <f>conversões!CE36*INPUTs!CA$40</f>
        <v>103384.14705235857</v>
      </c>
      <c r="CG36" s="147">
        <f>conversões!CF36*INPUTs!CB$40</f>
        <v>28846.132651153039</v>
      </c>
      <c r="CH36" s="147">
        <f>conversões!CG36*INPUTs!CC$40</f>
        <v>158744.95138536123</v>
      </c>
      <c r="CI36" s="147">
        <f>conversões!CH36*INPUTs!CD$40</f>
        <v>512178.37649110408</v>
      </c>
      <c r="CJ36" s="147">
        <f>conversões!CI36*INPUTs!CE$40</f>
        <v>156981.25267058957</v>
      </c>
      <c r="CK36" s="147">
        <f>conversões!CJ36*INPUTs!CF$40</f>
        <v>83684.376116439787</v>
      </c>
      <c r="CL36" s="147">
        <f>conversões!CK36*INPUTs!CG$40</f>
        <v>102767.22873920179</v>
      </c>
      <c r="CM36" s="147">
        <f>conversões!CL36*INPUTs!CH$40</f>
        <v>14418.002172901621</v>
      </c>
      <c r="CN36" s="147">
        <f>conversões!CM36*INPUTs!CI$40</f>
        <v>13244.861205187397</v>
      </c>
      <c r="CO36" s="147">
        <f>conversões!CN36*INPUTs!CJ$40</f>
        <v>36652.422043882412</v>
      </c>
      <c r="CP36" s="147">
        <f>conversões!CO36*INPUTs!CK$40</f>
        <v>38431.301104175203</v>
      </c>
      <c r="CQ36" s="145">
        <f t="shared" si="2"/>
        <v>1438700.4843385825</v>
      </c>
      <c r="CR36" s="147">
        <f>conversões!CQ36*INPUTs!CM$40</f>
        <v>12964.231239349685</v>
      </c>
      <c r="CS36" s="147">
        <f>conversões!CR36*INPUTs!CN$40</f>
        <v>1981.4728985722033</v>
      </c>
      <c r="CT36" s="147">
        <f>conversões!CS36*INPUTs!CO$40</f>
        <v>17063.764086487514</v>
      </c>
      <c r="CU36" s="147">
        <f>conversões!CT36*INPUTs!CP$40</f>
        <v>505.12543237939462</v>
      </c>
      <c r="CV36" s="147">
        <f>conversões!CU36*INPUTs!CQ$40</f>
        <v>9435.4840153430887</v>
      </c>
      <c r="CW36" s="147">
        <f>conversões!CV36*INPUTs!CR$40</f>
        <v>510.20113582321551</v>
      </c>
      <c r="CX36" s="147">
        <f>conversões!CW36*INPUTs!CS$40</f>
        <v>1771.8520168068851</v>
      </c>
      <c r="CY36" s="147">
        <f>conversões!CX36*INPUTs!CT$40</f>
        <v>10211.358723897829</v>
      </c>
      <c r="CZ36" s="147">
        <f>conversões!CY36*INPUTs!CU$40</f>
        <v>7884.7471452580667</v>
      </c>
      <c r="DA36" s="147">
        <f>conversões!CZ36*INPUTs!CV$40</f>
        <v>15208.210386266455</v>
      </c>
      <c r="DB36" s="147">
        <f>conversões!DA36*INPUTs!CW$40</f>
        <v>5395.668557234656</v>
      </c>
      <c r="DC36" s="147">
        <f>conversões!DB36*INPUTs!CX$40</f>
        <v>7883.1388178051247</v>
      </c>
      <c r="DD36" s="147">
        <f>conversões!DC36*INPUTs!CY$40</f>
        <v>19961.282071741745</v>
      </c>
      <c r="DE36" s="147">
        <f>conversões!DD36*INPUTs!CZ$40</f>
        <v>4012.9684679976795</v>
      </c>
      <c r="DF36" s="147">
        <f>conversões!DE36*INPUTs!DA$40</f>
        <v>8899.622873211365</v>
      </c>
      <c r="DG36" s="147">
        <f>conversões!DF36*INPUTs!DB$40</f>
        <v>29742.819670262896</v>
      </c>
      <c r="DH36" s="147">
        <f>conversões!DG36*INPUTs!DC$40</f>
        <v>84122.667765193037</v>
      </c>
      <c r="DI36" s="147">
        <f>conversões!DH36*INPUTs!DD$40</f>
        <v>24080.924987641152</v>
      </c>
      <c r="DJ36" s="147">
        <f>conversões!DI36*INPUTs!DE$40</f>
        <v>138334.86406073629</v>
      </c>
      <c r="DK36" s="147">
        <f>conversões!DJ36*INPUTs!DF$40</f>
        <v>450517.17686663539</v>
      </c>
      <c r="DL36" s="147">
        <f>conversões!DK36*INPUTs!DG$40</f>
        <v>145968.95063897592</v>
      </c>
      <c r="DM36" s="147">
        <f>conversões!DL36*INPUTs!DH$40</f>
        <v>74968.379653175798</v>
      </c>
      <c r="DN36" s="147">
        <f>conversões!DM36*INPUTs!DI$40</f>
        <v>92236.011259065956</v>
      </c>
      <c r="DO36" s="147">
        <f>conversões!DN36*INPUTs!DJ$40</f>
        <v>13286.703817840078</v>
      </c>
      <c r="DP36" s="147">
        <f>conversões!DO36*INPUTs!DK$40</f>
        <v>15074.846602486541</v>
      </c>
      <c r="DQ36" s="147">
        <f>conversões!DP36*INPUTs!DL$40</f>
        <v>30291.855366332165</v>
      </c>
      <c r="DR36" s="147">
        <f>conversões!DQ36*INPUTs!DM$40</f>
        <v>31290.657990999713</v>
      </c>
      <c r="DS36" s="145">
        <f t="shared" si="3"/>
        <v>1253604.9865475197</v>
      </c>
      <c r="DT36" s="147">
        <f>conversões!DS36*INPUTs!DO$40</f>
        <v>10493.532411636867</v>
      </c>
      <c r="DU36" s="147">
        <f>conversões!DT36*INPUTs!DP$40</f>
        <v>1657.5659225712648</v>
      </c>
      <c r="DV36" s="147">
        <f>conversões!DU36*INPUTs!DQ$40</f>
        <v>14831.037833408449</v>
      </c>
      <c r="DW36" s="147">
        <f>conversões!DV36*INPUTs!DR$40</f>
        <v>438.88853480909171</v>
      </c>
      <c r="DX36" s="147">
        <f>conversões!DW36*INPUTs!DS$40</f>
        <v>8888.6433887266157</v>
      </c>
      <c r="DY36" s="147">
        <f>conversões!DX36*INPUTs!DT$40</f>
        <v>886.30811725654007</v>
      </c>
      <c r="DZ36" s="147">
        <f>conversões!DY36*INPUTs!DU$40</f>
        <v>1450.2435497292745</v>
      </c>
      <c r="EA36" s="147">
        <f>conversões!DZ36*INPUTs!DV$40</f>
        <v>10163.204864149466</v>
      </c>
      <c r="EB36" s="147">
        <f>conversões!EA36*INPUTs!DW$40</f>
        <v>6673.4931630765313</v>
      </c>
      <c r="EC36" s="147">
        <f>conversões!EB36*INPUTs!DX$40</f>
        <v>13310.808710565399</v>
      </c>
      <c r="ED36" s="147">
        <f>conversões!EC36*INPUTs!DY$40</f>
        <v>5216.5931170824742</v>
      </c>
      <c r="EE36" s="147">
        <f>conversões!ED36*INPUTs!DZ$40</f>
        <v>6612.1659666709775</v>
      </c>
      <c r="EF36" s="147">
        <f>conversões!EE36*INPUTs!EA$40</f>
        <v>18415.989449311284</v>
      </c>
      <c r="EG36" s="147">
        <f>conversões!EF36*INPUTs!EB$40</f>
        <v>3453.4376831709128</v>
      </c>
      <c r="EH36" s="147">
        <f>conversões!EG36*INPUTs!EC$40</f>
        <v>8012.2106577501318</v>
      </c>
      <c r="EI36" s="147">
        <f>conversões!EH36*INPUTs!ED$40</f>
        <v>27492.459653696475</v>
      </c>
      <c r="EJ36" s="147">
        <f>conversões!EI36*INPUTs!EE$40</f>
        <v>78309.937531892734</v>
      </c>
      <c r="EK36" s="147">
        <f>conversões!EJ36*INPUTs!EF$40</f>
        <v>21988.635839080333</v>
      </c>
      <c r="EL36" s="147">
        <f>conversões!EK36*INPUTs!EG$40</f>
        <v>139146.68660279931</v>
      </c>
      <c r="EM36" s="147">
        <f>conversões!EL36*INPUTs!EH$40</f>
        <v>429725.54854209983</v>
      </c>
      <c r="EN36" s="147">
        <f>conversões!EM36*INPUTs!EI$40</f>
        <v>139004.20314537422</v>
      </c>
      <c r="EO36" s="147">
        <f>conversões!EN36*INPUTs!EJ$40</f>
        <v>73609.999805545129</v>
      </c>
      <c r="EP36" s="147">
        <f>conversões!EO36*INPUTs!EK$40</f>
        <v>82110.334948082498</v>
      </c>
      <c r="EQ36" s="147">
        <f>conversões!EP36*INPUTs!EL$40</f>
        <v>10079.547436710052</v>
      </c>
      <c r="ER36" s="147">
        <f>conversões!EQ36*INPUTs!EM$40</f>
        <v>13547.079918467465</v>
      </c>
      <c r="ES36" s="147">
        <f>conversões!ER36*INPUTs!EN$40</f>
        <v>25152.235782920958</v>
      </c>
      <c r="ET36" s="147">
        <f>conversões!ES36*INPUTs!EO$40</f>
        <v>31043.695535096984</v>
      </c>
      <c r="EU36" s="145">
        <f t="shared" si="4"/>
        <v>1181714.4881116811</v>
      </c>
      <c r="EV36" s="147">
        <f>conversões!EU36*INPUTs!EQ$40</f>
        <v>7323.0729711622516</v>
      </c>
      <c r="EW36" s="147">
        <f>conversões!EV36*INPUTs!ER$40</f>
        <v>1117.9736308410656</v>
      </c>
      <c r="EX36" s="147">
        <f>conversões!EW36*INPUTs!ES$40</f>
        <v>11715.762465783955</v>
      </c>
      <c r="EY36" s="147">
        <f>conversões!EX36*INPUTs!ET$40</f>
        <v>199.43108385462568</v>
      </c>
      <c r="EZ36" s="147">
        <f>conversões!EY36*INPUTs!EU$40</f>
        <v>7234.4746891360774</v>
      </c>
      <c r="FA36" s="147">
        <f>conversões!EZ36*INPUTs!EV$40</f>
        <v>268.87696527431621</v>
      </c>
      <c r="FB36" s="147">
        <f>conversões!FA36*INPUTs!EW$40</f>
        <v>1161.8456712756347</v>
      </c>
      <c r="FC36" s="147">
        <f>conversões!FB36*INPUTs!EX$40</f>
        <v>7726.2091040909436</v>
      </c>
      <c r="FD36" s="147">
        <f>conversões!FC36*INPUTs!EY$40</f>
        <v>5057.6206598976969</v>
      </c>
      <c r="FE36" s="147">
        <f>conversões!FD36*INPUTs!EZ$40</f>
        <v>9673.3150379737708</v>
      </c>
      <c r="FF36" s="147">
        <f>conversões!FE36*INPUTs!FA$40</f>
        <v>4492.5976689983891</v>
      </c>
      <c r="FG36" s="147">
        <f>conversões!FF36*INPUTs!FB$40</f>
        <v>5432.3763293332777</v>
      </c>
      <c r="FH36" s="147">
        <f>conversões!FG36*INPUTs!FC$40</f>
        <v>15490.7682080708</v>
      </c>
      <c r="FI36" s="147">
        <f>conversões!FH36*INPUTs!FD$40</f>
        <v>2899.9260262987777</v>
      </c>
      <c r="FJ36" s="147">
        <f>conversões!FI36*INPUTs!FE$40</f>
        <v>6131.3192287821339</v>
      </c>
      <c r="FK36" s="147">
        <f>conversões!FJ36*INPUTs!FF$40</f>
        <v>22547.039048388906</v>
      </c>
      <c r="FL36" s="147">
        <f>conversões!FK36*INPUTs!FG$40</f>
        <v>61184.571385876669</v>
      </c>
      <c r="FM36" s="147">
        <f>conversões!FL36*INPUTs!FH$40</f>
        <v>19515.52245956035</v>
      </c>
      <c r="FN36" s="147">
        <f>conversões!FM36*INPUTs!FI$40</f>
        <v>117797.94891093366</v>
      </c>
      <c r="FO36" s="147">
        <f>conversões!FN36*INPUTs!FJ$40</f>
        <v>334746.07292550604</v>
      </c>
      <c r="FP36" s="147">
        <f>conversões!FO36*INPUTs!FK$40</f>
        <v>104289.52088747088</v>
      </c>
      <c r="FQ36" s="147">
        <f>conversões!FP36*INPUTs!FL$40</f>
        <v>61264.386058658696</v>
      </c>
      <c r="FR36" s="147">
        <f>conversões!FQ36*INPUTs!FM$40</f>
        <v>66051.247282259355</v>
      </c>
      <c r="FS36" s="147">
        <f>conversões!FR36*INPUTs!FN$40</f>
        <v>13284.864075439446</v>
      </c>
      <c r="FT36" s="147">
        <f>conversões!FS36*INPUTs!FO$40</f>
        <v>11435.176084152632</v>
      </c>
      <c r="FU36" s="147">
        <f>conversões!FT36*INPUTs!FP$40</f>
        <v>21566.941286350691</v>
      </c>
      <c r="FV36" s="147">
        <f>conversões!FU36*INPUTs!FQ$40</f>
        <v>20935.013225282055</v>
      </c>
      <c r="FW36" s="145">
        <f t="shared" si="5"/>
        <v>940543.87337065325</v>
      </c>
      <c r="FX36" s="147">
        <f>conversões!FW36*INPUTs!FS$40</f>
        <v>7177.9284790430029</v>
      </c>
      <c r="FY36" s="147">
        <f>conversões!FX36*INPUTs!FT$40</f>
        <v>872.21434359858949</v>
      </c>
      <c r="FZ36" s="147">
        <f>conversões!FY36*INPUTs!FU$40</f>
        <v>10728.10217141654</v>
      </c>
      <c r="GA36" s="147">
        <f>conversões!FZ36*INPUTs!FV$40</f>
        <v>432.4516997034637</v>
      </c>
      <c r="GB36" s="147">
        <f>conversões!GA36*INPUTs!FW$40</f>
        <v>7408.2740001222646</v>
      </c>
      <c r="GC36" s="147">
        <f>conversões!GB36*INPUTs!FX$40</f>
        <v>132.48810578867065</v>
      </c>
      <c r="GD36" s="147">
        <f>conversões!GC36*INPUTs!FY$40</f>
        <v>1037.0437479934897</v>
      </c>
      <c r="GE36" s="147">
        <f>conversões!GD36*INPUTs!FZ$40</f>
        <v>7407.5925081614223</v>
      </c>
      <c r="GF36" s="147">
        <f>conversões!GE36*INPUTs!GA$40</f>
        <v>4202.8952975819257</v>
      </c>
      <c r="GG36" s="147">
        <f>conversões!GF36*INPUTs!GB$40</f>
        <v>9255.7785785285341</v>
      </c>
      <c r="GH36" s="147">
        <f>conversões!GG36*INPUTs!GC$40</f>
        <v>4961.1924235301794</v>
      </c>
      <c r="GI36" s="147">
        <f>conversões!GH36*INPUTs!GD$40</f>
        <v>5779.9605821093055</v>
      </c>
      <c r="GJ36" s="147">
        <f>conversões!GI36*INPUTs!GE$40</f>
        <v>13642.555021444598</v>
      </c>
      <c r="GK36" s="147">
        <f>conversões!GJ36*INPUTs!GF$40</f>
        <v>2469.473897612274</v>
      </c>
      <c r="GL36" s="147">
        <f>conversões!GK36*INPUTs!GG$40</f>
        <v>5250.5794232279977</v>
      </c>
      <c r="GM36" s="147">
        <f>conversões!GL36*INPUTs!GH$40</f>
        <v>21896.055540430578</v>
      </c>
      <c r="GN36" s="147">
        <f>conversões!GM36*INPUTs!GI$40</f>
        <v>57889.808295113151</v>
      </c>
      <c r="GO36" s="147">
        <f>conversões!GN36*INPUTs!GJ$40</f>
        <v>15842.03548997609</v>
      </c>
      <c r="GP36" s="147">
        <f>conversões!GO36*INPUTs!GK$40</f>
        <v>118451.3186600278</v>
      </c>
      <c r="GQ36" s="147">
        <f>conversões!GP36*INPUTs!GL$40</f>
        <v>335108.63094895351</v>
      </c>
      <c r="GR36" s="147">
        <f>conversões!GQ36*INPUTs!GM$40</f>
        <v>99552.148630264695</v>
      </c>
      <c r="GS36" s="147">
        <f>conversões!GR36*INPUTs!GN$40</f>
        <v>61573.465238737495</v>
      </c>
      <c r="GT36" s="147">
        <f>conversões!GS36*INPUTs!GO$40</f>
        <v>63789.253212295305</v>
      </c>
      <c r="GU36" s="147">
        <f>conversões!GT36*INPUTs!GP$40</f>
        <v>7700.04668612347</v>
      </c>
      <c r="GV36" s="147">
        <f>conversões!GU36*INPUTs!GQ$40</f>
        <v>10930.547702693455</v>
      </c>
      <c r="GW36" s="147">
        <f>conversões!GV36*INPUTs!GR$40</f>
        <v>16808.634457485692</v>
      </c>
      <c r="GX36" s="147">
        <f>conversões!GW36*INPUTs!GS$40</f>
        <v>17795.02765467509</v>
      </c>
      <c r="GY36" s="145">
        <f t="shared" si="6"/>
        <v>908095.50279663876</v>
      </c>
      <c r="GZ36" s="147">
        <f>conversões!GY36*INPUTs!GU$40</f>
        <v>6134.9228842433768</v>
      </c>
      <c r="HA36" s="147">
        <f>conversões!GZ36*INPUTs!GV$40</f>
        <v>573.49400639323676</v>
      </c>
      <c r="HB36" s="147">
        <f>conversões!HA36*INPUTs!GW$40</f>
        <v>9524.7591348036367</v>
      </c>
      <c r="HC36" s="147">
        <f>conversões!HB36*INPUTs!GX$40</f>
        <v>312.64913216363658</v>
      </c>
      <c r="HD36" s="147">
        <f>conversões!HC36*INPUTs!GY$40</f>
        <v>9100.0072000712335</v>
      </c>
      <c r="HE36" s="147">
        <f>conversões!HD36*INPUTs!GZ$40</f>
        <v>147.89543055330634</v>
      </c>
      <c r="HF36" s="147">
        <f>conversões!HE36*INPUTs!HA$40</f>
        <v>995.44768205952892</v>
      </c>
      <c r="HG36" s="147">
        <f>conversões!HF36*INPUTs!HB$40</f>
        <v>6958.8323911007956</v>
      </c>
      <c r="HH36" s="147">
        <f>conversões!HG36*INPUTs!HC$40</f>
        <v>3377.8254212192528</v>
      </c>
      <c r="HI36" s="147">
        <f>conversões!HH36*INPUTs!HD$40</f>
        <v>8948.8743072737616</v>
      </c>
      <c r="HJ36" s="147">
        <f>conversões!HI36*INPUTs!HE$40</f>
        <v>5121.9868123236611</v>
      </c>
      <c r="HK36" s="147">
        <f>conversões!HJ36*INPUTs!HF$40</f>
        <v>5394.2905136717036</v>
      </c>
      <c r="HL36" s="147">
        <f>conversões!HK36*INPUTs!HG$40</f>
        <v>13419.530910161364</v>
      </c>
      <c r="HM36" s="147">
        <f>conversões!HL36*INPUTs!HH$40</f>
        <v>2582.5600649401117</v>
      </c>
      <c r="HN36" s="147">
        <f>conversões!HM36*INPUTs!HI$40</f>
        <v>5092.1981404012568</v>
      </c>
      <c r="HO36" s="147">
        <f>conversões!HN36*INPUTs!HJ$40</f>
        <v>23690.859923885717</v>
      </c>
      <c r="HP36" s="147">
        <f>conversões!HO36*INPUTs!HK$40</f>
        <v>57823.159869471107</v>
      </c>
      <c r="HQ36" s="147">
        <f>conversões!HP36*INPUTs!HL$40</f>
        <v>14457.764760992528</v>
      </c>
      <c r="HR36" s="147">
        <f>conversões!HQ36*INPUTs!HM$40</f>
        <v>107268.9738822892</v>
      </c>
      <c r="HS36" s="147">
        <f>conversões!HR36*INPUTs!HN$40</f>
        <v>332517.72481550346</v>
      </c>
      <c r="HT36" s="147">
        <f>conversões!HS36*INPUTs!HO$40</f>
        <v>95871.038800450799</v>
      </c>
      <c r="HU36" s="147">
        <f>conversões!HT36*INPUTs!HP$40</f>
        <v>57546.564618252341</v>
      </c>
      <c r="HV36" s="147">
        <f>conversões!HU36*INPUTs!HQ$40</f>
        <v>64443.449264889612</v>
      </c>
      <c r="HW36" s="147">
        <f>conversões!HV36*INPUTs!HR$40</f>
        <v>7119.9204478852653</v>
      </c>
      <c r="HX36" s="147">
        <f>conversões!HW36*INPUTs!HS$40</f>
        <v>12518.539462840523</v>
      </c>
      <c r="HY36" s="147">
        <f>conversões!HX36*INPUTs!HT$40</f>
        <v>16253.991662990553</v>
      </c>
      <c r="HZ36" s="147">
        <f>conversões!HY36*INPUTs!HU$40</f>
        <v>18095.472374937286</v>
      </c>
      <c r="IA36" s="145">
        <f t="shared" si="7"/>
        <v>885292.7339157681</v>
      </c>
    </row>
    <row r="37" spans="1:235" s="28" customFormat="1" ht="24" x14ac:dyDescent="0.25">
      <c r="A37" s="92" t="s">
        <v>29</v>
      </c>
      <c r="B37" s="93">
        <v>4761</v>
      </c>
      <c r="C37" s="93"/>
      <c r="D37" s="93"/>
      <c r="E37" s="93">
        <v>2</v>
      </c>
      <c r="F37" s="93"/>
      <c r="G37" s="93" t="s">
        <v>818</v>
      </c>
      <c r="H37" s="93" t="s">
        <v>788</v>
      </c>
      <c r="I37" s="92" t="s">
        <v>19</v>
      </c>
      <c r="J37" s="92" t="s">
        <v>875</v>
      </c>
      <c r="K37" s="92" t="s">
        <v>48</v>
      </c>
      <c r="L37" s="147">
        <f>conversões!K37*INPUTs!G$41</f>
        <v>35707.448699016626</v>
      </c>
      <c r="M37" s="147">
        <f>conversões!L37*INPUTs!H$41</f>
        <v>11536.390902385583</v>
      </c>
      <c r="N37" s="147">
        <f>conversões!M37*INPUTs!I$41</f>
        <v>69411.937287413675</v>
      </c>
      <c r="O37" s="147">
        <f>conversões!N37*INPUTs!J$41</f>
        <v>10312.070055290873</v>
      </c>
      <c r="P37" s="147">
        <f>conversões!O37*INPUTs!K$41</f>
        <v>101907.51754991524</v>
      </c>
      <c r="Q37" s="147">
        <f>conversões!P37*INPUTs!L$41</f>
        <v>12285.316655791912</v>
      </c>
      <c r="R37" s="147">
        <f>conversões!Q37*INPUTs!M$41</f>
        <v>16487.285745028785</v>
      </c>
      <c r="S37" s="147">
        <f>conversões!R37*INPUTs!N$41</f>
        <v>69500.585982903285</v>
      </c>
      <c r="T37" s="147">
        <f>conversões!S37*INPUTs!O$41</f>
        <v>31974.563670157273</v>
      </c>
      <c r="U37" s="147">
        <f>conversões!T37*INPUTs!P$41</f>
        <v>102718.52056525009</v>
      </c>
      <c r="V37" s="147">
        <f>conversões!U37*INPUTs!Q$41</f>
        <v>52696.410737866609</v>
      </c>
      <c r="W37" s="147">
        <f>conversões!V37*INPUTs!R$41</f>
        <v>52247.449770811167</v>
      </c>
      <c r="X37" s="147">
        <f>conversões!W37*INPUTs!S$41</f>
        <v>146863.16768529598</v>
      </c>
      <c r="Y37" s="147">
        <f>conversões!X37*INPUTs!T$41</f>
        <v>35080.079898430798</v>
      </c>
      <c r="Z37" s="147">
        <f>conversões!Y37*INPUTs!U$41</f>
        <v>35046.86251888908</v>
      </c>
      <c r="AA37" s="147">
        <f>conversões!Z37*INPUTs!V$41</f>
        <v>196424.155074732</v>
      </c>
      <c r="AB37" s="147">
        <f>conversões!AA37*INPUTs!W$41</f>
        <v>527493.54146698304</v>
      </c>
      <c r="AC37" s="147">
        <f>conversões!AB37*INPUTs!X$41</f>
        <v>106271.37732086332</v>
      </c>
      <c r="AD37" s="147">
        <f>conversões!AC37*INPUTs!Y$41</f>
        <v>705771.12520818412</v>
      </c>
      <c r="AE37" s="147">
        <f>conversões!AD37*INPUTs!Z$41</f>
        <v>2576776.2657192862</v>
      </c>
      <c r="AF37" s="147">
        <f>conversões!AE37*INPUTs!AA$41</f>
        <v>557818.78447191685</v>
      </c>
      <c r="AG37" s="147">
        <f>conversões!AF37*INPUTs!AB$41</f>
        <v>195766.54460456292</v>
      </c>
      <c r="AH37" s="147">
        <f>conversões!AG37*INPUTs!AC$41</f>
        <v>382525.93226682191</v>
      </c>
      <c r="AI37" s="147">
        <f>conversões!AH37*INPUTs!AD$41</f>
        <v>62992.589877177117</v>
      </c>
      <c r="AJ37" s="147">
        <f>conversões!AI37*INPUTs!AE$41</f>
        <v>71810.806672672144</v>
      </c>
      <c r="AK37" s="147">
        <f>conversões!AJ37*INPUTs!AF$41</f>
        <v>130654.80316832203</v>
      </c>
      <c r="AL37" s="147">
        <f>conversões!AK37*INPUTs!AG$41</f>
        <v>212502.8891367311</v>
      </c>
      <c r="AM37" s="145">
        <f t="shared" si="0"/>
        <v>6510584.4227126995</v>
      </c>
      <c r="AN37" s="147">
        <f>conversões!AM37*INPUTs!AI$41</f>
        <v>33413.527212526154</v>
      </c>
      <c r="AO37" s="147">
        <f>conversões!AN37*INPUTs!AJ$41</f>
        <v>10512.625290710113</v>
      </c>
      <c r="AP37" s="147">
        <f>conversões!AO37*INPUTs!AK$41</f>
        <v>57494.393273205278</v>
      </c>
      <c r="AQ37" s="147">
        <f>conversões!AP37*INPUTs!AL$41</f>
        <v>9916.5391855694488</v>
      </c>
      <c r="AR37" s="147">
        <f>conversões!AQ37*INPUTs!AM$41</f>
        <v>97695.830788131338</v>
      </c>
      <c r="AS37" s="147">
        <f>conversões!AR37*INPUTs!AN$41</f>
        <v>12637.000644564998</v>
      </c>
      <c r="AT37" s="147">
        <f>conversões!AS37*INPUTs!AO$41</f>
        <v>18501.239390756378</v>
      </c>
      <c r="AU37" s="147">
        <f>conversões!AT37*INPUTs!AP$41</f>
        <v>68930.994680933698</v>
      </c>
      <c r="AV37" s="147">
        <f>conversões!AU37*INPUTs!AQ$41</f>
        <v>31983.50544125462</v>
      </c>
      <c r="AW37" s="147">
        <f>conversões!AV37*INPUTs!AR$41</f>
        <v>107478.41333030682</v>
      </c>
      <c r="AX37" s="147">
        <f>conversões!AW37*INPUTs!AS$41</f>
        <v>50704.184002856826</v>
      </c>
      <c r="AY37" s="147">
        <f>conversões!AX37*INPUTs!AT$41</f>
        <v>42478.438623625305</v>
      </c>
      <c r="AZ37" s="147">
        <f>conversões!AY37*INPUTs!AU$41</f>
        <v>158996.61068227727</v>
      </c>
      <c r="BA37" s="147">
        <f>conversões!AZ37*INPUTs!AV$41</f>
        <v>37845.510094058889</v>
      </c>
      <c r="BB37" s="147">
        <f>conversões!BA37*INPUTs!AW$41</f>
        <v>35694.683012364163</v>
      </c>
      <c r="BC37" s="147">
        <f>conversões!BB37*INPUTs!AX$41</f>
        <v>188867.57979419039</v>
      </c>
      <c r="BD37" s="147">
        <f>conversões!BC37*INPUTs!AY$41</f>
        <v>514655.26512381196</v>
      </c>
      <c r="BE37" s="147">
        <f>conversões!BD37*INPUTs!AZ$41</f>
        <v>102497.86398775625</v>
      </c>
      <c r="BF37" s="147">
        <f>conversões!BE37*INPUTs!BA$41</f>
        <v>682728.27894914499</v>
      </c>
      <c r="BG37" s="147">
        <f>conversões!BF37*INPUTs!BB$41</f>
        <v>2646522.2679211381</v>
      </c>
      <c r="BH37" s="147">
        <f>conversões!BG37*INPUTs!BC$41</f>
        <v>521841.87621471653</v>
      </c>
      <c r="BI37" s="147">
        <f>conversões!BH37*INPUTs!BD$41</f>
        <v>192396.11760887233</v>
      </c>
      <c r="BJ37" s="147">
        <f>conversões!BI37*INPUTs!BE$41</f>
        <v>381381.89380152035</v>
      </c>
      <c r="BK37" s="147">
        <f>conversões!BJ37*INPUTs!BF$41</f>
        <v>49648.998893719174</v>
      </c>
      <c r="BL37" s="147">
        <f>conversões!BK37*INPUTs!BG$41</f>
        <v>68006.105658424902</v>
      </c>
      <c r="BM37" s="147">
        <f>conversões!BL37*INPUTs!BH$41</f>
        <v>123092.49394319839</v>
      </c>
      <c r="BN37" s="147">
        <f>conversões!BM37*INPUTs!BI$41</f>
        <v>215579.00438151005</v>
      </c>
      <c r="BO37" s="145">
        <f t="shared" si="1"/>
        <v>6461501.241931146</v>
      </c>
      <c r="BP37" s="147">
        <f>conversões!BO37*INPUTs!BK$41</f>
        <v>35075.567208722656</v>
      </c>
      <c r="BQ37" s="147">
        <f>conversões!BP37*INPUTs!BL$41</f>
        <v>10491.570711884839</v>
      </c>
      <c r="BR37" s="147">
        <f>conversões!BQ37*INPUTs!BM$41</f>
        <v>54923.308923234144</v>
      </c>
      <c r="BS37" s="147">
        <f>conversões!BR37*INPUTs!BN$41</f>
        <v>13273.91406607323</v>
      </c>
      <c r="BT37" s="147">
        <f>conversões!BS37*INPUTs!BO$41</f>
        <v>86235.969715635292</v>
      </c>
      <c r="BU37" s="147">
        <f>conversões!BT37*INPUTs!BP$41</f>
        <v>10065.862377516074</v>
      </c>
      <c r="BV37" s="147">
        <f>conversões!BU37*INPUTs!BQ$41</f>
        <v>14645.395899503375</v>
      </c>
      <c r="BW37" s="147">
        <f>conversões!BV37*INPUTs!BR$41</f>
        <v>64741.162153911755</v>
      </c>
      <c r="BX37" s="147">
        <f>conversões!BW37*INPUTs!BS$41</f>
        <v>29577.665241050508</v>
      </c>
      <c r="BY37" s="147">
        <f>conversões!BX37*INPUTs!BT$41</f>
        <v>99243.510170245849</v>
      </c>
      <c r="BZ37" s="147">
        <f>conversões!BY37*INPUTs!BU$41</f>
        <v>41918.591817589149</v>
      </c>
      <c r="CA37" s="147">
        <f>conversões!BZ37*INPUTs!BV$41</f>
        <v>38605.458064129787</v>
      </c>
      <c r="CB37" s="147">
        <f>conversões!CA37*INPUTs!BW$41</f>
        <v>145434.60900603022</v>
      </c>
      <c r="CC37" s="147">
        <f>conversões!CB37*INPUTs!BX$41</f>
        <v>32990.101843412507</v>
      </c>
      <c r="CD37" s="147">
        <f>conversões!CC37*INPUTs!BY$41</f>
        <v>35886.234572286601</v>
      </c>
      <c r="CE37" s="147">
        <f>conversões!CD37*INPUTs!BZ$41</f>
        <v>181031.10869828149</v>
      </c>
      <c r="CF37" s="147">
        <f>conversões!CE37*INPUTs!CA$41</f>
        <v>517138.26158596016</v>
      </c>
      <c r="CG37" s="147">
        <f>conversões!CF37*INPUTs!CB$41</f>
        <v>93395.333198110922</v>
      </c>
      <c r="CH37" s="147">
        <f>conversões!CG37*INPUTs!CC$41</f>
        <v>656434.48262700532</v>
      </c>
      <c r="CI37" s="147">
        <f>conversões!CH37*INPUTs!CD$41</f>
        <v>2435823.2796622319</v>
      </c>
      <c r="CJ37" s="147">
        <f>conversões!CI37*INPUTs!CE$41</f>
        <v>518772.5430106924</v>
      </c>
      <c r="CK37" s="147">
        <f>conversões!CJ37*INPUTs!CF$41</f>
        <v>178215.47513961743</v>
      </c>
      <c r="CL37" s="147">
        <f>conversões!CK37*INPUTs!CG$41</f>
        <v>347564.60294585885</v>
      </c>
      <c r="CM37" s="147">
        <f>conversões!CL37*INPUTs!CH$41</f>
        <v>46315.716206065335</v>
      </c>
      <c r="CN37" s="147">
        <f>conversões!CM37*INPUTs!CI$41</f>
        <v>70673.281782163234</v>
      </c>
      <c r="CO37" s="147">
        <f>conversões!CN37*INPUTs!CJ$41</f>
        <v>111463.74333958456</v>
      </c>
      <c r="CP37" s="147">
        <f>conversões!CO37*INPUTs!CK$41</f>
        <v>189771.1230682157</v>
      </c>
      <c r="CQ37" s="145">
        <f t="shared" si="2"/>
        <v>6059707.8730350118</v>
      </c>
      <c r="CR37" s="147">
        <f>conversões!CQ37*INPUTs!CM$41</f>
        <v>28549.87705818591</v>
      </c>
      <c r="CS37" s="147">
        <f>conversões!CR37*INPUTs!CN$41</f>
        <v>8507.4522889793316</v>
      </c>
      <c r="CT37" s="147">
        <f>conversões!CS37*INPUTs!CO$41</f>
        <v>44561.374857654162</v>
      </c>
      <c r="CU37" s="147">
        <f>conversões!CT37*INPUTs!CP$41</f>
        <v>6880.6009795745549</v>
      </c>
      <c r="CV37" s="147">
        <f>conversões!CU37*INPUTs!CQ$41</f>
        <v>66713.017204515214</v>
      </c>
      <c r="CW37" s="147">
        <f>conversões!CV37*INPUTs!CR$41</f>
        <v>8069.0806812572628</v>
      </c>
      <c r="CX37" s="147">
        <f>conversões!CW37*INPUTs!CS$41</f>
        <v>14317.047181772703</v>
      </c>
      <c r="CY37" s="147">
        <f>conversões!CX37*INPUTs!CT$41</f>
        <v>49595.219558805475</v>
      </c>
      <c r="CZ37" s="147">
        <f>conversões!CY37*INPUTs!CU$41</f>
        <v>25385.591378980043</v>
      </c>
      <c r="DA37" s="147">
        <f>conversões!CZ37*INPUTs!CV$41</f>
        <v>88621.133682280037</v>
      </c>
      <c r="DB37" s="147">
        <f>conversões!DA37*INPUTs!CW$41</f>
        <v>31986.618474606377</v>
      </c>
      <c r="DC37" s="147">
        <f>conversões!DB37*INPUTs!CX$41</f>
        <v>29797.849854248088</v>
      </c>
      <c r="DD37" s="147">
        <f>conversões!DC37*INPUTs!CY$41</f>
        <v>101714.53852958039</v>
      </c>
      <c r="DE37" s="147">
        <f>conversões!DD37*INPUTs!CZ$41</f>
        <v>27206.405630546051</v>
      </c>
      <c r="DF37" s="147">
        <f>conversões!DE37*INPUTs!DA$41</f>
        <v>27469.198994224556</v>
      </c>
      <c r="DG37" s="147">
        <f>conversões!DF37*INPUTs!DB$41</f>
        <v>142444.26719259075</v>
      </c>
      <c r="DH37" s="147">
        <f>conversões!DG37*INPUTs!DC$41</f>
        <v>417000.03720771021</v>
      </c>
      <c r="DI37" s="147">
        <f>conversões!DH37*INPUTs!DD$41</f>
        <v>78961.756483348421</v>
      </c>
      <c r="DJ37" s="147">
        <f>conversões!DI37*INPUTs!DE$41</f>
        <v>532987.21308562777</v>
      </c>
      <c r="DK37" s="147">
        <f>conversões!DJ37*INPUTs!DF$41</f>
        <v>2005506.2495571496</v>
      </c>
      <c r="DL37" s="147">
        <f>conversões!DK37*INPUTs!DG$41</f>
        <v>438542.37823565886</v>
      </c>
      <c r="DM37" s="147">
        <f>conversões!DL37*INPUTs!DH$41</f>
        <v>148660.96644589838</v>
      </c>
      <c r="DN37" s="147">
        <f>conversões!DM37*INPUTs!DI$41</f>
        <v>300384.3807959297</v>
      </c>
      <c r="DO37" s="147">
        <f>conversões!DN37*INPUTs!DJ$41</f>
        <v>39551.044677761289</v>
      </c>
      <c r="DP37" s="147">
        <f>conversões!DO37*INPUTs!DK$41</f>
        <v>57922.129628132665</v>
      </c>
      <c r="DQ37" s="147">
        <f>conversões!DP37*INPUTs!DL$41</f>
        <v>96075.273120256214</v>
      </c>
      <c r="DR37" s="147">
        <f>conversões!DQ37*INPUTs!DM$41</f>
        <v>168573.39186340632</v>
      </c>
      <c r="DS37" s="145">
        <f t="shared" si="3"/>
        <v>4985984.0946486816</v>
      </c>
      <c r="DT37" s="147">
        <f>conversões!DS37*INPUTs!DO$41</f>
        <v>31805.205363622761</v>
      </c>
      <c r="DU37" s="147">
        <f>conversões!DT37*INPUTs!DP$41</f>
        <v>8907.8687546376204</v>
      </c>
      <c r="DV37" s="147">
        <f>conversões!DU37*INPUTs!DQ$41</f>
        <v>38857.183950052626</v>
      </c>
      <c r="DW37" s="147">
        <f>conversões!DV37*INPUTs!DR$41</f>
        <v>6386.1009594186871</v>
      </c>
      <c r="DX37" s="147">
        <f>conversões!DW37*INPUTs!DS$41</f>
        <v>61809.450275545751</v>
      </c>
      <c r="DY37" s="147">
        <f>conversões!DX37*INPUTs!DT$41</f>
        <v>8426.8775750854256</v>
      </c>
      <c r="DZ37" s="147">
        <f>conversões!DY37*INPUTs!DU$41</f>
        <v>18832.185930621643</v>
      </c>
      <c r="EA37" s="147">
        <f>conversões!DZ37*INPUTs!DV$41</f>
        <v>49690.481223287577</v>
      </c>
      <c r="EB37" s="147">
        <f>conversões!EA37*INPUTs!DW$41</f>
        <v>23463.382892949841</v>
      </c>
      <c r="EC37" s="147">
        <f>conversões!EB37*INPUTs!DX$41</f>
        <v>80166.566408544968</v>
      </c>
      <c r="ED37" s="147">
        <f>conversões!EC37*INPUTs!DY$41</f>
        <v>30561.602377538482</v>
      </c>
      <c r="EE37" s="147">
        <f>conversões!ED37*INPUTs!DZ$41</f>
        <v>21388.703516843012</v>
      </c>
      <c r="EF37" s="147">
        <f>conversões!EE37*INPUTs!EA$41</f>
        <v>104663.65709637183</v>
      </c>
      <c r="EG37" s="147">
        <f>conversões!EF37*INPUTs!EB$41</f>
        <v>22645.531614397627</v>
      </c>
      <c r="EH37" s="147">
        <f>conversões!EG37*INPUTs!EC$41</f>
        <v>24349.728124986363</v>
      </c>
      <c r="EI37" s="147">
        <f>conversões!EH37*INPUTs!ED$41</f>
        <v>134030.18158814113</v>
      </c>
      <c r="EJ37" s="147">
        <f>conversões!EI37*INPUTs!EE$41</f>
        <v>393846.58976335707</v>
      </c>
      <c r="EK37" s="147">
        <f>conversões!EJ37*INPUTs!EF$41</f>
        <v>74334.904712366188</v>
      </c>
      <c r="EL37" s="147">
        <f>conversões!EK37*INPUTs!EG$41</f>
        <v>480760.83893133479</v>
      </c>
      <c r="EM37" s="147">
        <f>conversões!EL37*INPUTs!EH$41</f>
        <v>1863363.4409216626</v>
      </c>
      <c r="EN37" s="147">
        <f>conversões!EM37*INPUTs!EI$41</f>
        <v>401494.37309255183</v>
      </c>
      <c r="EO37" s="147">
        <f>conversões!EN37*INPUTs!EJ$41</f>
        <v>138387.11021142022</v>
      </c>
      <c r="EP37" s="147">
        <f>conversões!EO37*INPUTs!EK$41</f>
        <v>287276.34676026984</v>
      </c>
      <c r="EQ37" s="147">
        <f>conversões!EP37*INPUTs!EL$41</f>
        <v>35426.322885209811</v>
      </c>
      <c r="ER37" s="147">
        <f>conversões!EQ37*INPUTs!EM$41</f>
        <v>56042.440154734984</v>
      </c>
      <c r="ES37" s="147">
        <f>conversões!ER37*INPUTs!EN$41</f>
        <v>89164.999686441472</v>
      </c>
      <c r="ET37" s="147">
        <f>conversões!ES37*INPUTs!EO$41</f>
        <v>171097.19483825049</v>
      </c>
      <c r="EU37" s="145">
        <f t="shared" si="4"/>
        <v>4657179.2696096441</v>
      </c>
      <c r="EV37" s="147">
        <f>conversões!EU37*INPUTs!EQ$41</f>
        <v>26020.756146389023</v>
      </c>
      <c r="EW37" s="147">
        <f>conversões!EV37*INPUTs!ER$41</f>
        <v>9884.4235259464949</v>
      </c>
      <c r="EX37" s="147">
        <f>conversões!EW37*INPUTs!ES$41</f>
        <v>33331.995791165791</v>
      </c>
      <c r="EY37" s="147">
        <f>conversões!EX37*INPUTs!ET$41</f>
        <v>6511.9281344258579</v>
      </c>
      <c r="EZ37" s="147">
        <f>conversões!EY37*INPUTs!EU$41</f>
        <v>49765.869183318682</v>
      </c>
      <c r="FA37" s="147">
        <f>conversões!EZ37*INPUTs!EV$41</f>
        <v>6708.4324635935054</v>
      </c>
      <c r="FB37" s="147">
        <f>conversões!FA37*INPUTs!EW$41</f>
        <v>21306.528536744336</v>
      </c>
      <c r="FC37" s="147">
        <f>conversões!FB37*INPUTs!EX$41</f>
        <v>36796.175515949639</v>
      </c>
      <c r="FD37" s="147">
        <f>conversões!FC37*INPUTs!EY$41</f>
        <v>21909.194303342021</v>
      </c>
      <c r="FE37" s="147">
        <f>conversões!FD37*INPUTs!EZ$41</f>
        <v>61524.452881139296</v>
      </c>
      <c r="FF37" s="147">
        <f>conversões!FE37*INPUTs!FA$41</f>
        <v>28147.063822954911</v>
      </c>
      <c r="FG37" s="147">
        <f>conversões!FF37*INPUTs!FB$41</f>
        <v>17013.801567989529</v>
      </c>
      <c r="FH37" s="147">
        <f>conversões!FG37*INPUTs!FC$41</f>
        <v>94355.078132864859</v>
      </c>
      <c r="FI37" s="147">
        <f>conversões!FH37*INPUTs!FD$41</f>
        <v>21054.520001432622</v>
      </c>
      <c r="FJ37" s="147">
        <f>conversões!FI37*INPUTs!FE$41</f>
        <v>23582.147194115532</v>
      </c>
      <c r="FK37" s="147">
        <f>conversões!FJ37*INPUTs!FF$41</f>
        <v>116244.21683216015</v>
      </c>
      <c r="FL37" s="147">
        <f>conversões!FK37*INPUTs!FG$41</f>
        <v>349658.75668829068</v>
      </c>
      <c r="FM37" s="147">
        <f>conversões!FL37*INPUTs!FH$41</f>
        <v>76202.830463017366</v>
      </c>
      <c r="FN37" s="147">
        <f>conversões!FM37*INPUTs!FI$41</f>
        <v>456980.28165853268</v>
      </c>
      <c r="FO37" s="147">
        <f>conversões!FN37*INPUTs!FJ$41</f>
        <v>1713752.6028752932</v>
      </c>
      <c r="FP37" s="147">
        <f>conversões!FO37*INPUTs!FK$41</f>
        <v>356081.16938981536</v>
      </c>
      <c r="FQ37" s="147">
        <f>conversões!FP37*INPUTs!FL$41</f>
        <v>120090.70579585727</v>
      </c>
      <c r="FR37" s="147">
        <f>conversões!FQ37*INPUTs!FM$41</f>
        <v>265556.71937260719</v>
      </c>
      <c r="FS37" s="147">
        <f>conversões!FR37*INPUTs!FN$41</f>
        <v>32960.058721207257</v>
      </c>
      <c r="FT37" s="147">
        <f>conversões!FS37*INPUTs!FO$41</f>
        <v>51281.47613658123</v>
      </c>
      <c r="FU37" s="147">
        <f>conversões!FT37*INPUTs!FP$41</f>
        <v>85556.747154400044</v>
      </c>
      <c r="FV37" s="147">
        <f>conversões!FU37*INPUTs!FQ$41</f>
        <v>148360.48446908398</v>
      </c>
      <c r="FW37" s="145">
        <f t="shared" si="5"/>
        <v>4230638.4167582178</v>
      </c>
      <c r="FX37" s="147">
        <f>conversões!FW37*INPUTs!FS$41</f>
        <v>26084.742697910267</v>
      </c>
      <c r="FY37" s="147">
        <f>conversões!FX37*INPUTs!FT$41</f>
        <v>8474.4351105037458</v>
      </c>
      <c r="FZ37" s="147">
        <f>conversões!FY37*INPUTs!FU$41</f>
        <v>29945.057169753036</v>
      </c>
      <c r="GA37" s="147">
        <f>conversões!FZ37*INPUTs!FV$41</f>
        <v>6994.130970994077</v>
      </c>
      <c r="GB37" s="147">
        <f>conversões!GA37*INPUTs!FW$41</f>
        <v>50674.508401352025</v>
      </c>
      <c r="GC37" s="147">
        <f>conversões!GB37*INPUTs!FX$41</f>
        <v>9875.9467987230746</v>
      </c>
      <c r="GD37" s="147">
        <f>conversões!GC37*INPUTs!FY$41</f>
        <v>30787.994608998688</v>
      </c>
      <c r="GE37" s="147">
        <f>conversões!GD37*INPUTs!FZ$41</f>
        <v>35282.426909950627</v>
      </c>
      <c r="GF37" s="147">
        <f>conversões!GE37*INPUTs!GA$41</f>
        <v>22509.974886424763</v>
      </c>
      <c r="GG37" s="147">
        <f>conversões!GF37*INPUTs!GB$41</f>
        <v>59694.986873294758</v>
      </c>
      <c r="GH37" s="147">
        <f>conversões!GG37*INPUTs!GC$41</f>
        <v>27626.338677549171</v>
      </c>
      <c r="GI37" s="147">
        <f>conversões!GH37*INPUTs!GD$41</f>
        <v>17839.268875332284</v>
      </c>
      <c r="GJ37" s="147">
        <f>conversões!GI37*INPUTs!GE$41</f>
        <v>94878.425301508163</v>
      </c>
      <c r="GK37" s="147">
        <f>conversões!GJ37*INPUTs!GF$41</f>
        <v>21894.542556456552</v>
      </c>
      <c r="GL37" s="147">
        <f>conversões!GK37*INPUTs!GG$41</f>
        <v>24262.465802536106</v>
      </c>
      <c r="GM37" s="147">
        <f>conversões!GL37*INPUTs!GH$41</f>
        <v>124901.3027188906</v>
      </c>
      <c r="GN37" s="147">
        <f>conversões!GM37*INPUTs!GI$41</f>
        <v>352928.47354603879</v>
      </c>
      <c r="GO37" s="147">
        <f>conversões!GN37*INPUTs!GJ$41</f>
        <v>84573.095326962532</v>
      </c>
      <c r="GP37" s="147">
        <f>conversões!GO37*INPUTs!GK$41</f>
        <v>483083.6021861179</v>
      </c>
      <c r="GQ37" s="147">
        <f>conversões!GP37*INPUTs!GL$41</f>
        <v>1956793.5824940323</v>
      </c>
      <c r="GR37" s="147">
        <f>conversões!GQ37*INPUTs!GM$41</f>
        <v>343852.53220224351</v>
      </c>
      <c r="GS37" s="147">
        <f>conversões!GR37*INPUTs!GN$41</f>
        <v>123802.16432920478</v>
      </c>
      <c r="GT37" s="147">
        <f>conversões!GS37*INPUTs!GO$41</f>
        <v>289727.95327918034</v>
      </c>
      <c r="GU37" s="147">
        <f>conversões!GT37*INPUTs!GP$41</f>
        <v>34166.01713554217</v>
      </c>
      <c r="GV37" s="147">
        <f>conversões!GU37*INPUTs!GQ$41</f>
        <v>51935.889480234633</v>
      </c>
      <c r="GW37" s="147">
        <f>conversões!GV37*INPUTs!GR$41</f>
        <v>88295.319068415105</v>
      </c>
      <c r="GX37" s="147">
        <f>conversões!GW37*INPUTs!GS$41</f>
        <v>158500.31196319812</v>
      </c>
      <c r="GY37" s="145">
        <f t="shared" si="6"/>
        <v>4559385.4893713472</v>
      </c>
      <c r="GZ37" s="147">
        <f>conversões!GY37*INPUTs!GU$41</f>
        <v>19255.755905667695</v>
      </c>
      <c r="HA37" s="147">
        <f>conversões!GZ37*INPUTs!GV$41</f>
        <v>8353.4147907978204</v>
      </c>
      <c r="HB37" s="147">
        <f>conversões!HA37*INPUTs!GW$41</f>
        <v>28136.977639207558</v>
      </c>
      <c r="HC37" s="147">
        <f>conversões!HB37*INPUTs!GX$41</f>
        <v>6309.9426094179307</v>
      </c>
      <c r="HD37" s="147">
        <f>conversões!HC37*INPUTs!GY$41</f>
        <v>37686.410771644063</v>
      </c>
      <c r="HE37" s="147">
        <f>conversões!HD37*INPUTs!GZ$41</f>
        <v>11260.204785656222</v>
      </c>
      <c r="HF37" s="147">
        <f>conversões!HE37*INPUTs!HA$41</f>
        <v>22245.634909164561</v>
      </c>
      <c r="HG37" s="147">
        <f>conversões!HF37*INPUTs!HB$41</f>
        <v>29840.893956000491</v>
      </c>
      <c r="HH37" s="147">
        <f>conversões!HG37*INPUTs!HC$41</f>
        <v>17451.266018777944</v>
      </c>
      <c r="HI37" s="147">
        <f>conversões!HH37*INPUTs!HD$41</f>
        <v>48249.242645124308</v>
      </c>
      <c r="HJ37" s="147">
        <f>conversões!HI37*INPUTs!HE$41</f>
        <v>23950.46167334753</v>
      </c>
      <c r="HK37" s="147">
        <f>conversões!HJ37*INPUTs!HF$41</f>
        <v>14509.76980402518</v>
      </c>
      <c r="HL37" s="147">
        <f>conversões!HK37*INPUTs!HG$41</f>
        <v>76913.16038100647</v>
      </c>
      <c r="HM37" s="147">
        <f>conversões!HL37*INPUTs!HH$41</f>
        <v>20261.229998677893</v>
      </c>
      <c r="HN37" s="147">
        <f>conversões!HM37*INPUTs!HI$41</f>
        <v>22530.937347724197</v>
      </c>
      <c r="HO37" s="147">
        <f>conversões!HN37*INPUTs!HJ$41</f>
        <v>99774.579338173149</v>
      </c>
      <c r="HP37" s="147">
        <f>conversões!HO37*INPUTs!HK$41</f>
        <v>284563.77519612497</v>
      </c>
      <c r="HQ37" s="147">
        <f>conversões!HP37*INPUTs!HL$41</f>
        <v>63681.168734509331</v>
      </c>
      <c r="HR37" s="147">
        <f>conversões!HQ37*INPUTs!HM$41</f>
        <v>392742.61407754314</v>
      </c>
      <c r="HS37" s="147">
        <f>conversões!HR37*INPUTs!HN$41</f>
        <v>1509098.4535963151</v>
      </c>
      <c r="HT37" s="147">
        <f>conversões!HS37*INPUTs!HO$41</f>
        <v>248914.11768544957</v>
      </c>
      <c r="HU37" s="147">
        <f>conversões!HT37*INPUTs!HP$41</f>
        <v>101072.22199857493</v>
      </c>
      <c r="HV37" s="147">
        <f>conversões!HU37*INPUTs!HQ$41</f>
        <v>236767.72640924549</v>
      </c>
      <c r="HW37" s="147">
        <f>conversões!HV37*INPUTs!HR$41</f>
        <v>27489.703508361436</v>
      </c>
      <c r="HX37" s="147">
        <f>conversões!HW37*INPUTs!HS$41</f>
        <v>39720.4957181016</v>
      </c>
      <c r="HY37" s="147">
        <f>conversões!HX37*INPUTs!HT$41</f>
        <v>72865.361802361862</v>
      </c>
      <c r="HZ37" s="147">
        <f>conversões!HY37*INPUTs!HU$41</f>
        <v>118503.50263952967</v>
      </c>
      <c r="IA37" s="145">
        <f t="shared" si="7"/>
        <v>3582149.0239405301</v>
      </c>
    </row>
    <row r="38" spans="1:235" s="117" customFormat="1" ht="24" x14ac:dyDescent="0.25">
      <c r="A38" s="118" t="s">
        <v>29</v>
      </c>
      <c r="B38" s="119">
        <v>4762</v>
      </c>
      <c r="C38" s="119"/>
      <c r="D38" s="119"/>
      <c r="E38" s="119">
        <v>2</v>
      </c>
      <c r="F38" s="119"/>
      <c r="G38" s="119" t="s">
        <v>829</v>
      </c>
      <c r="H38" s="119" t="s">
        <v>24</v>
      </c>
      <c r="I38" s="118" t="s">
        <v>19</v>
      </c>
      <c r="J38" s="118" t="s">
        <v>875</v>
      </c>
      <c r="K38" s="118" t="s">
        <v>48</v>
      </c>
      <c r="L38" s="147">
        <f>conversões!K38*INPUTs!G$41</f>
        <v>1338.6088873098076</v>
      </c>
      <c r="M38" s="147">
        <f>conversões!L38*INPUTs!H$41</f>
        <v>540.87560593940805</v>
      </c>
      <c r="N38" s="147">
        <f>conversões!M38*INPUTs!I$41</f>
        <v>1476.2060501533188</v>
      </c>
      <c r="O38" s="147">
        <f>conversões!N38*INPUTs!J$41</f>
        <v>564.42737679222967</v>
      </c>
      <c r="P38" s="147">
        <f>conversões!O38*INPUTs!K$41</f>
        <v>2263.1854382824658</v>
      </c>
      <c r="Q38" s="147">
        <f>conversões!P38*INPUTs!L$41</f>
        <v>57.756089356436163</v>
      </c>
      <c r="R38" s="147">
        <f>conversões!Q38*INPUTs!M$41</f>
        <v>394.89727171391638</v>
      </c>
      <c r="S38" s="147">
        <f>conversões!R38*INPUTs!N$41</f>
        <v>3158.1331154151781</v>
      </c>
      <c r="T38" s="147">
        <f>conversões!S38*INPUTs!O$41</f>
        <v>524.99522408735038</v>
      </c>
      <c r="U38" s="147">
        <f>conversões!T38*INPUTs!P$41</f>
        <v>3704.8460820836162</v>
      </c>
      <c r="V38" s="147">
        <f>conversões!U38*INPUTs!Q$41</f>
        <v>2284.9318772856868</v>
      </c>
      <c r="W38" s="147">
        <f>conversões!V38*INPUTs!R$41</f>
        <v>860.42079631873287</v>
      </c>
      <c r="X38" s="147">
        <f>conversões!W38*INPUTs!S$41</f>
        <v>8031.6921911645168</v>
      </c>
      <c r="Y38" s="147">
        <f>conversões!X38*INPUTs!T$41</f>
        <v>738.98734708637573</v>
      </c>
      <c r="Z38" s="147">
        <f>conversões!Y38*INPUTs!U$41</f>
        <v>323.5666851293829</v>
      </c>
      <c r="AA38" s="147">
        <f>conversões!Z38*INPUTs!V$41</f>
        <v>4562.9729808911607</v>
      </c>
      <c r="AB38" s="147">
        <f>conversões!AA38*INPUTs!W$41</f>
        <v>16119.725992364531</v>
      </c>
      <c r="AC38" s="147">
        <f>conversões!AB38*INPUTs!X$41</f>
        <v>3658.208584797243</v>
      </c>
      <c r="AD38" s="147">
        <f>conversões!AC38*INPUTs!Y$41</f>
        <v>13975.392778339528</v>
      </c>
      <c r="AE38" s="147">
        <f>conversões!AD38*INPUTs!Z$41</f>
        <v>77523.903904355</v>
      </c>
      <c r="AF38" s="147">
        <f>conversões!AE38*INPUTs!AA$41</f>
        <v>13018.645359104374</v>
      </c>
      <c r="AG38" s="147">
        <f>conversões!AF38*INPUTs!AB$41</f>
        <v>7351.3585139176312</v>
      </c>
      <c r="AH38" s="147">
        <f>conversões!AG38*INPUTs!AC$41</f>
        <v>14136.347012263939</v>
      </c>
      <c r="AI38" s="147">
        <f>conversões!AH38*INPUTs!AD$41</f>
        <v>1809.8858628538062</v>
      </c>
      <c r="AJ38" s="147">
        <f>conversões!AI38*INPUTs!AE$41</f>
        <v>2661.1020094601663</v>
      </c>
      <c r="AK38" s="147">
        <f>conversões!AJ38*INPUTs!AF$41</f>
        <v>4237.1723338147385</v>
      </c>
      <c r="AL38" s="147">
        <f>conversões!AK38*INPUTs!AG$41</f>
        <v>3357.6825836171997</v>
      </c>
      <c r="AM38" s="145">
        <f t="shared" si="0"/>
        <v>188675.92795389771</v>
      </c>
      <c r="AN38" s="147">
        <f>conversões!AM38*INPUTs!AI$41</f>
        <v>1480.2820742118543</v>
      </c>
      <c r="AO38" s="147">
        <f>conversões!AN38*INPUTs!AJ$41</f>
        <v>345.30047916278517</v>
      </c>
      <c r="AP38" s="147">
        <f>conversões!AO38*INPUTs!AK$41</f>
        <v>1365.4673107595115</v>
      </c>
      <c r="AQ38" s="147">
        <f>conversões!AP38*INPUTs!AL$41</f>
        <v>754.93282528815701</v>
      </c>
      <c r="AR38" s="147">
        <f>conversões!AQ38*INPUTs!AM$41</f>
        <v>2194.4810566704705</v>
      </c>
      <c r="AS38" s="147">
        <f>conversões!AR38*INPUTs!AN$41</f>
        <v>228.95125755141785</v>
      </c>
      <c r="AT38" s="147">
        <f>conversões!AS38*INPUTs!AO$41</f>
        <v>535.06128686325133</v>
      </c>
      <c r="AU38" s="147">
        <f>conversões!AT38*INPUTs!AP$41</f>
        <v>4307.1887014615941</v>
      </c>
      <c r="AV38" s="147">
        <f>conversões!AU38*INPUTs!AQ$41</f>
        <v>548.61346593528515</v>
      </c>
      <c r="AW38" s="147">
        <f>conversões!AV38*INPUTs!AR$41</f>
        <v>3279.7939892302002</v>
      </c>
      <c r="AX38" s="147">
        <f>conversões!AW38*INPUTs!AS$41</f>
        <v>2104.742447299318</v>
      </c>
      <c r="AY38" s="147">
        <f>conversões!AX38*INPUTs!AT$41</f>
        <v>832.02594554761276</v>
      </c>
      <c r="AZ38" s="147">
        <f>conversões!AY38*INPUTs!AU$41</f>
        <v>7250.2670193405629</v>
      </c>
      <c r="BA38" s="147">
        <f>conversões!AZ38*INPUTs!AV$41</f>
        <v>703.8928622160887</v>
      </c>
      <c r="BB38" s="147">
        <f>conversões!BA38*INPUTs!AW$41</f>
        <v>196.02683557503209</v>
      </c>
      <c r="BC38" s="147">
        <f>conversões!BB38*INPUTs!AX$41</f>
        <v>4381.7276287094082</v>
      </c>
      <c r="BD38" s="147">
        <f>conversões!BC38*INPUTs!AY$41</f>
        <v>16868.736347880291</v>
      </c>
      <c r="BE38" s="147">
        <f>conversões!BD38*INPUTs!AZ$41</f>
        <v>3577.3464036601558</v>
      </c>
      <c r="BF38" s="147">
        <f>conversões!BE38*INPUTs!BA$41</f>
        <v>15725.165671844943</v>
      </c>
      <c r="BG38" s="147">
        <f>conversões!BF38*INPUTs!BB$41</f>
        <v>88462.37488131944</v>
      </c>
      <c r="BH38" s="147">
        <f>conversões!BG38*INPUTs!BC$41</f>
        <v>13029.388788747088</v>
      </c>
      <c r="BI38" s="147">
        <f>conversões!BH38*INPUTs!BD$41</f>
        <v>7892.8095250671377</v>
      </c>
      <c r="BJ38" s="147">
        <f>conversões!BI38*INPUTs!BE$41</f>
        <v>14031.760955814505</v>
      </c>
      <c r="BK38" s="147">
        <f>conversões!BJ38*INPUTs!BF$41</f>
        <v>1776.5583633119597</v>
      </c>
      <c r="BL38" s="147">
        <f>conversões!BK38*INPUTs!BG$41</f>
        <v>2727.8874595444258</v>
      </c>
      <c r="BM38" s="147">
        <f>conversões!BL38*INPUTs!BH$41</f>
        <v>2881.2283884297094</v>
      </c>
      <c r="BN38" s="147">
        <f>conversões!BM38*INPUTs!BI$41</f>
        <v>5614.5058750512735</v>
      </c>
      <c r="BO38" s="145">
        <f t="shared" si="1"/>
        <v>203096.51784649349</v>
      </c>
      <c r="BP38" s="147">
        <f>conversões!BO38*INPUTs!BK$41</f>
        <v>1488.5801921515795</v>
      </c>
      <c r="BQ38" s="147">
        <f>conversões!BP38*INPUTs!BL$41</f>
        <v>336.34473714774907</v>
      </c>
      <c r="BR38" s="147">
        <f>conversões!BQ38*INPUTs!BM$41</f>
        <v>1752.6668750798181</v>
      </c>
      <c r="BS38" s="147">
        <f>conversões!BR38*INPUTs!BN$41</f>
        <v>1113.6917424231353</v>
      </c>
      <c r="BT38" s="147">
        <f>conversões!BS38*INPUTs!BO$41</f>
        <v>1803.803374739731</v>
      </c>
      <c r="BU38" s="147">
        <f>conversões!BT38*INPUTs!BP$41</f>
        <v>300.10977493765193</v>
      </c>
      <c r="BV38" s="147">
        <f>conversões!BU38*INPUTs!BQ$41</f>
        <v>662.92440055043153</v>
      </c>
      <c r="BW38" s="147">
        <f>conversões!BV38*INPUTs!BR$41</f>
        <v>1861.6455265762841</v>
      </c>
      <c r="BX38" s="147">
        <f>conversões!BW38*INPUTs!BS$41</f>
        <v>591.95938937237963</v>
      </c>
      <c r="BY38" s="147">
        <f>conversões!BX38*INPUTs!BT$41</f>
        <v>3161.7509080087866</v>
      </c>
      <c r="BZ38" s="147">
        <f>conversões!BY38*INPUTs!BU$41</f>
        <v>1747.8125082151707</v>
      </c>
      <c r="CA38" s="147">
        <f>conversões!BZ38*INPUTs!BV$41</f>
        <v>958.83962162689249</v>
      </c>
      <c r="CB38" s="147">
        <f>conversões!CA38*INPUTs!BW$41</f>
        <v>8160.0157278877223</v>
      </c>
      <c r="CC38" s="147">
        <f>conversões!CB38*INPUTs!BX$41</f>
        <v>526.59663893212746</v>
      </c>
      <c r="CD38" s="147">
        <f>conversões!CC38*INPUTs!BY$41</f>
        <v>361.95286142557853</v>
      </c>
      <c r="CE38" s="147">
        <f>conversões!CD38*INPUTs!BZ$41</f>
        <v>4949.7187706686655</v>
      </c>
      <c r="CF38" s="147">
        <f>conversões!CE38*INPUTs!CA$41</f>
        <v>16762.588628989044</v>
      </c>
      <c r="CG38" s="147">
        <f>conversões!CF38*INPUTs!CB$41</f>
        <v>3495.3056240866545</v>
      </c>
      <c r="CH38" s="147">
        <f>conversões!CG38*INPUTs!CC$41</f>
        <v>14832.120202122651</v>
      </c>
      <c r="CI38" s="147">
        <f>conversões!CH38*INPUTs!CD$41</f>
        <v>81677.16019401011</v>
      </c>
      <c r="CJ38" s="147">
        <f>conversões!CI38*INPUTs!CE$41</f>
        <v>10137.436416330938</v>
      </c>
      <c r="CK38" s="147">
        <f>conversões!CJ38*INPUTs!CF$41</f>
        <v>8253.6814011132938</v>
      </c>
      <c r="CL38" s="147">
        <f>conversões!CK38*INPUTs!CG$41</f>
        <v>13898.761741358141</v>
      </c>
      <c r="CM38" s="147">
        <f>conversões!CL38*INPUTs!CH$41</f>
        <v>1543.0609875452199</v>
      </c>
      <c r="CN38" s="147">
        <f>conversões!CM38*INPUTs!CI$41</f>
        <v>3411.5323847825698</v>
      </c>
      <c r="CO38" s="147">
        <f>conversões!CN38*INPUTs!CJ$41</f>
        <v>3585.6436655274229</v>
      </c>
      <c r="CP38" s="147">
        <f>conversões!CO38*INPUTs!CK$41</f>
        <v>3006.2219135003984</v>
      </c>
      <c r="CQ38" s="145">
        <f t="shared" si="2"/>
        <v>190381.92620911016</v>
      </c>
      <c r="CR38" s="147">
        <f>conversões!CQ38*INPUTs!CM$41</f>
        <v>1103.4800687441048</v>
      </c>
      <c r="CS38" s="147">
        <f>conversões!CR38*INPUTs!CN$41</f>
        <v>341.32826701654716</v>
      </c>
      <c r="CT38" s="147">
        <f>conversões!CS38*INPUTs!CO$41</f>
        <v>1539.9265153042109</v>
      </c>
      <c r="CU38" s="147">
        <f>conversões!CT38*INPUTs!CP$41</f>
        <v>437.20661188508535</v>
      </c>
      <c r="CV38" s="147">
        <f>conversões!CU38*INPUTs!CQ$41</f>
        <v>1210.730974443996</v>
      </c>
      <c r="CW38" s="147">
        <f>conversões!CV38*INPUTs!CR$41</f>
        <v>286.7260128051779</v>
      </c>
      <c r="CX38" s="147">
        <f>conversões!CW38*INPUTs!CS$41</f>
        <v>518.62593262969699</v>
      </c>
      <c r="CY38" s="147">
        <f>conversões!CX38*INPUTs!CT$41</f>
        <v>2237.6744364528809</v>
      </c>
      <c r="CZ38" s="147">
        <f>conversões!CY38*INPUTs!CU$41</f>
        <v>451.5330318536661</v>
      </c>
      <c r="DA38" s="147">
        <f>conversões!CZ38*INPUTs!CV$41</f>
        <v>2376.9324392892572</v>
      </c>
      <c r="DB38" s="147">
        <f>conversões!DA38*INPUTs!CW$41</f>
        <v>1689.983815325576</v>
      </c>
      <c r="DC38" s="147">
        <f>conversões!DB38*INPUTs!CX$41</f>
        <v>919.59319553490036</v>
      </c>
      <c r="DD38" s="147">
        <f>conversões!DC38*INPUTs!CY$41</f>
        <v>7618.1689312681037</v>
      </c>
      <c r="DE38" s="147">
        <f>conversões!DD38*INPUTs!CZ$41</f>
        <v>294.27780098278379</v>
      </c>
      <c r="DF38" s="147">
        <f>conversões!DE38*INPUTs!DA$41</f>
        <v>355.57490286948422</v>
      </c>
      <c r="DG38" s="147">
        <f>conversões!DF38*INPUTs!DB$41</f>
        <v>4347.16645669218</v>
      </c>
      <c r="DH38" s="147">
        <f>conversões!DG38*INPUTs!DC$41</f>
        <v>13768.541728426651</v>
      </c>
      <c r="DI38" s="147">
        <f>conversões!DH38*INPUTs!DD$41</f>
        <v>3291.0452786886844</v>
      </c>
      <c r="DJ38" s="147">
        <f>conversões!DI38*INPUTs!DE$41</f>
        <v>13905.300567710952</v>
      </c>
      <c r="DK38" s="147">
        <f>conversões!DJ38*INPUTs!DF$41</f>
        <v>81975.334030997677</v>
      </c>
      <c r="DL38" s="147">
        <f>conversões!DK38*INPUTs!DG$41</f>
        <v>8465.8171698020906</v>
      </c>
      <c r="DM38" s="147">
        <f>conversões!DL38*INPUTs!DH$41</f>
        <v>7325.1469913659021</v>
      </c>
      <c r="DN38" s="147">
        <f>conversões!DM38*INPUTs!DI$41</f>
        <v>12626.056091985596</v>
      </c>
      <c r="DO38" s="147">
        <f>conversões!DN38*INPUTs!DJ$41</f>
        <v>1510.4599512607429</v>
      </c>
      <c r="DP38" s="147">
        <f>conversões!DO38*INPUTs!DK$41</f>
        <v>2708.575801144782</v>
      </c>
      <c r="DQ38" s="147">
        <f>conversões!DP38*INPUTs!DL$41</f>
        <v>3327.803963162607</v>
      </c>
      <c r="DR38" s="147">
        <f>conversões!DQ38*INPUTs!DM$41</f>
        <v>1980.6543400384146</v>
      </c>
      <c r="DS38" s="145">
        <f t="shared" si="3"/>
        <v>176613.66530768177</v>
      </c>
      <c r="DT38" s="147">
        <f>conversões!DS38*INPUTs!DO$41</f>
        <v>1350.6569974931001</v>
      </c>
      <c r="DU38" s="147">
        <f>conversões!DT38*INPUTs!DP$41</f>
        <v>382.88365922070886</v>
      </c>
      <c r="DV38" s="147">
        <f>conversões!DU38*INPUTs!DQ$41</f>
        <v>1951.7835827657661</v>
      </c>
      <c r="DW38" s="147">
        <f>conversões!DV38*INPUTs!DR$41</f>
        <v>525.08885151666232</v>
      </c>
      <c r="DX38" s="147">
        <f>conversões!DW38*INPUTs!DS$41</f>
        <v>1841.8740249622886</v>
      </c>
      <c r="DY38" s="147">
        <f>conversões!DX38*INPUTs!DT$41</f>
        <v>336.69915144548412</v>
      </c>
      <c r="DZ38" s="147">
        <f>conversões!DY38*INPUTs!DU$41</f>
        <v>758.97893435583023</v>
      </c>
      <c r="EA38" s="147">
        <f>conversões!DZ38*INPUTs!DV$41</f>
        <v>2002.6668976159153</v>
      </c>
      <c r="EB38" s="147">
        <f>conversões!EA38*INPUTs!DW$41</f>
        <v>284.40411899348726</v>
      </c>
      <c r="EC38" s="147">
        <f>conversões!EB38*INPUTs!DX$41</f>
        <v>2816.4087269275283</v>
      </c>
      <c r="ED38" s="147">
        <f>conversões!EC38*INPUTs!DY$41</f>
        <v>1189.9342212194347</v>
      </c>
      <c r="EE38" s="147">
        <f>conversões!ED38*INPUTs!DZ$41</f>
        <v>796.20637785705196</v>
      </c>
      <c r="EF38" s="147">
        <f>conversões!EE38*INPUTs!EA$41</f>
        <v>7566.2306942016721</v>
      </c>
      <c r="EG38" s="147">
        <f>conversões!EF38*INPUTs!EB$41</f>
        <v>754.99323067981561</v>
      </c>
      <c r="EH38" s="147">
        <f>conversões!EG38*INPUTs!EC$41</f>
        <v>287.75229804921065</v>
      </c>
      <c r="EI38" s="147">
        <f>conversões!EH38*INPUTs!ED$41</f>
        <v>4952.7509880448488</v>
      </c>
      <c r="EJ38" s="147">
        <f>conversões!EI38*INPUTs!EE$41</f>
        <v>13242.227518279846</v>
      </c>
      <c r="EK38" s="147">
        <f>conversões!EJ38*INPUTs!EF$41</f>
        <v>3113.5770443213496</v>
      </c>
      <c r="EL38" s="147">
        <f>conversões!EK38*INPUTs!EG$41</f>
        <v>14109.16936738734</v>
      </c>
      <c r="EM38" s="147">
        <f>conversões!EL38*INPUTs!EH$41</f>
        <v>80826.04646815946</v>
      </c>
      <c r="EN38" s="147">
        <f>conversões!EM38*INPUTs!EI$41</f>
        <v>10009.807739473608</v>
      </c>
      <c r="EO38" s="147">
        <f>conversões!EN38*INPUTs!EJ$41</f>
        <v>7441.9337564557509</v>
      </c>
      <c r="EP38" s="147">
        <f>conversões!EO38*INPUTs!EK$41</f>
        <v>12966.388080470868</v>
      </c>
      <c r="EQ38" s="147">
        <f>conversões!EP38*INPUTs!EL$41</f>
        <v>1422.4768088387198</v>
      </c>
      <c r="ER38" s="147">
        <f>conversões!EQ38*INPUTs!EM$41</f>
        <v>3467.2579249776918</v>
      </c>
      <c r="ES38" s="147">
        <f>conversões!ER38*INPUTs!EN$41</f>
        <v>3269.27363601246</v>
      </c>
      <c r="ET38" s="147">
        <f>conversões!ES38*INPUTs!EO$41</f>
        <v>1724.7966227796935</v>
      </c>
      <c r="EU38" s="145">
        <f t="shared" si="4"/>
        <v>179392.26772250558</v>
      </c>
      <c r="EV38" s="147">
        <f>conversões!EU38*INPUTs!EQ$41</f>
        <v>1465.2042681176142</v>
      </c>
      <c r="EW38" s="147">
        <f>conversões!EV38*INPUTs!ER$41</f>
        <v>211.45515193303638</v>
      </c>
      <c r="EX38" s="147">
        <f>conversões!EW38*INPUTs!ES$41</f>
        <v>1161.0324971946634</v>
      </c>
      <c r="EY38" s="147">
        <f>conversões!EX38*INPUTs!ET$41</f>
        <v>422.21015902839906</v>
      </c>
      <c r="EZ38" s="147">
        <f>conversões!EY38*INPUTs!EU$41</f>
        <v>1487.8754306999281</v>
      </c>
      <c r="FA38" s="147">
        <f>conversões!EZ38*INPUTs!EV$41</f>
        <v>383.91981655908324</v>
      </c>
      <c r="FB38" s="147">
        <f>conversões!FA38*INPUTs!EW$41</f>
        <v>695.82130059915585</v>
      </c>
      <c r="FC38" s="147">
        <f>conversões!FB38*INPUTs!EX$41</f>
        <v>1722.2556394141095</v>
      </c>
      <c r="FD38" s="147">
        <f>conversões!FC38*INPUTs!EY$41</f>
        <v>302.39084371684078</v>
      </c>
      <c r="FE38" s="147">
        <f>conversões!FD38*INPUTs!EZ$41</f>
        <v>2715.6160815811463</v>
      </c>
      <c r="FF38" s="147">
        <f>conversões!FE38*INPUTs!FA$41</f>
        <v>1629.0768759269897</v>
      </c>
      <c r="FG38" s="147">
        <f>conversões!FF38*INPUTs!FB$41</f>
        <v>720.23956499662415</v>
      </c>
      <c r="FH38" s="147">
        <f>conversões!FG38*INPUTs!FC$41</f>
        <v>6835.462292648408</v>
      </c>
      <c r="FI38" s="147">
        <f>conversões!FH38*INPUTs!FD$41</f>
        <v>733.92417704671948</v>
      </c>
      <c r="FJ38" s="147">
        <f>conversões!FI38*INPUTs!FE$41</f>
        <v>920.76993074678637</v>
      </c>
      <c r="FK38" s="147">
        <f>conversões!FJ38*INPUTs!FF$41</f>
        <v>5621.0643320953695</v>
      </c>
      <c r="FL38" s="147">
        <f>conversões!FK38*INPUTs!FG$41</f>
        <v>11630.67277846334</v>
      </c>
      <c r="FM38" s="147">
        <f>conversões!FL38*INPUTs!FH$41</f>
        <v>2548.981202695466</v>
      </c>
      <c r="FN38" s="147">
        <f>conversões!FM38*INPUTs!FI$41</f>
        <v>17102.503153836802</v>
      </c>
      <c r="FO38" s="147">
        <f>conversões!FN38*INPUTs!FJ$41</f>
        <v>77707.509777355503</v>
      </c>
      <c r="FP38" s="147">
        <f>conversões!FO38*INPUTs!FK$41</f>
        <v>9833.8439706825975</v>
      </c>
      <c r="FQ38" s="147">
        <f>conversões!FP38*INPUTs!FL$41</f>
        <v>7827.8609526176515</v>
      </c>
      <c r="FR38" s="147">
        <f>conversões!FQ38*INPUTs!FM$41</f>
        <v>13109.247449277609</v>
      </c>
      <c r="FS38" s="147">
        <f>conversões!FR38*INPUTs!FN$41</f>
        <v>1338.703826806297</v>
      </c>
      <c r="FT38" s="147">
        <f>conversões!FS38*INPUTs!FO$41</f>
        <v>3826.1965819152624</v>
      </c>
      <c r="FU38" s="147">
        <f>conversões!FT38*INPUTs!FP$41</f>
        <v>3355.804395028515</v>
      </c>
      <c r="FV38" s="147">
        <f>conversões!FU38*INPUTs!FQ$41</f>
        <v>1906.9915853002444</v>
      </c>
      <c r="FW38" s="145">
        <f t="shared" si="5"/>
        <v>177216.63403628414</v>
      </c>
      <c r="FX38" s="147">
        <f>conversões!FW38*INPUTs!FS$41</f>
        <v>1409.2779743427582</v>
      </c>
      <c r="FY38" s="147">
        <f>conversões!FX38*INPUTs!FT$41</f>
        <v>227.10620801804905</v>
      </c>
      <c r="FZ38" s="147">
        <f>conversões!FY38*INPUTs!FU$41</f>
        <v>2476.477795924704</v>
      </c>
      <c r="GA38" s="147">
        <f>conversões!FZ38*INPUTs!FV$41</f>
        <v>486.07347251912222</v>
      </c>
      <c r="GB38" s="147">
        <f>conversões!GA38*INPUTs!FW$41</f>
        <v>1506.7814468908348</v>
      </c>
      <c r="GC38" s="147">
        <f>conversões!GB38*INPUTs!FX$41</f>
        <v>186.6999681667871</v>
      </c>
      <c r="GD38" s="147">
        <f>conversões!GC38*INPUTs!FY$41</f>
        <v>532.0000520685204</v>
      </c>
      <c r="GE38" s="147">
        <f>conversões!GD38*INPUTs!FZ$41</f>
        <v>2898.9945766157457</v>
      </c>
      <c r="GF38" s="147">
        <f>conversões!GE38*INPUTs!GA$41</f>
        <v>325.54029262642729</v>
      </c>
      <c r="GG38" s="147">
        <f>conversões!GF38*INPUTs!GB$41</f>
        <v>3723.7517601401296</v>
      </c>
      <c r="GH38" s="147">
        <f>conversões!GG38*INPUTs!GC$41</f>
        <v>1795.5774510342565</v>
      </c>
      <c r="GI38" s="147">
        <f>conversões!GH38*INPUTs!GD$41</f>
        <v>981.0248612102921</v>
      </c>
      <c r="GJ38" s="147">
        <f>conversões!GI38*INPUTs!GE$41</f>
        <v>8485.5717341597465</v>
      </c>
      <c r="GK38" s="147">
        <f>conversões!GJ38*INPUTs!GF$41</f>
        <v>729.7213217265919</v>
      </c>
      <c r="GL38" s="147">
        <f>conversões!GK38*INPUTs!GG$41</f>
        <v>904.83708390034724</v>
      </c>
      <c r="GM38" s="147">
        <f>conversões!GL38*INPUTs!GH$41</f>
        <v>7035.3581723231919</v>
      </c>
      <c r="GN38" s="147">
        <f>conversões!GM38*INPUTs!GI$41</f>
        <v>12844.148853248387</v>
      </c>
      <c r="GO38" s="147">
        <f>conversões!GN38*INPUTs!GJ$41</f>
        <v>3669.5735015847113</v>
      </c>
      <c r="GP38" s="147">
        <f>conversões!GO38*INPUTs!GK$41</f>
        <v>16314.944753050046</v>
      </c>
      <c r="GQ38" s="147">
        <f>conversões!GP38*INPUTs!GL$41</f>
        <v>88385.517070871167</v>
      </c>
      <c r="GR38" s="147">
        <f>conversões!GQ38*INPUTs!GM$41</f>
        <v>8836.1057428745371</v>
      </c>
      <c r="GS38" s="147">
        <f>conversões!GR38*INPUTs!GN$41</f>
        <v>9289.2542646759157</v>
      </c>
      <c r="GT38" s="147">
        <f>conversões!GS38*INPUTs!GO$41</f>
        <v>15168.624946325785</v>
      </c>
      <c r="GU38" s="147">
        <f>conversões!GT38*INPUTs!GP$41</f>
        <v>1499.8181622358834</v>
      </c>
      <c r="GV38" s="147">
        <f>conversões!GU38*INPUTs!GQ$41</f>
        <v>3185.7582639182988</v>
      </c>
      <c r="GW38" s="147">
        <f>conversões!GV38*INPUTs!GR$41</f>
        <v>6659.0265007885309</v>
      </c>
      <c r="GX38" s="147">
        <f>conversões!GW38*INPUTs!GS$41</f>
        <v>2680.3357171786183</v>
      </c>
      <c r="GY38" s="145">
        <f t="shared" si="6"/>
        <v>202237.9019484194</v>
      </c>
      <c r="GZ38" s="147">
        <f>conversões!GY38*INPUTs!GU$41</f>
        <v>916.53041985012101</v>
      </c>
      <c r="HA38" s="147">
        <f>conversões!GZ38*INPUTs!GV$41</f>
        <v>116.73023388871408</v>
      </c>
      <c r="HB38" s="147">
        <f>conversões!HA38*INPUTs!GW$41</f>
        <v>1842.1251658291953</v>
      </c>
      <c r="HC38" s="147">
        <f>conversões!HB38*INPUTs!GX$41</f>
        <v>805.09148687875597</v>
      </c>
      <c r="HD38" s="147">
        <f>conversões!HC38*INPUTs!GY$41</f>
        <v>1529.3728896148129</v>
      </c>
      <c r="HE38" s="147">
        <f>conversões!HD38*INPUTs!GZ$41</f>
        <v>100.36937776814422</v>
      </c>
      <c r="HF38" s="147">
        <f>conversões!HE38*INPUTs!HA$41</f>
        <v>334.94707543665538</v>
      </c>
      <c r="HG38" s="147">
        <f>conversões!HF38*INPUTs!HB$41</f>
        <v>1591.3519517031796</v>
      </c>
      <c r="HH38" s="147">
        <f>conversões!HG38*INPUTs!HC$41</f>
        <v>227.20562083343106</v>
      </c>
      <c r="HI38" s="147">
        <f>conversões!HH38*INPUTs!HD$41</f>
        <v>2947.5969461375962</v>
      </c>
      <c r="HJ38" s="147">
        <f>conversões!HI38*INPUTs!HE$41</f>
        <v>1788.0647080265326</v>
      </c>
      <c r="HK38" s="147">
        <f>conversões!HJ38*INPUTs!HF$41</f>
        <v>618.48776160600892</v>
      </c>
      <c r="HL38" s="147">
        <f>conversões!HK38*INPUTs!HG$41</f>
        <v>6786.4441798150146</v>
      </c>
      <c r="HM38" s="147">
        <f>conversões!HL38*INPUTs!HH$41</f>
        <v>754.59943026591475</v>
      </c>
      <c r="HN38" s="147">
        <f>conversões!HM38*INPUTs!HI$41</f>
        <v>1607.8082126946576</v>
      </c>
      <c r="HO38" s="147">
        <f>conversões!HN38*INPUTs!HJ$41</f>
        <v>7302.4994872812958</v>
      </c>
      <c r="HP38" s="147">
        <f>conversões!HO38*INPUTs!HK$41</f>
        <v>14085.23194275244</v>
      </c>
      <c r="HQ38" s="147">
        <f>conversões!HP38*INPUTs!HL$41</f>
        <v>4283.5327905628465</v>
      </c>
      <c r="HR38" s="147">
        <f>conversões!HQ38*INPUTs!HM$41</f>
        <v>16726.30469445269</v>
      </c>
      <c r="HS38" s="147">
        <f>conversões!HR38*INPUTs!HN$41</f>
        <v>89899.135242642005</v>
      </c>
      <c r="HT38" s="147">
        <f>conversões!HS38*INPUTs!HO$41</f>
        <v>7075.9910558892589</v>
      </c>
      <c r="HU38" s="147">
        <f>conversões!HT38*INPUTs!HP$41</f>
        <v>7356.758957054587</v>
      </c>
      <c r="HV38" s="147">
        <f>conversões!HU38*INPUTs!HQ$41</f>
        <v>13722.029916157007</v>
      </c>
      <c r="HW38" s="147">
        <f>conversões!HV38*INPUTs!HR$41</f>
        <v>1452.6518323375979</v>
      </c>
      <c r="HX38" s="147">
        <f>conversões!HW38*INPUTs!HS$41</f>
        <v>3465.8530410788035</v>
      </c>
      <c r="HY38" s="147">
        <f>conversões!HX38*INPUTs!HT$41</f>
        <v>6626.1044226029353</v>
      </c>
      <c r="HZ38" s="147">
        <f>conversões!HY38*INPUTs!HU$41</f>
        <v>5225.3886708296286</v>
      </c>
      <c r="IA38" s="145">
        <f t="shared" si="7"/>
        <v>199188.20751398985</v>
      </c>
    </row>
    <row r="39" spans="1:235" s="28" customFormat="1" ht="48" x14ac:dyDescent="0.25">
      <c r="A39" s="92" t="s">
        <v>29</v>
      </c>
      <c r="B39" s="93">
        <v>4647</v>
      </c>
      <c r="C39" s="93"/>
      <c r="D39" s="93"/>
      <c r="E39" s="93">
        <v>3</v>
      </c>
      <c r="F39" s="93"/>
      <c r="G39" s="93" t="s">
        <v>819</v>
      </c>
      <c r="H39" s="93" t="s">
        <v>788</v>
      </c>
      <c r="I39" s="92" t="s">
        <v>840</v>
      </c>
      <c r="J39" s="92" t="s">
        <v>15</v>
      </c>
      <c r="K39" s="92" t="s">
        <v>48</v>
      </c>
      <c r="L39" s="147">
        <f>conversões!K39*INPUTs!G$42</f>
        <v>5367.710957656549</v>
      </c>
      <c r="M39" s="147">
        <f>conversões!L39*INPUTs!H$42</f>
        <v>767.82618385012302</v>
      </c>
      <c r="N39" s="147">
        <f>conversões!M39*INPUTs!I$42</f>
        <v>19871.037188948736</v>
      </c>
      <c r="O39" s="147">
        <f>conversões!N39*INPUTs!J$42</f>
        <v>0</v>
      </c>
      <c r="P39" s="147">
        <f>conversões!O39*INPUTs!K$42</f>
        <v>11145.576342795024</v>
      </c>
      <c r="Q39" s="147">
        <f>conversões!P39*INPUTs!L$42</f>
        <v>454.49770619874926</v>
      </c>
      <c r="R39" s="147">
        <f>conversões!Q39*INPUTs!M$42</f>
        <v>4690.3840392846378</v>
      </c>
      <c r="S39" s="147">
        <f>conversões!R39*INPUTs!N$42</f>
        <v>7213.810902097418</v>
      </c>
      <c r="T39" s="147">
        <f>conversões!S39*INPUTs!O$42</f>
        <v>18872.684703552481</v>
      </c>
      <c r="U39" s="147">
        <f>conversões!T39*INPUTs!P$42</f>
        <v>147756.39492149081</v>
      </c>
      <c r="V39" s="147">
        <f>conversões!U39*INPUTs!Q$42</f>
        <v>12298.855205908058</v>
      </c>
      <c r="W39" s="147">
        <f>conversões!V39*INPUTs!R$42</f>
        <v>14433.404506669316</v>
      </c>
      <c r="X39" s="147">
        <f>conversões!W39*INPUTs!S$42</f>
        <v>255460.22326262057</v>
      </c>
      <c r="Y39" s="147">
        <f>conversões!X39*INPUTs!T$42</f>
        <v>5817.0422482229951</v>
      </c>
      <c r="Z39" s="147">
        <f>conversões!Y39*INPUTs!U$42</f>
        <v>12544.805060094053</v>
      </c>
      <c r="AA39" s="147">
        <f>conversões!Z39*INPUTs!V$42</f>
        <v>121285.22956376673</v>
      </c>
      <c r="AB39" s="147">
        <f>conversões!AA39*INPUTs!W$42</f>
        <v>174000.54076842329</v>
      </c>
      <c r="AC39" s="147">
        <f>conversões!AB39*INPUTs!X$42</f>
        <v>55001.189711179592</v>
      </c>
      <c r="AD39" s="147">
        <f>conversões!AC39*INPUTs!Y$42</f>
        <v>399458.61399937596</v>
      </c>
      <c r="AE39" s="147">
        <f>conversões!AD39*INPUTs!Z$42</f>
        <v>2006485.8982679637</v>
      </c>
      <c r="AF39" s="147">
        <f>conversões!AE39*INPUTs!AA$42</f>
        <v>134526.82231032304</v>
      </c>
      <c r="AG39" s="147">
        <f>conversões!AF39*INPUTs!AB$42</f>
        <v>77022.279966845977</v>
      </c>
      <c r="AH39" s="147">
        <f>conversões!AG39*INPUTs!AC$42</f>
        <v>138602.93613845014</v>
      </c>
      <c r="AI39" s="147">
        <f>conversões!AH39*INPUTs!AD$42</f>
        <v>5645.1417153198126</v>
      </c>
      <c r="AJ39" s="147">
        <f>conversões!AI39*INPUTs!AE$42</f>
        <v>9361.2519519904181</v>
      </c>
      <c r="AK39" s="147">
        <f>conversões!AJ39*INPUTs!AF$42</f>
        <v>73554.426564625042</v>
      </c>
      <c r="AL39" s="147">
        <f>conversões!AK39*INPUTs!AG$42</f>
        <v>38843.731520277433</v>
      </c>
      <c r="AM39" s="145">
        <f t="shared" si="0"/>
        <v>3750482.3157079308</v>
      </c>
      <c r="AN39" s="147">
        <f>conversões!AM39*INPUTs!AI$42</f>
        <v>6529.8700965528942</v>
      </c>
      <c r="AO39" s="147">
        <f>conversões!AN39*INPUTs!AJ$42</f>
        <v>954.40992348502039</v>
      </c>
      <c r="AP39" s="147">
        <f>conversões!AO39*INPUTs!AK$42</f>
        <v>22401.896342720323</v>
      </c>
      <c r="AQ39" s="147">
        <f>conversões!AP39*INPUTs!AL$42</f>
        <v>198.75496578991772</v>
      </c>
      <c r="AR39" s="147">
        <f>conversões!AQ39*INPUTs!AM$42</f>
        <v>11712.991087168175</v>
      </c>
      <c r="AS39" s="147">
        <f>conversões!AR39*INPUTs!AN$42</f>
        <v>670.09318946287954</v>
      </c>
      <c r="AT39" s="147">
        <f>conversões!AS39*INPUTs!AO$42</f>
        <v>5743.9505991015267</v>
      </c>
      <c r="AU39" s="147">
        <f>conversões!AT39*INPUTs!AP$42</f>
        <v>7781.1780191989292</v>
      </c>
      <c r="AV39" s="147">
        <f>conversões!AU39*INPUTs!AQ$42</f>
        <v>21117.621393760153</v>
      </c>
      <c r="AW39" s="147">
        <f>conversões!AV39*INPUTs!AR$42</f>
        <v>136028.82007980143</v>
      </c>
      <c r="AX39" s="147">
        <f>conversões!AW39*INPUTs!AS$42</f>
        <v>14324.661748577206</v>
      </c>
      <c r="AY39" s="147">
        <f>conversões!AX39*INPUTs!AT$42</f>
        <v>15113.13288724628</v>
      </c>
      <c r="AZ39" s="147">
        <f>conversões!AY39*INPUTs!AU$42</f>
        <v>290133.13493783749</v>
      </c>
      <c r="BA39" s="147">
        <f>conversões!AZ39*INPUTs!AV$42</f>
        <v>6447.5314540691097</v>
      </c>
      <c r="BB39" s="147">
        <f>conversões!BA39*INPUTs!AW$42</f>
        <v>14215.596112330428</v>
      </c>
      <c r="BC39" s="147">
        <f>conversões!BB39*INPUTs!AX$42</f>
        <v>122605.28993517027</v>
      </c>
      <c r="BD39" s="147">
        <f>conversões!BC39*INPUTs!AY$42</f>
        <v>200223.4801821975</v>
      </c>
      <c r="BE39" s="147">
        <f>conversões!BD39*INPUTs!AZ$42</f>
        <v>50378.305778902424</v>
      </c>
      <c r="BF39" s="147">
        <f>conversões!BE39*INPUTs!BA$42</f>
        <v>410882.2716899974</v>
      </c>
      <c r="BG39" s="147">
        <f>conversões!BF39*INPUTs!BB$42</f>
        <v>2156658.5651027965</v>
      </c>
      <c r="BH39" s="147">
        <f>conversões!BG39*INPUTs!BC$42</f>
        <v>130004.98709049181</v>
      </c>
      <c r="BI39" s="147">
        <f>conversões!BH39*INPUTs!BD$42</f>
        <v>87939.684626411938</v>
      </c>
      <c r="BJ39" s="147">
        <f>conversões!BI39*INPUTs!BE$42</f>
        <v>147469.5977029319</v>
      </c>
      <c r="BK39" s="147">
        <f>conversões!BJ39*INPUTs!BF$42</f>
        <v>3698.2618374376393</v>
      </c>
      <c r="BL39" s="147">
        <f>conversões!BK39*INPUTs!BG$42</f>
        <v>14152.827902410932</v>
      </c>
      <c r="BM39" s="147">
        <f>conversões!BL39*INPUTs!BH$42</f>
        <v>72650.852560716026</v>
      </c>
      <c r="BN39" s="147">
        <f>conversões!BM39*INPUTs!BI$42</f>
        <v>36347.850999537492</v>
      </c>
      <c r="BO39" s="145">
        <f t="shared" si="1"/>
        <v>3986385.6182461041</v>
      </c>
      <c r="BP39" s="147">
        <f>conversões!BO39*INPUTs!BK$42</f>
        <v>6990.5030705088338</v>
      </c>
      <c r="BQ39" s="147">
        <f>conversões!BP39*INPUTs!BL$42</f>
        <v>954.85539966844078</v>
      </c>
      <c r="BR39" s="147">
        <f>conversões!BQ39*INPUTs!BM$42</f>
        <v>29004.536450055606</v>
      </c>
      <c r="BS39" s="147">
        <f>conversões!BR39*INPUTs!BN$42</f>
        <v>134.86970792841225</v>
      </c>
      <c r="BT39" s="147">
        <f>conversões!BS39*INPUTs!BO$42</f>
        <v>16802.494955309583</v>
      </c>
      <c r="BU39" s="147">
        <f>conversões!BT39*INPUTs!BP$42</f>
        <v>1232.294146748985</v>
      </c>
      <c r="BV39" s="147">
        <f>conversões!BU39*INPUTs!BQ$42</f>
        <v>3350.6172604716689</v>
      </c>
      <c r="BW39" s="147">
        <f>conversões!BV39*INPUTs!BR$42</f>
        <v>8925.3687994724914</v>
      </c>
      <c r="BX39" s="147">
        <f>conversões!BW39*INPUTs!BS$42</f>
        <v>19960.112972097897</v>
      </c>
      <c r="BY39" s="147">
        <f>conversões!BX39*INPUTs!BT$42</f>
        <v>140423.59270285687</v>
      </c>
      <c r="BZ39" s="147">
        <f>conversões!BY39*INPUTs!BU$42</f>
        <v>13553.167612051362</v>
      </c>
      <c r="CA39" s="147">
        <f>conversões!BZ39*INPUTs!BV$42</f>
        <v>10276.592437951944</v>
      </c>
      <c r="CB39" s="147">
        <f>conversões!CA39*INPUTs!BW$42</f>
        <v>276852.11849075271</v>
      </c>
      <c r="CC39" s="147">
        <f>conversões!CB39*INPUTs!BX$42</f>
        <v>6820.9082168064024</v>
      </c>
      <c r="CD39" s="147">
        <f>conversões!CC39*INPUTs!BY$42</f>
        <v>11539.150655520953</v>
      </c>
      <c r="CE39" s="147">
        <f>conversões!CD39*INPUTs!BZ$42</f>
        <v>134227.51025221689</v>
      </c>
      <c r="CF39" s="147">
        <f>conversões!CE39*INPUTs!CA$42</f>
        <v>176010.41343293767</v>
      </c>
      <c r="CG39" s="147">
        <f>conversões!CF39*INPUTs!CB$42</f>
        <v>44831.567222684753</v>
      </c>
      <c r="CH39" s="147">
        <f>conversões!CG39*INPUTs!CC$42</f>
        <v>404720.11048862728</v>
      </c>
      <c r="CI39" s="147">
        <f>conversões!CH39*INPUTs!CD$42</f>
        <v>2169567.8157879179</v>
      </c>
      <c r="CJ39" s="147">
        <f>conversões!CI39*INPUTs!CE$42</f>
        <v>133254.78980354805</v>
      </c>
      <c r="CK39" s="147">
        <f>conversões!CJ39*INPUTs!CF$42</f>
        <v>88876.924969973421</v>
      </c>
      <c r="CL39" s="147">
        <f>conversões!CK39*INPUTs!CG$42</f>
        <v>154682.27067348317</v>
      </c>
      <c r="CM39" s="147">
        <f>conversões!CL39*INPUTs!CH$42</f>
        <v>4304.6212518816938</v>
      </c>
      <c r="CN39" s="147">
        <f>conversões!CM39*INPUTs!CI$42</f>
        <v>18012.919460189576</v>
      </c>
      <c r="CO39" s="147">
        <f>conversões!CN39*INPUTs!CJ$42</f>
        <v>79266.981740438001</v>
      </c>
      <c r="CP39" s="147">
        <f>conversões!CO39*INPUTs!CK$42</f>
        <v>41508.883207822764</v>
      </c>
      <c r="CQ39" s="145">
        <f t="shared" si="2"/>
        <v>3996085.9911699235</v>
      </c>
      <c r="CR39" s="147">
        <f>conversões!CQ39*INPUTs!CM$42</f>
        <v>4340.1257069628291</v>
      </c>
      <c r="CS39" s="147">
        <f>conversões!CR39*INPUTs!CN$42</f>
        <v>828.35562441907052</v>
      </c>
      <c r="CT39" s="147">
        <f>conversões!CS39*INPUTs!CO$42</f>
        <v>22424.345634278347</v>
      </c>
      <c r="CU39" s="147">
        <f>conversões!CT39*INPUTs!CP$42</f>
        <v>0</v>
      </c>
      <c r="CV39" s="147">
        <f>conversões!CU39*INPUTs!CQ$42</f>
        <v>11838.926607968604</v>
      </c>
      <c r="CW39" s="147">
        <f>conversões!CV39*INPUTs!CR$42</f>
        <v>753.17767505294216</v>
      </c>
      <c r="CX39" s="147">
        <f>conversões!CW39*INPUTs!CS$42</f>
        <v>3104.6587637608818</v>
      </c>
      <c r="CY39" s="147">
        <f>conversões!CX39*INPUTs!CT$42</f>
        <v>6750.8887461795148</v>
      </c>
      <c r="CZ39" s="147">
        <f>conversões!CY39*INPUTs!CU$42</f>
        <v>17042.383974368786</v>
      </c>
      <c r="DA39" s="147">
        <f>conversões!CZ39*INPUTs!CV$42</f>
        <v>120860.06693394696</v>
      </c>
      <c r="DB39" s="147">
        <f>conversões!DA39*INPUTs!CW$42</f>
        <v>13615.216295984617</v>
      </c>
      <c r="DC39" s="147">
        <f>conversões!DB39*INPUTs!CX$42</f>
        <v>12100.948892007053</v>
      </c>
      <c r="DD39" s="147">
        <f>conversões!DC39*INPUTs!CY$42</f>
        <v>177009.31644174969</v>
      </c>
      <c r="DE39" s="147">
        <f>conversões!DD39*INPUTs!CZ$42</f>
        <v>7325.5097211151297</v>
      </c>
      <c r="DF39" s="147">
        <f>conversões!DE39*INPUTs!DA$42</f>
        <v>11342.293382781974</v>
      </c>
      <c r="DG39" s="147">
        <f>conversões!DF39*INPUTs!DB$42</f>
        <v>127227.60000745664</v>
      </c>
      <c r="DH39" s="147">
        <f>conversões!DG39*INPUTs!DC$42</f>
        <v>162103.79103228304</v>
      </c>
      <c r="DI39" s="147">
        <f>conversões!DH39*INPUTs!DD$42</f>
        <v>40009.79777499842</v>
      </c>
      <c r="DJ39" s="147">
        <f>conversões!DI39*INPUTs!DE$42</f>
        <v>359859.08046197932</v>
      </c>
      <c r="DK39" s="147">
        <f>conversões!DJ39*INPUTs!DF$42</f>
        <v>2127096.1419173945</v>
      </c>
      <c r="DL39" s="147">
        <f>conversões!DK39*INPUTs!DG$42</f>
        <v>134759.37407046452</v>
      </c>
      <c r="DM39" s="147">
        <f>conversões!DL39*INPUTs!DH$42</f>
        <v>67610.31440239113</v>
      </c>
      <c r="DN39" s="147">
        <f>conversões!DM39*INPUTs!DI$42</f>
        <v>139885.67278651558</v>
      </c>
      <c r="DO39" s="147">
        <f>conversões!DN39*INPUTs!DJ$42</f>
        <v>3685.3494987734693</v>
      </c>
      <c r="DP39" s="147">
        <f>conversões!DO39*INPUTs!DK$42</f>
        <v>14527.578367379465</v>
      </c>
      <c r="DQ39" s="147">
        <f>conversões!DP39*INPUTs!DL$42</f>
        <v>67456.171790377484</v>
      </c>
      <c r="DR39" s="147">
        <f>conversões!DQ39*INPUTs!DM$42</f>
        <v>47784.665258792214</v>
      </c>
      <c r="DS39" s="145">
        <f t="shared" si="3"/>
        <v>3701341.751769383</v>
      </c>
      <c r="DT39" s="147">
        <f>conversões!DS39*INPUTs!DO$42</f>
        <v>4893.4872771156943</v>
      </c>
      <c r="DU39" s="147">
        <f>conversões!DT39*INPUTs!DP$42</f>
        <v>815.85247809266286</v>
      </c>
      <c r="DV39" s="147">
        <f>conversões!DU39*INPUTs!DQ$42</f>
        <v>20904.608538660716</v>
      </c>
      <c r="DW39" s="147">
        <f>conversões!DV39*INPUTs!DR$42</f>
        <v>0</v>
      </c>
      <c r="DX39" s="147">
        <f>conversões!DW39*INPUTs!DS$42</f>
        <v>11915.348130040036</v>
      </c>
      <c r="DY39" s="147">
        <f>conversões!DX39*INPUTs!DT$42</f>
        <v>605.0878519557308</v>
      </c>
      <c r="DZ39" s="147">
        <f>conversões!DY39*INPUTs!DU$42</f>
        <v>2812.5891670853575</v>
      </c>
      <c r="EA39" s="147">
        <f>conversões!DZ39*INPUTs!DV$42</f>
        <v>5926.8400040002016</v>
      </c>
      <c r="EB39" s="147">
        <f>conversões!EA39*INPUTs!DW$42</f>
        <v>15406.285167288479</v>
      </c>
      <c r="EC39" s="147">
        <f>conversões!EB39*INPUTs!DX$42</f>
        <v>102378.7251993464</v>
      </c>
      <c r="ED39" s="147">
        <f>conversões!EC39*INPUTs!DY$42</f>
        <v>9998.2206117583373</v>
      </c>
      <c r="EE39" s="147">
        <f>conversões!ED39*INPUTs!DZ$42</f>
        <v>10965.210892487554</v>
      </c>
      <c r="EF39" s="147">
        <f>conversões!EE39*INPUTs!EA$42</f>
        <v>213514.29796357334</v>
      </c>
      <c r="EG39" s="147">
        <f>conversões!EF39*INPUTs!EB$42</f>
        <v>8155.1098570491067</v>
      </c>
      <c r="EH39" s="147">
        <f>conversões!EG39*INPUTs!EC$42</f>
        <v>10299.684997777144</v>
      </c>
      <c r="EI39" s="147">
        <f>conversões!EH39*INPUTs!ED$42</f>
        <v>115774.30554213225</v>
      </c>
      <c r="EJ39" s="147">
        <f>conversões!EI39*INPUTs!EE$42</f>
        <v>145834.88519885702</v>
      </c>
      <c r="EK39" s="147">
        <f>conversões!EJ39*INPUTs!EF$42</f>
        <v>37141.312796181977</v>
      </c>
      <c r="EL39" s="147">
        <f>conversões!EK39*INPUTs!EG$42</f>
        <v>342949.16471600486</v>
      </c>
      <c r="EM39" s="147">
        <f>conversões!EL39*INPUTs!EH$42</f>
        <v>1891100.7381392047</v>
      </c>
      <c r="EN39" s="147">
        <f>conversões!EM39*INPUTs!EI$42</f>
        <v>117351.61022354627</v>
      </c>
      <c r="EO39" s="147">
        <f>conversões!EN39*INPUTs!EJ$42</f>
        <v>54939.740730843128</v>
      </c>
      <c r="EP39" s="147">
        <f>conversões!EO39*INPUTs!EK$42</f>
        <v>145878.93690715064</v>
      </c>
      <c r="EQ39" s="147">
        <f>conversões!EP39*INPUTs!EL$42</f>
        <v>2577.6683160936977</v>
      </c>
      <c r="ER39" s="147">
        <f>conversões!EQ39*INPUTs!EM$42</f>
        <v>11530.412080188213</v>
      </c>
      <c r="ES39" s="147">
        <f>conversões!ER39*INPUTs!EN$42</f>
        <v>63791.905821827539</v>
      </c>
      <c r="ET39" s="147">
        <f>conversões!ES39*INPUTs!EO$42</f>
        <v>72600.943052215764</v>
      </c>
      <c r="EU39" s="145">
        <f t="shared" si="4"/>
        <v>3420062.9716604776</v>
      </c>
      <c r="EV39" s="147">
        <f>conversões!EU39*INPUTs!EQ$42</f>
        <v>5537.539114639033</v>
      </c>
      <c r="EW39" s="147">
        <f>conversões!EV39*INPUTs!ER$42</f>
        <v>579.03895092841117</v>
      </c>
      <c r="EX39" s="147">
        <f>conversões!EW39*INPUTs!ES$42</f>
        <v>18305.762258084174</v>
      </c>
      <c r="EY39" s="147">
        <f>conversões!EX39*INPUTs!ET$42</f>
        <v>0</v>
      </c>
      <c r="EZ39" s="147">
        <f>conversões!EY39*INPUTs!EU$42</f>
        <v>14881.969269693031</v>
      </c>
      <c r="FA39" s="147">
        <f>conversões!EZ39*INPUTs!EV$42</f>
        <v>477.29786904172079</v>
      </c>
      <c r="FB39" s="147">
        <f>conversões!FA39*INPUTs!EW$42</f>
        <v>1948.175524211242</v>
      </c>
      <c r="FC39" s="147">
        <f>conversões!FB39*INPUTs!EX$42</f>
        <v>5997.4394867193696</v>
      </c>
      <c r="FD39" s="147">
        <f>conversões!FC39*INPUTs!EY$42</f>
        <v>9187.7773595904164</v>
      </c>
      <c r="FE39" s="147">
        <f>conversões!FD39*INPUTs!EZ$42</f>
        <v>73878.388611917078</v>
      </c>
      <c r="FF39" s="147">
        <f>conversões!FE39*INPUTs!FA$42</f>
        <v>7042.1779753824603</v>
      </c>
      <c r="FG39" s="147">
        <f>conversões!FF39*INPUTs!FB$42</f>
        <v>7841.5216459307803</v>
      </c>
      <c r="FH39" s="147">
        <f>conversões!FG39*INPUTs!FC$42</f>
        <v>132826.14803414122</v>
      </c>
      <c r="FI39" s="147">
        <f>conversões!FH39*INPUTs!FD$42</f>
        <v>4733.0893865332891</v>
      </c>
      <c r="FJ39" s="147">
        <f>conversões!FI39*INPUTs!FE$42</f>
        <v>6949.8218397229357</v>
      </c>
      <c r="FK39" s="147">
        <f>conversões!FJ39*INPUTs!FF$42</f>
        <v>108208.43829751524</v>
      </c>
      <c r="FL39" s="147">
        <f>conversões!FK39*INPUTs!FG$42</f>
        <v>137368.91049003988</v>
      </c>
      <c r="FM39" s="147">
        <f>conversões!FL39*INPUTs!FH$42</f>
        <v>30174.4520226522</v>
      </c>
      <c r="FN39" s="147">
        <f>conversões!FM39*INPUTs!FI$42</f>
        <v>309046.07265789068</v>
      </c>
      <c r="FO39" s="147">
        <f>conversões!FN39*INPUTs!FJ$42</f>
        <v>1548373.0736486441</v>
      </c>
      <c r="FP39" s="147">
        <f>conversões!FO39*INPUTs!FK$42</f>
        <v>110962.2362362196</v>
      </c>
      <c r="FQ39" s="147">
        <f>conversões!FP39*INPUTs!FL$42</f>
        <v>47546.745555465917</v>
      </c>
      <c r="FR39" s="147">
        <f>conversões!FQ39*INPUTs!FM$42</f>
        <v>119585.34333547115</v>
      </c>
      <c r="FS39" s="147">
        <f>conversões!FR39*INPUTs!FN$42</f>
        <v>2063.5610920165514</v>
      </c>
      <c r="FT39" s="147">
        <f>conversões!FS39*INPUTs!FO$42</f>
        <v>9950.4837369279194</v>
      </c>
      <c r="FU39" s="147">
        <f>conversões!FT39*INPUTs!FP$42</f>
        <v>57009.744876534649</v>
      </c>
      <c r="FV39" s="147">
        <f>conversões!FU39*INPUTs!FQ$42</f>
        <v>49275.450439290282</v>
      </c>
      <c r="FW39" s="145">
        <f t="shared" si="5"/>
        <v>2819750.659715204</v>
      </c>
      <c r="FX39" s="147">
        <f>conversões!FW39*INPUTs!FS$42</f>
        <v>5852.2548691852398</v>
      </c>
      <c r="FY39" s="147">
        <f>conversões!FX39*INPUTs!FT$42</f>
        <v>1869.9402206883776</v>
      </c>
      <c r="FZ39" s="147">
        <f>conversões!FY39*INPUTs!FU$42</f>
        <v>16021.216029568259</v>
      </c>
      <c r="GA39" s="147">
        <f>conversões!FZ39*INPUTs!FV$42</f>
        <v>182.00351424096434</v>
      </c>
      <c r="GB39" s="147">
        <f>conversões!GA39*INPUTs!FW$42</f>
        <v>12577.191970728829</v>
      </c>
      <c r="GC39" s="147">
        <f>conversões!GB39*INPUTs!FX$42</f>
        <v>663.65355914518818</v>
      </c>
      <c r="GD39" s="147">
        <f>conversões!GC39*INPUTs!FY$42</f>
        <v>4851.0614395418252</v>
      </c>
      <c r="GE39" s="147">
        <f>conversões!GD39*INPUTs!FZ$42</f>
        <v>4082.7949072519045</v>
      </c>
      <c r="GF39" s="147">
        <f>conversões!GE39*INPUTs!GA$42</f>
        <v>6596.1046309610165</v>
      </c>
      <c r="GG39" s="147">
        <f>conversões!GF39*INPUTs!GB$42</f>
        <v>54889.810702850547</v>
      </c>
      <c r="GH39" s="147">
        <f>conversões!GG39*INPUTs!GC$42</f>
        <v>6205.4782624080453</v>
      </c>
      <c r="GI39" s="147">
        <f>conversões!GH39*INPUTs!GD$42</f>
        <v>4868.5367028128612</v>
      </c>
      <c r="GJ39" s="147">
        <f>conversões!GI39*INPUTs!GE$42</f>
        <v>97172.450189952709</v>
      </c>
      <c r="GK39" s="147">
        <f>conversões!GJ39*INPUTs!GF$42</f>
        <v>4749.6937650738319</v>
      </c>
      <c r="GL39" s="147">
        <f>conversões!GK39*INPUTs!GG$42</f>
        <v>5542.5380176572071</v>
      </c>
      <c r="GM39" s="147">
        <f>conversões!GL39*INPUTs!GH$42</f>
        <v>92692.570256257619</v>
      </c>
      <c r="GN39" s="147">
        <f>conversões!GM39*INPUTs!GI$42</f>
        <v>118392.98352833749</v>
      </c>
      <c r="GO39" s="147">
        <f>conversões!GN39*INPUTs!GJ$42</f>
        <v>24735.196188988833</v>
      </c>
      <c r="GP39" s="147">
        <f>conversões!GO39*INPUTs!GK$42</f>
        <v>275236.71355561801</v>
      </c>
      <c r="GQ39" s="147">
        <f>conversões!GP39*INPUTs!GL$42</f>
        <v>1280677.8176913145</v>
      </c>
      <c r="GR39" s="147">
        <f>conversões!GQ39*INPUTs!GM$42</f>
        <v>85570.039602097022</v>
      </c>
      <c r="GS39" s="147">
        <f>conversões!GR39*INPUTs!GN$42</f>
        <v>43683.745523971287</v>
      </c>
      <c r="GT39" s="147">
        <f>conversões!GS39*INPUTs!GO$42</f>
        <v>101407.75158951346</v>
      </c>
      <c r="GU39" s="147">
        <f>conversões!GT39*INPUTs!GP$42</f>
        <v>1539.469615234563</v>
      </c>
      <c r="GV39" s="147">
        <f>conversões!GU39*INPUTs!GQ$42</f>
        <v>8012.5622707700495</v>
      </c>
      <c r="GW39" s="147">
        <f>conversões!GV39*INPUTs!GR$42</f>
        <v>49790.631712787566</v>
      </c>
      <c r="GX39" s="147">
        <f>conversões!GW39*INPUTs!GS$42</f>
        <v>34054.718269285593</v>
      </c>
      <c r="GY39" s="145">
        <f t="shared" si="6"/>
        <v>2341918.9285862432</v>
      </c>
      <c r="GZ39" s="147">
        <f>conversões!GY39*INPUTs!GU$42</f>
        <v>5361.1241866705213</v>
      </c>
      <c r="HA39" s="147">
        <f>conversões!GZ39*INPUTs!GV$42</f>
        <v>1944.8138788757472</v>
      </c>
      <c r="HB39" s="147">
        <f>conversões!HA39*INPUTs!GW$42</f>
        <v>12457.142376463449</v>
      </c>
      <c r="HC39" s="147">
        <f>conversões!HB39*INPUTs!GX$42</f>
        <v>296.07528956103732</v>
      </c>
      <c r="HD39" s="147">
        <f>conversões!HC39*INPUTs!GY$42</f>
        <v>12360.752505221206</v>
      </c>
      <c r="HE39" s="147">
        <f>conversões!HD39*INPUTs!GZ$42</f>
        <v>250.6216591329372</v>
      </c>
      <c r="HF39" s="147">
        <f>conversões!HE39*INPUTs!HA$42</f>
        <v>1923.3841874394586</v>
      </c>
      <c r="HG39" s="147">
        <f>conversões!HF39*INPUTs!HB$42</f>
        <v>6338.9601924315466</v>
      </c>
      <c r="HH39" s="147">
        <f>conversões!HG39*INPUTs!HC$42</f>
        <v>7010.1855486459808</v>
      </c>
      <c r="HI39" s="147">
        <f>conversões!HH39*INPUTs!HD$42</f>
        <v>47578.694738687431</v>
      </c>
      <c r="HJ39" s="147">
        <f>conversões!HI39*INPUTs!HE$42</f>
        <v>5623.8747072672013</v>
      </c>
      <c r="HK39" s="147">
        <f>conversões!HJ39*INPUTs!HF$42</f>
        <v>5119.8222110527777</v>
      </c>
      <c r="HL39" s="147">
        <f>conversões!HK39*INPUTs!HG$42</f>
        <v>109471.45428464467</v>
      </c>
      <c r="HM39" s="147">
        <f>conversões!HL39*INPUTs!HH$42</f>
        <v>6576.468081000241</v>
      </c>
      <c r="HN39" s="147">
        <f>conversões!HM39*INPUTs!HI$42</f>
        <v>6138.0583435007566</v>
      </c>
      <c r="HO39" s="147">
        <f>conversões!HN39*INPUTs!HJ$42</f>
        <v>73104.932324315494</v>
      </c>
      <c r="HP39" s="147">
        <f>conversões!HO39*INPUTs!HK$42</f>
        <v>130945.29016123615</v>
      </c>
      <c r="HQ39" s="147">
        <f>conversões!HP39*INPUTs!HL$42</f>
        <v>28732.956823464541</v>
      </c>
      <c r="HR39" s="147">
        <f>conversões!HQ39*INPUTs!HM$42</f>
        <v>292726.67855644488</v>
      </c>
      <c r="HS39" s="147">
        <f>conversões!HR39*INPUTs!HN$42</f>
        <v>1331510.8142266967</v>
      </c>
      <c r="HT39" s="147">
        <f>conversões!HS39*INPUTs!HO$42</f>
        <v>84755.93489712062</v>
      </c>
      <c r="HU39" s="147">
        <f>conversões!HT39*INPUTs!HP$42</f>
        <v>35917.765398272728</v>
      </c>
      <c r="HV39" s="147">
        <f>conversões!HU39*INPUTs!HQ$42</f>
        <v>105148.32851448604</v>
      </c>
      <c r="HW39" s="147">
        <f>conversões!HV39*INPUTs!HR$42</f>
        <v>2012.9890455257553</v>
      </c>
      <c r="HX39" s="147">
        <f>conversões!HW39*INPUTs!HS$42</f>
        <v>7676.6786654965072</v>
      </c>
      <c r="HY39" s="147">
        <f>conversões!HX39*INPUTs!HT$42</f>
        <v>42143.090006352206</v>
      </c>
      <c r="HZ39" s="147">
        <f>conversões!HY39*INPUTs!HU$42</f>
        <v>35003.618924143724</v>
      </c>
      <c r="IA39" s="145">
        <f t="shared" si="7"/>
        <v>2398130.5097341505</v>
      </c>
    </row>
    <row r="40" spans="1:235" s="28" customFormat="1" ht="48" x14ac:dyDescent="0.25">
      <c r="A40" s="92" t="s">
        <v>29</v>
      </c>
      <c r="B40" s="93">
        <v>4756</v>
      </c>
      <c r="C40" s="93"/>
      <c r="D40" s="93"/>
      <c r="E40" s="93">
        <v>4</v>
      </c>
      <c r="F40" s="93"/>
      <c r="G40" s="93" t="s">
        <v>794</v>
      </c>
      <c r="H40" s="93" t="s">
        <v>24</v>
      </c>
      <c r="I40" s="92" t="s">
        <v>18</v>
      </c>
      <c r="J40" s="92" t="s">
        <v>874</v>
      </c>
      <c r="K40" s="92" t="s">
        <v>48</v>
      </c>
      <c r="L40" s="147">
        <f>conversões!K40*INPUTs!G$43</f>
        <v>1919.7246119738477</v>
      </c>
      <c r="M40" s="147">
        <f>conversões!L40*INPUTs!H$43</f>
        <v>874.45849531396641</v>
      </c>
      <c r="N40" s="147">
        <f>conversões!M40*INPUTs!I$43</f>
        <v>6035.1004375157618</v>
      </c>
      <c r="O40" s="147">
        <f>conversões!N40*INPUTs!J$43</f>
        <v>643.25974115104952</v>
      </c>
      <c r="P40" s="147">
        <f>conversões!O40*INPUTs!K$43</f>
        <v>7640.0177449376506</v>
      </c>
      <c r="Q40" s="147">
        <f>conversões!P40*INPUTs!L$43</f>
        <v>92.01540716960848</v>
      </c>
      <c r="R40" s="147">
        <f>conversões!Q40*INPUTs!M$43</f>
        <v>1482.1265041962426</v>
      </c>
      <c r="S40" s="147">
        <f>conversões!R40*INPUTs!N$43</f>
        <v>2393.0748427087929</v>
      </c>
      <c r="T40" s="147">
        <f>conversões!S40*INPUTs!O$43</f>
        <v>3913.1347062993855</v>
      </c>
      <c r="U40" s="147">
        <f>conversões!T40*INPUTs!P$43</f>
        <v>4769.4132824757298</v>
      </c>
      <c r="V40" s="147">
        <f>conversões!U40*INPUTs!Q$43</f>
        <v>3493.1107254910667</v>
      </c>
      <c r="W40" s="147">
        <f>conversões!V40*INPUTs!R$43</f>
        <v>2768.0563487876166</v>
      </c>
      <c r="X40" s="147">
        <f>conversões!W40*INPUTs!S$43</f>
        <v>9872.6826676943274</v>
      </c>
      <c r="Y40" s="147">
        <f>conversões!X40*INPUTs!T$43</f>
        <v>1562.4633922446619</v>
      </c>
      <c r="Z40" s="147">
        <f>conversões!Y40*INPUTs!U$43</f>
        <v>951.52333639216147</v>
      </c>
      <c r="AA40" s="147">
        <f>conversões!Z40*INPUTs!V$43</f>
        <v>16302.642671648988</v>
      </c>
      <c r="AB40" s="147">
        <f>conversões!AA40*INPUTs!W$43</f>
        <v>36769.268778561483</v>
      </c>
      <c r="AC40" s="147">
        <f>conversões!AB40*INPUTs!X$43</f>
        <v>14244.870140288784</v>
      </c>
      <c r="AD40" s="147">
        <f>conversões!AC40*INPUTs!Y$43</f>
        <v>26023.327276361881</v>
      </c>
      <c r="AE40" s="147">
        <f>conversões!AD40*INPUTs!Z$43</f>
        <v>129216.92923816341</v>
      </c>
      <c r="AF40" s="147">
        <f>conversões!AE40*INPUTs!AA$43</f>
        <v>27511.219768112765</v>
      </c>
      <c r="AG40" s="147">
        <f>conversões!AF40*INPUTs!AB$43</f>
        <v>11349.845522407139</v>
      </c>
      <c r="AH40" s="147">
        <f>conversões!AG40*INPUTs!AC$43</f>
        <v>21568.842072241805</v>
      </c>
      <c r="AI40" s="147">
        <f>conversões!AH40*INPUTs!AD$43</f>
        <v>3929.6787942671754</v>
      </c>
      <c r="AJ40" s="147">
        <f>conversões!AI40*INPUTs!AE$43</f>
        <v>2944.3814867416918</v>
      </c>
      <c r="AK40" s="147">
        <f>conversões!AJ40*INPUTs!AF$43</f>
        <v>16249.372962324278</v>
      </c>
      <c r="AL40" s="147">
        <f>conversões!AK40*INPUTs!AG$43</f>
        <v>9400.5086353417191</v>
      </c>
      <c r="AM40" s="145">
        <f t="shared" si="0"/>
        <v>363921.04959081305</v>
      </c>
      <c r="AN40" s="147">
        <f>conversões!AM40*INPUTs!AI$43</f>
        <v>1822.6349342375781</v>
      </c>
      <c r="AO40" s="147">
        <f>conversões!AN40*INPUTs!AJ$43</f>
        <v>839.98421582378501</v>
      </c>
      <c r="AP40" s="147">
        <f>conversões!AO40*INPUTs!AK$43</f>
        <v>5984.5428398663553</v>
      </c>
      <c r="AQ40" s="147">
        <f>conversões!AP40*INPUTs!AL$43</f>
        <v>716.15566490473941</v>
      </c>
      <c r="AR40" s="147">
        <f>conversões!AQ40*INPUTs!AM$43</f>
        <v>7110.5714836876305</v>
      </c>
      <c r="AS40" s="147">
        <f>conversões!AR40*INPUTs!AN$43</f>
        <v>32.579558776274617</v>
      </c>
      <c r="AT40" s="147">
        <f>conversões!AS40*INPUTs!AO$43</f>
        <v>1347.7515972625965</v>
      </c>
      <c r="AU40" s="147">
        <f>conversões!AT40*INPUTs!AP$43</f>
        <v>4302.9573146467083</v>
      </c>
      <c r="AV40" s="147">
        <f>conversões!AU40*INPUTs!AQ$43</f>
        <v>3731.7298703814913</v>
      </c>
      <c r="AW40" s="147">
        <f>conversões!AV40*INPUTs!AR$43</f>
        <v>4302.279495901771</v>
      </c>
      <c r="AX40" s="147">
        <f>conversões!AW40*INPUTs!AS$43</f>
        <v>4117.1017916807405</v>
      </c>
      <c r="AY40" s="147">
        <f>conversões!AX40*INPUTs!AT$43</f>
        <v>2988.0639440842683</v>
      </c>
      <c r="AZ40" s="147">
        <f>conversões!AY40*INPUTs!AU$43</f>
        <v>11290.518629539352</v>
      </c>
      <c r="BA40" s="147">
        <f>conversões!AZ40*INPUTs!AV$43</f>
        <v>1598.1232525266628</v>
      </c>
      <c r="BB40" s="147">
        <f>conversões!BA40*INPUTs!AW$43</f>
        <v>877.97280096842996</v>
      </c>
      <c r="BC40" s="147">
        <f>conversões!BB40*INPUTs!AX$43</f>
        <v>16894.746961122211</v>
      </c>
      <c r="BD40" s="147">
        <f>conversões!BC40*INPUTs!AY$43</f>
        <v>34825.557495403824</v>
      </c>
      <c r="BE40" s="147">
        <f>conversões!BD40*INPUTs!AZ$43</f>
        <v>12271.8010064838</v>
      </c>
      <c r="BF40" s="147">
        <f>conversões!BE40*INPUTs!BA$43</f>
        <v>27984.424700075706</v>
      </c>
      <c r="BG40" s="147">
        <f>conversões!BF40*INPUTs!BB$43</f>
        <v>137920.40180509182</v>
      </c>
      <c r="BH40" s="147">
        <f>conversões!BG40*INPUTs!BC$43</f>
        <v>31016.125992050816</v>
      </c>
      <c r="BI40" s="147">
        <f>conversões!BH40*INPUTs!BD$43</f>
        <v>12341.170468526316</v>
      </c>
      <c r="BJ40" s="147">
        <f>conversões!BI40*INPUTs!BE$43</f>
        <v>21719.939440139537</v>
      </c>
      <c r="BK40" s="147">
        <f>conversões!BJ40*INPUTs!BF$43</f>
        <v>3466.0515597728049</v>
      </c>
      <c r="BL40" s="147">
        <f>conversões!BK40*INPUTs!BG$43</f>
        <v>3557.6923262327568</v>
      </c>
      <c r="BM40" s="147">
        <f>conversões!BL40*INPUTs!BH$43</f>
        <v>14875.329852654086</v>
      </c>
      <c r="BN40" s="147">
        <f>conversões!BM40*INPUTs!BI$43</f>
        <v>10758.576395876902</v>
      </c>
      <c r="BO40" s="145">
        <f t="shared" si="1"/>
        <v>378694.78539771889</v>
      </c>
      <c r="BP40" s="147">
        <f>conversões!BO40*INPUTs!BK$43</f>
        <v>1994.2455996154035</v>
      </c>
      <c r="BQ40" s="147">
        <f>conversões!BP40*INPUTs!BL$43</f>
        <v>1240.7093007678889</v>
      </c>
      <c r="BR40" s="147">
        <f>conversões!BQ40*INPUTs!BM$43</f>
        <v>5492.8867388349627</v>
      </c>
      <c r="BS40" s="147">
        <f>conversões!BR40*INPUTs!BN$43</f>
        <v>802.07176034030863</v>
      </c>
      <c r="BT40" s="147">
        <f>conversões!BS40*INPUTs!BO$43</f>
        <v>6484.7952500061019</v>
      </c>
      <c r="BU40" s="147">
        <f>conversões!BT40*INPUTs!BP$43</f>
        <v>0</v>
      </c>
      <c r="BV40" s="147">
        <f>conversões!BU40*INPUTs!BQ$43</f>
        <v>998.53260526259112</v>
      </c>
      <c r="BW40" s="147">
        <f>conversões!BV40*INPUTs!BR$43</f>
        <v>4450.6457621023483</v>
      </c>
      <c r="BX40" s="147">
        <f>conversões!BW40*INPUTs!BS$43</f>
        <v>3543.9905452026469</v>
      </c>
      <c r="BY40" s="147">
        <f>conversões!BX40*INPUTs!BT$43</f>
        <v>3681.6688965667017</v>
      </c>
      <c r="BZ40" s="147">
        <f>conversões!BY40*INPUTs!BU$43</f>
        <v>3308.6119420829868</v>
      </c>
      <c r="CA40" s="147">
        <f>conversões!BZ40*INPUTs!BV$43</f>
        <v>2562.5047414824471</v>
      </c>
      <c r="CB40" s="147">
        <f>conversões!CA40*INPUTs!BW$43</f>
        <v>12221.357166040483</v>
      </c>
      <c r="CC40" s="147">
        <f>conversões!CB40*INPUTs!BX$43</f>
        <v>1353.9985418529025</v>
      </c>
      <c r="CD40" s="147">
        <f>conversões!CC40*INPUTs!BY$43</f>
        <v>866.1152914740029</v>
      </c>
      <c r="CE40" s="147">
        <f>conversões!CD40*INPUTs!BZ$43</f>
        <v>16791.496571048519</v>
      </c>
      <c r="CF40" s="147">
        <f>conversões!CE40*INPUTs!CA$43</f>
        <v>34532.997413507081</v>
      </c>
      <c r="CG40" s="147">
        <f>conversões!CF40*INPUTs!CB$43</f>
        <v>11860.938776800684</v>
      </c>
      <c r="CH40" s="147">
        <f>conversões!CG40*INPUTs!CC$43</f>
        <v>28458.406286314268</v>
      </c>
      <c r="CI40" s="147">
        <f>conversões!CH40*INPUTs!CD$43</f>
        <v>112055.12359427348</v>
      </c>
      <c r="CJ40" s="147">
        <f>conversões!CI40*INPUTs!CE$43</f>
        <v>30008.625429660813</v>
      </c>
      <c r="CK40" s="147">
        <f>conversões!CJ40*INPUTs!CF$43</f>
        <v>13444.343377921216</v>
      </c>
      <c r="CL40" s="147">
        <f>conversões!CK40*INPUTs!CG$43</f>
        <v>21202.45688609522</v>
      </c>
      <c r="CM40" s="147">
        <f>conversões!CL40*INPUTs!CH$43</f>
        <v>3530.534816885448</v>
      </c>
      <c r="CN40" s="147">
        <f>conversões!CM40*INPUTs!CI$43</f>
        <v>2214.1010392664671</v>
      </c>
      <c r="CO40" s="147">
        <f>conversões!CN40*INPUTs!CJ$43</f>
        <v>10404.006198361329</v>
      </c>
      <c r="CP40" s="147">
        <f>conversões!CO40*INPUTs!CK$43</f>
        <v>9257.5318580221792</v>
      </c>
      <c r="CQ40" s="145">
        <f t="shared" si="2"/>
        <v>342762.69638978841</v>
      </c>
      <c r="CR40" s="147">
        <f>conversões!CQ40*INPUTs!CM$43</f>
        <v>1076.5120697591631</v>
      </c>
      <c r="CS40" s="147">
        <f>conversões!CR40*INPUTs!CN$43</f>
        <v>917.934385653954</v>
      </c>
      <c r="CT40" s="147">
        <f>conversões!CS40*INPUTs!CO$43</f>
        <v>4365.703842934915</v>
      </c>
      <c r="CU40" s="147">
        <f>conversões!CT40*INPUTs!CP$43</f>
        <v>647.98759596235118</v>
      </c>
      <c r="CV40" s="147">
        <f>conversões!CU40*INPUTs!CQ$43</f>
        <v>4829.794661714559</v>
      </c>
      <c r="CW40" s="147">
        <f>conversões!CV40*INPUTs!CR$43</f>
        <v>193.44516564541777</v>
      </c>
      <c r="CX40" s="147">
        <f>conversões!CW40*INPUTs!CS$43</f>
        <v>864.14386260079641</v>
      </c>
      <c r="CY40" s="147">
        <f>conversões!CX40*INPUTs!CT$43</f>
        <v>3239.2202917645</v>
      </c>
      <c r="CZ40" s="147">
        <f>conversões!CY40*INPUTs!CU$43</f>
        <v>2905.7134014540038</v>
      </c>
      <c r="DA40" s="147">
        <f>conversões!CZ40*INPUTs!CV$43</f>
        <v>2861.6806905889348</v>
      </c>
      <c r="DB40" s="147">
        <f>conversões!DA40*INPUTs!CW$43</f>
        <v>2859.0091654646226</v>
      </c>
      <c r="DC40" s="147">
        <f>conversões!DB40*INPUTs!CX$43</f>
        <v>1445.922971396046</v>
      </c>
      <c r="DD40" s="147">
        <f>conversões!DC40*INPUTs!CY$43</f>
        <v>9686.8697049898055</v>
      </c>
      <c r="DE40" s="147">
        <f>conversões!DD40*INPUTs!CZ$43</f>
        <v>1210.7365983064178</v>
      </c>
      <c r="DF40" s="147">
        <f>conversões!DE40*INPUTs!DA$43</f>
        <v>733.80583052816758</v>
      </c>
      <c r="DG40" s="147">
        <f>conversões!DF40*INPUTs!DB$43</f>
        <v>12512.278912285381</v>
      </c>
      <c r="DH40" s="147">
        <f>conversões!DG40*INPUTs!DC$43</f>
        <v>30996.225936007708</v>
      </c>
      <c r="DI40" s="147">
        <f>conversões!DH40*INPUTs!DD$43</f>
        <v>6884.6790786514148</v>
      </c>
      <c r="DJ40" s="147">
        <f>conversões!DI40*INPUTs!DE$43</f>
        <v>22123.758821433476</v>
      </c>
      <c r="DK40" s="147">
        <f>conversões!DJ40*INPUTs!DF$43</f>
        <v>109606.4888416282</v>
      </c>
      <c r="DL40" s="147">
        <f>conversões!DK40*INPUTs!DG$43</f>
        <v>27784.605651901897</v>
      </c>
      <c r="DM40" s="147">
        <f>conversões!DL40*INPUTs!DH$43</f>
        <v>10326.192100184726</v>
      </c>
      <c r="DN40" s="147">
        <f>conversões!DM40*INPUTs!DI$43</f>
        <v>18770.511625232328</v>
      </c>
      <c r="DO40" s="147">
        <f>conversões!DN40*INPUTs!DJ$43</f>
        <v>3552.5021054160711</v>
      </c>
      <c r="DP40" s="147">
        <f>conversões!DO40*INPUTs!DK$43</f>
        <v>1856.2715051717687</v>
      </c>
      <c r="DQ40" s="147">
        <f>conversões!DP40*INPUTs!DL$43</f>
        <v>9915.7223830174953</v>
      </c>
      <c r="DR40" s="147">
        <f>conversões!DQ40*INPUTs!DM$43</f>
        <v>7498.1148973785421</v>
      </c>
      <c r="DS40" s="145">
        <f t="shared" si="3"/>
        <v>299665.83209707268</v>
      </c>
      <c r="DT40" s="147">
        <f>conversões!DS40*INPUTs!DO$43</f>
        <v>981.76283892559468</v>
      </c>
      <c r="DU40" s="147">
        <f>conversões!DT40*INPUTs!DP$43</f>
        <v>1398.7297520219806</v>
      </c>
      <c r="DV40" s="147">
        <f>conversões!DU40*INPUTs!DQ$43</f>
        <v>5821.9225950849341</v>
      </c>
      <c r="DW40" s="147">
        <f>conversões!DV40*INPUTs!DR$43</f>
        <v>666.07004424051206</v>
      </c>
      <c r="DX40" s="147">
        <f>conversões!DW40*INPUTs!DS$43</f>
        <v>7168.0624221622984</v>
      </c>
      <c r="DY40" s="147">
        <f>conversões!DX40*INPUTs!DT$43</f>
        <v>248.88401765905496</v>
      </c>
      <c r="DZ40" s="147">
        <f>conversões!DY40*INPUTs!DU$43</f>
        <v>1219.7046248722363</v>
      </c>
      <c r="EA40" s="147">
        <f>conversões!DZ40*INPUTs!DV$43</f>
        <v>5066.608166044497</v>
      </c>
      <c r="EB40" s="147">
        <f>conversões!EA40*INPUTs!DW$43</f>
        <v>4376.1311647909479</v>
      </c>
      <c r="EC40" s="147">
        <f>conversões!EB40*INPUTs!DX$43</f>
        <v>4535.0811950862317</v>
      </c>
      <c r="ED40" s="147">
        <f>conversões!EC40*INPUTs!DY$43</f>
        <v>4040.7759593863084</v>
      </c>
      <c r="EE40" s="147">
        <f>conversões!ED40*INPUTs!DZ$43</f>
        <v>1728.8047257105616</v>
      </c>
      <c r="EF40" s="147">
        <f>conversões!EE40*INPUTs!EA$43</f>
        <v>15621.845136059748</v>
      </c>
      <c r="EG40" s="147">
        <f>conversões!EF40*INPUTs!EB$43</f>
        <v>2095.6947976682309</v>
      </c>
      <c r="EH40" s="147">
        <f>conversões!EG40*INPUTs!EC$43</f>
        <v>554.79534440122143</v>
      </c>
      <c r="EI40" s="147">
        <f>conversões!EH40*INPUTs!ED$43</f>
        <v>18982.328166361287</v>
      </c>
      <c r="EJ40" s="147">
        <f>conversões!EI40*INPUTs!EE$43</f>
        <v>46318.006431532966</v>
      </c>
      <c r="EK40" s="147">
        <f>conversões!EJ40*INPUTs!EF$43</f>
        <v>9278.1326775613816</v>
      </c>
      <c r="EL40" s="147">
        <f>conversões!EK40*INPUTs!EG$43</f>
        <v>37804.311638373038</v>
      </c>
      <c r="EM40" s="147">
        <f>conversões!EL40*INPUTs!EH$43</f>
        <v>166994.06675926261</v>
      </c>
      <c r="EN40" s="147">
        <f>conversões!EM40*INPUTs!EI$43</f>
        <v>39195.372418415551</v>
      </c>
      <c r="EO40" s="147">
        <f>conversões!EN40*INPUTs!EJ$43</f>
        <v>15449.115152781624</v>
      </c>
      <c r="EP40" s="147">
        <f>conversões!EO40*INPUTs!EK$43</f>
        <v>28751.889374969989</v>
      </c>
      <c r="EQ40" s="147">
        <f>conversões!EP40*INPUTs!EL$43</f>
        <v>3936.3979573110851</v>
      </c>
      <c r="ER40" s="147">
        <f>conversões!EQ40*INPUTs!EM$43</f>
        <v>2314.8714627810209</v>
      </c>
      <c r="ES40" s="147">
        <f>conversões!ER40*INPUTs!EN$43</f>
        <v>12924.788001378252</v>
      </c>
      <c r="ET40" s="147">
        <f>conversões!ES40*INPUTs!EO$43</f>
        <v>13375.278605575333</v>
      </c>
      <c r="EU40" s="145">
        <f t="shared" si="4"/>
        <v>450849.43143041851</v>
      </c>
      <c r="EV40" s="147">
        <f>conversões!EU40*INPUTs!EQ$43</f>
        <v>1340.2815778858694</v>
      </c>
      <c r="EW40" s="147">
        <f>conversões!EV40*INPUTs!ER$43</f>
        <v>791.90295826051727</v>
      </c>
      <c r="EX40" s="147">
        <f>conversões!EW40*INPUTs!ES$43</f>
        <v>4195.2467743949192</v>
      </c>
      <c r="EY40" s="147">
        <f>conversões!EX40*INPUTs!ET$43</f>
        <v>917.11262640669486</v>
      </c>
      <c r="EZ40" s="147">
        <f>conversões!EY40*INPUTs!EU$43</f>
        <v>5729.1696030143648</v>
      </c>
      <c r="FA40" s="147">
        <f>conversões!EZ40*INPUTs!EV$43</f>
        <v>72.590174973124107</v>
      </c>
      <c r="FB40" s="147">
        <f>conversões!FA40*INPUTs!EW$43</f>
        <v>1554.8437802402671</v>
      </c>
      <c r="FC40" s="147">
        <f>conversões!FB40*INPUTs!EX$43</f>
        <v>3933.17894625793</v>
      </c>
      <c r="FD40" s="147">
        <f>conversões!FC40*INPUTs!EY$43</f>
        <v>4443.476700459717</v>
      </c>
      <c r="FE40" s="147">
        <f>conversões!FD40*INPUTs!EZ$43</f>
        <v>2729.2285540524367</v>
      </c>
      <c r="FF40" s="147">
        <f>conversões!FE40*INPUTs!FA$43</f>
        <v>1898.2093724285783</v>
      </c>
      <c r="FG40" s="147">
        <f>conversões!FF40*INPUTs!FB$43</f>
        <v>1497.9477153575385</v>
      </c>
      <c r="FH40" s="147">
        <f>conversões!FG40*INPUTs!FC$43</f>
        <v>10919.536932315415</v>
      </c>
      <c r="FI40" s="147">
        <f>conversões!FH40*INPUTs!FD$43</f>
        <v>1764.0039596445956</v>
      </c>
      <c r="FJ40" s="147">
        <f>conversões!FI40*INPUTs!FE$43</f>
        <v>740.11361050642927</v>
      </c>
      <c r="FK40" s="147">
        <f>conversões!FJ40*INPUTs!FF$43</f>
        <v>18049.228355640804</v>
      </c>
      <c r="FL40" s="147">
        <f>conversões!FK40*INPUTs!FG$43</f>
        <v>42184.38220215508</v>
      </c>
      <c r="FM40" s="147">
        <f>conversões!FL40*INPUTs!FH$43</f>
        <v>8047.2058944575729</v>
      </c>
      <c r="FN40" s="147">
        <f>conversões!FM40*INPUTs!FI$43</f>
        <v>33181.878422042872</v>
      </c>
      <c r="FO40" s="147">
        <f>conversões!FN40*INPUTs!FJ$43</f>
        <v>150332.62925986774</v>
      </c>
      <c r="FP40" s="147">
        <f>conversões!FO40*INPUTs!FK$43</f>
        <v>27843.755933442979</v>
      </c>
      <c r="FQ40" s="147">
        <f>conversões!FP40*INPUTs!FL$43</f>
        <v>11253.886044106555</v>
      </c>
      <c r="FR40" s="147">
        <f>conversões!FQ40*INPUTs!FM$43</f>
        <v>26348.952903317644</v>
      </c>
      <c r="FS40" s="147">
        <f>conversões!FR40*INPUTs!FN$43</f>
        <v>2989.5860395159002</v>
      </c>
      <c r="FT40" s="147">
        <f>conversões!FS40*INPUTs!FO$43</f>
        <v>2128.9132912758755</v>
      </c>
      <c r="FU40" s="147">
        <f>conversões!FT40*INPUTs!FP$43</f>
        <v>11373.901046900839</v>
      </c>
      <c r="FV40" s="147">
        <f>conversões!FU40*INPUTs!FQ$43</f>
        <v>9749.5481395878705</v>
      </c>
      <c r="FW40" s="145">
        <f t="shared" si="5"/>
        <v>386010.7108185101</v>
      </c>
      <c r="FX40" s="147">
        <f>conversões!FW40*INPUTs!FS$43</f>
        <v>1070.9141121792945</v>
      </c>
      <c r="FY40" s="147">
        <f>conversões!FX40*INPUTs!FT$43</f>
        <v>532.72077586211606</v>
      </c>
      <c r="FZ40" s="147">
        <f>conversões!FY40*INPUTs!FU$43</f>
        <v>1991.0495476025733</v>
      </c>
      <c r="GA40" s="147">
        <f>conversões!FZ40*INPUTs!FV$43</f>
        <v>527.64414487955014</v>
      </c>
      <c r="GB40" s="147">
        <f>conversões!GA40*INPUTs!FW$43</f>
        <v>3821.2789483344864</v>
      </c>
      <c r="GC40" s="147">
        <f>conversões!GB40*INPUTs!FX$43</f>
        <v>476.05744589664016</v>
      </c>
      <c r="GD40" s="147">
        <f>conversões!GC40*INPUTs!FY$43</f>
        <v>1381.5469843437215</v>
      </c>
      <c r="GE40" s="147">
        <f>conversões!GD40*INPUTs!FZ$43</f>
        <v>3153.4326838503266</v>
      </c>
      <c r="GF40" s="147">
        <f>conversões!GE40*INPUTs!GA$43</f>
        <v>2690.3978240937454</v>
      </c>
      <c r="GG40" s="147">
        <f>conversões!GF40*INPUTs!GB$43</f>
        <v>2445.3471755058736</v>
      </c>
      <c r="GH40" s="147">
        <f>conversões!GG40*INPUTs!GC$43</f>
        <v>1702.8093983380843</v>
      </c>
      <c r="GI40" s="147">
        <f>conversões!GH40*INPUTs!GD$43</f>
        <v>412.883405110127</v>
      </c>
      <c r="GJ40" s="147">
        <f>conversões!GI40*INPUTs!GE$43</f>
        <v>5329.3865352176554</v>
      </c>
      <c r="GK40" s="147">
        <f>conversões!GJ40*INPUTs!GF$43</f>
        <v>1061.9958008178426</v>
      </c>
      <c r="GL40" s="147">
        <f>conversões!GK40*INPUTs!GG$43</f>
        <v>612.72647721142221</v>
      </c>
      <c r="GM40" s="147">
        <f>conversões!GL40*INPUTs!GH$43</f>
        <v>12426.475309268773</v>
      </c>
      <c r="GN40" s="147">
        <f>conversões!GM40*INPUTs!GI$43</f>
        <v>36904.056257938428</v>
      </c>
      <c r="GO40" s="147">
        <f>conversões!GN40*INPUTs!GJ$43</f>
        <v>4587.9992825159325</v>
      </c>
      <c r="GP40" s="147">
        <f>conversões!GO40*INPUTs!GK$43</f>
        <v>27017.306065366418</v>
      </c>
      <c r="GQ40" s="147">
        <f>conversões!GP40*INPUTs!GL$43</f>
        <v>112464.48507690961</v>
      </c>
      <c r="GR40" s="147">
        <f>conversões!GQ40*INPUTs!GM$43</f>
        <v>17318.991518100749</v>
      </c>
      <c r="GS40" s="147">
        <f>conversões!GR40*INPUTs!GN$43</f>
        <v>8854.1649645488233</v>
      </c>
      <c r="GT40" s="147">
        <f>conversões!GS40*INPUTs!GO$43</f>
        <v>19313.805306935679</v>
      </c>
      <c r="GU40" s="147">
        <f>conversões!GT40*INPUTs!GP$43</f>
        <v>1638.6513563630738</v>
      </c>
      <c r="GV40" s="147">
        <f>conversões!GU40*INPUTs!GQ$43</f>
        <v>1528.4601085024444</v>
      </c>
      <c r="GW40" s="147">
        <f>conversões!GV40*INPUTs!GR$43</f>
        <v>7429.4616677347158</v>
      </c>
      <c r="GX40" s="147">
        <f>conversões!GW40*INPUTs!GS$43</f>
        <v>7052.3009992548714</v>
      </c>
      <c r="GY40" s="145">
        <f t="shared" si="6"/>
        <v>283746.34917268297</v>
      </c>
      <c r="GZ40" s="147">
        <f>conversões!GY40*INPUTs!GU$43</f>
        <v>1540.2321022751498</v>
      </c>
      <c r="HA40" s="147">
        <f>conversões!GZ40*INPUTs!GV$43</f>
        <v>674.8430173723865</v>
      </c>
      <c r="HB40" s="147">
        <f>conversões!HA40*INPUTs!GW$43</f>
        <v>2119.5989027403702</v>
      </c>
      <c r="HC40" s="147">
        <f>conversões!HB40*INPUTs!GX$43</f>
        <v>0</v>
      </c>
      <c r="HD40" s="147">
        <f>conversões!HC40*INPUTs!GY$43</f>
        <v>4092.4529820588618</v>
      </c>
      <c r="HE40" s="147">
        <f>conversões!HD40*INPUTs!GZ$43</f>
        <v>370.68014478369957</v>
      </c>
      <c r="HF40" s="147">
        <f>conversões!HE40*INPUTs!HA$43</f>
        <v>1634.4915118676251</v>
      </c>
      <c r="HG40" s="147">
        <f>conversões!HF40*INPUTs!HB$43</f>
        <v>3766.8985910411084</v>
      </c>
      <c r="HH40" s="147">
        <f>conversões!HG40*INPUTs!HC$43</f>
        <v>3272.1674993762736</v>
      </c>
      <c r="HI40" s="147">
        <f>conversões!HH40*INPUTs!HD$43</f>
        <v>3549.8119165004696</v>
      </c>
      <c r="HJ40" s="147">
        <f>conversões!HI40*INPUTs!HE$43</f>
        <v>2787.5314017328546</v>
      </c>
      <c r="HK40" s="147">
        <f>conversões!HJ40*INPUTs!HF$43</f>
        <v>871.43110992580216</v>
      </c>
      <c r="HL40" s="147">
        <f>conversões!HK40*INPUTs!HG$43</f>
        <v>4308.7391455725865</v>
      </c>
      <c r="HM40" s="147">
        <f>conversões!HL40*INPUTs!HH$43</f>
        <v>1388.2427094721031</v>
      </c>
      <c r="HN40" s="147">
        <f>conversões!HM40*INPUTs!HI$43</f>
        <v>586.78527670069332</v>
      </c>
      <c r="HO40" s="147">
        <f>conversões!HN40*INPUTs!HJ$43</f>
        <v>15567.129285838739</v>
      </c>
      <c r="HP40" s="147">
        <f>conversões!HO40*INPUTs!HK$43</f>
        <v>38350.478210694957</v>
      </c>
      <c r="HQ40" s="147">
        <f>conversões!HP40*INPUTs!HL$43</f>
        <v>5957.606246686054</v>
      </c>
      <c r="HR40" s="147">
        <f>conversões!HQ40*INPUTs!HM$43</f>
        <v>24686.518060960676</v>
      </c>
      <c r="HS40" s="147">
        <f>conversões!HR40*INPUTs!HN$43</f>
        <v>110199.67631698822</v>
      </c>
      <c r="HT40" s="147">
        <f>conversões!HS40*INPUTs!HO$43</f>
        <v>19238.67463924193</v>
      </c>
      <c r="HU40" s="147">
        <f>conversões!HT40*INPUTs!HP$43</f>
        <v>9182.5336654618841</v>
      </c>
      <c r="HV40" s="147">
        <f>conversões!HU40*INPUTs!HQ$43</f>
        <v>19990.572953742081</v>
      </c>
      <c r="HW40" s="147">
        <f>conversões!HV40*INPUTs!HR$43</f>
        <v>2000.1188127162236</v>
      </c>
      <c r="HX40" s="147">
        <f>conversões!HW40*INPUTs!HS$43</f>
        <v>1749.6046920236622</v>
      </c>
      <c r="HY40" s="147">
        <f>conversões!HX40*INPUTs!HT$43</f>
        <v>7629.6690714251072</v>
      </c>
      <c r="HZ40" s="147">
        <f>conversões!HY40*INPUTs!HU$43</f>
        <v>6012.7521375260048</v>
      </c>
      <c r="IA40" s="145">
        <f t="shared" si="7"/>
        <v>291529.24040472548</v>
      </c>
    </row>
    <row r="41" spans="1:235" s="28" customFormat="1" ht="36" x14ac:dyDescent="0.25">
      <c r="A41" s="95" t="s">
        <v>30</v>
      </c>
      <c r="B41" s="96">
        <v>3211</v>
      </c>
      <c r="C41" s="96">
        <v>1</v>
      </c>
      <c r="D41" s="96"/>
      <c r="E41" s="96"/>
      <c r="F41" s="96"/>
      <c r="G41" s="96" t="s">
        <v>803</v>
      </c>
      <c r="H41" s="96" t="s">
        <v>780</v>
      </c>
      <c r="I41" s="95" t="s">
        <v>21</v>
      </c>
      <c r="J41" s="95" t="s">
        <v>887</v>
      </c>
      <c r="K41" s="95" t="s">
        <v>845</v>
      </c>
      <c r="L41" s="147">
        <f>conversões!K41*INPUTs!G$45</f>
        <v>1254.9042176809644</v>
      </c>
      <c r="M41" s="147">
        <f>conversões!L41*INPUTs!H$45</f>
        <v>37.743788511818209</v>
      </c>
      <c r="N41" s="147">
        <f>conversões!M41*INPUTs!I$45</f>
        <v>32581.902099208983</v>
      </c>
      <c r="O41" s="147">
        <f>conversões!N41*INPUTs!J$45</f>
        <v>0</v>
      </c>
      <c r="P41" s="147">
        <f>conversões!O41*INPUTs!K$45</f>
        <v>5877.7035017660482</v>
      </c>
      <c r="Q41" s="147">
        <f>conversões!P41*INPUTs!L$45</f>
        <v>75.915255003771946</v>
      </c>
      <c r="R41" s="147">
        <f>conversões!Q41*INPUTs!M$45</f>
        <v>616.1029544052019</v>
      </c>
      <c r="S41" s="147">
        <f>conversões!R41*INPUTs!N$45</f>
        <v>139.79180930304381</v>
      </c>
      <c r="T41" s="147">
        <f>conversões!S41*INPUTs!O$45</f>
        <v>555.10284828141903</v>
      </c>
      <c r="U41" s="147">
        <f>conversões!T41*INPUTs!P$45</f>
        <v>24152.282223886668</v>
      </c>
      <c r="V41" s="147">
        <f>conversões!U41*INPUTs!Q$45</f>
        <v>482.32035861740809</v>
      </c>
      <c r="W41" s="147">
        <f>conversões!V41*INPUTs!R$45</f>
        <v>91.874980801371606</v>
      </c>
      <c r="X41" s="147">
        <f>conversões!W41*INPUTs!S$45</f>
        <v>5425.4152122362302</v>
      </c>
      <c r="Y41" s="147">
        <f>conversões!X41*INPUTs!T$45</f>
        <v>241.35326191823864</v>
      </c>
      <c r="Z41" s="147">
        <f>conversões!Y41*INPUTs!U$45</f>
        <v>417.58603482534494</v>
      </c>
      <c r="AA41" s="147">
        <f>conversões!Z41*INPUTs!V$45</f>
        <v>1750.3532283334309</v>
      </c>
      <c r="AB41" s="147">
        <f>conversões!AA41*INPUTs!W$45</f>
        <v>81430.650090988376</v>
      </c>
      <c r="AC41" s="147">
        <f>conversões!AB41*INPUTs!X$45</f>
        <v>2385.0476245044792</v>
      </c>
      <c r="AD41" s="147">
        <f>conversões!AC41*INPUTs!Y$45</f>
        <v>38867.306288899381</v>
      </c>
      <c r="AE41" s="147">
        <f>conversões!AD41*INPUTs!Z$45</f>
        <v>570735.9854645934</v>
      </c>
      <c r="AF41" s="147">
        <f>conversões!AE41*INPUTs!AA$45</f>
        <v>45983.769405951287</v>
      </c>
      <c r="AG41" s="147">
        <f>conversões!AF41*INPUTs!AB$45</f>
        <v>9310.3864723878214</v>
      </c>
      <c r="AH41" s="147">
        <f>conversões!AG41*INPUTs!AC$45</f>
        <v>232251.68946099834</v>
      </c>
      <c r="AI41" s="147">
        <f>conversões!AH41*INPUTs!AD$45</f>
        <v>646.18860391635803</v>
      </c>
      <c r="AJ41" s="147">
        <f>conversões!AI41*INPUTs!AE$45</f>
        <v>1937.3513221350247</v>
      </c>
      <c r="AK41" s="147">
        <f>conversões!AJ41*INPUTs!AF$45</f>
        <v>15109.601410672214</v>
      </c>
      <c r="AL41" s="147">
        <f>conversões!AK41*INPUTs!AG$45</f>
        <v>2016.2559786409931</v>
      </c>
      <c r="AM41" s="145">
        <f t="shared" si="0"/>
        <v>1074374.5838984677</v>
      </c>
      <c r="AN41" s="147">
        <f>conversões!AM41*INPUTs!AI$45</f>
        <v>2180.0462659330879</v>
      </c>
      <c r="AO41" s="147">
        <f>conversões!AN41*INPUTs!AJ$45</f>
        <v>110.60942587837449</v>
      </c>
      <c r="AP41" s="147">
        <f>conversões!AO41*INPUTs!AK$45</f>
        <v>26295.258088377377</v>
      </c>
      <c r="AQ41" s="147">
        <f>conversões!AP41*INPUTs!AL$45</f>
        <v>0</v>
      </c>
      <c r="AR41" s="147">
        <f>conversões!AQ41*INPUTs!AM$45</f>
        <v>8916.0345224216744</v>
      </c>
      <c r="AS41" s="147">
        <f>conversões!AR41*INPUTs!AN$45</f>
        <v>303.87985092248266</v>
      </c>
      <c r="AT41" s="147">
        <f>conversões!AS41*INPUTs!AO$45</f>
        <v>2506.8448740829949</v>
      </c>
      <c r="AU41" s="147">
        <f>conversões!AT41*INPUTs!AP$45</f>
        <v>102.41613507253773</v>
      </c>
      <c r="AV41" s="147">
        <f>conversões!AU41*INPUTs!AQ$45</f>
        <v>893.33304626373831</v>
      </c>
      <c r="AW41" s="147">
        <f>conversões!AV41*INPUTs!AR$45</f>
        <v>23274.961955254545</v>
      </c>
      <c r="AX41" s="147">
        <f>conversões!AW41*INPUTs!AS$45</f>
        <v>531.64145223241349</v>
      </c>
      <c r="AY41" s="147">
        <f>conversões!AX41*INPUTs!AT$45</f>
        <v>430.63769306389281</v>
      </c>
      <c r="AZ41" s="147">
        <f>conversões!AY41*INPUTs!AU$45</f>
        <v>5386.905423236647</v>
      </c>
      <c r="BA41" s="147">
        <f>conversões!AZ41*INPUTs!AV$45</f>
        <v>0</v>
      </c>
      <c r="BB41" s="147">
        <f>conversões!BA41*INPUTs!AW$45</f>
        <v>2321.0673423828534</v>
      </c>
      <c r="BC41" s="147">
        <f>conversões!BB41*INPUTs!AX$45</f>
        <v>1928.3080101493729</v>
      </c>
      <c r="BD41" s="147">
        <f>conversões!BC41*INPUTs!AY$45</f>
        <v>86622.81478424574</v>
      </c>
      <c r="BE41" s="147">
        <f>conversões!BD41*INPUTs!AZ$45</f>
        <v>3491.5301924108394</v>
      </c>
      <c r="BF41" s="147">
        <f>conversões!BE41*INPUTs!BA$45</f>
        <v>35235.588497472439</v>
      </c>
      <c r="BG41" s="147">
        <f>conversões!BF41*INPUTs!BB$45</f>
        <v>541751.1357316284</v>
      </c>
      <c r="BH41" s="147">
        <f>conversões!BG41*INPUTs!BC$45</f>
        <v>50689.981368068344</v>
      </c>
      <c r="BI41" s="147">
        <f>conversões!BH41*INPUTs!BD$45</f>
        <v>11188.007577676655</v>
      </c>
      <c r="BJ41" s="147">
        <f>conversões!BI41*INPUTs!BE$45</f>
        <v>231500.56062694124</v>
      </c>
      <c r="BK41" s="147">
        <f>conversões!BJ41*INPUTs!BF$45</f>
        <v>459.53424948318485</v>
      </c>
      <c r="BL41" s="147">
        <f>conversões!BK41*INPUTs!BG$45</f>
        <v>1945.640707384458</v>
      </c>
      <c r="BM41" s="147">
        <f>conversões!BL41*INPUTs!BH$45</f>
        <v>15002.285049707732</v>
      </c>
      <c r="BN41" s="147">
        <f>conversões!BM41*INPUTs!BI$45</f>
        <v>2683.145136883436</v>
      </c>
      <c r="BO41" s="145">
        <f t="shared" si="1"/>
        <v>1055752.1680071745</v>
      </c>
      <c r="BP41" s="147">
        <f>conversões!BO41*INPUTs!BK$45</f>
        <v>2225.5485619243773</v>
      </c>
      <c r="BQ41" s="147">
        <f>conversões!BP41*INPUTs!BL$45</f>
        <v>0</v>
      </c>
      <c r="BR41" s="147">
        <f>conversões!BQ41*INPUTs!BM$45</f>
        <v>22456.541675628254</v>
      </c>
      <c r="BS41" s="147">
        <f>conversões!BR41*INPUTs!BN$45</f>
        <v>0</v>
      </c>
      <c r="BT41" s="147">
        <f>conversões!BS41*INPUTs!BO$45</f>
        <v>4792.5974733425919</v>
      </c>
      <c r="BU41" s="147">
        <f>conversões!BT41*INPUTs!BP$45</f>
        <v>158.1181959604373</v>
      </c>
      <c r="BV41" s="147">
        <f>conversões!BU41*INPUTs!BQ$45</f>
        <v>2633.7705956592717</v>
      </c>
      <c r="BW41" s="147">
        <f>conversões!BV41*INPUTs!BR$45</f>
        <v>79.059097980218652</v>
      </c>
      <c r="BX41" s="147">
        <f>conversões!BW41*INPUTs!BS$45</f>
        <v>1181.308795404615</v>
      </c>
      <c r="BY41" s="147">
        <f>conversões!BX41*INPUTs!BT$45</f>
        <v>23461.764760458795</v>
      </c>
      <c r="BZ41" s="147">
        <f>conversões!BY41*INPUTs!BU$45</f>
        <v>572.14192186138837</v>
      </c>
      <c r="CA41" s="147">
        <f>conversões!BZ41*INPUTs!BV$45</f>
        <v>521.02614766793329</v>
      </c>
      <c r="CB41" s="147">
        <f>conversões!CA41*INPUTs!BW$45</f>
        <v>6660.0763224087777</v>
      </c>
      <c r="CC41" s="147">
        <f>conversões!CB41*INPUTs!BX$45</f>
        <v>0</v>
      </c>
      <c r="CD41" s="147">
        <f>conversões!CC41*INPUTs!BY$45</f>
        <v>286.48945302085474</v>
      </c>
      <c r="CE41" s="147">
        <f>conversões!CD41*INPUTs!BZ$45</f>
        <v>2223.6693195392104</v>
      </c>
      <c r="CF41" s="147">
        <f>conversões!CE41*INPUTs!CA$45</f>
        <v>106089.22499760678</v>
      </c>
      <c r="CG41" s="147">
        <f>conversões!CF41*INPUTs!CB$45</f>
        <v>3403.8881924916841</v>
      </c>
      <c r="CH41" s="147">
        <f>conversões!CG41*INPUTs!CC$45</f>
        <v>81057.87149350578</v>
      </c>
      <c r="CI41" s="147">
        <f>conversões!CH41*INPUTs!CD$45</f>
        <v>718918.45278667146</v>
      </c>
      <c r="CJ41" s="147">
        <f>conversões!CI41*INPUTs!CE$45</f>
        <v>58550.57565643933</v>
      </c>
      <c r="CK41" s="147">
        <f>conversões!CJ41*INPUTs!CF$45</f>
        <v>12541.144077077834</v>
      </c>
      <c r="CL41" s="147">
        <f>conversões!CK41*INPUTs!CG$45</f>
        <v>260954.86547928947</v>
      </c>
      <c r="CM41" s="147">
        <f>conversões!CL41*INPUTs!CH$45</f>
        <v>729.10791408674083</v>
      </c>
      <c r="CN41" s="147">
        <f>conversões!CM41*INPUTs!CI$45</f>
        <v>1634.036525534719</v>
      </c>
      <c r="CO41" s="147">
        <f>conversões!CN41*INPUTs!CJ$45</f>
        <v>19858.165278872977</v>
      </c>
      <c r="CP41" s="147">
        <f>conversões!CO41*INPUTs!CK$45</f>
        <v>1952.4495847432897</v>
      </c>
      <c r="CQ41" s="145">
        <f t="shared" si="2"/>
        <v>1332941.8943071766</v>
      </c>
      <c r="CR41" s="147">
        <f>conversões!CQ41*INPUTs!CM$45</f>
        <v>1506.1708764857221</v>
      </c>
      <c r="CS41" s="147">
        <f>conversões!CR41*INPUTs!CN$45</f>
        <v>34.484466328938431</v>
      </c>
      <c r="CT41" s="147">
        <f>conversões!CS41*INPUTs!CO$45</f>
        <v>11840.636392238473</v>
      </c>
      <c r="CU41" s="147">
        <f>conversões!CT41*INPUTs!CP$45</f>
        <v>0</v>
      </c>
      <c r="CV41" s="147">
        <f>conversões!CU41*INPUTs!CQ$45</f>
        <v>3667.9731285375747</v>
      </c>
      <c r="CW41" s="147">
        <f>conversões!CV41*INPUTs!CR$45</f>
        <v>105.75001991806546</v>
      </c>
      <c r="CX41" s="147">
        <f>conversões!CW41*INPUTs!CS$45</f>
        <v>1927.2475361280058</v>
      </c>
      <c r="CY41" s="147">
        <f>conversões!CX41*INPUTs!CT$45</f>
        <v>31.930061415703971</v>
      </c>
      <c r="CZ41" s="147">
        <f>conversões!CY41*INPUTs!CU$45</f>
        <v>722.26384795008903</v>
      </c>
      <c r="DA41" s="147">
        <f>conversões!CZ41*INPUTs!CV$45</f>
        <v>17998.014202953214</v>
      </c>
      <c r="DB41" s="147">
        <f>conversões!DA41*INPUTs!CW$45</f>
        <v>503.98701874890827</v>
      </c>
      <c r="DC41" s="147">
        <f>conversões!DB41*INPUTs!CX$45</f>
        <v>82.174503012210224</v>
      </c>
      <c r="DD41" s="147">
        <f>conversões!DC41*INPUTs!CY$45</f>
        <v>3200.2832662097449</v>
      </c>
      <c r="DE41" s="147">
        <f>conversões!DD41*INPUTs!CZ$45</f>
        <v>0</v>
      </c>
      <c r="DF41" s="147">
        <f>conversões!DE41*INPUTs!DA$45</f>
        <v>0</v>
      </c>
      <c r="DG41" s="147">
        <f>conversões!DF41*INPUTs!DB$45</f>
        <v>3450.5838964562845</v>
      </c>
      <c r="DH41" s="147">
        <f>conversões!DG41*INPUTs!DC$45</f>
        <v>106209.09159317563</v>
      </c>
      <c r="DI41" s="147">
        <f>conversões!DH41*INPUTs!DD$45</f>
        <v>2455.8119140767626</v>
      </c>
      <c r="DJ41" s="147">
        <f>conversões!DI41*INPUTs!DE$45</f>
        <v>34038.722671597228</v>
      </c>
      <c r="DK41" s="147">
        <f>conversões!DJ41*INPUTs!DF$45</f>
        <v>532328.11489720969</v>
      </c>
      <c r="DL41" s="147">
        <f>conversões!DK41*INPUTs!DG$45</f>
        <v>48515.570552058758</v>
      </c>
      <c r="DM41" s="147">
        <f>conversões!DL41*INPUTs!DH$45</f>
        <v>5672.8487956311683</v>
      </c>
      <c r="DN41" s="147">
        <f>conversões!DM41*INPUTs!DI$45</f>
        <v>208339.0241008641</v>
      </c>
      <c r="DO41" s="147">
        <f>conversões!DN41*INPUTs!DJ$45</f>
        <v>713.61460947890157</v>
      </c>
      <c r="DP41" s="147">
        <f>conversões!DO41*INPUTs!DK$45</f>
        <v>1348.6250240971478</v>
      </c>
      <c r="DQ41" s="147">
        <f>conversões!DP41*INPUTs!DL$45</f>
        <v>14658.079979693039</v>
      </c>
      <c r="DR41" s="147">
        <f>conversões!DQ41*INPUTs!DM$45</f>
        <v>790.72482898875012</v>
      </c>
      <c r="DS41" s="145">
        <f t="shared" si="3"/>
        <v>1000141.7281832541</v>
      </c>
      <c r="DT41" s="147">
        <f>conversões!DS41*INPUTs!DO$45</f>
        <v>1620.1157814968715</v>
      </c>
      <c r="DU41" s="147">
        <f>conversões!DT41*INPUTs!DP$45</f>
        <v>0</v>
      </c>
      <c r="DV41" s="147">
        <f>conversões!DU41*INPUTs!DQ$45</f>
        <v>7437.3016171148065</v>
      </c>
      <c r="DW41" s="147">
        <f>conversões!DV41*INPUTs!DR$45</f>
        <v>0</v>
      </c>
      <c r="DX41" s="147">
        <f>conversões!DW41*INPUTs!DS$45</f>
        <v>2951.1205403977506</v>
      </c>
      <c r="DY41" s="147">
        <f>conversões!DX41*INPUTs!DT$45</f>
        <v>84.101182764207962</v>
      </c>
      <c r="DZ41" s="147">
        <f>conversões!DY41*INPUTs!DU$45</f>
        <v>1159.5788668821685</v>
      </c>
      <c r="EA41" s="147">
        <f>conversões!DZ41*INPUTs!DV$45</f>
        <v>0</v>
      </c>
      <c r="EB41" s="147">
        <f>conversões!EA41*INPUTs!DW$45</f>
        <v>759.7633231877129</v>
      </c>
      <c r="EC41" s="147">
        <f>conversões!EB41*INPUTs!DX$45</f>
        <v>12997.035876638542</v>
      </c>
      <c r="ED41" s="147">
        <f>conversões!EC41*INPUTs!DY$45</f>
        <v>231.27825260157192</v>
      </c>
      <c r="EE41" s="147">
        <f>conversões!ED41*INPUTs!DZ$45</f>
        <v>60.857137276612804</v>
      </c>
      <c r="EF41" s="147">
        <f>conversões!EE41*INPUTs!EA$45</f>
        <v>2746.6109758176476</v>
      </c>
      <c r="EG41" s="147">
        <f>conversões!EF41*INPUTs!EB$45</f>
        <v>0</v>
      </c>
      <c r="EH41" s="147">
        <f>conversões!EG41*INPUTs!EC$45</f>
        <v>0</v>
      </c>
      <c r="EI41" s="147">
        <f>conversões!EH41*INPUTs!ED$45</f>
        <v>2554.1111869219185</v>
      </c>
      <c r="EJ41" s="147">
        <f>conversões!EI41*INPUTs!EE$45</f>
        <v>86095.243466771004</v>
      </c>
      <c r="EK41" s="147">
        <f>conversões!EJ41*INPUTs!EF$45</f>
        <v>2087.7727698629051</v>
      </c>
      <c r="EL41" s="147">
        <f>conversões!EK41*INPUTs!EG$45</f>
        <v>49093.960840401916</v>
      </c>
      <c r="EM41" s="147">
        <f>conversões!EL41*INPUTs!EH$45</f>
        <v>449239.92550908413</v>
      </c>
      <c r="EN41" s="147">
        <f>conversões!EM41*INPUTs!EI$45</f>
        <v>41931.312977863534</v>
      </c>
      <c r="EO41" s="147">
        <f>conversões!EN41*INPUTs!EJ$45</f>
        <v>6445.8342526742999</v>
      </c>
      <c r="EP41" s="147">
        <f>conversões!EO41*INPUTs!EK$45</f>
        <v>167106.69457978164</v>
      </c>
      <c r="EQ41" s="147">
        <f>conversões!EP41*INPUTs!EL$45</f>
        <v>361.24416330285419</v>
      </c>
      <c r="ER41" s="147">
        <f>conversões!EQ41*INPUTs!EM$45</f>
        <v>0</v>
      </c>
      <c r="ES41" s="147">
        <f>conversões!ER41*INPUTs!EN$45</f>
        <v>12918.230110055101</v>
      </c>
      <c r="ET41" s="147">
        <f>conversões!ES41*INPUTs!EO$45</f>
        <v>747.25380052530875</v>
      </c>
      <c r="EU41" s="145">
        <f t="shared" si="4"/>
        <v>848629.34721142228</v>
      </c>
      <c r="EV41" s="147">
        <f>conversões!EU41*INPUTs!EQ$45</f>
        <v>1142.0221966629199</v>
      </c>
      <c r="EW41" s="147">
        <f>conversões!EV41*INPUTs!ER$45</f>
        <v>0</v>
      </c>
      <c r="EX41" s="147">
        <f>conversões!EW41*INPUTs!ES$45</f>
        <v>7055.6878588167183</v>
      </c>
      <c r="EY41" s="147">
        <f>conversões!EX41*INPUTs!ET$45</f>
        <v>0</v>
      </c>
      <c r="EZ41" s="147">
        <f>conversões!EY41*INPUTs!EU$45</f>
        <v>3348.1029539469982</v>
      </c>
      <c r="FA41" s="147">
        <f>conversões!EZ41*INPUTs!EV$45</f>
        <v>125.98867534769447</v>
      </c>
      <c r="FB41" s="147">
        <f>conversões!FA41*INPUTs!EW$45</f>
        <v>856.7973564115506</v>
      </c>
      <c r="FC41" s="147">
        <f>conversões!FB41*INPUTs!EX$45</f>
        <v>0</v>
      </c>
      <c r="FD41" s="147">
        <f>conversões!FC41*INPUTs!EY$45</f>
        <v>910.03771229804192</v>
      </c>
      <c r="FE41" s="147">
        <f>conversões!FD41*INPUTs!EZ$45</f>
        <v>10194.51378974878</v>
      </c>
      <c r="FF41" s="147">
        <f>conversões!FE41*INPUTs!FA$45</f>
        <v>185.75647377483244</v>
      </c>
      <c r="FG41" s="147">
        <f>conversões!FF41*INPUTs!FB$45</f>
        <v>32.572681919160033</v>
      </c>
      <c r="FH41" s="147">
        <f>conversões!FG41*INPUTs!FC$45</f>
        <v>2213.4636936594165</v>
      </c>
      <c r="FI41" s="147">
        <f>conversões!FH41*INPUTs!FD$45</f>
        <v>0</v>
      </c>
      <c r="FJ41" s="147">
        <f>conversões!FI41*INPUTs!FE$45</f>
        <v>0</v>
      </c>
      <c r="FK41" s="147">
        <f>conversões!FJ41*INPUTs!FF$45</f>
        <v>3142.8796933838034</v>
      </c>
      <c r="FL41" s="147">
        <f>conversões!FK41*INPUTs!FG$45</f>
        <v>85143.06874845417</v>
      </c>
      <c r="FM41" s="147">
        <f>conversões!FL41*INPUTs!FH$45</f>
        <v>2090.8177129713185</v>
      </c>
      <c r="FN41" s="147">
        <f>conversões!FM41*INPUTs!FI$45</f>
        <v>49474.856138419767</v>
      </c>
      <c r="FO41" s="147">
        <f>conversões!FN41*INPUTs!FJ$45</f>
        <v>434845.73259686027</v>
      </c>
      <c r="FP41" s="147">
        <f>conversões!FO41*INPUTs!FK$45</f>
        <v>33663.339454752328</v>
      </c>
      <c r="FQ41" s="147">
        <f>conversões!FP41*INPUTs!FL$45</f>
        <v>8904.5022221277832</v>
      </c>
      <c r="FR41" s="147">
        <f>conversões!FQ41*INPUTs!FM$45</f>
        <v>172287.81730019921</v>
      </c>
      <c r="FS41" s="147">
        <f>conversões!FR41*INPUTs!FN$45</f>
        <v>129.27790164259781</v>
      </c>
      <c r="FT41" s="147">
        <f>conversões!FS41*INPUTs!FO$45</f>
        <v>31.958103015024939</v>
      </c>
      <c r="FU41" s="147">
        <f>conversões!FT41*INPUTs!FP$45</f>
        <v>14031.428835468849</v>
      </c>
      <c r="FV41" s="147">
        <f>conversões!FU41*INPUTs!FQ$45</f>
        <v>831.06739601124593</v>
      </c>
      <c r="FW41" s="145">
        <f t="shared" si="5"/>
        <v>830641.68949589226</v>
      </c>
      <c r="FX41" s="147">
        <f>conversões!FW41*INPUTs!FS$45</f>
        <v>335.58802474607018</v>
      </c>
      <c r="FY41" s="147">
        <f>conversões!FX41*INPUTs!FT$45</f>
        <v>0</v>
      </c>
      <c r="FZ41" s="147">
        <f>conversões!FY41*INPUTs!FU$45</f>
        <v>9026.1055097741373</v>
      </c>
      <c r="GA41" s="147">
        <f>conversões!FZ41*INPUTs!FV$45</f>
        <v>0</v>
      </c>
      <c r="GB41" s="147">
        <f>conversões!GA41*INPUTs!FW$45</f>
        <v>3930.7255778241924</v>
      </c>
      <c r="GC41" s="147">
        <f>conversões!GB41*INPUTs!FX$45</f>
        <v>71.709862129949727</v>
      </c>
      <c r="GD41" s="147">
        <f>conversões!GC41*INPUTs!FY$45</f>
        <v>0</v>
      </c>
      <c r="GE41" s="147">
        <f>conversões!GD41*INPUTs!FZ$45</f>
        <v>29.319795846235603</v>
      </c>
      <c r="GF41" s="147">
        <f>conversões!GE41*INPUTs!GA$45</f>
        <v>603.70519399056207</v>
      </c>
      <c r="GG41" s="147">
        <f>conversões!GF41*INPUTs!GB$45</f>
        <v>9913.8594729202559</v>
      </c>
      <c r="GH41" s="147">
        <f>conversões!GG41*INPUTs!GC$45</f>
        <v>190.57867300053144</v>
      </c>
      <c r="GI41" s="147">
        <f>conversões!GH41*INPUTs!GD$45</f>
        <v>34.618554131699867</v>
      </c>
      <c r="GJ41" s="147">
        <f>conversões!GI41*INPUTs!GE$45</f>
        <v>1870.92372649135</v>
      </c>
      <c r="GK41" s="147">
        <f>conversões!GJ41*INPUTs!GF$45</f>
        <v>0</v>
      </c>
      <c r="GL41" s="147">
        <f>conversões!GK41*INPUTs!GG$45</f>
        <v>0</v>
      </c>
      <c r="GM41" s="147">
        <f>conversões!GL41*INPUTs!GH$45</f>
        <v>3225.8995872151254</v>
      </c>
      <c r="GN41" s="147">
        <f>conversões!GM41*INPUTs!GI$45</f>
        <v>95002.073857583484</v>
      </c>
      <c r="GO41" s="147">
        <f>conversões!GN41*INPUTs!GJ$45</f>
        <v>1791.9298379715713</v>
      </c>
      <c r="GP41" s="147">
        <f>conversões!GO41*INPUTs!GK$45</f>
        <v>53139.421952566903</v>
      </c>
      <c r="GQ41" s="147">
        <f>conversões!GP41*INPUTs!GL$45</f>
        <v>466110.50492804992</v>
      </c>
      <c r="GR41" s="147">
        <f>conversões!GQ41*INPUTs!GM$45</f>
        <v>35117.620860071504</v>
      </c>
      <c r="GS41" s="147">
        <f>conversões!GR41*INPUTs!GN$45</f>
        <v>8250.3333847285085</v>
      </c>
      <c r="GT41" s="147">
        <f>conversões!GS41*INPUTs!GO$45</f>
        <v>171960.36242779481</v>
      </c>
      <c r="GU41" s="147">
        <f>conversões!GT41*INPUTs!GP$45</f>
        <v>173.72650214948823</v>
      </c>
      <c r="GV41" s="147">
        <f>conversões!GU41*INPUTs!GQ$45</f>
        <v>60.618501286800111</v>
      </c>
      <c r="GW41" s="147">
        <f>conversões!GV41*INPUTs!GR$45</f>
        <v>15609.667846738223</v>
      </c>
      <c r="GX41" s="147">
        <f>conversões!GW41*INPUTs!GS$45</f>
        <v>672.37356886460225</v>
      </c>
      <c r="GY41" s="145">
        <f t="shared" si="6"/>
        <v>877121.66764587606</v>
      </c>
      <c r="GZ41" s="147">
        <f>conversões!GY41*INPUTs!GU$45</f>
        <v>165.35981282688545</v>
      </c>
      <c r="HA41" s="147">
        <f>conversões!GZ41*INPUTs!GV$45</f>
        <v>0</v>
      </c>
      <c r="HB41" s="147">
        <f>conversões!HA41*INPUTs!GW$45</f>
        <v>8465.832829460438</v>
      </c>
      <c r="HC41" s="147">
        <f>conversões!HB41*INPUTs!GX$45</f>
        <v>0</v>
      </c>
      <c r="HD41" s="147">
        <f>conversões!HC41*INPUTs!GY$45</f>
        <v>2120.2087944346949</v>
      </c>
      <c r="HE41" s="147">
        <f>conversões!HD41*INPUTs!GZ$45</f>
        <v>62.607107578965376</v>
      </c>
      <c r="HF41" s="147">
        <f>conversões!HE41*INPUTs!HA$45</f>
        <v>0</v>
      </c>
      <c r="HG41" s="147">
        <f>conversões!HF41*INPUTs!HB$45</f>
        <v>0</v>
      </c>
      <c r="HH41" s="147">
        <f>conversões!HG41*INPUTs!HC$45</f>
        <v>297.57422946381882</v>
      </c>
      <c r="HI41" s="147">
        <f>conversões!HH41*INPUTs!HD$45</f>
        <v>9392.757934580346</v>
      </c>
      <c r="HJ41" s="147">
        <f>conversões!HI41*INPUTs!HE$45</f>
        <v>135.5697684049575</v>
      </c>
      <c r="HK41" s="147">
        <f>conversões!HJ41*INPUTs!HF$45</f>
        <v>0</v>
      </c>
      <c r="HL41" s="147">
        <f>conversões!HK41*INPUTs!HG$45</f>
        <v>605.26747117239506</v>
      </c>
      <c r="HM41" s="147">
        <f>conversões!HL41*INPUTs!HH$45</f>
        <v>0</v>
      </c>
      <c r="HN41" s="147">
        <f>conversões!HM41*INPUTs!HI$45</f>
        <v>0</v>
      </c>
      <c r="HO41" s="147">
        <f>conversões!HN41*INPUTs!HJ$45</f>
        <v>2558.4338342484148</v>
      </c>
      <c r="HP41" s="147">
        <f>conversões!HO41*INPUTs!HK$45</f>
        <v>87640.054723558627</v>
      </c>
      <c r="HQ41" s="147">
        <f>conversões!HP41*INPUTs!HL$45</f>
        <v>1370.1676385492858</v>
      </c>
      <c r="HR41" s="147">
        <f>conversões!HQ41*INPUTs!HM$45</f>
        <v>55734.030295466662</v>
      </c>
      <c r="HS41" s="147">
        <f>conversões!HR41*INPUTs!HN$45</f>
        <v>381853.09797664295</v>
      </c>
      <c r="HT41" s="147">
        <f>conversões!HS41*INPUTs!HO$45</f>
        <v>32658.282714564277</v>
      </c>
      <c r="HU41" s="147">
        <f>conversões!HT41*INPUTs!HP$45</f>
        <v>5938.4345868822638</v>
      </c>
      <c r="HV41" s="147">
        <f>conversões!HU41*INPUTs!HQ$45</f>
        <v>149807.18121055912</v>
      </c>
      <c r="HW41" s="147">
        <f>conversões!HV41*INPUTs!HR$45</f>
        <v>1122.7273918784367</v>
      </c>
      <c r="HX41" s="147">
        <f>conversões!HW41*INPUTs!HS$45</f>
        <v>132.82377450223734</v>
      </c>
      <c r="HY41" s="147">
        <f>conversões!HX41*INPUTs!HT$45</f>
        <v>14698.05698977318</v>
      </c>
      <c r="HZ41" s="147">
        <f>conversões!HY41*INPUTs!HU$45</f>
        <v>519.86204754000346</v>
      </c>
      <c r="IA41" s="145">
        <f t="shared" si="7"/>
        <v>755278.33113208797</v>
      </c>
    </row>
    <row r="42" spans="1:235" s="117" customFormat="1" ht="36" x14ac:dyDescent="0.25">
      <c r="A42" s="120" t="s">
        <v>30</v>
      </c>
      <c r="B42" s="121">
        <v>3212</v>
      </c>
      <c r="C42" s="121">
        <v>1</v>
      </c>
      <c r="D42" s="121"/>
      <c r="E42" s="121"/>
      <c r="F42" s="121"/>
      <c r="G42" s="121" t="s">
        <v>804</v>
      </c>
      <c r="H42" s="121" t="s">
        <v>780</v>
      </c>
      <c r="I42" s="120" t="s">
        <v>21</v>
      </c>
      <c r="J42" s="120" t="s">
        <v>887</v>
      </c>
      <c r="K42" s="120" t="s">
        <v>845</v>
      </c>
      <c r="L42" s="147">
        <f>conversões!K42*INPUTs!G$45</f>
        <v>0</v>
      </c>
      <c r="M42" s="147">
        <f>conversões!L42*INPUTs!H$45</f>
        <v>0</v>
      </c>
      <c r="N42" s="147">
        <f>conversões!M42*INPUTs!I$45</f>
        <v>0</v>
      </c>
      <c r="O42" s="147">
        <f>conversões!N42*INPUTs!J$45</f>
        <v>0</v>
      </c>
      <c r="P42" s="147">
        <f>conversões!O42*INPUTs!K$45</f>
        <v>146.99379063869324</v>
      </c>
      <c r="Q42" s="147">
        <f>conversões!P42*INPUTs!L$45</f>
        <v>0</v>
      </c>
      <c r="R42" s="147">
        <f>conversões!Q42*INPUTs!M$45</f>
        <v>69.895904651521903</v>
      </c>
      <c r="S42" s="147">
        <f>conversões!R42*INPUTs!N$45</f>
        <v>0</v>
      </c>
      <c r="T42" s="147">
        <f>conversões!S42*INPUTs!O$45</f>
        <v>440.90606969824529</v>
      </c>
      <c r="U42" s="147">
        <f>conversões!T42*INPUTs!P$45</f>
        <v>4544.7528797792447</v>
      </c>
      <c r="V42" s="147">
        <f>conversões!U42*INPUTs!Q$45</f>
        <v>835.58719726108211</v>
      </c>
      <c r="W42" s="147">
        <f>conversões!V42*INPUTs!R$45</f>
        <v>385.1722917496806</v>
      </c>
      <c r="X42" s="147">
        <f>conversões!W42*INPUTs!S$45</f>
        <v>1025.4409828577452</v>
      </c>
      <c r="Y42" s="147">
        <f>conversões!X42*INPUTs!T$45</f>
        <v>654.53363430050581</v>
      </c>
      <c r="Z42" s="147">
        <f>conversões!Y42*INPUTs!U$45</f>
        <v>16168.613666850111</v>
      </c>
      <c r="AA42" s="147">
        <f>conversões!Z42*INPUTs!V$45</f>
        <v>5115.3815006938275</v>
      </c>
      <c r="AB42" s="147">
        <f>conversões!AA42*INPUTs!W$45</f>
        <v>36727.660868634368</v>
      </c>
      <c r="AC42" s="147">
        <f>conversões!AB42*INPUTs!X$45</f>
        <v>77.426126423370945</v>
      </c>
      <c r="AD42" s="147">
        <f>conversões!AC42*INPUTs!Y$45</f>
        <v>53183.458368308951</v>
      </c>
      <c r="AE42" s="147">
        <f>conversões!AD42*INPUTs!Z$45</f>
        <v>334113.60806172597</v>
      </c>
      <c r="AF42" s="147">
        <f>conversões!AE42*INPUTs!AA$45</f>
        <v>23084.163709137221</v>
      </c>
      <c r="AG42" s="147">
        <f>conversões!AF42*INPUTs!AB$45</f>
        <v>13478.399460683861</v>
      </c>
      <c r="AH42" s="147">
        <f>conversões!AG42*INPUTs!AC$45</f>
        <v>21652.540150372217</v>
      </c>
      <c r="AI42" s="147">
        <f>conversões!AH42*INPUTs!AD$45</f>
        <v>55.295480425007639</v>
      </c>
      <c r="AJ42" s="147">
        <f>conversões!AI42*INPUTs!AE$45</f>
        <v>228.44906841651473</v>
      </c>
      <c r="AK42" s="147">
        <f>conversões!AJ42*INPUTs!AF$45</f>
        <v>35571.373111068446</v>
      </c>
      <c r="AL42" s="147">
        <f>conversões!AK42*INPUTs!AG$45</f>
        <v>630.23225706441463</v>
      </c>
      <c r="AM42" s="145">
        <f t="shared" si="0"/>
        <v>548189.88458074094</v>
      </c>
      <c r="AN42" s="147">
        <f>conversões!AM42*INPUTs!AI$45</f>
        <v>0</v>
      </c>
      <c r="AO42" s="147">
        <f>conversões!AN42*INPUTs!AJ$45</f>
        <v>0</v>
      </c>
      <c r="AP42" s="147">
        <f>conversões!AO42*INPUTs!AK$45</f>
        <v>0</v>
      </c>
      <c r="AQ42" s="147">
        <f>conversões!AP42*INPUTs!AL$45</f>
        <v>0</v>
      </c>
      <c r="AR42" s="147">
        <f>conversões!AQ42*INPUTs!AM$45</f>
        <v>175.42665417537927</v>
      </c>
      <c r="AS42" s="147">
        <f>conversões!AR42*INPUTs!AN$45</f>
        <v>0</v>
      </c>
      <c r="AT42" s="147">
        <f>conversões!AS42*INPUTs!AO$45</f>
        <v>170.69355845422953</v>
      </c>
      <c r="AU42" s="147">
        <f>conversões!AT42*INPUTs!AP$45</f>
        <v>0</v>
      </c>
      <c r="AV42" s="147">
        <f>conversões!AU42*INPUTs!AQ$45</f>
        <v>415.2188784710284</v>
      </c>
      <c r="AW42" s="147">
        <f>conversões!AV42*INPUTs!AR$45</f>
        <v>3659.0334429405234</v>
      </c>
      <c r="AX42" s="147">
        <f>conversões!AW42*INPUTs!AS$45</f>
        <v>723.20846633777501</v>
      </c>
      <c r="AY42" s="147">
        <f>conversões!AX42*INPUTs!AT$45</f>
        <v>113.69449795106291</v>
      </c>
      <c r="AZ42" s="147">
        <f>conversões!AY42*INPUTs!AU$45</f>
        <v>786.36810409064265</v>
      </c>
      <c r="BA42" s="147">
        <f>conversões!AZ42*INPUTs!AV$45</f>
        <v>642.91955376157205</v>
      </c>
      <c r="BB42" s="147">
        <f>conversões!BA42*INPUTs!AW$45</f>
        <v>18785.256618191066</v>
      </c>
      <c r="BC42" s="147">
        <f>conversões!BB42*INPUTs!AX$45</f>
        <v>5731.5916085665585</v>
      </c>
      <c r="BD42" s="147">
        <f>conversões!BC42*INPUTs!AY$45</f>
        <v>40831.308537031255</v>
      </c>
      <c r="BE42" s="147">
        <f>conversões!BD42*INPUTs!AZ$45</f>
        <v>251.44168201950458</v>
      </c>
      <c r="BF42" s="147">
        <f>conversões!BE42*INPUTs!BA$45</f>
        <v>64429.234789380564</v>
      </c>
      <c r="BG42" s="147">
        <f>conversões!BF42*INPUTs!BB$45</f>
        <v>316424.78367018065</v>
      </c>
      <c r="BH42" s="147">
        <f>conversões!BG42*INPUTs!BC$45</f>
        <v>21503.25546633068</v>
      </c>
      <c r="BI42" s="147">
        <f>conversões!BH42*INPUTs!BD$45</f>
        <v>12352.105924522652</v>
      </c>
      <c r="BJ42" s="147">
        <f>conversões!BI42*INPUTs!BE$45</f>
        <v>22012.757108045811</v>
      </c>
      <c r="BK42" s="147">
        <f>conversões!BJ42*INPUTs!BF$45</f>
        <v>48.300738313500297</v>
      </c>
      <c r="BL42" s="147">
        <f>conversões!BK42*INPUTs!BG$45</f>
        <v>0</v>
      </c>
      <c r="BM42" s="147">
        <f>conversões!BL42*INPUTs!BH$45</f>
        <v>27247.907901484363</v>
      </c>
      <c r="BN42" s="147">
        <f>conversões!BM42*INPUTs!BI$45</f>
        <v>134.86956257412774</v>
      </c>
      <c r="BO42" s="145">
        <f t="shared" si="1"/>
        <v>536439.37676282297</v>
      </c>
      <c r="BP42" s="147">
        <f>conversões!BO42*INPUTs!BK$45</f>
        <v>50.84186365287372</v>
      </c>
      <c r="BQ42" s="147">
        <f>conversões!BP42*INPUTs!BL$45</f>
        <v>0</v>
      </c>
      <c r="BR42" s="147">
        <f>conversões!BQ42*INPUTs!BM$45</f>
        <v>0</v>
      </c>
      <c r="BS42" s="147">
        <f>conversões!BR42*INPUTs!BN$45</f>
        <v>0</v>
      </c>
      <c r="BT42" s="147">
        <f>conversões!BS42*INPUTs!BO$45</f>
        <v>150.74612573077061</v>
      </c>
      <c r="BU42" s="147">
        <f>conversões!BT42*INPUTs!BP$45</f>
        <v>0</v>
      </c>
      <c r="BV42" s="147">
        <f>conversões!BU42*INPUTs!BQ$45</f>
        <v>211.63116402499037</v>
      </c>
      <c r="BW42" s="147">
        <f>conversões!BV42*INPUTs!BR$45</f>
        <v>0</v>
      </c>
      <c r="BX42" s="147">
        <f>conversões!BW42*INPUTs!BS$45</f>
        <v>44.613735355396692</v>
      </c>
      <c r="BY42" s="147">
        <f>conversões!BX42*INPUTs!BT$45</f>
        <v>5246.0999063695417</v>
      </c>
      <c r="BZ42" s="147">
        <f>conversões!BY42*INPUTs!BU$45</f>
        <v>462.35336596600149</v>
      </c>
      <c r="CA42" s="147">
        <f>conversões!BZ42*INPUTs!BV$45</f>
        <v>46.138991264982906</v>
      </c>
      <c r="CB42" s="147">
        <f>conversões!CA42*INPUTs!BW$45</f>
        <v>1803.1683402090048</v>
      </c>
      <c r="CC42" s="147">
        <f>conversões!CB42*INPUTs!BX$45</f>
        <v>738.46091042903345</v>
      </c>
      <c r="CD42" s="147">
        <f>conversões!CC42*INPUTs!BY$45</f>
        <v>11554.170679209814</v>
      </c>
      <c r="CE42" s="147">
        <f>conversões!CD42*INPUTs!BZ$45</f>
        <v>5463.5791557610537</v>
      </c>
      <c r="CF42" s="147">
        <f>conversões!CE42*INPUTs!CA$45</f>
        <v>53909.600059928947</v>
      </c>
      <c r="CG42" s="147">
        <f>conversões!CF42*INPUTs!CB$45</f>
        <v>386.90658239836904</v>
      </c>
      <c r="CH42" s="147">
        <f>conversões!CG42*INPUTs!CC$45</f>
        <v>83195.495407474882</v>
      </c>
      <c r="CI42" s="147">
        <f>conversões!CH42*INPUTs!CD$45</f>
        <v>337099.22165960359</v>
      </c>
      <c r="CJ42" s="147">
        <f>conversões!CI42*INPUTs!CE$45</f>
        <v>20138.773599318472</v>
      </c>
      <c r="CK42" s="147">
        <f>conversões!CJ42*INPUTs!CF$45</f>
        <v>14121.808720720112</v>
      </c>
      <c r="CL42" s="147">
        <f>conversões!CK42*INPUTs!CG$45</f>
        <v>19577.57030442241</v>
      </c>
      <c r="CM42" s="147">
        <f>conversões!CL42*INPUTs!CH$45</f>
        <v>47.728435027416637</v>
      </c>
      <c r="CN42" s="147">
        <f>conversões!CM42*INPUTs!CI$45</f>
        <v>38.254053735698911</v>
      </c>
      <c r="CO42" s="147">
        <f>conversões!CN42*INPUTs!CJ$45</f>
        <v>25190.584501353085</v>
      </c>
      <c r="CP42" s="147">
        <f>conversões!CO42*INPUTs!CK$45</f>
        <v>45.757677287586354</v>
      </c>
      <c r="CQ42" s="145">
        <f t="shared" si="2"/>
        <v>579523.50523924408</v>
      </c>
      <c r="CR42" s="147">
        <f>conversões!CQ42*INPUTs!CM$45</f>
        <v>46.869814922134275</v>
      </c>
      <c r="CS42" s="147">
        <f>conversões!CR42*INPUTs!CN$45</f>
        <v>0</v>
      </c>
      <c r="CT42" s="147">
        <f>conversões!CS42*INPUTs!CO$45</f>
        <v>0</v>
      </c>
      <c r="CU42" s="147">
        <f>conversões!CT42*INPUTs!CP$45</f>
        <v>0</v>
      </c>
      <c r="CV42" s="147">
        <f>conversões!CU42*INPUTs!CQ$45</f>
        <v>110.46629504460519</v>
      </c>
      <c r="CW42" s="147">
        <f>conversões!CV42*INPUTs!CR$45</f>
        <v>0</v>
      </c>
      <c r="CX42" s="147">
        <f>conversões!CW42*INPUTs!CS$45</f>
        <v>0</v>
      </c>
      <c r="CY42" s="147">
        <f>conversões!CX42*INPUTs!CT$45</f>
        <v>36.031170221390717</v>
      </c>
      <c r="CZ42" s="147">
        <f>conversões!CY42*INPUTs!CU$45</f>
        <v>183.78826176341897</v>
      </c>
      <c r="DA42" s="147">
        <f>conversões!CZ42*INPUTs!CV$45</f>
        <v>3313.3807154895471</v>
      </c>
      <c r="DB42" s="147">
        <f>conversões!DA42*INPUTs!CW$45</f>
        <v>500.54032973406765</v>
      </c>
      <c r="DC42" s="147">
        <f>conversões!DB42*INPUTs!CX$45</f>
        <v>0</v>
      </c>
      <c r="DD42" s="147">
        <f>conversões!DC42*INPUTs!CY$45</f>
        <v>2293.5040884922455</v>
      </c>
      <c r="DE42" s="147">
        <f>conversões!DD42*INPUTs!CZ$45</f>
        <v>94.327846021543664</v>
      </c>
      <c r="DF42" s="147">
        <f>conversões!DE42*INPUTs!DA$45</f>
        <v>8738.2102691166583</v>
      </c>
      <c r="DG42" s="147">
        <f>conversões!DF42*INPUTs!DB$45</f>
        <v>3025.9621211876297</v>
      </c>
      <c r="DH42" s="147">
        <f>conversões!DG42*INPUTs!DC$45</f>
        <v>39718.13910004402</v>
      </c>
      <c r="DI42" s="147">
        <f>conversões!DH42*INPUTs!DD$45</f>
        <v>1557.0023625142669</v>
      </c>
      <c r="DJ42" s="147">
        <f>conversões!DI42*INPUTs!DE$45</f>
        <v>77948.649022382175</v>
      </c>
      <c r="DK42" s="147">
        <f>conversões!DJ42*INPUTs!DF$45</f>
        <v>241563.7715859052</v>
      </c>
      <c r="DL42" s="147">
        <f>conversões!DK42*INPUTs!DG$45</f>
        <v>12694.398778807843</v>
      </c>
      <c r="DM42" s="147">
        <f>conversões!DL42*INPUTs!DH$45</f>
        <v>9840.885939408312</v>
      </c>
      <c r="DN42" s="147">
        <f>conversões!DM42*INPUTs!DI$45</f>
        <v>17127.132616484992</v>
      </c>
      <c r="DO42" s="147">
        <f>conversões!DN42*INPUTs!DJ$45</f>
        <v>131.82135446850265</v>
      </c>
      <c r="DP42" s="147">
        <f>conversões!DO42*INPUTs!DK$45</f>
        <v>49.81030993583569</v>
      </c>
      <c r="DQ42" s="147">
        <f>conversões!DP42*INPUTs!DL$45</f>
        <v>14914.105757832982</v>
      </c>
      <c r="DR42" s="147">
        <f>conversões!DQ42*INPUTs!DM$45</f>
        <v>0</v>
      </c>
      <c r="DS42" s="145">
        <f t="shared" si="3"/>
        <v>433888.79773977742</v>
      </c>
      <c r="DT42" s="147">
        <f>conversões!DS42*INPUTs!DO$45</f>
        <v>0</v>
      </c>
      <c r="DU42" s="147">
        <f>conversões!DT42*INPUTs!DP$45</f>
        <v>0</v>
      </c>
      <c r="DV42" s="147">
        <f>conversões!DU42*INPUTs!DQ$45</f>
        <v>0</v>
      </c>
      <c r="DW42" s="147">
        <f>conversões!DV42*INPUTs!DR$45</f>
        <v>0</v>
      </c>
      <c r="DX42" s="147">
        <f>conversões!DW42*INPUTs!DS$45</f>
        <v>487.38114578389172</v>
      </c>
      <c r="DY42" s="147">
        <f>conversões!DX42*INPUTs!DT$45</f>
        <v>0</v>
      </c>
      <c r="DZ42" s="147">
        <f>conversões!DY42*INPUTs!DU$45</f>
        <v>0</v>
      </c>
      <c r="EA42" s="147">
        <f>conversões!DZ42*INPUTs!DV$45</f>
        <v>0</v>
      </c>
      <c r="EB42" s="147">
        <f>conversões!EA42*INPUTs!DW$45</f>
        <v>91.919634428217236</v>
      </c>
      <c r="EC42" s="147">
        <f>conversões!EB42*INPUTs!DX$45</f>
        <v>4164.4982788345551</v>
      </c>
      <c r="ED42" s="147">
        <f>conversões!EC42*INPUTs!DY$45</f>
        <v>251.9337566598667</v>
      </c>
      <c r="EE42" s="147">
        <f>conversões!ED42*INPUTs!DZ$45</f>
        <v>0</v>
      </c>
      <c r="EF42" s="147">
        <f>conversões!EE42*INPUTs!EA$45</f>
        <v>1767.3245477597311</v>
      </c>
      <c r="EG42" s="147">
        <f>conversões!EF42*INPUTs!EB$45</f>
        <v>30.111604381657376</v>
      </c>
      <c r="EH42" s="147">
        <f>conversões!EG42*INPUTs!EC$45</f>
        <v>6617.1428679184573</v>
      </c>
      <c r="EI42" s="147">
        <f>conversões!EH42*INPUTs!ED$45</f>
        <v>4385.9337347194887</v>
      </c>
      <c r="EJ42" s="147">
        <f>conversões!EI42*INPUTs!EE$45</f>
        <v>32501.129236944646</v>
      </c>
      <c r="EK42" s="147">
        <f>conversões!EJ42*INPUTs!EF$45</f>
        <v>594.53566720792696</v>
      </c>
      <c r="EL42" s="147">
        <f>conversões!EK42*INPUTs!EG$45</f>
        <v>58246.347597862885</v>
      </c>
      <c r="EM42" s="147">
        <f>conversões!EL42*INPUTs!EH$45</f>
        <v>188188.44002012152</v>
      </c>
      <c r="EN42" s="147">
        <f>conversões!EM42*INPUTs!EI$45</f>
        <v>1958.3314350065591</v>
      </c>
      <c r="EO42" s="147">
        <f>conversões!EN42*INPUTs!EJ$45</f>
        <v>6265.5296635535797</v>
      </c>
      <c r="EP42" s="147">
        <f>conversões!EO42*INPUTs!EK$45</f>
        <v>15398.024800816207</v>
      </c>
      <c r="EQ42" s="147">
        <f>conversões!EP42*INPUTs!EL$45</f>
        <v>138.4077254034076</v>
      </c>
      <c r="ER42" s="147">
        <f>conversões!EQ42*INPUTs!EM$45</f>
        <v>0</v>
      </c>
      <c r="ES42" s="147">
        <f>conversões!ER42*INPUTs!EN$45</f>
        <v>12009.05617556891</v>
      </c>
      <c r="ET42" s="147">
        <f>conversões!ES42*INPUTs!EO$45</f>
        <v>31.696425664902499</v>
      </c>
      <c r="EU42" s="145">
        <f t="shared" si="4"/>
        <v>333127.74431863643</v>
      </c>
      <c r="EV42" s="147">
        <f>conversões!EU42*INPUTs!EQ$45</f>
        <v>0</v>
      </c>
      <c r="EW42" s="147">
        <f>conversões!EV42*INPUTs!ER$45</f>
        <v>0</v>
      </c>
      <c r="EX42" s="147">
        <f>conversões!EW42*INPUTs!ES$45</f>
        <v>153.64472603377374</v>
      </c>
      <c r="EY42" s="147">
        <f>conversões!EX42*INPUTs!ET$45</f>
        <v>0</v>
      </c>
      <c r="EZ42" s="147">
        <f>conversões!EY42*INPUTs!EU$45</f>
        <v>355.17559654103735</v>
      </c>
      <c r="FA42" s="147">
        <f>conversões!EZ42*INPUTs!EV$45</f>
        <v>0</v>
      </c>
      <c r="FB42" s="147">
        <f>conversões!FA42*INPUTs!EW$45</f>
        <v>0</v>
      </c>
      <c r="FC42" s="147">
        <f>conversões!FB42*INPUTs!EX$45</f>
        <v>33.187260823295134</v>
      </c>
      <c r="FD42" s="147">
        <f>conversões!FC42*INPUTs!EY$45</f>
        <v>214.40138191759871</v>
      </c>
      <c r="FE42" s="147">
        <f>conversões!FD42*INPUTs!EZ$45</f>
        <v>441.46370383944247</v>
      </c>
      <c r="FF42" s="147">
        <f>conversões!FE42*INPUTs!FA$45</f>
        <v>222.09590979743896</v>
      </c>
      <c r="FG42" s="147">
        <f>conversões!FF42*INPUTs!FB$45</f>
        <v>0</v>
      </c>
      <c r="FH42" s="147">
        <f>conversões!FG42*INPUTs!FC$45</f>
        <v>937.58498251800324</v>
      </c>
      <c r="FI42" s="147">
        <f>conversões!FH42*INPUTs!FD$45</f>
        <v>0</v>
      </c>
      <c r="FJ42" s="147">
        <f>conversões!FI42*INPUTs!FE$45</f>
        <v>4891.9939939711103</v>
      </c>
      <c r="FK42" s="147">
        <f>conversões!FJ42*INPUTs!FF$45</f>
        <v>2118.5530443360931</v>
      </c>
      <c r="FL42" s="147">
        <f>conversões!FK42*INPUTs!FG$45</f>
        <v>25983.913007813349</v>
      </c>
      <c r="FM42" s="147">
        <f>conversões!FL42*INPUTs!FH$45</f>
        <v>1154.0163185560325</v>
      </c>
      <c r="FN42" s="147">
        <f>conversões!FM42*INPUTs!FI$45</f>
        <v>60608.804793187053</v>
      </c>
      <c r="FO42" s="147">
        <f>conversões!FN42*INPUTs!FJ$45</f>
        <v>168756.4923958779</v>
      </c>
      <c r="FP42" s="147">
        <f>conversões!FO42*INPUTs!FK$45</f>
        <v>1491.8159257406041</v>
      </c>
      <c r="FQ42" s="147">
        <f>conversões!FP42*INPUTs!FL$45</f>
        <v>10828.361586265099</v>
      </c>
      <c r="FR42" s="147">
        <f>conversões!FQ42*INPUTs!FM$45</f>
        <v>19792.520982618138</v>
      </c>
      <c r="FS42" s="147">
        <f>conversões!FR42*INPUTs!FN$45</f>
        <v>128.81635288557763</v>
      </c>
      <c r="FT42" s="147">
        <f>conversões!FS42*INPUTs!FO$45</f>
        <v>0</v>
      </c>
      <c r="FU42" s="147">
        <f>conversões!FT42*INPUTs!FP$45</f>
        <v>7441.5499946209284</v>
      </c>
      <c r="FV42" s="147">
        <f>conversões!FU42*INPUTs!FQ$45</f>
        <v>32.615702442460922</v>
      </c>
      <c r="FW42" s="145">
        <f t="shared" si="5"/>
        <v>305587.00765978487</v>
      </c>
      <c r="FX42" s="147">
        <f>conversões!FW42*INPUTs!FS$45</f>
        <v>0</v>
      </c>
      <c r="FY42" s="147">
        <f>conversões!FX42*INPUTs!FT$45</f>
        <v>0</v>
      </c>
      <c r="FZ42" s="147">
        <f>conversões!FY42*INPUTs!FU$45</f>
        <v>0</v>
      </c>
      <c r="GA42" s="147">
        <f>conversões!FZ42*INPUTs!FV$45</f>
        <v>32.846649361035325</v>
      </c>
      <c r="GB42" s="147">
        <f>conversões!GA42*INPUTs!FW$45</f>
        <v>0</v>
      </c>
      <c r="GC42" s="147">
        <f>conversões!GB42*INPUTs!FX$45</f>
        <v>0</v>
      </c>
      <c r="GD42" s="147">
        <f>conversões!GC42*INPUTs!FY$45</f>
        <v>0</v>
      </c>
      <c r="GE42" s="147">
        <f>conversões!GD42*INPUTs!FZ$45</f>
        <v>0</v>
      </c>
      <c r="GF42" s="147">
        <f>conversões!GE42*INPUTs!GA$45</f>
        <v>385.94106498117719</v>
      </c>
      <c r="GG42" s="147">
        <f>conversões!GF42*INPUTs!GB$45</f>
        <v>1436.3782115089737</v>
      </c>
      <c r="GH42" s="147">
        <f>conversões!GG42*INPUTs!GC$45</f>
        <v>247.28245166602025</v>
      </c>
      <c r="GI42" s="147">
        <f>conversões!GH42*INPUTs!GD$45</f>
        <v>0</v>
      </c>
      <c r="GJ42" s="147">
        <f>conversões!GI42*INPUTs!GE$45</f>
        <v>398.21086966696004</v>
      </c>
      <c r="GK42" s="147">
        <f>conversões!GJ42*INPUTs!GF$45</f>
        <v>0</v>
      </c>
      <c r="GL42" s="147">
        <f>conversões!GK42*INPUTs!GG$45</f>
        <v>5988.1048368688853</v>
      </c>
      <c r="GM42" s="147">
        <f>conversões!GL42*INPUTs!GH$45</f>
        <v>677.73873825400642</v>
      </c>
      <c r="GN42" s="147">
        <f>conversões!GM42*INPUTs!GI$45</f>
        <v>21832.764842053351</v>
      </c>
      <c r="GO42" s="147">
        <f>conversões!GN42*INPUTs!GJ$45</f>
        <v>1271.6122628711232</v>
      </c>
      <c r="GP42" s="147">
        <f>conversões!GO42*INPUTs!GK$45</f>
        <v>38262.465695042702</v>
      </c>
      <c r="GQ42" s="147">
        <f>conversões!GP42*INPUTs!GL$45</f>
        <v>130871.65775547038</v>
      </c>
      <c r="GR42" s="147">
        <f>conversões!GQ42*INPUTs!GM$45</f>
        <v>797.16639149837181</v>
      </c>
      <c r="GS42" s="147">
        <f>conversões!GR42*INPUTs!GN$45</f>
        <v>6697.5859632570146</v>
      </c>
      <c r="GT42" s="147">
        <f>conversões!GS42*INPUTs!GO$45</f>
        <v>25018.454625393992</v>
      </c>
      <c r="GU42" s="147">
        <f>conversões!GT42*INPUTs!GP$45</f>
        <v>0</v>
      </c>
      <c r="GV42" s="147">
        <f>conversões!GU42*INPUTs!GQ$45</f>
        <v>0</v>
      </c>
      <c r="GW42" s="147">
        <f>conversões!GV42*INPUTs!GR$45</f>
        <v>7055.6640376699452</v>
      </c>
      <c r="GX42" s="147">
        <f>conversões!GW42*INPUTs!GS$45</f>
        <v>0</v>
      </c>
      <c r="GY42" s="145">
        <f t="shared" si="6"/>
        <v>240973.87439556397</v>
      </c>
      <c r="GZ42" s="147">
        <f>conversões!GY42*INPUTs!GU$45</f>
        <v>35.304627188791009</v>
      </c>
      <c r="HA42" s="147">
        <f>conversões!GZ42*INPUTs!GV$45</f>
        <v>0</v>
      </c>
      <c r="HB42" s="147">
        <f>conversões!HA42*INPUTs!GW$45</f>
        <v>0</v>
      </c>
      <c r="HC42" s="147">
        <f>conversões!HB42*INPUTs!GX$45</f>
        <v>120.9289395097595</v>
      </c>
      <c r="HD42" s="147">
        <f>conversões!HC42*INPUTs!GY$45</f>
        <v>0</v>
      </c>
      <c r="HE42" s="147">
        <f>conversões!HD42*INPUTs!GZ$45</f>
        <v>0</v>
      </c>
      <c r="HF42" s="147">
        <f>conversões!HE42*INPUTs!HA$45</f>
        <v>0</v>
      </c>
      <c r="HG42" s="147">
        <f>conversões!HF42*INPUTs!HB$45</f>
        <v>0</v>
      </c>
      <c r="HH42" s="147">
        <f>conversões!HG42*INPUTs!HC$45</f>
        <v>199.41324402799276</v>
      </c>
      <c r="HI42" s="147">
        <f>conversões!HH42*INPUTs!HD$45</f>
        <v>1070.3303824826619</v>
      </c>
      <c r="HJ42" s="147">
        <f>conversões!HI42*INPUTs!HE$45</f>
        <v>0</v>
      </c>
      <c r="HK42" s="147">
        <f>conversões!HJ42*INPUTs!HF$45</f>
        <v>0</v>
      </c>
      <c r="HL42" s="147">
        <f>conversões!HK42*INPUTs!HG$45</f>
        <v>465.84243747848029</v>
      </c>
      <c r="HM42" s="147">
        <f>conversões!HL42*INPUTs!HH$45</f>
        <v>0</v>
      </c>
      <c r="HN42" s="147">
        <f>conversões!HM42*INPUTs!HI$45</f>
        <v>3197.5612672651009</v>
      </c>
      <c r="HO42" s="147">
        <f>conversões!HN42*INPUTs!HJ$45</f>
        <v>581.73552496600939</v>
      </c>
      <c r="HP42" s="147">
        <f>conversões!HO42*INPUTs!HK$45</f>
        <v>22887.316194206032</v>
      </c>
      <c r="HQ42" s="147">
        <f>conversões!HP42*INPUTs!HL$45</f>
        <v>1068.2354059051661</v>
      </c>
      <c r="HR42" s="147">
        <f>conversões!HQ42*INPUTs!HM$45</f>
        <v>27543.601108583265</v>
      </c>
      <c r="HS42" s="147">
        <f>conversões!HR42*INPUTs!HN$45</f>
        <v>94548.495239931755</v>
      </c>
      <c r="HT42" s="147">
        <f>conversões!HS42*INPUTs!HO$45</f>
        <v>1921.9641335665356</v>
      </c>
      <c r="HU42" s="147">
        <f>conversões!HT42*INPUTs!HP$45</f>
        <v>4433.1526096181833</v>
      </c>
      <c r="HV42" s="147">
        <f>conversões!HU42*INPUTs!HQ$45</f>
        <v>24293.637183183586</v>
      </c>
      <c r="HW42" s="147">
        <f>conversões!HV42*INPUTs!HR$45</f>
        <v>300.56170701650535</v>
      </c>
      <c r="HX42" s="147">
        <f>conversões!HW42*INPUTs!HS$45</f>
        <v>339.80774278467425</v>
      </c>
      <c r="HY42" s="147">
        <f>conversões!HX42*INPUTs!HT$45</f>
        <v>4432.7416637576634</v>
      </c>
      <c r="HZ42" s="147">
        <f>conversões!HY42*INPUTs!HU$45</f>
        <v>0</v>
      </c>
      <c r="IA42" s="145">
        <f t="shared" si="7"/>
        <v>187440.62941147215</v>
      </c>
    </row>
    <row r="43" spans="1:235" s="28" customFormat="1" ht="24" x14ac:dyDescent="0.25">
      <c r="A43" s="95" t="s">
        <v>30</v>
      </c>
      <c r="B43" s="96">
        <v>3240</v>
      </c>
      <c r="C43" s="96">
        <v>2</v>
      </c>
      <c r="D43" s="96"/>
      <c r="E43" s="96"/>
      <c r="F43" s="96"/>
      <c r="G43" s="96" t="s">
        <v>827</v>
      </c>
      <c r="H43" s="96" t="s">
        <v>25</v>
      </c>
      <c r="I43" s="95" t="s">
        <v>827</v>
      </c>
      <c r="J43" s="95" t="s">
        <v>888</v>
      </c>
      <c r="K43" s="95" t="s">
        <v>845</v>
      </c>
      <c r="L43" s="147">
        <f>conversões!K43*INPUTs!G$46</f>
        <v>147.06998679556366</v>
      </c>
      <c r="M43" s="147">
        <f>conversões!L43*INPUTs!H$46</f>
        <v>0</v>
      </c>
      <c r="N43" s="147">
        <f>conversões!M43*INPUTs!I$46</f>
        <v>1788.7737143539989</v>
      </c>
      <c r="O43" s="147">
        <f>conversões!N43*INPUTs!J$46</f>
        <v>0</v>
      </c>
      <c r="P43" s="147">
        <f>conversões!O43*INPUTs!K$46</f>
        <v>203.93926281807066</v>
      </c>
      <c r="Q43" s="147">
        <f>conversões!P43*INPUTs!L$46</f>
        <v>0</v>
      </c>
      <c r="R43" s="147">
        <f>conversões!Q43*INPUTs!M$46</f>
        <v>61.100135967658822</v>
      </c>
      <c r="S43" s="147">
        <f>conversões!R43*INPUTs!N$46</f>
        <v>164.41570630027815</v>
      </c>
      <c r="T43" s="147">
        <f>conversões!S43*INPUTs!O$46</f>
        <v>126.01261711992427</v>
      </c>
      <c r="U43" s="147">
        <f>conversões!T43*INPUTs!P$46</f>
        <v>119.78476371824966</v>
      </c>
      <c r="V43" s="147">
        <f>conversões!U43*INPUTs!Q$46</f>
        <v>22.847574289229698</v>
      </c>
      <c r="W43" s="147">
        <f>conversões!V43*INPUTs!R$46</f>
        <v>5.1430821802145088</v>
      </c>
      <c r="X43" s="147">
        <f>conversões!W43*INPUTs!S$46</f>
        <v>213.46760396443227</v>
      </c>
      <c r="Y43" s="147">
        <f>conversões!X43*INPUTs!T$46</f>
        <v>0</v>
      </c>
      <c r="Z43" s="147">
        <f>conversões!Y43*INPUTs!U$46</f>
        <v>664.80993350547556</v>
      </c>
      <c r="AA43" s="147">
        <f>conversões!Z43*INPUTs!V$46</f>
        <v>158.30918417435382</v>
      </c>
      <c r="AB43" s="147">
        <f>conversões!AA43*INPUTs!W$46</f>
        <v>4375.4076195486787</v>
      </c>
      <c r="AC43" s="147">
        <f>conversões!AB43*INPUTs!X$46</f>
        <v>310.40099291146146</v>
      </c>
      <c r="AD43" s="147">
        <f>conversões!AC43*INPUTs!Y$46</f>
        <v>739.29490532859757</v>
      </c>
      <c r="AE43" s="147">
        <f>conversões!AD43*INPUTs!Z$46</f>
        <v>65073.376333569635</v>
      </c>
      <c r="AF43" s="147">
        <f>conversões!AE43*INPUTs!AA$46</f>
        <v>6390.4025030073681</v>
      </c>
      <c r="AG43" s="147">
        <f>conversões!AF43*INPUTs!AB$46</f>
        <v>3513.3786699158695</v>
      </c>
      <c r="AH43" s="147">
        <f>conversões!AG43*INPUTs!AC$46</f>
        <v>1892.3598292789763</v>
      </c>
      <c r="AI43" s="147">
        <f>conversões!AH43*INPUTs!AD$46</f>
        <v>1455.5363354882579</v>
      </c>
      <c r="AJ43" s="147">
        <f>conversões!AI43*INPUTs!AE$46</f>
        <v>129.83220808328031</v>
      </c>
      <c r="AK43" s="147">
        <f>conversões!AJ43*INPUTs!AF$46</f>
        <v>507.52531665547889</v>
      </c>
      <c r="AL43" s="147">
        <f>conversões!AK43*INPUTs!AG$46</f>
        <v>60.749923327481419</v>
      </c>
      <c r="AM43" s="145">
        <f t="shared" si="0"/>
        <v>88123.938202302539</v>
      </c>
      <c r="AN43" s="147">
        <f>conversões!AM43*INPUTs!AI$46</f>
        <v>158.83562022783784</v>
      </c>
      <c r="AO43" s="147">
        <f>conversões!AN43*INPUTs!AJ$46</f>
        <v>40.300323148778887</v>
      </c>
      <c r="AP43" s="147">
        <f>conversões!AO43*INPUTs!AK$46</f>
        <v>2620.8884321341488</v>
      </c>
      <c r="AQ43" s="147">
        <f>conversões!AP43*INPUTs!AL$46</f>
        <v>0</v>
      </c>
      <c r="AR43" s="147">
        <f>conversões!AQ43*INPUTs!AM$46</f>
        <v>156.26018198699526</v>
      </c>
      <c r="AS43" s="147">
        <f>conversões!AR43*INPUTs!AN$46</f>
        <v>0</v>
      </c>
      <c r="AT43" s="147">
        <f>conversões!AS43*INPUTs!AO$46</f>
        <v>56.729686496268442</v>
      </c>
      <c r="AU43" s="147">
        <f>conversões!AT43*INPUTs!AP$46</f>
        <v>140.93917298117879</v>
      </c>
      <c r="AV43" s="147">
        <f>conversões!AU43*INPUTs!AQ$46</f>
        <v>109.6993844101513</v>
      </c>
      <c r="AW43" s="147">
        <f>conversões!AV43*INPUTs!AR$46</f>
        <v>84.168245862121864</v>
      </c>
      <c r="AX43" s="147">
        <f>conversões!AW43*INPUTs!AS$46</f>
        <v>26.474664842259294</v>
      </c>
      <c r="AY43" s="147">
        <f>conversões!AX43*INPUTs!AT$46</f>
        <v>2.2788216995549404</v>
      </c>
      <c r="AZ43" s="147">
        <f>conversões!AY43*INPUTs!AU$46</f>
        <v>147.87926060638827</v>
      </c>
      <c r="BA43" s="147">
        <f>conversões!AZ43*INPUTs!AV$46</f>
        <v>0</v>
      </c>
      <c r="BB43" s="147">
        <f>conversões!BA43*INPUTs!AW$46</f>
        <v>572.78479194583576</v>
      </c>
      <c r="BC43" s="147">
        <f>conversões!BB43*INPUTs!AX$46</f>
        <v>162.19973916453264</v>
      </c>
      <c r="BD43" s="147">
        <f>conversões!BC43*INPUTs!AY$46</f>
        <v>3639.345644122981</v>
      </c>
      <c r="BE43" s="147">
        <f>conversões!BD43*INPUTs!AZ$46</f>
        <v>400.22434623005387</v>
      </c>
      <c r="BF43" s="147">
        <f>conversões!BE43*INPUTs!BA$46</f>
        <v>697.75994503719005</v>
      </c>
      <c r="BG43" s="147">
        <f>conversões!BF43*INPUTs!BB$46</f>
        <v>63924.870934715153</v>
      </c>
      <c r="BH43" s="147">
        <f>conversões!BG43*INPUTs!BC$46</f>
        <v>5407.1695082435353</v>
      </c>
      <c r="BI43" s="147">
        <f>conversões!BH43*INPUTs!BD$46</f>
        <v>3267.0064794231271</v>
      </c>
      <c r="BJ43" s="147">
        <f>conversões!BI43*INPUTs!BE$46</f>
        <v>1813.8690698849778</v>
      </c>
      <c r="BK43" s="147">
        <f>conversões!BJ43*INPUTs!BF$46</f>
        <v>1383.9709023673008</v>
      </c>
      <c r="BL43" s="147">
        <f>conversões!BK43*INPUTs!BG$46</f>
        <v>134.91074847954971</v>
      </c>
      <c r="BM43" s="147">
        <f>conversões!BL43*INPUTs!BH$46</f>
        <v>469.09944655518422</v>
      </c>
      <c r="BN43" s="147">
        <f>conversões!BM43*INPUTs!BI$46</f>
        <v>68.548771713341395</v>
      </c>
      <c r="BO43" s="145">
        <f t="shared" si="1"/>
        <v>85486.214122278441</v>
      </c>
      <c r="BP43" s="147">
        <f>conversões!BO43*INPUTs!BK$46</f>
        <v>207.7626605576406</v>
      </c>
      <c r="BQ43" s="147">
        <f>conversões!BP43*INPUTs!BL$46</f>
        <v>40.1023517795103</v>
      </c>
      <c r="BR43" s="147">
        <f>conversões!BQ43*INPUTs!BM$46</f>
        <v>2063.8650142639517</v>
      </c>
      <c r="BS43" s="147">
        <f>conversões!BR43*INPUTs!BN$46</f>
        <v>0</v>
      </c>
      <c r="BT43" s="147">
        <f>conversões!BS43*INPUTs!BO$46</f>
        <v>263.43740962548787</v>
      </c>
      <c r="BU43" s="147">
        <f>conversões!BT43*INPUTs!BP$46</f>
        <v>0</v>
      </c>
      <c r="BV43" s="147">
        <f>conversões!BU43*INPUTs!BQ$46</f>
        <v>13.257243793148525</v>
      </c>
      <c r="BW43" s="147">
        <f>conversões!BV43*INPUTs!BR$46</f>
        <v>188.19296582597852</v>
      </c>
      <c r="BX43" s="147">
        <f>conversões!BW43*INPUTs!BS$46</f>
        <v>106.18956902458964</v>
      </c>
      <c r="BY43" s="147">
        <f>conversões!BX43*INPUTs!BT$46</f>
        <v>182.89450328598451</v>
      </c>
      <c r="BZ43" s="147">
        <f>conversões!BY43*INPUTs!BU$46</f>
        <v>36.934299704293288</v>
      </c>
      <c r="CA43" s="147">
        <f>conversões!BZ43*INPUTs!BV$46</f>
        <v>3.1807847518093761</v>
      </c>
      <c r="CB43" s="147">
        <f>conversões!CA43*INPUTs!BW$46</f>
        <v>159.43862398170589</v>
      </c>
      <c r="CC43" s="147">
        <f>conversões!CB43*INPUTs!BX$46</f>
        <v>0</v>
      </c>
      <c r="CD43" s="147">
        <f>conversões!CC43*INPUTs!BY$46</f>
        <v>700.7372291037276</v>
      </c>
      <c r="CE43" s="147">
        <f>conversões!CD43*INPUTs!BZ$46</f>
        <v>193.19948287499176</v>
      </c>
      <c r="CF43" s="147">
        <f>conversões!CE43*INPUTs!CA$46</f>
        <v>5927.9479970379025</v>
      </c>
      <c r="CG43" s="147">
        <f>conversões!CF43*INPUTs!CB$46</f>
        <v>506.72543007494619</v>
      </c>
      <c r="CH43" s="147">
        <f>conversões!CG43*INPUTs!CC$46</f>
        <v>939.69771321340806</v>
      </c>
      <c r="CI43" s="147">
        <f>conversões!CH43*INPUTs!CD$46</f>
        <v>82098.27794149844</v>
      </c>
      <c r="CJ43" s="147">
        <f>conversões!CI43*INPUTs!CE$46</f>
        <v>6032.4523223990964</v>
      </c>
      <c r="CK43" s="147">
        <f>conversões!CJ43*INPUTs!CF$46</f>
        <v>3907.0760813312731</v>
      </c>
      <c r="CL43" s="147">
        <f>conversões!CK43*INPUTs!CG$46</f>
        <v>1459.6436196895588</v>
      </c>
      <c r="CM43" s="147">
        <f>conversões!CL43*INPUTs!CH$46</f>
        <v>1104.9468250106877</v>
      </c>
      <c r="CN43" s="147">
        <f>conversões!CM43*INPUTs!CI$46</f>
        <v>128.4685102827367</v>
      </c>
      <c r="CO43" s="147">
        <f>conversões!CN43*INPUTs!CJ$46</f>
        <v>469.13184477556598</v>
      </c>
      <c r="CP43" s="147">
        <f>conversões!CO43*INPUTs!CK$46</f>
        <v>71.367319933067975</v>
      </c>
      <c r="CQ43" s="145">
        <f t="shared" si="2"/>
        <v>106804.92774381948</v>
      </c>
      <c r="CR43" s="147">
        <f>conversões!CQ43*INPUTs!CM$46</f>
        <v>164.92627550374698</v>
      </c>
      <c r="CS43" s="147">
        <f>conversões!CR43*INPUTs!CN$46</f>
        <v>4.9647473562313715</v>
      </c>
      <c r="CT43" s="147">
        <f>conversões!CS43*INPUTs!CO$46</f>
        <v>1887.7239313700777</v>
      </c>
      <c r="CU43" s="147">
        <f>conversões!CT43*INPUTs!CP$46</f>
        <v>0</v>
      </c>
      <c r="CV43" s="147">
        <f>conversões!CU43*INPUTs!CQ$46</f>
        <v>210.18320350440493</v>
      </c>
      <c r="CW43" s="147">
        <f>conversões!CV43*INPUTs!CR$46</f>
        <v>0</v>
      </c>
      <c r="CX43" s="147">
        <f>conversões!CW43*INPUTs!CS$46</f>
        <v>67.310873899891334</v>
      </c>
      <c r="CY43" s="147">
        <f>conversões!CX43*INPUTs!CT$46</f>
        <v>41.415827975485172</v>
      </c>
      <c r="CZ43" s="147">
        <f>conversões!CY43*INPUTs!CU$46</f>
        <v>68.095314104005297</v>
      </c>
      <c r="DA43" s="147">
        <f>conversões!CZ43*INPUTs!CV$46</f>
        <v>185.23522151672086</v>
      </c>
      <c r="DB43" s="147">
        <f>conversões!DA43*INPUTs!CW$46</f>
        <v>7.3534943003151394</v>
      </c>
      <c r="DC43" s="147">
        <f>conversões!DB43*INPUTs!CX$46</f>
        <v>7.4566102303643449</v>
      </c>
      <c r="DD43" s="147">
        <f>conversões!DC43*INPUTs!CY$46</f>
        <v>206.58270731602275</v>
      </c>
      <c r="DE43" s="147">
        <f>conversões!DD43*INPUTs!CZ$46</f>
        <v>3.373936361695232</v>
      </c>
      <c r="DF43" s="147">
        <f>conversões!DE43*INPUTs!DA$46</f>
        <v>923.91426282095165</v>
      </c>
      <c r="DG43" s="147">
        <f>conversões!DF43*INPUTs!DB$46</f>
        <v>120.36336621266865</v>
      </c>
      <c r="DH43" s="147">
        <f>conversões!DG43*INPUTs!DC$46</f>
        <v>4236.6351462216344</v>
      </c>
      <c r="DI43" s="147">
        <f>conversões!DH43*INPUTs!DD$46</f>
        <v>374.29387206694906</v>
      </c>
      <c r="DJ43" s="147">
        <f>conversões!DI43*INPUTs!DE$46</f>
        <v>826.64629231394133</v>
      </c>
      <c r="DK43" s="147">
        <f>conversões!DJ43*INPUTs!DF$46</f>
        <v>66235.159787522978</v>
      </c>
      <c r="DL43" s="147">
        <f>conversões!DK43*INPUTs!DG$46</f>
        <v>4282.6668987077228</v>
      </c>
      <c r="DM43" s="147">
        <f>conversões!DL43*INPUTs!DH$46</f>
        <v>3122.3792513746539</v>
      </c>
      <c r="DN43" s="147">
        <f>conversões!DM43*INPUTs!DI$46</f>
        <v>1080.8912490371065</v>
      </c>
      <c r="DO43" s="147">
        <f>conversões!DN43*INPUTs!DJ$46</f>
        <v>864.32628707873596</v>
      </c>
      <c r="DP43" s="147">
        <f>conversões!DO43*INPUTs!DK$46</f>
        <v>102.20534680449309</v>
      </c>
      <c r="DQ43" s="147">
        <f>conversões!DP43*INPUTs!DL$46</f>
        <v>520.59277144036037</v>
      </c>
      <c r="DR43" s="147">
        <f>conversões!DQ43*INPUTs!DM$46</f>
        <v>45.596767740703626</v>
      </c>
      <c r="DS43" s="145">
        <f t="shared" si="3"/>
        <v>85590.293442781855</v>
      </c>
      <c r="DT43" s="147">
        <f>conversões!DS43*INPUTs!DO$46</f>
        <v>228.53934546971249</v>
      </c>
      <c r="DU43" s="147">
        <f>conversões!DT43*INPUTs!DP$46</f>
        <v>0</v>
      </c>
      <c r="DV43" s="147">
        <f>conversões!DU43*INPUTs!DQ$46</f>
        <v>1653.2614647003541</v>
      </c>
      <c r="DW43" s="147">
        <f>conversões!DV43*INPUTs!DR$46</f>
        <v>0</v>
      </c>
      <c r="DX43" s="147">
        <f>conversões!DW43*INPUTs!DS$46</f>
        <v>293.782430302563</v>
      </c>
      <c r="DY43" s="147">
        <f>conversões!DX43*INPUTs!DT$46</f>
        <v>0</v>
      </c>
      <c r="DZ43" s="147">
        <f>conversões!DY43*INPUTs!DU$46</f>
        <v>97.11349440673149</v>
      </c>
      <c r="EA43" s="147">
        <f>conversões!DZ43*INPUTs!DV$46</f>
        <v>36.290585792589809</v>
      </c>
      <c r="EB43" s="147">
        <f>conversões!EA43*INPUTs!DW$46</f>
        <v>102.5271033454442</v>
      </c>
      <c r="EC43" s="147">
        <f>conversões!EB43*INPUTs!DX$46</f>
        <v>349.02377320698082</v>
      </c>
      <c r="ED43" s="147">
        <f>conversões!EC43*INPUTs!DY$46</f>
        <v>38.661831195088169</v>
      </c>
      <c r="EE43" s="147">
        <f>conversões!ED43*INPUTs!DZ$46</f>
        <v>17.935153582460337</v>
      </c>
      <c r="EF43" s="147">
        <f>conversões!EE43*INPUTs!EA$46</f>
        <v>259.50919481284183</v>
      </c>
      <c r="EG43" s="147">
        <f>conversões!EF43*INPUTs!EB$46</f>
        <v>4.488622147658643</v>
      </c>
      <c r="EH43" s="147">
        <f>conversões!EG43*INPUTs!EC$46</f>
        <v>508.52850319074827</v>
      </c>
      <c r="EI43" s="147">
        <f>conversões!EH43*INPUTs!ED$46</f>
        <v>90.997122370910532</v>
      </c>
      <c r="EJ43" s="147">
        <f>conversões!EI43*INPUTs!EE$46</f>
        <v>5160.1830530736961</v>
      </c>
      <c r="EK43" s="147">
        <f>conversões!EJ43*INPUTs!EF$46</f>
        <v>484.34601511722718</v>
      </c>
      <c r="EL43" s="147">
        <f>conversões!EK43*INPUTs!EG$46</f>
        <v>1067.2892287184477</v>
      </c>
      <c r="EM43" s="147">
        <f>conversões!EL43*INPUTs!EH$46</f>
        <v>85923.67017065415</v>
      </c>
      <c r="EN43" s="147">
        <f>conversões!EM43*INPUTs!EI$46</f>
        <v>6135.1146837961205</v>
      </c>
      <c r="EO43" s="147">
        <f>conversões!EN43*INPUTs!EJ$46</f>
        <v>4301.3814773476524</v>
      </c>
      <c r="EP43" s="147">
        <f>conversões!EO43*INPUTs!EK$46</f>
        <v>1132.3944549430421</v>
      </c>
      <c r="EQ43" s="147">
        <f>conversões!EP43*INPUTs!EL$46</f>
        <v>1278.8532748615755</v>
      </c>
      <c r="ER43" s="147">
        <f>conversões!EQ43*INPUTs!EM$46</f>
        <v>179.78115970618802</v>
      </c>
      <c r="ES43" s="147">
        <f>conversões!ER43*INPUTs!EN$46</f>
        <v>716.28555067442142</v>
      </c>
      <c r="ET43" s="147">
        <f>conversões!ES43*INPUTs!EO$46</f>
        <v>44.374746060347526</v>
      </c>
      <c r="EU43" s="145">
        <f t="shared" si="4"/>
        <v>110104.33243947694</v>
      </c>
      <c r="EV43" s="147">
        <f>conversões!EU43*INPUTs!EQ$46</f>
        <v>156.65055612223298</v>
      </c>
      <c r="EW43" s="147">
        <f>conversões!EV43*INPUTs!ER$46</f>
        <v>0</v>
      </c>
      <c r="EX43" s="147">
        <f>conversões!EW43*INPUTs!ES$46</f>
        <v>785.59363777741328</v>
      </c>
      <c r="EY43" s="147">
        <f>conversões!EX43*INPUTs!ET$46</f>
        <v>0</v>
      </c>
      <c r="EZ43" s="147">
        <f>conversões!EY43*INPUTs!EU$46</f>
        <v>157.85233813244821</v>
      </c>
      <c r="FA43" s="147">
        <f>conversões!EZ43*INPUTs!EV$46</f>
        <v>0</v>
      </c>
      <c r="FB43" s="147">
        <f>conversões!FA43*INPUTs!EW$46</f>
        <v>59.442412365115239</v>
      </c>
      <c r="FC43" s="147">
        <f>conversões!FB43*INPUTs!EX$46</f>
        <v>25.17596190975706</v>
      </c>
      <c r="FD43" s="147">
        <f>conversões!FC43*INPUTs!EY$46</f>
        <v>0</v>
      </c>
      <c r="FE43" s="147">
        <f>conversões!FD43*INPUTs!EZ$46</f>
        <v>262.99558174149257</v>
      </c>
      <c r="FF43" s="147">
        <f>conversões!FE43*INPUTs!FA$46</f>
        <v>29.701044601070993</v>
      </c>
      <c r="FG43" s="147">
        <f>conversões!FF43*INPUTs!FB$46</f>
        <v>0</v>
      </c>
      <c r="FH43" s="147">
        <f>conversões!FG43*INPUTs!FC$46</f>
        <v>44.360899042313164</v>
      </c>
      <c r="FI43" s="147">
        <f>conversões!FH43*INPUTs!FD$46</f>
        <v>14.254021317200197</v>
      </c>
      <c r="FJ43" s="147">
        <f>conversões!FI43*INPUTs!FE$46</f>
        <v>41.725802021619081</v>
      </c>
      <c r="FK43" s="147">
        <f>conversões!FJ43*INPUTs!FF$46</f>
        <v>1098.1856802086274</v>
      </c>
      <c r="FL43" s="147">
        <f>conversões!FK43*INPUTs!FG$46</f>
        <v>3211.9691869159751</v>
      </c>
      <c r="FM43" s="147">
        <f>conversões!FL43*INPUTs!FH$46</f>
        <v>459.82502628668544</v>
      </c>
      <c r="FN43" s="147">
        <f>conversões!FM43*INPUTs!FI$46</f>
        <v>805.46423127375499</v>
      </c>
      <c r="FO43" s="147">
        <f>conversões!FN43*INPUTs!FJ$46</f>
        <v>67039.004792090534</v>
      </c>
      <c r="FP43" s="147">
        <f>conversões!FO43*INPUTs!FK$46</f>
        <v>4221.8557576795647</v>
      </c>
      <c r="FQ43" s="147">
        <f>conversões!FP43*INPUTs!FL$46</f>
        <v>3053.6860846717409</v>
      </c>
      <c r="FR43" s="147">
        <f>conversões!FQ43*INPUTs!FM$46</f>
        <v>1139.4661389101532</v>
      </c>
      <c r="FS43" s="147">
        <f>conversões!FR43*INPUTs!FN$46</f>
        <v>779.113694649119</v>
      </c>
      <c r="FT43" s="147">
        <f>conversões!FS43*INPUTs!FO$46</f>
        <v>160.25373424089935</v>
      </c>
      <c r="FU43" s="147">
        <f>conversões!FT43*INPUTs!FP$46</f>
        <v>445.21259492014008</v>
      </c>
      <c r="FV43" s="147">
        <f>conversões!FU43*INPUTs!FQ$46</f>
        <v>55.956789273953021</v>
      </c>
      <c r="FW43" s="145">
        <f t="shared" si="5"/>
        <v>84047.745966151837</v>
      </c>
      <c r="FX43" s="147">
        <f>conversões!FW43*INPUTs!FS$46</f>
        <v>178.87583401120096</v>
      </c>
      <c r="FY43" s="147">
        <f>conversões!FX43*INPUTs!FT$46</f>
        <v>3.3694157876184567</v>
      </c>
      <c r="FZ43" s="147">
        <f>conversões!FY43*INPUTs!FU$46</f>
        <v>947.9908452685678</v>
      </c>
      <c r="GA43" s="147">
        <f>conversões!FZ43*INPUTs!FV$46</f>
        <v>0</v>
      </c>
      <c r="GB43" s="147">
        <f>conversões!GA43*INPUTs!FW$46</f>
        <v>151.88051375223961</v>
      </c>
      <c r="GC43" s="147">
        <f>conversões!GB43*INPUTs!FX$46</f>
        <v>0</v>
      </c>
      <c r="GD43" s="147">
        <f>conversões!GC43*INPUTs!FY$46</f>
        <v>60.995747655841427</v>
      </c>
      <c r="GE43" s="147">
        <f>conversões!GD43*INPUTs!FZ$46</f>
        <v>6.2396588659575158</v>
      </c>
      <c r="GF43" s="147">
        <f>conversões!GE43*INPUTs!GA$46</f>
        <v>0</v>
      </c>
      <c r="GG43" s="147">
        <f>conversões!GF43*INPUTs!GB$46</f>
        <v>256.29797227968265</v>
      </c>
      <c r="GH43" s="147">
        <f>conversões!GG43*INPUTs!GC$46</f>
        <v>31.106879568569532</v>
      </c>
      <c r="GI43" s="147">
        <f>conversões!GH43*INPUTs!GD$46</f>
        <v>0</v>
      </c>
      <c r="GJ43" s="147">
        <f>conversões!GI43*INPUTs!GE$46</f>
        <v>78.253366076681431</v>
      </c>
      <c r="GK43" s="147">
        <f>conversões!GJ43*INPUTs!GF$46</f>
        <v>26.711453368875354</v>
      </c>
      <c r="GL43" s="147">
        <f>conversões!GK43*INPUTs!GG$46</f>
        <v>45.039436403346848</v>
      </c>
      <c r="GM43" s="147">
        <f>conversões!GL43*INPUTs!GH$46</f>
        <v>1859.2256643966082</v>
      </c>
      <c r="GN43" s="147">
        <f>conversões!GM43*INPUTs!GI$46</f>
        <v>4166.9689838635759</v>
      </c>
      <c r="GO43" s="147">
        <f>conversões!GN43*INPUTs!GJ$46</f>
        <v>733.87958246482651</v>
      </c>
      <c r="GP43" s="147">
        <f>conversões!GO43*INPUTs!GK$46</f>
        <v>1188.9715075050356</v>
      </c>
      <c r="GQ43" s="147">
        <f>conversões!GP43*INPUTs!GL$46</f>
        <v>77660.43377245673</v>
      </c>
      <c r="GR43" s="147">
        <f>conversões!GQ43*INPUTs!GM$46</f>
        <v>5051.5396357122954</v>
      </c>
      <c r="GS43" s="147">
        <f>conversões!GR43*INPUTs!GN$46</f>
        <v>3637.0316741368802</v>
      </c>
      <c r="GT43" s="147">
        <f>conversões!GS43*INPUTs!GO$46</f>
        <v>975.65290690688516</v>
      </c>
      <c r="GU43" s="147">
        <f>conversões!GT43*INPUTs!GP$46</f>
        <v>928.99371520327452</v>
      </c>
      <c r="GV43" s="147">
        <f>conversões!GU43*INPUTs!GQ$46</f>
        <v>162.58288188638718</v>
      </c>
      <c r="GW43" s="147">
        <f>conversões!GV43*INPUTs!GR$46</f>
        <v>599.24187734063867</v>
      </c>
      <c r="GX43" s="147">
        <f>conversões!GW43*INPUTs!GS$46</f>
        <v>184.77614564680988</v>
      </c>
      <c r="GY43" s="145">
        <f t="shared" si="6"/>
        <v>98936.059470558524</v>
      </c>
      <c r="GZ43" s="147">
        <f>conversões!GY43*INPUTs!GU$46</f>
        <v>147.26361928391512</v>
      </c>
      <c r="HA43" s="147">
        <f>conversões!GZ43*INPUTs!GV$46</f>
        <v>26.613541160637073</v>
      </c>
      <c r="HB43" s="147">
        <f>conversões!HA43*INPUTs!GW$46</f>
        <v>632.94147662026353</v>
      </c>
      <c r="HC43" s="147">
        <f>conversões!HB43*INPUTs!GX$46</f>
        <v>0</v>
      </c>
      <c r="HD43" s="147">
        <f>conversões!HC43*INPUTs!GY$46</f>
        <v>133.85593220911133</v>
      </c>
      <c r="HE43" s="147">
        <f>conversões!HD43*INPUTs!GZ$46</f>
        <v>0</v>
      </c>
      <c r="HF43" s="147">
        <f>conversões!HE43*INPUTs!HA$46</f>
        <v>33.166989728111787</v>
      </c>
      <c r="HG43" s="147">
        <f>conversões!HF43*INPUTs!HB$46</f>
        <v>0</v>
      </c>
      <c r="HH43" s="147">
        <f>conversões!HG43*INPUTs!HC$46</f>
        <v>0</v>
      </c>
      <c r="HI43" s="147">
        <f>conversões!HH43*INPUTs!HD$46</f>
        <v>242.85587055547421</v>
      </c>
      <c r="HJ43" s="147">
        <f>conversões!HI43*INPUTs!HE$46</f>
        <v>0</v>
      </c>
      <c r="HK43" s="147">
        <f>conversões!HJ43*INPUTs!HF$46</f>
        <v>0</v>
      </c>
      <c r="HL43" s="147">
        <f>conversões!HK43*INPUTs!HG$46</f>
        <v>77.303994314859523</v>
      </c>
      <c r="HM43" s="147">
        <f>conversões!HL43*INPUTs!HH$46</f>
        <v>23.865607877306125</v>
      </c>
      <c r="HN43" s="147">
        <f>conversões!HM43*INPUTs!HI$46</f>
        <v>48.191953439349511</v>
      </c>
      <c r="HO43" s="147">
        <f>conversões!HN43*INPUTs!HJ$46</f>
        <v>810.46110199350233</v>
      </c>
      <c r="HP43" s="147">
        <f>conversões!HO43*INPUTs!HK$46</f>
        <v>5398.0122672744119</v>
      </c>
      <c r="HQ43" s="147">
        <f>conversões!HP43*INPUTs!HL$46</f>
        <v>564.97364605492407</v>
      </c>
      <c r="HR43" s="147">
        <f>conversões!HQ43*INPUTs!HM$46</f>
        <v>1194.7589511456858</v>
      </c>
      <c r="HS43" s="147">
        <f>conversões!HR43*INPUTs!HN$46</f>
        <v>80318.686797837116</v>
      </c>
      <c r="HT43" s="147">
        <f>conversões!HS43*INPUTs!HO$46</f>
        <v>4799.2225326800044</v>
      </c>
      <c r="HU43" s="147">
        <f>conversões!HT43*INPUTs!HP$46</f>
        <v>3289.5471286991542</v>
      </c>
      <c r="HV43" s="147">
        <f>conversões!HU43*INPUTs!HQ$46</f>
        <v>866.60463834618031</v>
      </c>
      <c r="HW43" s="147">
        <f>conversões!HV43*INPUTs!HR$46</f>
        <v>930.15304495281248</v>
      </c>
      <c r="HX43" s="147">
        <f>conversões!HW43*INPUTs!HS$46</f>
        <v>148.17921602266094</v>
      </c>
      <c r="HY43" s="147">
        <f>conversões!HX43*INPUTs!HT$46</f>
        <v>659.49696630238793</v>
      </c>
      <c r="HZ43" s="147">
        <f>conversões!HY43*INPUTs!HU$46</f>
        <v>100.19276971646373</v>
      </c>
      <c r="IA43" s="145">
        <f t="shared" si="7"/>
        <v>100446.34804621433</v>
      </c>
    </row>
    <row r="44" spans="1:235" s="28" customFormat="1" ht="24" x14ac:dyDescent="0.25">
      <c r="A44" s="95" t="s">
        <v>30</v>
      </c>
      <c r="B44" s="96">
        <v>3220</v>
      </c>
      <c r="C44" s="96">
        <v>3</v>
      </c>
      <c r="D44" s="96"/>
      <c r="E44" s="96"/>
      <c r="F44" s="96"/>
      <c r="G44" s="96" t="s">
        <v>828</v>
      </c>
      <c r="H44" s="96" t="s">
        <v>24</v>
      </c>
      <c r="I44" s="95" t="s">
        <v>22</v>
      </c>
      <c r="J44" s="95" t="s">
        <v>889</v>
      </c>
      <c r="K44" s="95" t="s">
        <v>845</v>
      </c>
      <c r="L44" s="147">
        <f>conversões!K44*INPUTs!G$47</f>
        <v>0</v>
      </c>
      <c r="M44" s="147">
        <f>conversões!L44*INPUTs!H$47</f>
        <v>0</v>
      </c>
      <c r="N44" s="147">
        <f>conversões!M44*INPUTs!I$47</f>
        <v>0</v>
      </c>
      <c r="O44" s="147">
        <f>conversões!N44*INPUTs!J$47</f>
        <v>0</v>
      </c>
      <c r="P44" s="147">
        <f>conversões!O44*INPUTs!K$47</f>
        <v>0</v>
      </c>
      <c r="Q44" s="147">
        <f>conversões!P44*INPUTs!L$47</f>
        <v>0</v>
      </c>
      <c r="R44" s="147">
        <f>conversões!Q44*INPUTs!M$47</f>
        <v>0</v>
      </c>
      <c r="S44" s="147">
        <f>conversões!R44*INPUTs!N$47</f>
        <v>0</v>
      </c>
      <c r="T44" s="147">
        <f>conversões!S44*INPUTs!O$47</f>
        <v>0</v>
      </c>
      <c r="U44" s="147">
        <f>conversões!T44*INPUTs!P$47</f>
        <v>804.78556430816002</v>
      </c>
      <c r="V44" s="147">
        <f>conversões!U44*INPUTs!Q$47</f>
        <v>0</v>
      </c>
      <c r="W44" s="147">
        <f>conversões!V44*INPUTs!R$47</f>
        <v>7669.7936075393927</v>
      </c>
      <c r="X44" s="147">
        <f>conversões!W44*INPUTs!S$47</f>
        <v>0</v>
      </c>
      <c r="Y44" s="147">
        <f>conversões!X44*INPUTs!T$47</f>
        <v>0</v>
      </c>
      <c r="Z44" s="147">
        <f>conversões!Y44*INPUTs!U$47</f>
        <v>0</v>
      </c>
      <c r="AA44" s="147">
        <f>conversões!Z44*INPUTs!V$47</f>
        <v>2885.9280295578383</v>
      </c>
      <c r="AB44" s="147">
        <f>conversões!AA44*INPUTs!W$47</f>
        <v>14697.336044685078</v>
      </c>
      <c r="AC44" s="147">
        <f>conversões!AB44*INPUTs!X$47</f>
        <v>18401.970025453087</v>
      </c>
      <c r="AD44" s="147">
        <f>conversões!AC44*INPUTs!Y$47</f>
        <v>25895.345857111151</v>
      </c>
      <c r="AE44" s="147">
        <f>conversões!AD44*INPUTs!Z$47</f>
        <v>784341.70534935908</v>
      </c>
      <c r="AF44" s="147">
        <f>conversões!AE44*INPUTs!AA$47</f>
        <v>37970.786280292792</v>
      </c>
      <c r="AG44" s="147">
        <f>conversões!AF44*INPUTs!AB$47</f>
        <v>20019.778017872421</v>
      </c>
      <c r="AH44" s="147">
        <f>conversões!AG44*INPUTs!AC$47</f>
        <v>23444.976829412186</v>
      </c>
      <c r="AI44" s="147">
        <f>conversões!AH44*INPUTs!AD$47</f>
        <v>0</v>
      </c>
      <c r="AJ44" s="147">
        <f>conversões!AI44*INPUTs!AE$47</f>
        <v>0</v>
      </c>
      <c r="AK44" s="147">
        <f>conversões!AJ44*INPUTs!AF$47</f>
        <v>898.14249212612265</v>
      </c>
      <c r="AL44" s="147">
        <f>conversões!AK44*INPUTs!AG$47</f>
        <v>0</v>
      </c>
      <c r="AM44" s="145">
        <f t="shared" si="0"/>
        <v>937030.54809771723</v>
      </c>
      <c r="AN44" s="147">
        <f>conversões!AM44*INPUTs!AI$47</f>
        <v>0</v>
      </c>
      <c r="AO44" s="147">
        <f>conversões!AN44*INPUTs!AJ$47</f>
        <v>0</v>
      </c>
      <c r="AP44" s="147">
        <f>conversões!AO44*INPUTs!AK$47</f>
        <v>0</v>
      </c>
      <c r="AQ44" s="147">
        <f>conversões!AP44*INPUTs!AL$47</f>
        <v>0</v>
      </c>
      <c r="AR44" s="147">
        <f>conversões!AQ44*INPUTs!AM$47</f>
        <v>0</v>
      </c>
      <c r="AS44" s="147">
        <f>conversões!AR44*INPUTs!AN$47</f>
        <v>0</v>
      </c>
      <c r="AT44" s="147">
        <f>conversões!AS44*INPUTs!AO$47</f>
        <v>0</v>
      </c>
      <c r="AU44" s="147">
        <f>conversões!AT44*INPUTs!AP$47</f>
        <v>0</v>
      </c>
      <c r="AV44" s="147">
        <f>conversões!AU44*INPUTs!AQ$47</f>
        <v>0</v>
      </c>
      <c r="AW44" s="147">
        <f>conversões!AV44*INPUTs!AR$47</f>
        <v>3336.4061651710726</v>
      </c>
      <c r="AX44" s="147">
        <f>conversões!AW44*INPUTs!AS$47</f>
        <v>0</v>
      </c>
      <c r="AY44" s="147">
        <f>conversões!AX44*INPUTs!AT$47</f>
        <v>13820.460709578547</v>
      </c>
      <c r="AZ44" s="147">
        <f>conversões!AY44*INPUTs!AU$47</f>
        <v>0</v>
      </c>
      <c r="BA44" s="147">
        <f>conversões!AZ44*INPUTs!AV$47</f>
        <v>0</v>
      </c>
      <c r="BB44" s="147">
        <f>conversões!BA44*INPUTs!AW$47</f>
        <v>0</v>
      </c>
      <c r="BC44" s="147">
        <f>conversões!BB44*INPUTs!AX$47</f>
        <v>8003.6746120775242</v>
      </c>
      <c r="BD44" s="147">
        <f>conversões!BC44*INPUTs!AY$47</f>
        <v>30332.402416907149</v>
      </c>
      <c r="BE44" s="147">
        <f>conversões!BD44*INPUTs!AZ$47</f>
        <v>17948.731450568943</v>
      </c>
      <c r="BF44" s="147">
        <f>conversões!BE44*INPUTs!BA$47</f>
        <v>63024.242974328503</v>
      </c>
      <c r="BG44" s="147">
        <f>conversões!BF44*INPUTs!BB$47</f>
        <v>1357416.3237405936</v>
      </c>
      <c r="BH44" s="147">
        <f>conversões!BG44*INPUTs!BC$47</f>
        <v>101779.66899257374</v>
      </c>
      <c r="BI44" s="147">
        <f>conversões!BH44*INPUTs!BD$47</f>
        <v>49391.72314978917</v>
      </c>
      <c r="BJ44" s="147">
        <f>conversões!BI44*INPUTs!BE$47</f>
        <v>52399.599224680365</v>
      </c>
      <c r="BK44" s="147">
        <f>conversões!BJ44*INPUTs!BF$47</f>
        <v>0</v>
      </c>
      <c r="BL44" s="147">
        <f>conversões!BK44*INPUTs!BG$47</f>
        <v>0</v>
      </c>
      <c r="BM44" s="147">
        <f>conversões!BL44*INPUTs!BH$47</f>
        <v>12667.063833473203</v>
      </c>
      <c r="BN44" s="147">
        <f>conversões!BM44*INPUTs!BI$47</f>
        <v>0</v>
      </c>
      <c r="BO44" s="145">
        <f t="shared" si="1"/>
        <v>1710120.297269742</v>
      </c>
      <c r="BP44" s="147">
        <f>conversões!BO44*INPUTs!BK$47</f>
        <v>0</v>
      </c>
      <c r="BQ44" s="147">
        <f>conversões!BP44*INPUTs!BL$47</f>
        <v>0</v>
      </c>
      <c r="BR44" s="147">
        <f>conversões!BQ44*INPUTs!BM$47</f>
        <v>0</v>
      </c>
      <c r="BS44" s="147">
        <f>conversões!BR44*INPUTs!BN$47</f>
        <v>0</v>
      </c>
      <c r="BT44" s="147">
        <f>conversões!BS44*INPUTs!BO$47</f>
        <v>0</v>
      </c>
      <c r="BU44" s="147">
        <f>conversões!BT44*INPUTs!BP$47</f>
        <v>0</v>
      </c>
      <c r="BV44" s="147">
        <f>conversões!BU44*INPUTs!BQ$47</f>
        <v>0</v>
      </c>
      <c r="BW44" s="147">
        <f>conversões!BV44*INPUTs!BR$47</f>
        <v>929.97687618699763</v>
      </c>
      <c r="BX44" s="147">
        <f>conversões!BW44*INPUTs!BS$47</f>
        <v>0</v>
      </c>
      <c r="BY44" s="147">
        <f>conversões!BX44*INPUTs!BT$47</f>
        <v>3567.4324316286616</v>
      </c>
      <c r="BZ44" s="147">
        <f>conversões!BY44*INPUTs!BU$47</f>
        <v>226.82362833835882</v>
      </c>
      <c r="CA44" s="147">
        <f>conversões!BZ44*INPUTs!BV$47</f>
        <v>8618.2330456757118</v>
      </c>
      <c r="CB44" s="147">
        <f>conversões!CA44*INPUTs!BW$47</f>
        <v>0</v>
      </c>
      <c r="CC44" s="147">
        <f>conversões!CB44*INPUTs!BX$47</f>
        <v>0</v>
      </c>
      <c r="CD44" s="147">
        <f>conversões!CC44*INPUTs!BY$47</f>
        <v>0</v>
      </c>
      <c r="CE44" s="147">
        <f>conversões!CD44*INPUTs!BZ$47</f>
        <v>6426.8688215427783</v>
      </c>
      <c r="CF44" s="147">
        <f>conversões!CE44*INPUTs!CA$47</f>
        <v>21076.396844968353</v>
      </c>
      <c r="CG44" s="147">
        <f>conversões!CF44*INPUTs!CB$47</f>
        <v>14886.5951818597</v>
      </c>
      <c r="CH44" s="147">
        <f>conversões!CG44*INPUTs!CC$47</f>
        <v>39385.855392191101</v>
      </c>
      <c r="CI44" s="147">
        <f>conversões!CH44*INPUTs!CD$47</f>
        <v>914450.86811447435</v>
      </c>
      <c r="CJ44" s="147">
        <f>conversões!CI44*INPUTs!CE$47</f>
        <v>61570.263781499234</v>
      </c>
      <c r="CK44" s="147">
        <f>conversões!CJ44*INPUTs!CF$47</f>
        <v>31513.361548247005</v>
      </c>
      <c r="CL44" s="147">
        <f>conversões!CK44*INPUTs!CG$47</f>
        <v>26550.569960671444</v>
      </c>
      <c r="CM44" s="147">
        <f>conversões!CL44*INPUTs!CH$47</f>
        <v>0</v>
      </c>
      <c r="CN44" s="147">
        <f>conversões!CM44*INPUTs!CI$47</f>
        <v>0</v>
      </c>
      <c r="CO44" s="147">
        <f>conversões!CN44*INPUTs!CJ$47</f>
        <v>4642.1205946866385</v>
      </c>
      <c r="CP44" s="147">
        <f>conversões!CO44*INPUTs!CK$47</f>
        <v>0</v>
      </c>
      <c r="CQ44" s="145">
        <f t="shared" si="2"/>
        <v>1133845.3662219704</v>
      </c>
      <c r="CR44" s="147">
        <f>conversões!CQ44*INPUTs!CM$47</f>
        <v>0</v>
      </c>
      <c r="CS44" s="147">
        <f>conversões!CR44*INPUTs!CN$47</f>
        <v>0</v>
      </c>
      <c r="CT44" s="147">
        <f>conversões!CS44*INPUTs!CO$47</f>
        <v>0</v>
      </c>
      <c r="CU44" s="147">
        <f>conversões!CT44*INPUTs!CP$47</f>
        <v>0</v>
      </c>
      <c r="CV44" s="147">
        <f>conversões!CU44*INPUTs!CQ$47</f>
        <v>0</v>
      </c>
      <c r="CW44" s="147">
        <f>conversões!CV44*INPUTs!CR$47</f>
        <v>0</v>
      </c>
      <c r="CX44" s="147">
        <f>conversões!CW44*INPUTs!CS$47</f>
        <v>0</v>
      </c>
      <c r="CY44" s="147">
        <f>conversões!CX44*INPUTs!CT$47</f>
        <v>0</v>
      </c>
      <c r="CZ44" s="147">
        <f>conversões!CY44*INPUTs!CU$47</f>
        <v>0</v>
      </c>
      <c r="DA44" s="147">
        <f>conversões!CZ44*INPUTs!CV$47</f>
        <v>576.96146734534977</v>
      </c>
      <c r="DB44" s="147">
        <f>conversões!DA44*INPUTs!CW$47</f>
        <v>463.15714121759731</v>
      </c>
      <c r="DC44" s="147">
        <f>conversões!DB44*INPUTs!CX$47</f>
        <v>6158.92604007523</v>
      </c>
      <c r="DD44" s="147">
        <f>conversões!DC44*INPUTs!CY$47</f>
        <v>0</v>
      </c>
      <c r="DE44" s="147">
        <f>conversões!DD44*INPUTs!CZ$47</f>
        <v>0</v>
      </c>
      <c r="DF44" s="147">
        <f>conversões!DE44*INPUTs!DA$47</f>
        <v>0</v>
      </c>
      <c r="DG44" s="147">
        <f>conversões!DF44*INPUTs!DB$47</f>
        <v>1750.8425049042141</v>
      </c>
      <c r="DH44" s="147">
        <f>conversões!DG44*INPUTs!DC$47</f>
        <v>13875.049907619579</v>
      </c>
      <c r="DI44" s="147">
        <f>conversões!DH44*INPUTs!DD$47</f>
        <v>10146.56081567514</v>
      </c>
      <c r="DJ44" s="147">
        <f>conversões!DI44*INPUTs!DE$47</f>
        <v>166997.46593267572</v>
      </c>
      <c r="DK44" s="147">
        <f>conversões!DJ44*INPUTs!DF$47</f>
        <v>636709.54313254741</v>
      </c>
      <c r="DL44" s="147">
        <f>conversões!DK44*INPUTs!DG$47</f>
        <v>39874.108722031713</v>
      </c>
      <c r="DM44" s="147">
        <f>conversões!DL44*INPUTs!DH$47</f>
        <v>21918.824369918522</v>
      </c>
      <c r="DN44" s="147">
        <f>conversões!DM44*INPUTs!DI$47</f>
        <v>21873.771089834456</v>
      </c>
      <c r="DO44" s="147">
        <f>conversões!DN44*INPUTs!DJ$47</f>
        <v>0</v>
      </c>
      <c r="DP44" s="147">
        <f>conversões!DO44*INPUTs!DK$47</f>
        <v>0</v>
      </c>
      <c r="DQ44" s="147">
        <f>conversões!DP44*INPUTs!DL$47</f>
        <v>432.72110050901233</v>
      </c>
      <c r="DR44" s="147">
        <f>conversões!DQ44*INPUTs!DM$47</f>
        <v>0</v>
      </c>
      <c r="DS44" s="145">
        <f t="shared" si="3"/>
        <v>920777.93222435412</v>
      </c>
      <c r="DT44" s="147">
        <f>conversões!DS44*INPUTs!DO$47</f>
        <v>0</v>
      </c>
      <c r="DU44" s="147">
        <f>conversões!DT44*INPUTs!DP$47</f>
        <v>0</v>
      </c>
      <c r="DV44" s="147">
        <f>conversões!DU44*INPUTs!DQ$47</f>
        <v>0</v>
      </c>
      <c r="DW44" s="147">
        <f>conversões!DV44*INPUTs!DR$47</f>
        <v>0</v>
      </c>
      <c r="DX44" s="147">
        <f>conversões!DW44*INPUTs!DS$47</f>
        <v>0</v>
      </c>
      <c r="DY44" s="147">
        <f>conversões!DX44*INPUTs!DT$47</f>
        <v>0</v>
      </c>
      <c r="DZ44" s="147">
        <f>conversões!DY44*INPUTs!DU$47</f>
        <v>0</v>
      </c>
      <c r="EA44" s="147">
        <f>conversões!DZ44*INPUTs!DV$47</f>
        <v>0</v>
      </c>
      <c r="EB44" s="147">
        <f>conversões!EA44*INPUTs!DW$47</f>
        <v>0</v>
      </c>
      <c r="EC44" s="147">
        <f>conversões!EB44*INPUTs!DX$47</f>
        <v>549.8274612601391</v>
      </c>
      <c r="ED44" s="147">
        <f>conversões!EC44*INPUTs!DY$47</f>
        <v>590.25595105867876</v>
      </c>
      <c r="EE44" s="147">
        <f>conversões!ED44*INPUTs!DZ$47</f>
        <v>5121.9554486261604</v>
      </c>
      <c r="EF44" s="147">
        <f>conversões!EE44*INPUTs!EA$47</f>
        <v>0</v>
      </c>
      <c r="EG44" s="147">
        <f>conversões!EF44*INPUTs!EB$47</f>
        <v>0</v>
      </c>
      <c r="EH44" s="147">
        <f>conversões!EG44*INPUTs!EC$47</f>
        <v>0</v>
      </c>
      <c r="EI44" s="147">
        <f>conversões!EH44*INPUTs!ED$47</f>
        <v>2677.8726597164427</v>
      </c>
      <c r="EJ44" s="147">
        <f>conversões!EI44*INPUTs!EE$47</f>
        <v>8590.8735016018018</v>
      </c>
      <c r="EK44" s="147">
        <f>conversões!EJ44*INPUTs!EF$47</f>
        <v>11547.988435590312</v>
      </c>
      <c r="EL44" s="147">
        <f>conversões!EK44*INPUTs!EG$47</f>
        <v>29786.840723419984</v>
      </c>
      <c r="EM44" s="147">
        <f>conversões!EL44*INPUTs!EH$47</f>
        <v>637291.3509075488</v>
      </c>
      <c r="EN44" s="147">
        <f>conversões!EM44*INPUTs!EI$47</f>
        <v>36238.281668601856</v>
      </c>
      <c r="EO44" s="147">
        <f>conversões!EN44*INPUTs!EJ$47</f>
        <v>23572.105890773077</v>
      </c>
      <c r="EP44" s="147">
        <f>conversões!EO44*INPUTs!EK$47</f>
        <v>17231.083236920651</v>
      </c>
      <c r="EQ44" s="147">
        <f>conversões!EP44*INPUTs!EL$47</f>
        <v>0</v>
      </c>
      <c r="ER44" s="147">
        <f>conversões!EQ44*INPUTs!EM$47</f>
        <v>3151.7376838775772</v>
      </c>
      <c r="ES44" s="147">
        <f>conversões!ER44*INPUTs!EN$47</f>
        <v>274.91373063006955</v>
      </c>
      <c r="ET44" s="147">
        <f>conversões!ES44*INPUTs!EO$47</f>
        <v>0</v>
      </c>
      <c r="EU44" s="145">
        <f t="shared" si="4"/>
        <v>776625.08729962562</v>
      </c>
      <c r="EV44" s="147">
        <f>conversões!EU44*INPUTs!EQ$47</f>
        <v>0</v>
      </c>
      <c r="EW44" s="147">
        <f>conversões!EV44*INPUTs!ER$47</f>
        <v>0</v>
      </c>
      <c r="EX44" s="147">
        <f>conversões!EW44*INPUTs!ES$47</f>
        <v>0</v>
      </c>
      <c r="EY44" s="147">
        <f>conversões!EX44*INPUTs!ET$47</f>
        <v>0</v>
      </c>
      <c r="EZ44" s="147">
        <f>conversões!EY44*INPUTs!EU$47</f>
        <v>0</v>
      </c>
      <c r="FA44" s="147">
        <f>conversões!EZ44*INPUTs!EV$47</f>
        <v>0</v>
      </c>
      <c r="FB44" s="147">
        <f>conversões!FA44*INPUTs!EW$47</f>
        <v>0</v>
      </c>
      <c r="FC44" s="147">
        <f>conversões!FB44*INPUTs!EX$47</f>
        <v>0</v>
      </c>
      <c r="FD44" s="147">
        <f>conversões!FC44*INPUTs!EY$47</f>
        <v>0</v>
      </c>
      <c r="FE44" s="147">
        <f>conversões!FD44*INPUTs!EZ$47</f>
        <v>1209.7355623973278</v>
      </c>
      <c r="FF44" s="147">
        <f>conversões!FE44*INPUTs!FA$47</f>
        <v>630.18442462129406</v>
      </c>
      <c r="FG44" s="147">
        <f>conversões!FF44*INPUTs!FB$47</f>
        <v>4184.9305871577944</v>
      </c>
      <c r="FH44" s="147">
        <f>conversões!FG44*INPUTs!FC$47</f>
        <v>0</v>
      </c>
      <c r="FI44" s="147">
        <f>conversões!FH44*INPUTs!FD$47</f>
        <v>0</v>
      </c>
      <c r="FJ44" s="147">
        <f>conversões!FI44*INPUTs!FE$47</f>
        <v>0</v>
      </c>
      <c r="FK44" s="147">
        <f>conversões!FJ44*INPUTs!FF$47</f>
        <v>2771.6049847491677</v>
      </c>
      <c r="FL44" s="147">
        <f>conversões!FK44*INPUTs!FG$47</f>
        <v>9776.7868853607069</v>
      </c>
      <c r="FM44" s="147">
        <f>conversões!FL44*INPUTs!FH$47</f>
        <v>12002.593004918692</v>
      </c>
      <c r="FN44" s="147">
        <f>conversões!FM44*INPUTs!FI$47</f>
        <v>25572.710620743794</v>
      </c>
      <c r="FO44" s="147">
        <f>conversões!FN44*INPUTs!FJ$47</f>
        <v>670408.12881914515</v>
      </c>
      <c r="FP44" s="147">
        <f>conversões!FO44*INPUTs!FK$47</f>
        <v>27363.958263243039</v>
      </c>
      <c r="FQ44" s="147">
        <f>conversões!FP44*INPUTs!FL$47</f>
        <v>34175.24752020451</v>
      </c>
      <c r="FR44" s="147">
        <f>conversões!FQ44*INPUTs!FM$47</f>
        <v>25636.010359247121</v>
      </c>
      <c r="FS44" s="147">
        <f>conversões!FR44*INPUTs!FN$47</f>
        <v>0</v>
      </c>
      <c r="FT44" s="147">
        <f>conversões!FS44*INPUTs!FO$47</f>
        <v>2238.7685011499348</v>
      </c>
      <c r="FU44" s="147">
        <f>conversões!FT44*INPUTs!FP$47</f>
        <v>0</v>
      </c>
      <c r="FV44" s="147">
        <f>conversões!FU44*INPUTs!FQ$47</f>
        <v>0</v>
      </c>
      <c r="FW44" s="145">
        <f t="shared" si="5"/>
        <v>815970.65953293862</v>
      </c>
      <c r="FX44" s="147">
        <f>conversões!FW44*INPUTs!FS$47</f>
        <v>0</v>
      </c>
      <c r="FY44" s="147">
        <f>conversões!FX44*INPUTs!FT$47</f>
        <v>154.28618690545295</v>
      </c>
      <c r="FZ44" s="147">
        <f>conversões!FY44*INPUTs!FU$47</f>
        <v>0</v>
      </c>
      <c r="GA44" s="147">
        <f>conversões!FZ44*INPUTs!FV$47</f>
        <v>0</v>
      </c>
      <c r="GB44" s="147">
        <f>conversões!GA44*INPUTs!FW$47</f>
        <v>0</v>
      </c>
      <c r="GC44" s="147">
        <f>conversões!GB44*INPUTs!FX$47</f>
        <v>0</v>
      </c>
      <c r="GD44" s="147">
        <f>conversões!GC44*INPUTs!FY$47</f>
        <v>0</v>
      </c>
      <c r="GE44" s="147">
        <f>conversões!GD44*INPUTs!FZ$47</f>
        <v>0</v>
      </c>
      <c r="GF44" s="147">
        <f>conversões!GE44*INPUTs!GA$47</f>
        <v>0</v>
      </c>
      <c r="GG44" s="147">
        <f>conversões!GF44*INPUTs!GB$47</f>
        <v>433.04779814140846</v>
      </c>
      <c r="GH44" s="147">
        <f>conversões!GG44*INPUTs!GC$47</f>
        <v>615.44078370982265</v>
      </c>
      <c r="GI44" s="147">
        <f>conversões!GH44*INPUTs!GD$47</f>
        <v>3290.9670518486746</v>
      </c>
      <c r="GJ44" s="147">
        <f>conversões!GI44*INPUTs!GE$47</f>
        <v>0</v>
      </c>
      <c r="GK44" s="147">
        <f>conversões!GJ44*INPUTs!GF$47</f>
        <v>0</v>
      </c>
      <c r="GL44" s="147">
        <f>conversões!GK44*INPUTs!GG$47</f>
        <v>294.28661576395058</v>
      </c>
      <c r="GM44" s="147">
        <f>conversões!GL44*INPUTs!GH$47</f>
        <v>3777.6329144082133</v>
      </c>
      <c r="GN44" s="147">
        <f>conversões!GM44*INPUTs!GI$47</f>
        <v>9419.9324702190006</v>
      </c>
      <c r="GO44" s="147">
        <f>conversões!GN44*INPUTs!GJ$47</f>
        <v>33488.016524187748</v>
      </c>
      <c r="GP44" s="147">
        <f>conversões!GO44*INPUTs!GK$47</f>
        <v>14909.546532498693</v>
      </c>
      <c r="GQ44" s="147">
        <f>conversões!GP44*INPUTs!GL$47</f>
        <v>639877.31983923679</v>
      </c>
      <c r="GR44" s="147">
        <f>conversões!GQ44*INPUTs!GM$47</f>
        <v>18150.207061912512</v>
      </c>
      <c r="GS44" s="147">
        <f>conversões!GR44*INPUTs!GN$47</f>
        <v>28579.220075879046</v>
      </c>
      <c r="GT44" s="147">
        <f>conversões!GS44*INPUTs!GO$47</f>
        <v>17257.268009906584</v>
      </c>
      <c r="GU44" s="147">
        <f>conversões!GT44*INPUTs!GP$47</f>
        <v>0</v>
      </c>
      <c r="GV44" s="147">
        <f>conversões!GU44*INPUTs!GQ$47</f>
        <v>2075.2215032553872</v>
      </c>
      <c r="GW44" s="147">
        <f>conversões!GV44*INPUTs!GR$47</f>
        <v>131.42897403045248</v>
      </c>
      <c r="GX44" s="147">
        <f>conversões!GW44*INPUTs!GS$47</f>
        <v>0</v>
      </c>
      <c r="GY44" s="145">
        <f t="shared" si="6"/>
        <v>772453.82234190381</v>
      </c>
      <c r="GZ44" s="147">
        <f>conversões!GY44*INPUTs!GU$47</f>
        <v>0</v>
      </c>
      <c r="HA44" s="147">
        <f>conversões!GZ44*INPUTs!GV$47</f>
        <v>0</v>
      </c>
      <c r="HB44" s="147">
        <f>conversões!HA44*INPUTs!GW$47</f>
        <v>0</v>
      </c>
      <c r="HC44" s="147">
        <f>conversões!HB44*INPUTs!GX$47</f>
        <v>0</v>
      </c>
      <c r="HD44" s="147">
        <f>conversões!HC44*INPUTs!GY$47</f>
        <v>3838.855934313407</v>
      </c>
      <c r="HE44" s="147">
        <f>conversões!HD44*INPUTs!GZ$47</f>
        <v>0</v>
      </c>
      <c r="HF44" s="147">
        <f>conversões!HE44*INPUTs!HA$47</f>
        <v>0</v>
      </c>
      <c r="HG44" s="147">
        <f>conversões!HF44*INPUTs!HB$47</f>
        <v>0</v>
      </c>
      <c r="HH44" s="147">
        <f>conversões!HG44*INPUTs!HC$47</f>
        <v>0</v>
      </c>
      <c r="HI44" s="147">
        <f>conversões!HH44*INPUTs!HD$47</f>
        <v>1051.5107247092005</v>
      </c>
      <c r="HJ44" s="147">
        <f>conversões!HI44*INPUTs!HE$47</f>
        <v>886.36403514681911</v>
      </c>
      <c r="HK44" s="147">
        <f>conversões!HJ44*INPUTs!HF$47</f>
        <v>2238.828885288633</v>
      </c>
      <c r="HL44" s="147">
        <f>conversões!HK44*INPUTs!HG$47</f>
        <v>0</v>
      </c>
      <c r="HM44" s="147">
        <f>conversões!HL44*INPUTs!HH$47</f>
        <v>0</v>
      </c>
      <c r="HN44" s="147">
        <f>conversões!HM44*INPUTs!HI$47</f>
        <v>778.52431724109454</v>
      </c>
      <c r="HO44" s="147">
        <f>conversões!HN44*INPUTs!HJ$47</f>
        <v>3272.5640715562404</v>
      </c>
      <c r="HP44" s="147">
        <f>conversões!HO44*INPUTs!HK$47</f>
        <v>10961.168401173578</v>
      </c>
      <c r="HQ44" s="147">
        <f>conversões!HP44*INPUTs!HL$47</f>
        <v>25942.514839645595</v>
      </c>
      <c r="HR44" s="147">
        <f>conversões!HQ44*INPUTs!HM$47</f>
        <v>17813.027084741221</v>
      </c>
      <c r="HS44" s="147">
        <f>conversões!HR44*INPUTs!HN$47</f>
        <v>573722.81430289522</v>
      </c>
      <c r="HT44" s="147">
        <f>conversões!HS44*INPUTs!HO$47</f>
        <v>16548.79769975934</v>
      </c>
      <c r="HU44" s="147">
        <f>conversões!HT44*INPUTs!HP$47</f>
        <v>31526.025902649653</v>
      </c>
      <c r="HV44" s="147">
        <f>conversões!HU44*INPUTs!HQ$47</f>
        <v>16523.046935050403</v>
      </c>
      <c r="HW44" s="147">
        <f>conversões!HV44*INPUTs!HR$47</f>
        <v>0</v>
      </c>
      <c r="HX44" s="147">
        <f>conversões!HW44*INPUTs!HS$47</f>
        <v>1284.6609132446486</v>
      </c>
      <c r="HY44" s="147">
        <f>conversões!HX44*INPUTs!HT$47</f>
        <v>0</v>
      </c>
      <c r="HZ44" s="147">
        <f>conversões!HY44*INPUTs!HU$47</f>
        <v>0</v>
      </c>
      <c r="IA44" s="145">
        <f t="shared" si="7"/>
        <v>706388.70404741506</v>
      </c>
    </row>
    <row r="45" spans="1:235" s="28" customFormat="1" ht="36" x14ac:dyDescent="0.25">
      <c r="A45" s="88" t="s">
        <v>841</v>
      </c>
      <c r="B45" s="89">
        <v>9493</v>
      </c>
      <c r="C45" s="89"/>
      <c r="D45" s="89"/>
      <c r="E45" s="89"/>
      <c r="F45" s="89" t="s">
        <v>83</v>
      </c>
      <c r="G45" s="89" t="s">
        <v>783</v>
      </c>
      <c r="H45" s="89" t="s">
        <v>782</v>
      </c>
      <c r="I45" s="88" t="s">
        <v>841</v>
      </c>
      <c r="J45" s="88" t="s">
        <v>841</v>
      </c>
      <c r="K45" s="88" t="s">
        <v>845</v>
      </c>
      <c r="L45" s="147">
        <f>conversões!K45*(INPUTs!G$49+INPUTs!G$50+INPUTs!G$51)</f>
        <v>338.55029653296481</v>
      </c>
      <c r="M45" s="147">
        <f>conversões!L45*(INPUTs!H$49+INPUTs!H$50+INPUTs!H$51)</f>
        <v>3249.0536262158848</v>
      </c>
      <c r="N45" s="147">
        <f>conversões!M45*(INPUTs!I$49+INPUTs!I$50+INPUTs!I$51)</f>
        <v>1608.3777109704336</v>
      </c>
      <c r="O45" s="147">
        <f>conversões!N45*(INPUTs!J$49+INPUTs!J$50+INPUTs!J$51)</f>
        <v>50.598549753568115</v>
      </c>
      <c r="P45" s="147">
        <f>conversões!O45*(INPUTs!K$49+INPUTs!K$50+INPUTs!K$51)</f>
        <v>15721.706997292287</v>
      </c>
      <c r="Q45" s="147">
        <f>conversões!P45*(INPUTs!L$49+INPUTs!L$50+INPUTs!L$51)</f>
        <v>1777.2961394611254</v>
      </c>
      <c r="R45" s="147">
        <f>conversões!Q45*(INPUTs!M$49+INPUTs!M$50+INPUTs!M$51)</f>
        <v>245.9574804114298</v>
      </c>
      <c r="S45" s="147">
        <f>conversões!R45*(INPUTs!N$49+INPUTs!N$50+INPUTs!N$51)</f>
        <v>1476.691765329176</v>
      </c>
      <c r="T45" s="147">
        <f>conversões!S45*(INPUTs!O$49+INPUTs!O$50+INPUTs!O$51)</f>
        <v>15257.945069553109</v>
      </c>
      <c r="U45" s="147">
        <f>conversões!T45*(INPUTs!P$49+INPUTs!P$50+INPUTs!P$51)</f>
        <v>65737.863073326676</v>
      </c>
      <c r="V45" s="147">
        <f>conversões!U45*(INPUTs!Q$49+INPUTs!Q$50+INPUTs!Q$51)</f>
        <v>2297.3022651401307</v>
      </c>
      <c r="W45" s="147">
        <f>conversões!V45*(INPUTs!R$49+INPUTs!R$50+INPUTs!R$51)</f>
        <v>1911.6741579428926</v>
      </c>
      <c r="X45" s="147">
        <f>conversões!W45*(INPUTs!S$49+INPUTs!S$50+INPUTs!S$51)</f>
        <v>9190.2150517269783</v>
      </c>
      <c r="Y45" s="147">
        <f>conversões!X45*(INPUTs!T$49+INPUTs!T$50+INPUTs!T$51)</f>
        <v>1678.6687563013111</v>
      </c>
      <c r="Z45" s="147">
        <f>conversões!Y45*(INPUTs!U$49+INPUTs!U$50+INPUTs!U$51)</f>
        <v>1388.6576485469006</v>
      </c>
      <c r="AA45" s="147">
        <f>conversões!Z45*(INPUTs!V$49+INPUTs!V$50+INPUTs!V$51)</f>
        <v>20781.953651423515</v>
      </c>
      <c r="AB45" s="147">
        <f>conversões!AA45*(INPUTs!W$49+INPUTs!W$50+INPUTs!W$51)</f>
        <v>63268.225827616174</v>
      </c>
      <c r="AC45" s="147">
        <f>conversões!AB45*(INPUTs!X$49+INPUTs!X$50+INPUTs!X$51)</f>
        <v>2661.1350470312223</v>
      </c>
      <c r="AD45" s="147">
        <f>conversões!AC45*(INPUTs!Y$49+INPUTs!Y$50+INPUTs!Y$51)</f>
        <v>78415.989565167882</v>
      </c>
      <c r="AE45" s="147">
        <f>conversões!AD45*(INPUTs!Z$49+INPUTs!Z$50+INPUTs!Z$51)</f>
        <v>465995.9473188906</v>
      </c>
      <c r="AF45" s="147">
        <f>conversões!AE45*(INPUTs!AA$49+INPUTs!AA$50+INPUTs!AA$51)</f>
        <v>36643.988366666934</v>
      </c>
      <c r="AG45" s="147">
        <f>conversões!AF45*(INPUTs!AB$49+INPUTs!AB$50+INPUTs!AB$51)</f>
        <v>21647.36387719366</v>
      </c>
      <c r="AH45" s="147">
        <f>conversões!AG45*(INPUTs!AC$49+INPUTs!AC$50+INPUTs!AC$51)</f>
        <v>27255.602944865179</v>
      </c>
      <c r="AI45" s="147">
        <f>conversões!AH45*(INPUTs!AD$49+INPUTs!AD$50+INPUTs!AD$51)</f>
        <v>3913.8647515201906</v>
      </c>
      <c r="AJ45" s="147">
        <f>conversões!AI45*(INPUTs!AE$49+INPUTs!AE$50+INPUTs!AE$51)</f>
        <v>4158.1520198030676</v>
      </c>
      <c r="AK45" s="147">
        <f>conversões!AJ45*(INPUTs!AF$49+INPUTs!AF$50+INPUTs!AF$51)</f>
        <v>9332.9245814125516</v>
      </c>
      <c r="AL45" s="147">
        <f>conversões!AK45*(INPUTs!AG$49+INPUTs!AG$50+INPUTs!AG$51)</f>
        <v>29916.054221494946</v>
      </c>
      <c r="AM45" s="145">
        <f t="shared" si="0"/>
        <v>885921.76076159079</v>
      </c>
      <c r="AN45" s="147">
        <f>conversões!AM45*(INPUTs!AI$49+INPUTs!AI$50+INPUTs!AI$51)</f>
        <v>50.441343411797071</v>
      </c>
      <c r="AO45" s="147">
        <f>conversões!AN45*(INPUTs!AJ$49+INPUTs!AJ$50+INPUTs!AJ$51)</f>
        <v>2203.4747849799069</v>
      </c>
      <c r="AP45" s="147">
        <f>conversões!AO45*(INPUTs!AK$49+INPUTs!AK$50+INPUTs!AK$51)</f>
        <v>1870.8436360926676</v>
      </c>
      <c r="AQ45" s="147">
        <f>conversões!AP45*(INPUTs!AL$49+INPUTs!AL$50+INPUTs!AL$51)</f>
        <v>205.15565686148116</v>
      </c>
      <c r="AR45" s="147">
        <f>conversões!AQ45*(INPUTs!AM$49+INPUTs!AM$50+INPUTs!AM$51)</f>
        <v>14092.740722259516</v>
      </c>
      <c r="AS45" s="147">
        <f>conversões!AR45*(INPUTs!AN$49+INPUTs!AN$50+INPUTs!AN$51)</f>
        <v>1826.1722963054749</v>
      </c>
      <c r="AT45" s="147">
        <f>conversões!AS45*(INPUTs!AO$49+INPUTs!AO$50+INPUTs!AO$51)</f>
        <v>262.99184009232391</v>
      </c>
      <c r="AU45" s="147">
        <f>conversões!AT45*(INPUTs!AP$49+INPUTs!AP$50+INPUTs!AP$51)</f>
        <v>1439.409451836674</v>
      </c>
      <c r="AV45" s="147">
        <f>conversões!AU45*(INPUTs!AQ$49+INPUTs!AQ$50+INPUTs!AQ$51)</f>
        <v>18516.891187107238</v>
      </c>
      <c r="AW45" s="147">
        <f>conversões!AV45*(INPUTs!AR$49+INPUTs!AR$50+INPUTs!AR$51)</f>
        <v>77312.116622617861</v>
      </c>
      <c r="AX45" s="147">
        <f>conversões!AW45*(INPUTs!AS$49+INPUTs!AS$50+INPUTs!AS$51)</f>
        <v>2821.0375264253494</v>
      </c>
      <c r="AY45" s="147">
        <f>conversões!AX45*(INPUTs!AT$49+INPUTs!AT$50+INPUTs!AT$51)</f>
        <v>1679.1883543246049</v>
      </c>
      <c r="AZ45" s="147">
        <f>conversões!AY45*(INPUTs!AU$49+INPUTs!AU$50+INPUTs!AU$51)</f>
        <v>10135.142181092571</v>
      </c>
      <c r="BA45" s="147">
        <f>conversões!AZ45*(INPUTs!AV$49+INPUTs!AV$50+INPUTs!AV$51)</f>
        <v>1782.5023436595127</v>
      </c>
      <c r="BB45" s="147">
        <f>conversões!BA45*(INPUTs!AW$49+INPUTs!AW$50+INPUTs!AW$51)</f>
        <v>2381.6058845308507</v>
      </c>
      <c r="BC45" s="147">
        <f>conversões!BB45*(INPUTs!AX$49+INPUTs!AX$50+INPUTs!AX$51)</f>
        <v>28652.899104333002</v>
      </c>
      <c r="BD45" s="147">
        <f>conversões!BC45*(INPUTs!AY$49+INPUTs!AY$50+INPUTs!AY$51)</f>
        <v>54905.73808338731</v>
      </c>
      <c r="BE45" s="147">
        <f>conversões!BD45*(INPUTs!AZ$49+INPUTs!AZ$50+INPUTs!AZ$51)</f>
        <v>24672.588071146271</v>
      </c>
      <c r="BF45" s="147">
        <f>conversões!BE45*(INPUTs!BA$49+INPUTs!BA$50+INPUTs!BA$51)</f>
        <v>69081.439440119022</v>
      </c>
      <c r="BG45" s="147">
        <f>conversões!BF45*(INPUTs!BB$49+INPUTs!BB$50+INPUTs!BB$51)</f>
        <v>420366.24697625299</v>
      </c>
      <c r="BH45" s="147">
        <f>conversões!BG45*(INPUTs!BC$49+INPUTs!BC$50+INPUTs!BC$51)</f>
        <v>42498.112945282242</v>
      </c>
      <c r="BI45" s="147">
        <f>conversões!BH45*(INPUTs!BD$49+INPUTs!BD$50+INPUTs!BD$51)</f>
        <v>20565.140797440774</v>
      </c>
      <c r="BJ45" s="147">
        <f>conversões!BI45*(INPUTs!BE$49+INPUTs!BE$50+INPUTs!BE$51)</f>
        <v>21784.969211368785</v>
      </c>
      <c r="BK45" s="147">
        <f>conversões!BJ45*(INPUTs!BF$49+INPUTs!BF$50+INPUTs!BF$51)</f>
        <v>3327.7736430528353</v>
      </c>
      <c r="BL45" s="147">
        <f>conversões!BK45*(INPUTs!BG$49+INPUTs!BG$50+INPUTs!BG$51)</f>
        <v>3570.5051248655909</v>
      </c>
      <c r="BM45" s="147">
        <f>conversões!BL45*(INPUTs!BH$49+INPUTs!BH$50+INPUTs!BH$51)</f>
        <v>5225.0811290938454</v>
      </c>
      <c r="BN45" s="147">
        <f>conversões!BM45*(INPUTs!BI$49+INPUTs!BI$50+INPUTs!BI$51)</f>
        <v>25562.239205866885</v>
      </c>
      <c r="BO45" s="145">
        <f t="shared" si="1"/>
        <v>856792.44756380748</v>
      </c>
      <c r="BP45" s="147">
        <f>conversões!BO45*(INPUTs!BK$49+INPUTs!BK$50+INPUTs!BK$51)</f>
        <v>106.93899999742541</v>
      </c>
      <c r="BQ45" s="147">
        <f>conversões!BP45*(INPUTs!BL$49+INPUTs!BL$50+INPUTs!BL$51)</f>
        <v>1010.2243991625113</v>
      </c>
      <c r="BR45" s="147">
        <f>conversões!BQ45*(INPUTs!BM$49+INPUTs!BM$50+INPUTs!BM$51)</f>
        <v>1563.6583047893625</v>
      </c>
      <c r="BS45" s="147">
        <f>conversões!BR45*(INPUTs!BN$49+INPUTs!BN$50+INPUTs!BN$51)</f>
        <v>261.60699544349336</v>
      </c>
      <c r="BT45" s="147">
        <f>conversões!BS45*(INPUTs!BO$49+INPUTs!BO$50+INPUTs!BO$51)</f>
        <v>11113.070748624816</v>
      </c>
      <c r="BU45" s="147">
        <f>conversões!BT45*(INPUTs!BP$49+INPUTs!BP$50+INPUTs!BP$51)</f>
        <v>144.31214532524538</v>
      </c>
      <c r="BV45" s="147">
        <f>conversões!BU45*(INPUTs!BQ$49+INPUTs!BQ$50+INPUTs!BQ$51)</f>
        <v>379.60516903931438</v>
      </c>
      <c r="BW45" s="147">
        <f>conversões!BV45*(INPUTs!BR$49+INPUTs!BR$50+INPUTs!BR$51)</f>
        <v>772.0126226630772</v>
      </c>
      <c r="BX45" s="147">
        <f>conversões!BW45*(INPUTs!BS$49+INPUTs!BS$50+INPUTs!BS$51)</f>
        <v>19322.414354984216</v>
      </c>
      <c r="BY45" s="147">
        <f>conversões!BX45*(INPUTs!BT$49+INPUTs!BT$50+INPUTs!BT$51)</f>
        <v>65938.818667881191</v>
      </c>
      <c r="BZ45" s="147">
        <f>conversões!BY45*(INPUTs!BU$49+INPUTs!BU$50+INPUTs!BU$51)</f>
        <v>3096.4599769670808</v>
      </c>
      <c r="CA45" s="147">
        <f>conversões!BZ45*(INPUTs!BV$49+INPUTs!BV$50+INPUTs!BV$51)</f>
        <v>17333.261997715061</v>
      </c>
      <c r="CB45" s="147">
        <f>conversões!CA45*(INPUTs!BW$49+INPUTs!BW$50+INPUTs!BW$51)</f>
        <v>11355.105475435279</v>
      </c>
      <c r="CC45" s="147">
        <f>conversões!CB45*(INPUTs!BX$49+INPUTs!BX$50+INPUTs!BX$51)</f>
        <v>1022.8643986604504</v>
      </c>
      <c r="CD45" s="147">
        <f>conversões!CC45*(INPUTs!BY$49+INPUTs!BY$50+INPUTs!BY$51)</f>
        <v>527.50318043708751</v>
      </c>
      <c r="CE45" s="147">
        <f>conversões!CD45*(INPUTs!BZ$49+INPUTs!BZ$50+INPUTs!BZ$51)</f>
        <v>16969.204744332554</v>
      </c>
      <c r="CF45" s="147">
        <f>conversões!CE45*(INPUTs!CA$49+INPUTs!CA$50+INPUTs!CA$51)</f>
        <v>51545.856104641898</v>
      </c>
      <c r="CG45" s="147">
        <f>conversões!CF45*(INPUTs!CB$49+INPUTs!CB$50+INPUTs!CB$51)</f>
        <v>14556.683370567005</v>
      </c>
      <c r="CH45" s="147">
        <f>conversões!CG45*(INPUTs!CC$49+INPUTs!CC$50+INPUTs!CC$51)</f>
        <v>71346.053612761185</v>
      </c>
      <c r="CI45" s="147">
        <f>conversões!CH45*(INPUTs!CD$49+INPUTs!CD$50+INPUTs!CD$51)</f>
        <v>434107.80417963536</v>
      </c>
      <c r="CJ45" s="147">
        <f>conversões!CI45*(INPUTs!CE$49+INPUTs!CE$50+INPUTs!CE$51)</f>
        <v>57151.928340838858</v>
      </c>
      <c r="CK45" s="147">
        <f>conversões!CJ45*(INPUTs!CF$49+INPUTs!CF$50+INPUTs!CF$51)</f>
        <v>19226.783506682146</v>
      </c>
      <c r="CL45" s="147">
        <f>conversões!CK45*(INPUTs!CG$49+INPUTs!CG$50+INPUTs!CG$51)</f>
        <v>23551.229623948755</v>
      </c>
      <c r="CM45" s="147">
        <f>conversões!CL45*(INPUTs!CH$49+INPUTs!CH$50+INPUTs!CH$51)</f>
        <v>4172.4632263701087</v>
      </c>
      <c r="CN45" s="147">
        <f>conversões!CM45*(INPUTs!CI$49+INPUTs!CI$50+INPUTs!CI$51)</f>
        <v>3189.0171880204266</v>
      </c>
      <c r="CO45" s="147">
        <f>conversões!CN45*(INPUTs!CJ$49+INPUTs!CJ$50+INPUTs!CJ$51)</f>
        <v>10951.55241951087</v>
      </c>
      <c r="CP45" s="147">
        <f>conversões!CO45*(INPUTs!CK$49+INPUTs!CK$50+INPUTs!CK$51)</f>
        <v>18333.581456133354</v>
      </c>
      <c r="CQ45" s="145">
        <f t="shared" si="2"/>
        <v>859050.01521056832</v>
      </c>
      <c r="CR45" s="147">
        <f>conversões!CQ45*(INPUTs!CM$49+INPUTs!CM$50+INPUTs!CM$51)</f>
        <v>6030.2522020794322</v>
      </c>
      <c r="CS45" s="147">
        <f>conversões!CR45*(INPUTs!CN$49+INPUTs!CN$50+INPUTs!CN$51)</f>
        <v>15.404798544557346</v>
      </c>
      <c r="CT45" s="147">
        <f>conversões!CS45*(INPUTs!CO$49+INPUTs!CO$50+INPUTs!CO$51)</f>
        <v>35126.21695718664</v>
      </c>
      <c r="CU45" s="147">
        <f>conversões!CT45*(INPUTs!CP$49+INPUTs!CP$50+INPUTs!CP$51)</f>
        <v>669.99228206435646</v>
      </c>
      <c r="CV45" s="147">
        <f>conversões!CU45*(INPUTs!CQ$49+INPUTs!CQ$50+INPUTs!CQ$51)</f>
        <v>23563.031176250406</v>
      </c>
      <c r="CW45" s="147">
        <f>conversões!CV45*(INPUTs!CR$49+INPUTs!CR$50+INPUTs!CR$51)</f>
        <v>772.44069349334222</v>
      </c>
      <c r="CX45" s="147">
        <f>conversões!CW45*(INPUTs!CS$49+INPUTs!CS$50+INPUTs!CS$51)</f>
        <v>330.77663951528496</v>
      </c>
      <c r="CY45" s="147">
        <f>conversões!CX45*(INPUTs!CT$49+INPUTs!CT$50+INPUTs!CT$51)</f>
        <v>1070.0647932562945</v>
      </c>
      <c r="CZ45" s="147">
        <f>conversões!CY45*(INPUTs!CU$49+INPUTs!CU$50+INPUTs!CU$51)</f>
        <v>29394.037996610874</v>
      </c>
      <c r="DA45" s="147">
        <f>conversões!CZ45*(INPUTs!CV$49+INPUTs!CV$50+INPUTs!CV$51)</f>
        <v>62014.691040268983</v>
      </c>
      <c r="DB45" s="147">
        <f>conversões!DA45*(INPUTs!CW$49+INPUTs!CW$50+INPUTs!CW$51)</f>
        <v>1641.1172834208207</v>
      </c>
      <c r="DC45" s="147">
        <f>conversões!DB45*(INPUTs!CX$49+INPUTs!CX$50+INPUTs!CX$51)</f>
        <v>5334.7105669790371</v>
      </c>
      <c r="DD45" s="147">
        <f>conversões!DC45*(INPUTs!CY$49+INPUTs!CY$50+INPUTs!CY$51)</f>
        <v>9975.0926620768932</v>
      </c>
      <c r="DE45" s="147">
        <f>conversões!DD45*(INPUTs!CZ$49+INPUTs!CZ$50+INPUTs!CZ$51)</f>
        <v>425.46272841885877</v>
      </c>
      <c r="DF45" s="147">
        <f>conversões!DE45*(INPUTs!DA$49+INPUTs!DA$50+INPUTs!DA$51)</f>
        <v>599.94143393045749</v>
      </c>
      <c r="DG45" s="147">
        <f>conversões!DF45*(INPUTs!DB$49+INPUTs!DB$50+INPUTs!DB$51)</f>
        <v>25298.139495369949</v>
      </c>
      <c r="DH45" s="147">
        <f>conversões!DG45*(INPUTs!DC$49+INPUTs!DC$50+INPUTs!DC$51)</f>
        <v>48127.416373767715</v>
      </c>
      <c r="DI45" s="147">
        <f>conversões!DH45*(INPUTs!DD$49+INPUTs!DD$50+INPUTs!DD$51)</f>
        <v>14968.476705120827</v>
      </c>
      <c r="DJ45" s="147">
        <f>conversões!DI45*(INPUTs!DE$49+INPUTs!DE$50+INPUTs!DE$51)</f>
        <v>70712.524086009755</v>
      </c>
      <c r="DK45" s="147">
        <f>conversões!DJ45*(INPUTs!DF$49+INPUTs!DF$50+INPUTs!DF$51)</f>
        <v>374007.17174390377</v>
      </c>
      <c r="DL45" s="147">
        <f>conversões!DK45*(INPUTs!DG$49+INPUTs!DG$50+INPUTs!DG$51)</f>
        <v>47355.997767457702</v>
      </c>
      <c r="DM45" s="147">
        <f>conversões!DL45*(INPUTs!DH$49+INPUTs!DH$50+INPUTs!DH$51)</f>
        <v>20625.267408187337</v>
      </c>
      <c r="DN45" s="147">
        <f>conversões!DM45*(INPUTs!DI$49+INPUTs!DI$50+INPUTs!DI$51)</f>
        <v>24030.761562650147</v>
      </c>
      <c r="DO45" s="147">
        <f>conversões!DN45*(INPUTs!DJ$49+INPUTs!DJ$50+INPUTs!DJ$51)</f>
        <v>3522.7127997987659</v>
      </c>
      <c r="DP45" s="147">
        <f>conversões!DO45*(INPUTs!DK$49+INPUTs!DK$50+INPUTs!DK$51)</f>
        <v>13596.780585881317</v>
      </c>
      <c r="DQ45" s="147">
        <f>conversões!DP45*(INPUTs!DL$49+INPUTs!DL$50+INPUTs!DL$51)</f>
        <v>5110.3971968475798</v>
      </c>
      <c r="DR45" s="147">
        <f>conversões!DQ45*(INPUTs!DM$49+INPUTs!DM$50+INPUTs!DM$51)</f>
        <v>13436.866905400799</v>
      </c>
      <c r="DS45" s="145">
        <f t="shared" si="3"/>
        <v>837755.74588449195</v>
      </c>
      <c r="DT45" s="147">
        <f>conversões!DS45*(INPUTs!DO$49+INPUTs!DO$50+INPUTs!DO$51)</f>
        <v>474.98229539214543</v>
      </c>
      <c r="DU45" s="147">
        <f>conversões!DT45*(INPUTs!DP$49+INPUTs!DP$50+INPUTs!DP$51)</f>
        <v>0</v>
      </c>
      <c r="DV45" s="147">
        <f>conversões!DU45*(INPUTs!DQ$49+INPUTs!DQ$50+INPUTs!DQ$51)</f>
        <v>24888.821071788068</v>
      </c>
      <c r="DW45" s="147">
        <f>conversões!DV45*(INPUTs!DR$49+INPUTs!DR$50+INPUTs!DR$51)</f>
        <v>438.50979282836767</v>
      </c>
      <c r="DX45" s="147">
        <f>conversões!DW45*(INPUTs!DS$49+INPUTs!DS$50+INPUTs!DS$51)</f>
        <v>23321.391347504199</v>
      </c>
      <c r="DY45" s="147">
        <f>conversões!DX45*(INPUTs!DT$49+INPUTs!DT$50+INPUTs!DT$51)</f>
        <v>0</v>
      </c>
      <c r="DZ45" s="147">
        <f>conversões!DY45*(INPUTs!DU$49+INPUTs!DU$50+INPUTs!DU$51)</f>
        <v>243.38301697679469</v>
      </c>
      <c r="EA45" s="147">
        <f>conversões!DZ45*(INPUTs!DV$49+INPUTs!DV$50+INPUTs!DV$51)</f>
        <v>219.71568276046037</v>
      </c>
      <c r="EB45" s="147">
        <f>conversões!EA45*(INPUTs!DW$49+INPUTs!DW$50+INPUTs!DW$51)</f>
        <v>14497.061516928283</v>
      </c>
      <c r="EC45" s="147">
        <f>conversões!EB45*(INPUTs!DX$49+INPUTs!DX$50+INPUTs!DX$51)</f>
        <v>50712.595085180386</v>
      </c>
      <c r="ED45" s="147">
        <f>conversões!EC45*(INPUTs!DY$49+INPUTs!DY$50+INPUTs!DY$51)</f>
        <v>2170.9121577474971</v>
      </c>
      <c r="EE45" s="147">
        <f>conversões!ED45*(INPUTs!DZ$49+INPUTs!DZ$50+INPUTs!DZ$51)</f>
        <v>1525.1122732418503</v>
      </c>
      <c r="EF45" s="147">
        <f>conversões!EE45*(INPUTs!EA$49+INPUTs!EA$50+INPUTs!EA$51)</f>
        <v>46306.267298237406</v>
      </c>
      <c r="EG45" s="147">
        <f>conversões!EF45*(INPUTs!EB$49+INPUTs!EB$50+INPUTs!EB$51)</f>
        <v>1495.1734924803648</v>
      </c>
      <c r="EH45" s="147">
        <f>conversões!EG45*(INPUTs!EC$49+INPUTs!EC$50+INPUTs!EC$51)</f>
        <v>957.171144869047</v>
      </c>
      <c r="EI45" s="147">
        <f>conversões!EH45*(INPUTs!ED$49+INPUTs!ED$50+INPUTs!ED$51)</f>
        <v>17550.001755266097</v>
      </c>
      <c r="EJ45" s="147">
        <f>conversões!EI45*(INPUTs!EE$49+INPUTs!EE$50+INPUTs!EE$51)</f>
        <v>46755.225391389307</v>
      </c>
      <c r="EK45" s="147">
        <f>conversões!EJ45*(INPUTs!EF$49+INPUTs!EF$50+INPUTs!EF$51)</f>
        <v>7438.9819966186114</v>
      </c>
      <c r="EL45" s="147">
        <f>conversões!EK45*(INPUTs!EG$49+INPUTs!EG$50+INPUTs!EG$51)</f>
        <v>77295.844854402952</v>
      </c>
      <c r="EM45" s="147">
        <f>conversões!EL45*(INPUTs!EH$49+INPUTs!EH$50+INPUTs!EH$51)</f>
        <v>310958.00689583947</v>
      </c>
      <c r="EN45" s="147">
        <f>conversões!EM45*(INPUTs!EI$49+INPUTs!EI$50+INPUTs!EI$51)</f>
        <v>54778.378001012963</v>
      </c>
      <c r="EO45" s="147">
        <f>conversões!EN45*(INPUTs!EJ$49+INPUTs!EJ$50+INPUTs!EJ$51)</f>
        <v>21411.545033160826</v>
      </c>
      <c r="EP45" s="147">
        <f>conversões!EO45*(INPUTs!EK$49+INPUTs!EK$50+INPUTs!EK$51)</f>
        <v>20253.586538656513</v>
      </c>
      <c r="EQ45" s="147">
        <f>conversões!EP45*(INPUTs!EL$49+INPUTs!EL$50+INPUTs!EL$51)</f>
        <v>4167.584515514548</v>
      </c>
      <c r="ER45" s="147">
        <f>conversões!EQ45*(INPUTs!EM$49+INPUTs!EM$50+INPUTs!EM$51)</f>
        <v>10322.144122090729</v>
      </c>
      <c r="ES45" s="147">
        <f>conversões!ER45*(INPUTs!EN$49+INPUTs!EN$50+INPUTs!EN$51)</f>
        <v>6387.6044066498534</v>
      </c>
      <c r="ET45" s="147">
        <f>conversões!ES45*(INPUTs!EO$49+INPUTs!EO$50+INPUTs!EO$51)</f>
        <v>14545.481078541543</v>
      </c>
      <c r="EU45" s="145">
        <f t="shared" si="4"/>
        <v>759115.48076507822</v>
      </c>
      <c r="EV45" s="147">
        <f>conversões!EU45*(INPUTs!EQ$49+INPUTs!EQ$50+INPUTs!EQ$51)</f>
        <v>173.27494353478627</v>
      </c>
      <c r="EW45" s="147">
        <f>conversões!EV45*(INPUTs!ER$49+INPUTs!ER$50+INPUTs!ER$51)</f>
        <v>0</v>
      </c>
      <c r="EX45" s="147">
        <f>conversões!EW45*(INPUTs!ES$49+INPUTs!ES$50+INPUTs!ES$51)</f>
        <v>22408.208612905633</v>
      </c>
      <c r="EY45" s="147">
        <f>conversões!EX45*(INPUTs!ET$49+INPUTs!ET$50+INPUTs!ET$51)</f>
        <v>485.91327784399601</v>
      </c>
      <c r="EZ45" s="147">
        <f>conversões!EY45*(INPUTs!EU$49+INPUTs!EU$50+INPUTs!EU$51)</f>
        <v>25519.346021206326</v>
      </c>
      <c r="FA45" s="147">
        <f>conversões!EZ45*(INPUTs!EV$49+INPUTs!EV$50+INPUTs!EV$51)</f>
        <v>71.014321120814046</v>
      </c>
      <c r="FB45" s="147">
        <f>conversões!FA45*(INPUTs!EW$49+INPUTs!EW$50+INPUTs!EW$51)</f>
        <v>1059.3727053279958</v>
      </c>
      <c r="FC45" s="147">
        <f>conversões!FB45*(INPUTs!EX$49+INPUTs!EX$50+INPUTs!EX$51)</f>
        <v>399.80299196167545</v>
      </c>
      <c r="FD45" s="147">
        <f>conversões!FC45*(INPUTs!EY$49+INPUTs!EY$50+INPUTs!EY$51)</f>
        <v>13727.343472237051</v>
      </c>
      <c r="FE45" s="147">
        <f>conversões!FD45*(INPUTs!EZ$49+INPUTs!EZ$50+INPUTs!EZ$51)</f>
        <v>21574.746665924446</v>
      </c>
      <c r="FF45" s="147">
        <f>conversões!FE45*(INPUTs!FA$49+INPUTs!FA$50+INPUTs!FA$51)</f>
        <v>2060.5723114215211</v>
      </c>
      <c r="FG45" s="147">
        <f>conversões!FF45*(INPUTs!FB$49+INPUTs!FB$50+INPUTs!FB$51)</f>
        <v>1664.1981657777103</v>
      </c>
      <c r="FH45" s="147">
        <f>conversões!FG45*(INPUTs!FC$49+INPUTs!FC$50+INPUTs!FC$51)</f>
        <v>65618.147196824837</v>
      </c>
      <c r="FI45" s="147">
        <f>conversões!FH45*(INPUTs!FD$49+INPUTs!FD$50+INPUTs!FD$51)</f>
        <v>19566.524584843617</v>
      </c>
      <c r="FJ45" s="147">
        <f>conversões!FI45*(INPUTs!FE$49+INPUTs!FE$50+INPUTs!FE$51)</f>
        <v>334.23554563031598</v>
      </c>
      <c r="FK45" s="147">
        <f>conversões!FJ45*(INPUTs!FF$49+INPUTs!FF$50+INPUTs!FF$51)</f>
        <v>18236.414438171985</v>
      </c>
      <c r="FL45" s="147">
        <f>conversões!FK45*(INPUTs!FG$49+INPUTs!FG$50+INPUTs!FG$51)</f>
        <v>57254.195910758011</v>
      </c>
      <c r="FM45" s="147">
        <f>conversões!FL45*(INPUTs!FH$49+INPUTs!FH$50+INPUTs!FH$51)</f>
        <v>6519.7881695483675</v>
      </c>
      <c r="FN45" s="147">
        <f>conversões!FM45*(INPUTs!FI$49+INPUTs!FI$50+INPUTs!FI$51)</f>
        <v>54658.169814763816</v>
      </c>
      <c r="FO45" s="147">
        <f>conversões!FN45*(INPUTs!FJ$49+INPUTs!FJ$50+INPUTs!FJ$51)</f>
        <v>232701.00204120559</v>
      </c>
      <c r="FP45" s="147">
        <f>conversões!FO45*(INPUTs!FK$49+INPUTs!FK$50+INPUTs!FK$51)</f>
        <v>38227.804725169612</v>
      </c>
      <c r="FQ45" s="147">
        <f>conversões!FP45*(INPUTs!FL$49+INPUTs!FL$50+INPUTs!FL$51)</f>
        <v>36667.51532493149</v>
      </c>
      <c r="FR45" s="147">
        <f>conversões!FQ45*(INPUTs!FM$49+INPUTs!FM$50+INPUTs!FM$51)</f>
        <v>23539.315556576392</v>
      </c>
      <c r="FS45" s="147">
        <f>conversões!FR45*(INPUTs!FN$49+INPUTs!FN$50+INPUTs!FN$51)</f>
        <v>3921.7733671265546</v>
      </c>
      <c r="FT45" s="147">
        <f>conversões!FS45*(INPUTs!FO$49+INPUTs!FO$50+INPUTs!FO$51)</f>
        <v>10226.411967838962</v>
      </c>
      <c r="FU45" s="147">
        <f>conversões!FT45*(INPUTs!FP$49+INPUTs!FP$50+INPUTs!FP$51)</f>
        <v>4405.7300095247292</v>
      </c>
      <c r="FV45" s="147">
        <f>conversões!FU45*(INPUTs!FQ$49+INPUTs!FQ$50+INPUTs!FQ$51)</f>
        <v>12036.181550527421</v>
      </c>
      <c r="FW45" s="145">
        <f t="shared" si="5"/>
        <v>673057.00369270367</v>
      </c>
      <c r="FX45" s="147">
        <f>conversões!FW45*(INPUTs!FS$49+INPUTs!FS$50+INPUTs!FS$51)</f>
        <v>200.00658445441533</v>
      </c>
      <c r="FY45" s="147">
        <f>conversões!FX45*(INPUTs!FT$49+INPUTs!FT$50+INPUTs!FT$51)</f>
        <v>0</v>
      </c>
      <c r="FZ45" s="147">
        <f>conversões!FY45*(INPUTs!FU$49+INPUTs!FU$50+INPUTs!FU$51)</f>
        <v>24603.163234863627</v>
      </c>
      <c r="GA45" s="147">
        <f>conversões!FZ45*(INPUTs!FV$49+INPUTs!FV$50+INPUTs!FV$51)</f>
        <v>0</v>
      </c>
      <c r="GB45" s="147">
        <f>conversões!GA45*(INPUTs!FW$49+INPUTs!FW$50+INPUTs!FW$51)</f>
        <v>31738.38381142895</v>
      </c>
      <c r="GC45" s="147">
        <f>conversões!GB45*(INPUTs!FX$49+INPUTs!FX$50+INPUTs!FX$51)</f>
        <v>2458.1326098278892</v>
      </c>
      <c r="GD45" s="147">
        <f>conversões!GC45*(INPUTs!FY$49+INPUTs!FY$50+INPUTs!FY$51)</f>
        <v>959.56167571624246</v>
      </c>
      <c r="GE45" s="147">
        <f>conversões!GD45*(INPUTs!FZ$49+INPUTs!FZ$50+INPUTs!FZ$51)</f>
        <v>1045.1836272898197</v>
      </c>
      <c r="GF45" s="147">
        <f>conversões!GE45*(INPUTs!GA$49+INPUTs!GA$50+INPUTs!GA$51)</f>
        <v>15734.52423965064</v>
      </c>
      <c r="GG45" s="147">
        <f>conversões!GF45*(INPUTs!GB$49+INPUTs!GB$50+INPUTs!GB$51)</f>
        <v>14810.005880767087</v>
      </c>
      <c r="GH45" s="147">
        <f>conversões!GG45*(INPUTs!GC$49+INPUTs!GC$50+INPUTs!GC$51)</f>
        <v>1533.5658323187356</v>
      </c>
      <c r="GI45" s="147">
        <f>conversões!GH45*(INPUTs!GD$49+INPUTs!GD$50+INPUTs!GD$51)</f>
        <v>562.00339839548315</v>
      </c>
      <c r="GJ45" s="147">
        <f>conversões!GI45*(INPUTs!GE$49+INPUTs!GE$50+INPUTs!GE$51)</f>
        <v>47257.109933487081</v>
      </c>
      <c r="GK45" s="147">
        <f>conversões!GJ45*(INPUTs!GF$49+INPUTs!GF$50+INPUTs!GF$51)</f>
        <v>440.50559861348796</v>
      </c>
      <c r="GL45" s="147">
        <f>conversões!GK45*(INPUTs!GG$49+INPUTs!GG$50+INPUTs!GG$51)</f>
        <v>235.28325216565705</v>
      </c>
      <c r="GM45" s="147">
        <f>conversões!GL45*(INPUTs!GH$49+INPUTs!GH$50+INPUTs!GH$51)</f>
        <v>12839.348635450942</v>
      </c>
      <c r="GN45" s="147">
        <f>conversões!GM45*(INPUTs!GI$49+INPUTs!GI$50+INPUTs!GI$51)</f>
        <v>45508.672998523376</v>
      </c>
      <c r="GO45" s="147">
        <f>conversões!GN45*(INPUTs!GJ$49+INPUTs!GJ$50+INPUTs!GJ$51)</f>
        <v>4644.3969881546982</v>
      </c>
      <c r="GP45" s="147">
        <f>conversões!GO45*(INPUTs!GK$49+INPUTs!GK$50+INPUTs!GK$51)</f>
        <v>50886.205656387625</v>
      </c>
      <c r="GQ45" s="147">
        <f>conversões!GP45*(INPUTs!GL$49+INPUTs!GL$50+INPUTs!GL$51)</f>
        <v>157522.25551344437</v>
      </c>
      <c r="GR45" s="147">
        <f>conversões!GQ45*(INPUTs!GM$49+INPUTs!GM$50+INPUTs!GM$51)</f>
        <v>37267.972138191333</v>
      </c>
      <c r="GS45" s="147">
        <f>conversões!GR45*(INPUTs!GN$49+INPUTs!GN$50+INPUTs!GN$51)</f>
        <v>28509.22190469085</v>
      </c>
      <c r="GT45" s="147">
        <f>conversões!GS45*(INPUTs!GO$49+INPUTs!GO$50+INPUTs!GO$51)</f>
        <v>32601.453890268011</v>
      </c>
      <c r="GU45" s="147">
        <f>conversões!GT45*(INPUTs!GP$49+INPUTs!GP$50+INPUTs!GP$51)</f>
        <v>4106.2908716308784</v>
      </c>
      <c r="GV45" s="147">
        <f>conversões!GU45*(INPUTs!GQ$49+INPUTs!GQ$50+INPUTs!GQ$51)</f>
        <v>11981.018538356233</v>
      </c>
      <c r="GW45" s="147">
        <f>conversões!GV45*(INPUTs!GR$49+INPUTs!GR$50+INPUTs!GR$51)</f>
        <v>5907.2630245656555</v>
      </c>
      <c r="GX45" s="147">
        <f>conversões!GW45*(INPUTs!GS$49+INPUTs!GS$50+INPUTs!GS$51)</f>
        <v>15590.825154870132</v>
      </c>
      <c r="GY45" s="145">
        <f t="shared" si="6"/>
        <v>548942.3549935132</v>
      </c>
      <c r="GZ45" s="147">
        <f>conversões!GY45*(INPUTs!GU$49+INPUTs!GU$50+INPUTs!GU$51)</f>
        <v>1211.8544884313687</v>
      </c>
      <c r="HA45" s="147">
        <f>conversões!GZ45*(INPUTs!GV$49+INPUTs!GV$50+INPUTs!GV$51)</f>
        <v>29.833060198294763</v>
      </c>
      <c r="HB45" s="147">
        <f>conversões!HA45*(INPUTs!GW$49+INPUTs!GW$50+INPUTs!GW$51)</f>
        <v>1092.6232880345715</v>
      </c>
      <c r="HC45" s="147">
        <f>conversões!HB45*(INPUTs!GX$49+INPUTs!GX$50+INPUTs!GX$51)</f>
        <v>0</v>
      </c>
      <c r="HD45" s="147">
        <f>conversões!HC45*(INPUTs!GY$49+INPUTs!GY$50+INPUTs!GY$51)</f>
        <v>19463.903297029516</v>
      </c>
      <c r="HE45" s="147">
        <f>conversões!HD45*(INPUTs!GZ$49+INPUTs!GZ$50+INPUTs!GZ$51)</f>
        <v>50.529736878618856</v>
      </c>
      <c r="HF45" s="147">
        <f>conversões!HE45*(INPUTs!HA$49+INPUTs!HA$50+INPUTs!HA$51)</f>
        <v>495.85821736783572</v>
      </c>
      <c r="HG45" s="147">
        <f>conversões!HF45*(INPUTs!HB$49+INPUTs!HB$50+INPUTs!HB$51)</f>
        <v>3045.8327139589483</v>
      </c>
      <c r="HH45" s="147">
        <f>conversões!HG45*(INPUTs!HC$49+INPUTs!HC$50+INPUTs!HC$51)</f>
        <v>14419.272154325523</v>
      </c>
      <c r="HI45" s="147">
        <f>conversões!HH45*(INPUTs!HD$49+INPUTs!HD$50+INPUTs!HD$51)</f>
        <v>13453.830815346953</v>
      </c>
      <c r="HJ45" s="147">
        <f>conversões!HI45*(INPUTs!HE$49+INPUTs!HE$50+INPUTs!HE$51)</f>
        <v>1614.8689467751217</v>
      </c>
      <c r="HK45" s="147">
        <f>conversões!HJ45*(INPUTs!HF$49+INPUTs!HF$50+INPUTs!HF$51)</f>
        <v>1071.1200546250395</v>
      </c>
      <c r="HL45" s="147">
        <f>conversões!HK45*(INPUTs!HG$49+INPUTs!HG$50+INPUTs!HG$51)</f>
        <v>8521.5989877901939</v>
      </c>
      <c r="HM45" s="147">
        <f>conversões!HL45*(INPUTs!HH$49+INPUTs!HH$50+INPUTs!HH$51)</f>
        <v>235.45379934617566</v>
      </c>
      <c r="HN45" s="147">
        <f>conversões!HM45*(INPUTs!HI$49+INPUTs!HI$50+INPUTs!HI$51)</f>
        <v>574.66866653959949</v>
      </c>
      <c r="HO45" s="147">
        <f>conversões!HN45*(INPUTs!HJ$49+INPUTs!HJ$50+INPUTs!HJ$51)</f>
        <v>5499.3563800389156</v>
      </c>
      <c r="HP45" s="147">
        <f>conversões!HO45*(INPUTs!HK$49+INPUTs!HK$50+INPUTs!HK$51)</f>
        <v>30558.601253903176</v>
      </c>
      <c r="HQ45" s="147">
        <f>conversões!HP45*(INPUTs!HL$49+INPUTs!HL$50+INPUTs!HL$51)</f>
        <v>4629.8645557596219</v>
      </c>
      <c r="HR45" s="147">
        <f>conversões!HQ45*(INPUTs!HM$49+INPUTs!HM$50+INPUTs!HM$51)</f>
        <v>51668.908699966181</v>
      </c>
      <c r="HS45" s="147">
        <f>conversões!HR45*(INPUTs!HN$49+INPUTs!HN$50+INPUTs!HN$51)</f>
        <v>91196.247317076224</v>
      </c>
      <c r="HT45" s="147">
        <f>conversões!HS45*(INPUTs!HO$49+INPUTs!HO$50+INPUTs!HO$51)</f>
        <v>34537.117021186859</v>
      </c>
      <c r="HU45" s="147">
        <f>conversões!HT45*(INPUTs!HP$49+INPUTs!HP$50+INPUTs!HP$51)</f>
        <v>30437.449579402535</v>
      </c>
      <c r="HV45" s="147">
        <f>conversões!HU45*(INPUTs!HQ$49+INPUTs!HQ$50+INPUTs!HQ$51)</f>
        <v>30095.199614153786</v>
      </c>
      <c r="HW45" s="147">
        <f>conversões!HV45*(INPUTs!HR$49+INPUTs!HR$50+INPUTs!HR$51)</f>
        <v>6933.0641358843041</v>
      </c>
      <c r="HX45" s="147">
        <f>conversões!HW45*(INPUTs!HS$49+INPUTs!HS$50+INPUTs!HS$51)</f>
        <v>11455.941043590821</v>
      </c>
      <c r="HY45" s="147">
        <f>conversões!HX45*(INPUTs!HT$49+INPUTs!HT$50+INPUTs!HT$51)</f>
        <v>9443.7512294705757</v>
      </c>
      <c r="HZ45" s="147">
        <f>conversões!HY45*(INPUTs!HU$49+INPUTs!HU$50+INPUTs!HU$51)</f>
        <v>18327.173403035587</v>
      </c>
      <c r="IA45" s="145">
        <f t="shared" si="7"/>
        <v>390063.92246011633</v>
      </c>
    </row>
    <row r="46" spans="1:235" s="28" customFormat="1" x14ac:dyDescent="0.25">
      <c r="A46" s="88" t="s">
        <v>841</v>
      </c>
      <c r="B46" s="89">
        <v>9101</v>
      </c>
      <c r="C46" s="89"/>
      <c r="D46" s="89"/>
      <c r="E46" s="89"/>
      <c r="F46" s="89" t="s">
        <v>80</v>
      </c>
      <c r="G46" s="89" t="s">
        <v>831</v>
      </c>
      <c r="H46" s="89" t="s">
        <v>35</v>
      </c>
      <c r="I46" s="88" t="s">
        <v>841</v>
      </c>
      <c r="J46" s="88" t="s">
        <v>841</v>
      </c>
      <c r="K46" s="88" t="s">
        <v>845</v>
      </c>
      <c r="L46" s="147">
        <f>conversões!K46*(INPUTs!G$49+INPUTs!G$50+INPUTs!G$51)</f>
        <v>338.49187820736097</v>
      </c>
      <c r="M46" s="147">
        <f>conversões!L46*(INPUTs!H$49+INPUTs!H$50+INPUTs!H$51)</f>
        <v>0</v>
      </c>
      <c r="N46" s="147">
        <f>conversões!M46*(INPUTs!I$49+INPUTs!I$50+INPUTs!I$51)</f>
        <v>0</v>
      </c>
      <c r="O46" s="147">
        <f>conversões!N46*(INPUTs!J$49+INPUTs!J$50+INPUTs!J$51)</f>
        <v>0</v>
      </c>
      <c r="P46" s="147">
        <f>conversões!O46*(INPUTs!K$49+INPUTs!K$50+INPUTs!K$51)</f>
        <v>55.273855750825177</v>
      </c>
      <c r="Q46" s="147">
        <f>conversões!P46*(INPUTs!L$49+INPUTs!L$50+INPUTs!L$51)</f>
        <v>0</v>
      </c>
      <c r="R46" s="147">
        <f>conversões!Q46*(INPUTs!M$49+INPUTs!M$50+INPUTs!M$51)</f>
        <v>0</v>
      </c>
      <c r="S46" s="147">
        <f>conversões!R46*(INPUTs!N$49+INPUTs!N$50+INPUTs!N$51)</f>
        <v>20.200321022067939</v>
      </c>
      <c r="T46" s="147">
        <f>conversões!S46*(INPUTs!O$49+INPUTs!O$50+INPUTs!O$51)</f>
        <v>66.603561020859431</v>
      </c>
      <c r="U46" s="147">
        <f>conversões!T46*(INPUTs!P$49+INPUTs!P$50+INPUTs!P$51)</f>
        <v>66.065606439602007</v>
      </c>
      <c r="V46" s="147">
        <f>conversões!U46*(INPUTs!Q$49+INPUTs!Q$50+INPUTs!Q$51)</f>
        <v>2603.6744139574612</v>
      </c>
      <c r="W46" s="147">
        <f>conversões!V46*(INPUTs!R$49+INPUTs!R$50+INPUTs!R$51)</f>
        <v>63.248187191960149</v>
      </c>
      <c r="X46" s="147">
        <f>conversões!W46*(INPUTs!S$49+INPUTs!S$50+INPUTs!S$51)</f>
        <v>657.43914659869847</v>
      </c>
      <c r="Y46" s="147">
        <f>conversões!X46*(INPUTs!T$49+INPUTs!T$50+INPUTs!T$51)</f>
        <v>0</v>
      </c>
      <c r="Z46" s="147">
        <f>conversões!Y46*(INPUTs!U$49+INPUTs!U$50+INPUTs!U$51)</f>
        <v>262.48825660930777</v>
      </c>
      <c r="AA46" s="147">
        <f>conversões!Z46*(INPUTs!V$49+INPUTs!V$50+INPUTs!V$51)</f>
        <v>7192.2857760131619</v>
      </c>
      <c r="AB46" s="147">
        <f>conversões!AA46*(INPUTs!W$49+INPUTs!W$50+INPUTs!W$51)</f>
        <v>5052.9542531441948</v>
      </c>
      <c r="AC46" s="147">
        <f>conversões!AB46*(INPUTs!X$49+INPUTs!X$50+INPUTs!X$51)</f>
        <v>16.651522737083326</v>
      </c>
      <c r="AD46" s="147">
        <f>conversões!AC46*(INPUTs!Y$49+INPUTs!Y$50+INPUTs!Y$51)</f>
        <v>59060.198587328647</v>
      </c>
      <c r="AE46" s="147">
        <f>conversões!AD46*(INPUTs!Z$49+INPUTs!Z$50+INPUTs!Z$51)</f>
        <v>8290.7250927452806</v>
      </c>
      <c r="AF46" s="147">
        <f>conversões!AE46*(INPUTs!AA$49+INPUTs!AA$50+INPUTs!AA$51)</f>
        <v>27739.359119532062</v>
      </c>
      <c r="AG46" s="147">
        <f>conversões!AF46*(INPUTs!AB$49+INPUTs!AB$50+INPUTs!AB$51)</f>
        <v>367.00899085496047</v>
      </c>
      <c r="AH46" s="147">
        <f>conversões!AG46*(INPUTs!AC$49+INPUTs!AC$50+INPUTs!AC$51)</f>
        <v>4497.3557276073871</v>
      </c>
      <c r="AI46" s="147">
        <f>conversões!AH46*(INPUTs!AD$49+INPUTs!AD$50+INPUTs!AD$51)</f>
        <v>297.20944143706811</v>
      </c>
      <c r="AJ46" s="147">
        <f>conversões!AI46*(INPUTs!AE$49+INPUTs!AE$50+INPUTs!AE$51)</f>
        <v>38.512396164704455</v>
      </c>
      <c r="AK46" s="147">
        <f>conversões!AJ46*(INPUTs!AF$49+INPUTs!AF$50+INPUTs!AF$51)</f>
        <v>829.25503204301788</v>
      </c>
      <c r="AL46" s="147">
        <f>conversões!AK46*(INPUTs!AG$49+INPUTs!AG$50+INPUTs!AG$51)</f>
        <v>8603.7976395166461</v>
      </c>
      <c r="AM46" s="145">
        <f t="shared" si="0"/>
        <v>126118.79880592234</v>
      </c>
      <c r="AN46" s="147">
        <f>conversões!AM46*(INPUTs!AI$49+INPUTs!AI$50+INPUTs!AI$51)</f>
        <v>256.59615549747502</v>
      </c>
      <c r="AO46" s="147">
        <f>conversões!AN46*(INPUTs!AJ$49+INPUTs!AJ$50+INPUTs!AJ$51)</f>
        <v>0</v>
      </c>
      <c r="AP46" s="147">
        <f>conversões!AO46*(INPUTs!AK$49+INPUTs!AK$50+INPUTs!AK$51)</f>
        <v>0</v>
      </c>
      <c r="AQ46" s="147">
        <f>conversões!AP46*(INPUTs!AL$49+INPUTs!AL$50+INPUTs!AL$51)</f>
        <v>0</v>
      </c>
      <c r="AR46" s="147">
        <f>conversões!AQ46*(INPUTs!AM$49+INPUTs!AM$50+INPUTs!AM$51)</f>
        <v>56.62102795695602</v>
      </c>
      <c r="AS46" s="147">
        <f>conversões!AR46*(INPUTs!AN$49+INPUTs!AN$50+INPUTs!AN$51)</f>
        <v>0</v>
      </c>
      <c r="AT46" s="147">
        <f>conversões!AS46*(INPUTs!AO$49+INPUTs!AO$50+INPUTs!AO$51)</f>
        <v>0</v>
      </c>
      <c r="AU46" s="147">
        <f>conversões!AT46*(INPUTs!AP$49+INPUTs!AP$50+INPUTs!AP$51)</f>
        <v>380.3237614709991</v>
      </c>
      <c r="AV46" s="147">
        <f>conversões!AU46*(INPUTs!AQ$49+INPUTs!AQ$50+INPUTs!AQ$51)</f>
        <v>4596.7260728798192</v>
      </c>
      <c r="AW46" s="147">
        <f>conversões!AV46*(INPUTs!AR$49+INPUTs!AR$50+INPUTs!AR$51)</f>
        <v>101.89200967357924</v>
      </c>
      <c r="AX46" s="147">
        <f>conversões!AW46*(INPUTs!AS$49+INPUTs!AS$50+INPUTs!AS$51)</f>
        <v>2530.3694090103795</v>
      </c>
      <c r="AY46" s="147">
        <f>conversões!AX46*(INPUTs!AT$49+INPUTs!AT$50+INPUTs!AT$51)</f>
        <v>0</v>
      </c>
      <c r="AZ46" s="147">
        <f>conversões!AY46*(INPUTs!AU$49+INPUTs!AU$50+INPUTs!AU$51)</f>
        <v>693.81720675710949</v>
      </c>
      <c r="BA46" s="147">
        <f>conversões!AZ46*(INPUTs!AV$49+INPUTs!AV$50+INPUTs!AV$51)</f>
        <v>16.813781137265689</v>
      </c>
      <c r="BB46" s="147">
        <f>conversões!BA46*(INPUTs!AW$49+INPUTs!AW$50+INPUTs!AW$51)</f>
        <v>218.53823629052661</v>
      </c>
      <c r="BC46" s="147">
        <f>conversões!BB46*(INPUTs!AX$49+INPUTs!AX$50+INPUTs!AX$51)</f>
        <v>7884.8253922206368</v>
      </c>
      <c r="BD46" s="147">
        <f>conversões!BC46*(INPUTs!AY$49+INPUTs!AY$50+INPUTs!AY$51)</f>
        <v>5172.1102787854161</v>
      </c>
      <c r="BE46" s="147">
        <f>conversões!BD46*(INPUTs!AZ$49+INPUTs!AZ$50+INPUTs!AZ$51)</f>
        <v>0</v>
      </c>
      <c r="BF46" s="147">
        <f>conversões!BE46*(INPUTs!BA$49+INPUTs!BA$50+INPUTs!BA$51)</f>
        <v>70885.109540664489</v>
      </c>
      <c r="BG46" s="147">
        <f>conversões!BF46*(INPUTs!BB$49+INPUTs!BB$50+INPUTs!BB$51)</f>
        <v>9596.4254095735614</v>
      </c>
      <c r="BH46" s="147">
        <f>conversões!BG46*(INPUTs!BC$49+INPUTs!BC$50+INPUTs!BC$51)</f>
        <v>30759.595947407917</v>
      </c>
      <c r="BI46" s="147">
        <f>conversões!BH46*(INPUTs!BD$49+INPUTs!BD$50+INPUTs!BD$51)</f>
        <v>412.79791819882348</v>
      </c>
      <c r="BJ46" s="147">
        <f>conversões!BI46*(INPUTs!BE$49+INPUTs!BE$50+INPUTs!BE$51)</f>
        <v>4260.1888197638054</v>
      </c>
      <c r="BK46" s="147">
        <f>conversões!BJ46*(INPUTs!BF$49+INPUTs!BF$50+INPUTs!BF$51)</f>
        <v>365.35949625874082</v>
      </c>
      <c r="BL46" s="147">
        <f>conversões!BK46*(INPUTs!BG$49+INPUTs!BG$50+INPUTs!BG$51)</f>
        <v>0</v>
      </c>
      <c r="BM46" s="147">
        <f>conversões!BL46*(INPUTs!BH$49+INPUTs!BH$50+INPUTs!BH$51)</f>
        <v>873.2247153274443</v>
      </c>
      <c r="BN46" s="147">
        <f>conversões!BM46*(INPUTs!BI$49+INPUTs!BI$50+INPUTs!BI$51)</f>
        <v>8879.7970104239612</v>
      </c>
      <c r="BO46" s="145">
        <f t="shared" si="1"/>
        <v>147941.13218929892</v>
      </c>
      <c r="BP46" s="147">
        <f>conversões!BO46*(INPUTs!BK$49+INPUTs!BK$50+INPUTs!BK$51)</f>
        <v>205.76321705388159</v>
      </c>
      <c r="BQ46" s="147">
        <f>conversões!BP46*(INPUTs!BL$49+INPUTs!BL$50+INPUTs!BL$51)</f>
        <v>0</v>
      </c>
      <c r="BR46" s="147">
        <f>conversões!BQ46*(INPUTs!BM$49+INPUTs!BM$50+INPUTs!BM$51)</f>
        <v>0</v>
      </c>
      <c r="BS46" s="147">
        <f>conversões!BR46*(INPUTs!BN$49+INPUTs!BN$50+INPUTs!BN$51)</f>
        <v>0</v>
      </c>
      <c r="BT46" s="147">
        <f>conversões!BS46*(INPUTs!BO$49+INPUTs!BO$50+INPUTs!BO$51)</f>
        <v>56.594412991728966</v>
      </c>
      <c r="BU46" s="147">
        <f>conversões!BT46*(INPUTs!BP$49+INPUTs!BP$50+INPUTs!BP$51)</f>
        <v>0</v>
      </c>
      <c r="BV46" s="147">
        <f>conversões!BU46*(INPUTs!BQ$49+INPUTs!BQ$50+INPUTs!BQ$51)</f>
        <v>0</v>
      </c>
      <c r="BW46" s="147">
        <f>conversões!BV46*(INPUTs!BR$49+INPUTs!BR$50+INPUTs!BR$51)</f>
        <v>49.616947196043114</v>
      </c>
      <c r="BX46" s="147">
        <f>conversões!BW46*(INPUTs!BS$49+INPUTs!BS$50+INPUTs!BS$51)</f>
        <v>65.759820067620964</v>
      </c>
      <c r="BY46" s="147">
        <f>conversões!BX46*(INPUTs!BT$49+INPUTs!BT$50+INPUTs!BT$51)</f>
        <v>98.639730101431454</v>
      </c>
      <c r="BZ46" s="147">
        <f>conversões!BY46*(INPUTs!BU$49+INPUTs!BU$50+INPUTs!BU$51)</f>
        <v>2419.0772683673472</v>
      </c>
      <c r="CA46" s="147">
        <f>conversões!BZ46*(INPUTs!BV$49+INPUTs!BV$50+INPUTs!BV$51)</f>
        <v>19.848206141395579</v>
      </c>
      <c r="CB46" s="147">
        <f>conversões!CA46*(INPUTs!BW$49+INPUTs!BW$50+INPUTs!BW$51)</f>
        <v>448.18991256703526</v>
      </c>
      <c r="CC46" s="147">
        <f>conversões!CB46*(INPUTs!BX$49+INPUTs!BX$50+INPUTs!BX$51)</f>
        <v>16.439955016905241</v>
      </c>
      <c r="CD46" s="147">
        <f>conversões!CC46*(INPUTs!BY$49+INPUTs!BY$50+INPUTs!BY$51)</f>
        <v>218.23908130962471</v>
      </c>
      <c r="CE46" s="147">
        <f>conversões!CD46*(INPUTs!BZ$49+INPUTs!BZ$50+INPUTs!BZ$51)</f>
        <v>7905.2036456228816</v>
      </c>
      <c r="CF46" s="147">
        <f>conversões!CE46*(INPUTs!CA$49+INPUTs!CA$50+INPUTs!CA$51)</f>
        <v>5212.1600773657337</v>
      </c>
      <c r="CG46" s="147">
        <f>conversões!CF46*(INPUTs!CB$49+INPUTs!CB$50+INPUTs!CB$51)</f>
        <v>0</v>
      </c>
      <c r="CH46" s="147">
        <f>conversões!CG46*(INPUTs!CC$49+INPUTs!CC$50+INPUTs!CC$51)</f>
        <v>73347.655403496829</v>
      </c>
      <c r="CI46" s="147">
        <f>conversões!CH46*(INPUTs!CD$49+INPUTs!CD$50+INPUTs!CD$51)</f>
        <v>14753.99930526668</v>
      </c>
      <c r="CJ46" s="147">
        <f>conversões!CI46*(INPUTs!CE$49+INPUTs!CE$50+INPUTs!CE$51)</f>
        <v>19280.264636232252</v>
      </c>
      <c r="CK46" s="147">
        <f>conversões!CJ46*(INPUTs!CF$49+INPUTs!CF$50+INPUTs!CF$51)</f>
        <v>403.87260424632939</v>
      </c>
      <c r="CL46" s="147">
        <f>conversões!CK46*(INPUTs!CG$49+INPUTs!CG$50+INPUTs!CG$51)</f>
        <v>3263.1320469628563</v>
      </c>
      <c r="CM46" s="147">
        <f>conversões!CL46*(INPUTs!CH$49+INPUTs!CH$50+INPUTs!CH$51)</f>
        <v>281.95712239803231</v>
      </c>
      <c r="CN46" s="147">
        <f>conversões!CM46*(INPUTs!CI$49+INPUTs!CI$50+INPUTs!CI$51)</f>
        <v>29.505490328011224</v>
      </c>
      <c r="CO46" s="147">
        <f>conversões!CN46*(INPUTs!CJ$49+INPUTs!CJ$50+INPUTs!CJ$51)</f>
        <v>16.439955016905241</v>
      </c>
      <c r="CP46" s="147">
        <f>conversões!CO46*(INPUTs!CK$49+INPUTs!CK$50+INPUTs!CK$51)</f>
        <v>1957.4800702987961</v>
      </c>
      <c r="CQ46" s="145">
        <f t="shared" si="2"/>
        <v>130049.83890804832</v>
      </c>
      <c r="CR46" s="147">
        <f>conversões!CQ46*(INPUTs!CM$49+INPUTs!CM$50+INPUTs!CM$51)</f>
        <v>188.65988253506782</v>
      </c>
      <c r="CS46" s="147">
        <f>conversões!CR46*(INPUTs!CN$49+INPUTs!CN$50+INPUTs!CN$51)</f>
        <v>0</v>
      </c>
      <c r="CT46" s="147">
        <f>conversões!CS46*(INPUTs!CO$49+INPUTs!CO$50+INPUTs!CO$51)</f>
        <v>852.15642743705735</v>
      </c>
      <c r="CU46" s="147">
        <f>conversões!CT46*(INPUTs!CP$49+INPUTs!CP$50+INPUTs!CP$51)</f>
        <v>0</v>
      </c>
      <c r="CV46" s="147">
        <f>conversões!CU46*(INPUTs!CQ$49+INPUTs!CQ$50+INPUTs!CQ$51)</f>
        <v>323.99259236175072</v>
      </c>
      <c r="CW46" s="147">
        <f>conversões!CV46*(INPUTs!CR$49+INPUTs!CR$50+INPUTs!CR$51)</f>
        <v>0</v>
      </c>
      <c r="CX46" s="147">
        <f>conversões!CW46*(INPUTs!CS$49+INPUTs!CS$50+INPUTs!CS$51)</f>
        <v>0</v>
      </c>
      <c r="CY46" s="147">
        <f>conversões!CX46*(INPUTs!CT$49+INPUTs!CT$50+INPUTs!CT$51)</f>
        <v>602.17583636162988</v>
      </c>
      <c r="CZ46" s="147">
        <f>conversões!CY46*(INPUTs!CU$49+INPUTs!CU$50+INPUTs!CU$51)</f>
        <v>61.619194178229385</v>
      </c>
      <c r="DA46" s="147">
        <f>conversões!CZ46*(INPUTs!CV$49+INPUTs!CV$50+INPUTs!CV$51)</f>
        <v>15.404798544557346</v>
      </c>
      <c r="DB46" s="147">
        <f>conversões!DA46*(INPUTs!CW$49+INPUTs!CW$50+INPUTs!CW$51)</f>
        <v>2388.0309537703561</v>
      </c>
      <c r="DC46" s="147">
        <f>conversões!DB46*(INPUTs!CX$49+INPUTs!CX$50+INPUTs!CX$51)</f>
        <v>18.764740568398185</v>
      </c>
      <c r="DD46" s="147">
        <f>conversões!DC46*(INPUTs!CY$49+INPUTs!CY$50+INPUTs!CY$51)</f>
        <v>2048.8608189743923</v>
      </c>
      <c r="DE46" s="147">
        <f>conversões!DD46*(INPUTs!CZ$49+INPUTs!CZ$50+INPUTs!CZ$51)</f>
        <v>15.404798544557346</v>
      </c>
      <c r="DF46" s="147">
        <f>conversões!DE46*(INPUTs!DA$49+INPUTs!DA$50+INPUTs!DA$51)</f>
        <v>236.42776023850632</v>
      </c>
      <c r="DG46" s="147">
        <f>conversões!DF46*(INPUTs!DB$49+INPUTs!DB$50+INPUTs!DB$51)</f>
        <v>7823.3933652138903</v>
      </c>
      <c r="DH46" s="147">
        <f>conversões!DG46*(INPUTs!DC$49+INPUTs!DC$50+INPUTs!DC$51)</f>
        <v>4656.2750420283046</v>
      </c>
      <c r="DI46" s="147">
        <f>conversões!DH46*(INPUTs!DD$49+INPUTs!DD$50+INPUTs!DD$51)</f>
        <v>0</v>
      </c>
      <c r="DJ46" s="147">
        <f>conversões!DI46*(INPUTs!DE$49+INPUTs!DE$50+INPUTs!DE$51)</f>
        <v>77701.748458004135</v>
      </c>
      <c r="DK46" s="147">
        <f>conversões!DJ46*(INPUTs!DF$49+INPUTs!DF$50+INPUTs!DF$51)</f>
        <v>44906.557916207377</v>
      </c>
      <c r="DL46" s="147">
        <f>conversões!DK46*(INPUTs!DG$49+INPUTs!DG$50+INPUTs!DG$51)</f>
        <v>32048.794981459348</v>
      </c>
      <c r="DM46" s="147">
        <f>conversões!DL46*(INPUTs!DH$49+INPUTs!DH$50+INPUTs!DH$51)</f>
        <v>429.27379078176563</v>
      </c>
      <c r="DN46" s="147">
        <f>conversões!DM46*(INPUTs!DI$49+INPUTs!DI$50+INPUTs!DI$51)</f>
        <v>4289.1012447337253</v>
      </c>
      <c r="DO46" s="147">
        <f>conversões!DN46*(INPUTs!DJ$49+INPUTs!DJ$50+INPUTs!DJ$51)</f>
        <v>222.89697663615308</v>
      </c>
      <c r="DP46" s="147">
        <f>conversões!DO46*(INPUTs!DK$49+INPUTs!DK$50+INPUTs!DK$51)</f>
        <v>0</v>
      </c>
      <c r="DQ46" s="147">
        <f>conversões!DP46*(INPUTs!DL$49+INPUTs!DL$50+INPUTs!DL$51)</f>
        <v>31.233582370157549</v>
      </c>
      <c r="DR46" s="147">
        <f>conversões!DQ46*(INPUTs!DM$49+INPUTs!DM$50+INPUTs!DM$51)</f>
        <v>3530.0918396299794</v>
      </c>
      <c r="DS46" s="145">
        <f t="shared" si="3"/>
        <v>182390.86500057933</v>
      </c>
      <c r="DT46" s="147">
        <f>conversões!DS46*(INPUTs!DO$49+INPUTs!DO$50+INPUTs!DO$51)</f>
        <v>32.483632769513648</v>
      </c>
      <c r="DU46" s="147">
        <f>conversões!DT46*(INPUTs!DP$49+INPUTs!DP$50+INPUTs!DP$51)</f>
        <v>0</v>
      </c>
      <c r="DV46" s="147">
        <f>conversões!DU46*(INPUTs!DQ$49+INPUTs!DQ$50+INPUTs!DQ$51)</f>
        <v>18.648011404720794</v>
      </c>
      <c r="DW46" s="147">
        <f>conversões!DV46*(INPUTs!DR$49+INPUTs!DR$50+INPUTs!DR$51)</f>
        <v>0</v>
      </c>
      <c r="DX46" s="147">
        <f>conversões!DW46*(INPUTs!DS$49+INPUTs!DS$50+INPUTs!DS$51)</f>
        <v>338.59043920365809</v>
      </c>
      <c r="DY46" s="147">
        <f>conversões!DX46*(INPUTs!DT$49+INPUTs!DT$50+INPUTs!DT$51)</f>
        <v>0</v>
      </c>
      <c r="DZ46" s="147">
        <f>conversões!DY46*(INPUTs!DU$49+INPUTs!DU$50+INPUTs!DU$51)</f>
        <v>0</v>
      </c>
      <c r="EA46" s="147">
        <f>conversões!DZ46*(INPUTs!DV$49+INPUTs!DV$50+INPUTs!DV$51)</f>
        <v>0</v>
      </c>
      <c r="EB46" s="147">
        <f>conversões!EA46*(INPUTs!DW$49+INPUTs!DW$50+INPUTs!DW$51)</f>
        <v>61.357973009081327</v>
      </c>
      <c r="EC46" s="147">
        <f>conversões!EB46*(INPUTs!DX$49+INPUTs!DX$50+INPUTs!DX$51)</f>
        <v>15.339493252270332</v>
      </c>
      <c r="ED46" s="147">
        <f>conversões!EC46*(INPUTs!DY$49+INPUTs!DY$50+INPUTs!DY$51)</f>
        <v>2417.9971057623329</v>
      </c>
      <c r="EE46" s="147">
        <f>conversões!ED46*(INPUTs!DZ$49+INPUTs!DZ$50+INPUTs!DZ$51)</f>
        <v>18.661245477342927</v>
      </c>
      <c r="EF46" s="147">
        <f>conversões!EE46*(INPUTs!EA$49+INPUTs!EA$50+INPUTs!EA$51)</f>
        <v>508.49668195336625</v>
      </c>
      <c r="EG46" s="147">
        <f>conversões!EF46*(INPUTs!EB$49+INPUTs!EB$50+INPUTs!EB$51)</f>
        <v>15.339493252270332</v>
      </c>
      <c r="EH46" s="147">
        <f>conversões!EG46*(INPUTs!EC$49+INPUTs!EC$50+INPUTs!EC$51)</f>
        <v>69.027719635216499</v>
      </c>
      <c r="EI46" s="147">
        <f>conversões!EH46*(INPUTs!ED$49+INPUTs!ED$50+INPUTs!ED$51)</f>
        <v>1557.2238481065947</v>
      </c>
      <c r="EJ46" s="147">
        <f>conversões!EI46*(INPUTs!EE$49+INPUTs!EE$50+INPUTs!EE$51)</f>
        <v>4502.7416151986135</v>
      </c>
      <c r="EK46" s="147">
        <f>conversões!EJ46*(INPUTs!EF$49+INPUTs!EF$50+INPUTs!EF$51)</f>
        <v>16.873442577497364</v>
      </c>
      <c r="EL46" s="147">
        <f>conversões!EK46*(INPUTs!EG$49+INPUTs!EG$50+INPUTs!EG$51)</f>
        <v>74611.554446554786</v>
      </c>
      <c r="EM46" s="147">
        <f>conversões!EL46*(INPUTs!EH$49+INPUTs!EH$50+INPUTs!EH$51)</f>
        <v>41711.219831230279</v>
      </c>
      <c r="EN46" s="147">
        <f>conversões!EM46*(INPUTs!EI$49+INPUTs!EI$50+INPUTs!EI$51)</f>
        <v>34381.553079012177</v>
      </c>
      <c r="EO46" s="147">
        <f>conversões!EN46*(INPUTs!EJ$49+INPUTs!EJ$50+INPUTs!EJ$51)</f>
        <v>16.413257779934849</v>
      </c>
      <c r="EP46" s="147">
        <f>conversões!EO46*(INPUTs!EK$49+INPUTs!EK$50+INPUTs!EK$51)</f>
        <v>3224.8009129929255</v>
      </c>
      <c r="EQ46" s="147">
        <f>conversões!EP46*(INPUTs!EL$49+INPUTs!EL$50+INPUTs!EL$51)</f>
        <v>223.23233678210732</v>
      </c>
      <c r="ER46" s="147">
        <f>conversões!EQ46*(INPUTs!EM$49+INPUTs!EM$50+INPUTs!EM$51)</f>
        <v>726.45885009285041</v>
      </c>
      <c r="ES46" s="147">
        <f>conversões!ER46*(INPUTs!EN$49+INPUTs!EN$50+INPUTs!EN$51)</f>
        <v>368.04617631492454</v>
      </c>
      <c r="ET46" s="147">
        <f>conversões!ES46*(INPUTs!EO$49+INPUTs!EO$50+INPUTs!EO$51)</f>
        <v>4482.9942734448978</v>
      </c>
      <c r="EU46" s="145">
        <f t="shared" si="4"/>
        <v>169319.05386580733</v>
      </c>
      <c r="EV46" s="147">
        <f>conversões!EU46*(INPUTs!EQ$49+INPUTs!EQ$50+INPUTs!EQ$51)</f>
        <v>28.405728448325618</v>
      </c>
      <c r="EW46" s="147">
        <f>conversões!EV46*(INPUTs!ER$49+INPUTs!ER$50+INPUTs!ER$51)</f>
        <v>0</v>
      </c>
      <c r="EX46" s="147">
        <f>conversões!EW46*(INPUTs!ES$49+INPUTs!ES$50+INPUTs!ES$51)</f>
        <v>19.853466119797474</v>
      </c>
      <c r="EY46" s="147">
        <f>conversões!EX46*(INPUTs!ET$49+INPUTs!ET$50+INPUTs!ET$51)</f>
        <v>0</v>
      </c>
      <c r="EZ46" s="147">
        <f>conversões!EY46*(INPUTs!EU$49+INPUTs!EU$50+INPUTs!EU$51)</f>
        <v>329.7770680156687</v>
      </c>
      <c r="FA46" s="147">
        <f>conversões!EZ46*(INPUTs!EV$49+INPUTs!EV$50+INPUTs!EV$51)</f>
        <v>0</v>
      </c>
      <c r="FB46" s="147">
        <f>conversões!FA46*(INPUTs!EW$49+INPUTs!EW$50+INPUTs!EW$51)</f>
        <v>0</v>
      </c>
      <c r="FC46" s="147">
        <f>conversões!FB46*(INPUTs!EX$49+INPUTs!EX$50+INPUTs!EX$51)</f>
        <v>543.56560539024156</v>
      </c>
      <c r="FD46" s="147">
        <f>conversões!FC46*(INPUTs!EY$49+INPUTs!EY$50+INPUTs!EY$51)</f>
        <v>56.811456896651237</v>
      </c>
      <c r="FE46" s="147">
        <f>conversões!FD46*(INPUTs!EZ$49+INPUTs!EZ$50+INPUTs!EZ$51)</f>
        <v>28.405728448325618</v>
      </c>
      <c r="FF46" s="147">
        <f>conversões!FE46*(INPUTs!FA$49+INPUTs!FA$50+INPUTs!FA$51)</f>
        <v>2084.7733811836656</v>
      </c>
      <c r="FG46" s="147">
        <f>conversões!FF46*(INPUTs!FB$49+INPUTs!FB$50+INPUTs!FB$51)</f>
        <v>18.950591568269669</v>
      </c>
      <c r="FH46" s="147">
        <f>conversões!FG46*(INPUTs!FC$49+INPUTs!FC$50+INPUTs!FC$51)</f>
        <v>489.2566015386401</v>
      </c>
      <c r="FI46" s="147">
        <f>conversões!FH46*(INPUTs!FD$49+INPUTs!FD$50+INPUTs!FD$51)</f>
        <v>14.202864224162809</v>
      </c>
      <c r="FJ46" s="147">
        <f>conversões!FI46*(INPUTs!FE$49+INPUTs!FE$50+INPUTs!FE$51)</f>
        <v>63.77544193559558</v>
      </c>
      <c r="FK46" s="147">
        <f>conversões!FJ46*(INPUTs!FF$49+INPUTs!FF$50+INPUTs!FF$51)</f>
        <v>2000.1957828858849</v>
      </c>
      <c r="FL46" s="147">
        <f>conversões!FK46*(INPUTs!FG$49+INPUTs!FG$50+INPUTs!FG$51)</f>
        <v>3652.0185196357256</v>
      </c>
      <c r="FM46" s="147">
        <f>conversões!FL46*(INPUTs!FH$49+INPUTs!FH$50+INPUTs!FH$51)</f>
        <v>42.211523350092477</v>
      </c>
      <c r="FN46" s="147">
        <f>conversões!FM46*(INPUTs!FI$49+INPUTs!FI$50+INPUTs!FI$51)</f>
        <v>65354.881072937496</v>
      </c>
      <c r="FO46" s="147">
        <f>conversões!FN46*(INPUTs!FJ$49+INPUTs!FJ$50+INPUTs!FJ$51)</f>
        <v>49293.610855661718</v>
      </c>
      <c r="FP46" s="147">
        <f>conversões!FO46*(INPUTs!FK$49+INPUTs!FK$50+INPUTs!FK$51)</f>
        <v>32361.372134092569</v>
      </c>
      <c r="FQ46" s="147">
        <f>conversões!FP46*(INPUTs!FL$49+INPUTs!FL$50+INPUTs!FL$51)</f>
        <v>452.38230075748487</v>
      </c>
      <c r="FR46" s="147">
        <f>conversões!FQ46*(INPUTs!FM$49+INPUTs!FM$50+INPUTs!FM$51)</f>
        <v>366.66236456279103</v>
      </c>
      <c r="FS46" s="147">
        <f>conversões!FR46*(INPUTs!FN$49+INPUTs!FN$50+INPUTs!FN$51)</f>
        <v>222.70549260405133</v>
      </c>
      <c r="FT46" s="147">
        <f>conversões!FS46*(INPUTs!FO$49+INPUTs!FO$50+INPUTs!FO$51)</f>
        <v>152.37016002446259</v>
      </c>
      <c r="FU46" s="147">
        <f>conversões!FT46*(INPUTs!FP$49+INPUTs!FP$50+INPUTs!FP$51)</f>
        <v>492.05166413037347</v>
      </c>
      <c r="FV46" s="147">
        <f>conversões!FU46*(INPUTs!FQ$49+INPUTs!FQ$50+INPUTs!FQ$51)</f>
        <v>2761.0881187512118</v>
      </c>
      <c r="FW46" s="145">
        <f t="shared" si="5"/>
        <v>160829.32792316325</v>
      </c>
      <c r="FX46" s="147">
        <f>conversões!FW46*(INPUTs!FS$49+INPUTs!FS$50+INPUTs!FS$51)</f>
        <v>0</v>
      </c>
      <c r="FY46" s="147">
        <f>conversões!FX46*(INPUTs!FT$49+INPUTs!FT$50+INPUTs!FT$51)</f>
        <v>0</v>
      </c>
      <c r="FZ46" s="147">
        <f>conversões!FY46*(INPUTs!FU$49+INPUTs!FU$50+INPUTs!FU$51)</f>
        <v>0</v>
      </c>
      <c r="GA46" s="147">
        <f>conversões!FZ46*(INPUTs!FV$49+INPUTs!FV$50+INPUTs!FV$51)</f>
        <v>0</v>
      </c>
      <c r="GB46" s="147">
        <f>conversões!GA46*(INPUTs!FW$49+INPUTs!FW$50+INPUTs!FW$51)</f>
        <v>269.1604870883736</v>
      </c>
      <c r="GC46" s="147">
        <f>conversões!GB46*(INPUTs!FX$49+INPUTs!FX$50+INPUTs!FX$51)</f>
        <v>0</v>
      </c>
      <c r="GD46" s="147">
        <f>conversões!GC46*(INPUTs!FY$49+INPUTs!FY$50+INPUTs!FY$51)</f>
        <v>0</v>
      </c>
      <c r="GE46" s="147">
        <f>conversões!GD46*(INPUTs!FZ$49+INPUTs!FZ$50+INPUTs!FZ$51)</f>
        <v>0</v>
      </c>
      <c r="GF46" s="147">
        <f>conversões!GE46*(INPUTs!GA$49+INPUTs!GA$50+INPUTs!GA$51)</f>
        <v>48.838926607852919</v>
      </c>
      <c r="GG46" s="147">
        <f>conversões!GF46*(INPUTs!GB$49+INPUTs!GB$50+INPUTs!GB$51)</f>
        <v>13.95397903081512</v>
      </c>
      <c r="GH46" s="147">
        <f>conversões!GG46*(INPUTs!GC$49+INPUTs!GC$50+INPUTs!GC$51)</f>
        <v>1847.5821415427299</v>
      </c>
      <c r="GI46" s="147">
        <f>conversões!GH46*(INPUTs!GD$49+INPUTs!GD$50+INPUTs!GD$51)</f>
        <v>18.618306672142904</v>
      </c>
      <c r="GJ46" s="147">
        <f>conversões!GI46*(INPUTs!GE$49+INPUTs!GE$50+INPUTs!GE$51)</f>
        <v>20.981404615008756</v>
      </c>
      <c r="GK46" s="147">
        <f>conversões!GJ46*(INPUTs!GF$49+INPUTs!GF$50+INPUTs!GF$51)</f>
        <v>41.86160085199419</v>
      </c>
      <c r="GL46" s="147">
        <f>conversões!GK46*(INPUTs!GG$49+INPUTs!GG$50+INPUTs!GG$51)</f>
        <v>13.95397903081512</v>
      </c>
      <c r="GM46" s="147">
        <f>conversões!GL46*(INPUTs!GH$49+INPUTs!GH$50+INPUTs!GH$51)</f>
        <v>2170.4842773654686</v>
      </c>
      <c r="GN46" s="147">
        <f>conversões!GM46*(INPUTs!GI$49+INPUTs!GI$50+INPUTs!GI$51)</f>
        <v>8231.0393269945089</v>
      </c>
      <c r="GO46" s="147">
        <f>conversões!GN46*(INPUTs!GJ$49+INPUTs!GJ$50+INPUTs!GJ$51)</f>
        <v>16.139542011545199</v>
      </c>
      <c r="GP46" s="147">
        <f>conversões!GO46*(INPUTs!GK$49+INPUTs!GK$50+INPUTs!GK$51)</f>
        <v>7773.7146444029349</v>
      </c>
      <c r="GQ46" s="147">
        <f>conversões!GP46*(INPUTs!GL$49+INPUTs!GL$50+INPUTs!GL$51)</f>
        <v>47025.922762592119</v>
      </c>
      <c r="GR46" s="147">
        <f>conversões!GQ46*(INPUTs!GM$49+INPUTs!GM$50+INPUTs!GM$51)</f>
        <v>29942.960298540816</v>
      </c>
      <c r="GS46" s="147">
        <f>conversões!GR46*(INPUTs!GN$49+INPUTs!GN$50+INPUTs!GN$51)</f>
        <v>282.35019155689804</v>
      </c>
      <c r="GT46" s="147">
        <f>conversões!GS46*(INPUTs!GO$49+INPUTs!GO$50+INPUTs!GO$51)</f>
        <v>267.96985962455852</v>
      </c>
      <c r="GU46" s="147">
        <f>conversões!GT46*(INPUTs!GP$49+INPUTs!GP$50+INPUTs!GP$51)</f>
        <v>222.81007611444966</v>
      </c>
      <c r="GV46" s="147">
        <f>conversões!GU46*(INPUTs!GQ$49+INPUTs!GQ$50+INPUTs!GQ$51)</f>
        <v>181.24604806824931</v>
      </c>
      <c r="GW46" s="147">
        <f>conversões!GV46*(INPUTs!GR$49+INPUTs!GR$50+INPUTs!GR$51)</f>
        <v>184.84247601318518</v>
      </c>
      <c r="GX46" s="147">
        <f>conversões!GW46*(INPUTs!GS$49+INPUTs!GS$50+INPUTs!GS$51)</f>
        <v>3182.584197215137</v>
      </c>
      <c r="GY46" s="145">
        <f t="shared" si="6"/>
        <v>101757.01452593959</v>
      </c>
      <c r="GZ46" s="147">
        <f>conversões!GY46*(INPUTs!GU$49+INPUTs!GU$50+INPUTs!GU$51)</f>
        <v>0</v>
      </c>
      <c r="HA46" s="147">
        <f>conversões!GZ46*(INPUTs!GV$49+INPUTs!GV$50+INPUTs!GV$51)</f>
        <v>0</v>
      </c>
      <c r="HB46" s="147">
        <f>conversões!HA46*(INPUTs!GW$49+INPUTs!GW$50+INPUTs!GW$51)</f>
        <v>0</v>
      </c>
      <c r="HC46" s="147">
        <f>conversões!HB46*(INPUTs!GX$49+INPUTs!GX$50+INPUTs!GX$51)</f>
        <v>0</v>
      </c>
      <c r="HD46" s="147">
        <f>conversões!HC46*(INPUTs!GY$49+INPUTs!GY$50+INPUTs!GY$51)</f>
        <v>188.65584465304426</v>
      </c>
      <c r="HE46" s="147">
        <f>conversões!HD46*(INPUTs!GZ$49+INPUTs!GZ$50+INPUTs!GZ$51)</f>
        <v>0</v>
      </c>
      <c r="HF46" s="147">
        <f>conversões!HE46*(INPUTs!HA$49+INPUTs!HA$50+INPUTs!HA$51)</f>
        <v>0</v>
      </c>
      <c r="HG46" s="147">
        <f>conversões!HF46*(INPUTs!HB$49+INPUTs!HB$50+INPUTs!HB$51)</f>
        <v>580.30467157657768</v>
      </c>
      <c r="HH46" s="147">
        <f>conversões!HG46*(INPUTs!HC$49+INPUTs!HC$50+INPUTs!HC$51)</f>
        <v>60.412264860806296</v>
      </c>
      <c r="HI46" s="147">
        <f>conversões!HH46*(INPUTs!HD$49+INPUTs!HD$50+INPUTs!HD$51)</f>
        <v>0</v>
      </c>
      <c r="HJ46" s="147">
        <f>conversões!HI46*(INPUTs!HE$49+INPUTs!HE$50+INPUTs!HE$51)</f>
        <v>2692.8000426530057</v>
      </c>
      <c r="HK46" s="147">
        <f>conversões!HJ46*(INPUTs!HF$49+INPUTs!HF$50+INPUTs!HF$51)</f>
        <v>31.337360922124887</v>
      </c>
      <c r="HL46" s="147">
        <f>conversões!HK46*(INPUTs!HG$49+INPUTs!HG$50+INPUTs!HG$51)</f>
        <v>21.868533303414679</v>
      </c>
      <c r="HM46" s="147">
        <f>conversões!HL46*(INPUTs!HH$49+INPUTs!HH$50+INPUTs!HH$51)</f>
        <v>13.424947746845845</v>
      </c>
      <c r="HN46" s="147">
        <f>conversões!HM46*(INPUTs!HI$49+INPUTs!HI$50+INPUTs!HI$51)</f>
        <v>13.424947746845845</v>
      </c>
      <c r="HO46" s="147">
        <f>conversões!HN46*(INPUTs!HJ$49+INPUTs!HJ$50+INPUTs!HJ$51)</f>
        <v>1424.3491541138646</v>
      </c>
      <c r="HP46" s="147">
        <f>conversões!HO46*(INPUTs!HK$49+INPUTs!HK$50+INPUTs!HK$51)</f>
        <v>2990.7254231866041</v>
      </c>
      <c r="HQ46" s="147">
        <f>conversões!HP46*(INPUTs!HL$49+INPUTs!HL$50+INPUTs!HL$51)</f>
        <v>34.212772756644696</v>
      </c>
      <c r="HR46" s="147">
        <f>conversões!HQ46*(INPUTs!HM$49+INPUTs!HM$50+INPUTs!HM$51)</f>
        <v>10398.950039894575</v>
      </c>
      <c r="HS46" s="147">
        <f>conversões!HR46*(INPUTs!HN$49+INPUTs!HN$50+INPUTs!HN$51)</f>
        <v>38921.073629473845</v>
      </c>
      <c r="HT46" s="147">
        <f>conversões!HS46*(INPUTs!HO$49+INPUTs!HO$50+INPUTs!HO$51)</f>
        <v>25892.414795440742</v>
      </c>
      <c r="HU46" s="147">
        <f>conversões!HT46*(INPUTs!HP$49+INPUTs!HP$50+INPUTs!HP$51)</f>
        <v>478.45277261408188</v>
      </c>
      <c r="HV46" s="147">
        <f>conversões!HU46*(INPUTs!HQ$49+INPUTs!HQ$50+INPUTs!HQ$51)</f>
        <v>2941.7169448601921</v>
      </c>
      <c r="HW46" s="147">
        <f>conversões!HV46*(INPUTs!HR$49+INPUTs!HR$50+INPUTs!HR$51)</f>
        <v>0</v>
      </c>
      <c r="HX46" s="147">
        <f>conversões!HW46*(INPUTs!HS$49+INPUTs!HS$50+INPUTs!HS$51)</f>
        <v>66.948094684928634</v>
      </c>
      <c r="HY46" s="147">
        <f>conversões!HX46*(INPUTs!HT$49+INPUTs!HT$50+INPUTs!HT$51)</f>
        <v>13.424947746845845</v>
      </c>
      <c r="HZ46" s="147">
        <f>conversões!HY46*(INPUTs!HU$49+INPUTs!HU$50+INPUTs!HU$51)</f>
        <v>3631.2812602507033</v>
      </c>
      <c r="IA46" s="145">
        <f t="shared" si="7"/>
        <v>90395.778448485682</v>
      </c>
    </row>
    <row r="47" spans="1:235" s="28" customFormat="1" ht="24" x14ac:dyDescent="0.25">
      <c r="A47" s="88" t="s">
        <v>841</v>
      </c>
      <c r="B47" s="89">
        <v>9102</v>
      </c>
      <c r="C47" s="89"/>
      <c r="D47" s="89"/>
      <c r="E47" s="89"/>
      <c r="F47" s="89" t="s">
        <v>81</v>
      </c>
      <c r="G47" s="89" t="s">
        <v>832</v>
      </c>
      <c r="H47" s="89" t="s">
        <v>35</v>
      </c>
      <c r="I47" s="88" t="s">
        <v>841</v>
      </c>
      <c r="J47" s="88" t="s">
        <v>841</v>
      </c>
      <c r="K47" s="88" t="s">
        <v>845</v>
      </c>
      <c r="L47" s="147">
        <f>conversões!K47*(INPUTs!G$49+INPUTs!G$50+INPUTs!G$51)</f>
        <v>0</v>
      </c>
      <c r="M47" s="147">
        <f>conversões!L47*(INPUTs!H$49+INPUTs!H$50+INPUTs!H$51)</f>
        <v>0</v>
      </c>
      <c r="N47" s="147">
        <f>conversões!M47*(INPUTs!I$49+INPUTs!I$50+INPUTs!I$51)</f>
        <v>128.77675902393756</v>
      </c>
      <c r="O47" s="147">
        <f>conversões!N47*(INPUTs!J$49+INPUTs!J$50+INPUTs!J$51)</f>
        <v>0</v>
      </c>
      <c r="P47" s="147">
        <f>conversões!O47*(INPUTs!K$49+INPUTs!K$50+INPUTs!K$51)</f>
        <v>75629.987417056676</v>
      </c>
      <c r="Q47" s="147">
        <f>conversões!P47*(INPUTs!L$49+INPUTs!L$50+INPUTs!L$51)</f>
        <v>0</v>
      </c>
      <c r="R47" s="147">
        <f>conversões!Q47*(INPUTs!M$49+INPUTs!M$50+INPUTs!M$51)</f>
        <v>0</v>
      </c>
      <c r="S47" s="147">
        <f>conversões!R47*(INPUTs!N$49+INPUTs!N$50+INPUTs!N$51)</f>
        <v>2134.253728407632</v>
      </c>
      <c r="T47" s="147">
        <f>conversões!S47*(INPUTs!O$49+INPUTs!O$50+INPUTs!O$51)</f>
        <v>6230.0908742683941</v>
      </c>
      <c r="U47" s="147">
        <f>conversões!T47*(INPUTs!P$49+INPUTs!P$50+INPUTs!P$51)</f>
        <v>240.97766314201459</v>
      </c>
      <c r="V47" s="147">
        <f>conversões!U47*(INPUTs!Q$49+INPUTs!Q$50+INPUTs!Q$51)</f>
        <v>129.95800516732598</v>
      </c>
      <c r="W47" s="147">
        <f>conversões!V47*(INPUTs!R$49+INPUTs!R$50+INPUTs!R$51)</f>
        <v>0</v>
      </c>
      <c r="X47" s="147">
        <f>conversões!W47*(INPUTs!S$49+INPUTs!S$50+INPUTs!S$51)</f>
        <v>1633.5891283655587</v>
      </c>
      <c r="Y47" s="147">
        <f>conversões!X47*(INPUTs!T$49+INPUTs!T$50+INPUTs!T$51)</f>
        <v>100.41512192003563</v>
      </c>
      <c r="Z47" s="147">
        <f>conversões!Y47*(INPUTs!U$49+INPUTs!U$50+INPUTs!U$51)</f>
        <v>0</v>
      </c>
      <c r="AA47" s="147">
        <f>conversões!Z47*(INPUTs!V$49+INPUTs!V$50+INPUTs!V$51)</f>
        <v>1823.7145590250943</v>
      </c>
      <c r="AB47" s="147">
        <f>conversões!AA47*(INPUTs!W$49+INPUTs!W$50+INPUTs!W$51)</f>
        <v>23846.072798196856</v>
      </c>
      <c r="AC47" s="147">
        <f>conversões!AB47*(INPUTs!X$49+INPUTs!X$50+INPUTs!X$51)</f>
        <v>776.1555339712562</v>
      </c>
      <c r="AD47" s="147">
        <f>conversões!AC47*(INPUTs!Y$49+INPUTs!Y$50+INPUTs!Y$51)</f>
        <v>18051.95581812532</v>
      </c>
      <c r="AE47" s="147">
        <f>conversões!AD47*(INPUTs!Z$49+INPUTs!Z$50+INPUTs!Z$51)</f>
        <v>45376.607843917307</v>
      </c>
      <c r="AF47" s="147">
        <f>conversões!AE47*(INPUTs!AA$49+INPUTs!AA$50+INPUTs!AA$51)</f>
        <v>5490.374575882287</v>
      </c>
      <c r="AG47" s="147">
        <f>conversões!AF47*(INPUTs!AB$49+INPUTs!AB$50+INPUTs!AB$51)</f>
        <v>139.69155618603438</v>
      </c>
      <c r="AH47" s="147">
        <f>conversões!AG47*(INPUTs!AC$49+INPUTs!AC$50+INPUTs!AC$51)</f>
        <v>2191.1198285219562</v>
      </c>
      <c r="AI47" s="147">
        <f>conversões!AH47*(INPUTs!AD$49+INPUTs!AD$50+INPUTs!AD$51)</f>
        <v>3159.4741837257143</v>
      </c>
      <c r="AJ47" s="147">
        <f>conversões!AI47*(INPUTs!AE$49+INPUTs!AE$50+INPUTs!AE$51)</f>
        <v>508.63962146362923</v>
      </c>
      <c r="AK47" s="147">
        <f>conversões!AJ47*(INPUTs!AF$49+INPUTs!AF$50+INPUTs!AF$51)</f>
        <v>1022.4255754240284</v>
      </c>
      <c r="AL47" s="147">
        <f>conversões!AK47*(INPUTs!AG$49+INPUTs!AG$50+INPUTs!AG$51)</f>
        <v>42.022095570329803</v>
      </c>
      <c r="AM47" s="145">
        <f t="shared" si="0"/>
        <v>188656.30268736137</v>
      </c>
      <c r="AN47" s="147">
        <f>conversões!AM47*(INPUTs!AI$49+INPUTs!AI$50+INPUTs!AI$51)</f>
        <v>0</v>
      </c>
      <c r="AO47" s="147">
        <f>conversões!AN47*(INPUTs!AJ$49+INPUTs!AJ$50+INPUTs!AJ$51)</f>
        <v>0</v>
      </c>
      <c r="AP47" s="147">
        <f>conversões!AO47*(INPUTs!AK$49+INPUTs!AK$50+INPUTs!AK$51)</f>
        <v>498.25582076045606</v>
      </c>
      <c r="AQ47" s="147">
        <f>conversões!AP47*(INPUTs!AL$49+INPUTs!AL$50+INPUTs!AL$51)</f>
        <v>0</v>
      </c>
      <c r="AR47" s="147">
        <f>conversões!AQ47*(INPUTs!AM$49+INPUTs!AM$50+INPUTs!AM$51)</f>
        <v>80438.67195988509</v>
      </c>
      <c r="AS47" s="147">
        <f>conversões!AR47*(INPUTs!AN$49+INPUTs!AN$50+INPUTs!AN$51)</f>
        <v>0</v>
      </c>
      <c r="AT47" s="147">
        <f>conversões!AS47*(INPUTs!AO$49+INPUTs!AO$50+INPUTs!AO$51)</f>
        <v>0</v>
      </c>
      <c r="AU47" s="147">
        <f>conversões!AT47*(INPUTs!AP$49+INPUTs!AP$50+INPUTs!AP$51)</f>
        <v>2310.6343687704343</v>
      </c>
      <c r="AV47" s="147">
        <f>conversões!AU47*(INPUTs!AQ$49+INPUTs!AQ$50+INPUTs!AQ$51)</f>
        <v>6121.649721205933</v>
      </c>
      <c r="AW47" s="147">
        <f>conversões!AV47*(INPUTs!AR$49+INPUTs!AR$50+INPUTs!AR$51)</f>
        <v>79.417836877662737</v>
      </c>
      <c r="AX47" s="147">
        <f>conversões!AW47*(INPUTs!AS$49+INPUTs!AS$50+INPUTs!AS$51)</f>
        <v>0</v>
      </c>
      <c r="AY47" s="147">
        <f>conversões!AX47*(INPUTs!AT$49+INPUTs!AT$50+INPUTs!AT$51)</f>
        <v>0</v>
      </c>
      <c r="AZ47" s="147">
        <f>conversões!AY47*(INPUTs!AU$49+INPUTs!AU$50+INPUTs!AU$51)</f>
        <v>2031.7951679701303</v>
      </c>
      <c r="BA47" s="147">
        <f>conversões!AZ47*(INPUTs!AV$49+INPUTs!AV$50+INPUTs!AV$51)</f>
        <v>108.31100541038114</v>
      </c>
      <c r="BB47" s="147">
        <f>conversões!BA47*(INPUTs!AW$49+INPUTs!AW$50+INPUTs!AW$51)</f>
        <v>0</v>
      </c>
      <c r="BC47" s="147">
        <f>conversões!BB47*(INPUTs!AX$49+INPUTs!AX$50+INPUTs!AX$51)</f>
        <v>1507.0893847500049</v>
      </c>
      <c r="BD47" s="147">
        <f>conversões!BC47*(INPUTs!AY$49+INPUTs!AY$50+INPUTs!AY$51)</f>
        <v>26013.360145514271</v>
      </c>
      <c r="BE47" s="147">
        <f>conversões!BD47*(INPUTs!AZ$49+INPUTs!AZ$50+INPUTs!AZ$51)</f>
        <v>779.7956421595477</v>
      </c>
      <c r="BF47" s="147">
        <f>conversões!BE47*(INPUTs!BA$49+INPUTs!BA$50+INPUTs!BA$51)</f>
        <v>41245.564863664178</v>
      </c>
      <c r="BG47" s="147">
        <f>conversões!BF47*(INPUTs!BB$49+INPUTs!BB$50+INPUTs!BB$51)</f>
        <v>36909.066524615861</v>
      </c>
      <c r="BH47" s="147">
        <f>conversões!BG47*(INPUTs!BC$49+INPUTs!BC$50+INPUTs!BC$51)</f>
        <v>5072.0675370460931</v>
      </c>
      <c r="BI47" s="147">
        <f>conversões!BH47*(INPUTs!BD$49+INPUTs!BD$50+INPUTs!BD$51)</f>
        <v>206.44297747921317</v>
      </c>
      <c r="BJ47" s="147">
        <f>conversões!BI47*(INPUTs!BE$49+INPUTs!BE$50+INPUTs!BE$51)</f>
        <v>2583.883111338198</v>
      </c>
      <c r="BK47" s="147">
        <f>conversões!BJ47*(INPUTs!BF$49+INPUTs!BF$50+INPUTs!BF$51)</f>
        <v>2788.0862352592189</v>
      </c>
      <c r="BL47" s="147">
        <f>conversões!BK47*(INPUTs!BG$49+INPUTs!BG$50+INPUTs!BG$51)</f>
        <v>425.04519541479931</v>
      </c>
      <c r="BM47" s="147">
        <f>conversões!BL47*(INPUTs!BH$49+INPUTs!BH$50+INPUTs!BH$51)</f>
        <v>1100.9835002383165</v>
      </c>
      <c r="BN47" s="147">
        <f>conversões!BM47*(INPUTs!BI$49+INPUTs!BI$50+INPUTs!BI$51)</f>
        <v>31.9908225178064</v>
      </c>
      <c r="BO47" s="145">
        <f t="shared" si="1"/>
        <v>210252.11182087759</v>
      </c>
      <c r="BP47" s="147">
        <f>conversões!BO47*(INPUTs!BK$49+INPUTs!BK$50+INPUTs!BK$51)</f>
        <v>0</v>
      </c>
      <c r="BQ47" s="147">
        <f>conversões!BP47*(INPUTs!BL$49+INPUTs!BL$50+INPUTs!BL$51)</f>
        <v>0</v>
      </c>
      <c r="BR47" s="147">
        <f>conversões!BQ47*(INPUTs!BM$49+INPUTs!BM$50+INPUTs!BM$51)</f>
        <v>197.07303568728321</v>
      </c>
      <c r="BS47" s="147">
        <f>conversões!BR47*(INPUTs!BN$49+INPUTs!BN$50+INPUTs!BN$51)</f>
        <v>0</v>
      </c>
      <c r="BT47" s="147">
        <f>conversões!BS47*(INPUTs!BO$49+INPUTs!BO$50+INPUTs!BO$51)</f>
        <v>67186.675480492922</v>
      </c>
      <c r="BU47" s="147">
        <f>conversões!BT47*(INPUTs!BP$49+INPUTs!BP$50+INPUTs!BP$51)</f>
        <v>0</v>
      </c>
      <c r="BV47" s="147">
        <f>conversões!BU47*(INPUTs!BQ$49+INPUTs!BQ$50+INPUTs!BQ$51)</f>
        <v>0</v>
      </c>
      <c r="BW47" s="147">
        <f>conversões!BV47*(INPUTs!BR$49+INPUTs!BR$50+INPUTs!BR$51)</f>
        <v>2557.9296041945677</v>
      </c>
      <c r="BX47" s="147">
        <f>conversões!BW47*(INPUTs!BS$49+INPUTs!BS$50+INPUTs!BS$51)</f>
        <v>5522.4171814934507</v>
      </c>
      <c r="BY47" s="147">
        <f>conversões!BX47*(INPUTs!BT$49+INPUTs!BT$50+INPUTs!BT$51)</f>
        <v>18.350901556646708</v>
      </c>
      <c r="BZ47" s="147">
        <f>conversões!BY47*(INPUTs!BU$49+INPUTs!BU$50+INPUTs!BU$51)</f>
        <v>0</v>
      </c>
      <c r="CA47" s="147">
        <f>conversões!BZ47*(INPUTs!BV$49+INPUTs!BV$50+INPUTs!BV$51)</f>
        <v>0</v>
      </c>
      <c r="CB47" s="147">
        <f>conversões!CA47*(INPUTs!BW$49+INPUTs!BW$50+INPUTs!BW$51)</f>
        <v>294.80196056389764</v>
      </c>
      <c r="CC47" s="147">
        <f>conversões!CB47*(INPUTs!BX$49+INPUTs!BX$50+INPUTs!BX$51)</f>
        <v>83.864915222894425</v>
      </c>
      <c r="CD47" s="147">
        <f>conversões!CC47*(INPUTs!BY$49+INPUTs!BY$50+INPUTs!BY$51)</f>
        <v>0</v>
      </c>
      <c r="CE47" s="147">
        <f>conversões!CD47*(INPUTs!BZ$49+INPUTs!BZ$50+INPUTs!BZ$51)</f>
        <v>1291.3756465954057</v>
      </c>
      <c r="CF47" s="147">
        <f>conversões!CE47*(INPUTs!CA$49+INPUTs!CA$50+INPUTs!CA$51)</f>
        <v>26467.108324603956</v>
      </c>
      <c r="CG47" s="147">
        <f>conversões!CF47*(INPUTs!CB$49+INPUTs!CB$50+INPUTs!CB$51)</f>
        <v>713.58021212816243</v>
      </c>
      <c r="CH47" s="147">
        <f>conversões!CG47*(INPUTs!CC$49+INPUTs!CC$50+INPUTs!CC$51)</f>
        <v>37034.737840268346</v>
      </c>
      <c r="CI47" s="147">
        <f>conversões!CH47*(INPUTs!CD$49+INPUTs!CD$50+INPUTs!CD$51)</f>
        <v>37138.690424642475</v>
      </c>
      <c r="CJ47" s="147">
        <f>conversões!CI47*(INPUTs!CE$49+INPUTs!CE$50+INPUTs!CE$51)</f>
        <v>4300.5777870763677</v>
      </c>
      <c r="CK47" s="147">
        <f>conversões!CJ47*(INPUTs!CF$49+INPUTs!CF$50+INPUTs!CF$51)</f>
        <v>178.17290219295126</v>
      </c>
      <c r="CL47" s="147">
        <f>conversões!CK47*(INPUTs!CG$49+INPUTs!CG$50+INPUTs!CG$51)</f>
        <v>1859.0343422391495</v>
      </c>
      <c r="CM47" s="147">
        <f>conversões!CL47*(INPUTs!CH$49+INPUTs!CH$50+INPUTs!CH$51)</f>
        <v>203.88715916464153</v>
      </c>
      <c r="CN47" s="147">
        <f>conversões!CM47*(INPUTs!CI$49+INPUTs!CI$50+INPUTs!CI$51)</f>
        <v>484.55578026515082</v>
      </c>
      <c r="CO47" s="147">
        <f>conversões!CN47*(INPUTs!CJ$49+INPUTs!CJ$50+INPUTs!CJ$51)</f>
        <v>724.94333987872744</v>
      </c>
      <c r="CP47" s="147">
        <f>conversões!CO47*(INPUTs!CK$49+INPUTs!CK$50+INPUTs!CK$51)</f>
        <v>28.01664359794141</v>
      </c>
      <c r="CQ47" s="145">
        <f t="shared" si="2"/>
        <v>186285.79348186491</v>
      </c>
      <c r="CR47" s="147">
        <f>conversões!CQ47*(INPUTs!CM$49+INPUTs!CM$50+INPUTs!CM$51)</f>
        <v>0</v>
      </c>
      <c r="CS47" s="147">
        <f>conversões!CR47*(INPUTs!CN$49+INPUTs!CN$50+INPUTs!CN$51)</f>
        <v>0</v>
      </c>
      <c r="CT47" s="147">
        <f>conversões!CS47*(INPUTs!CO$49+INPUTs!CO$50+INPUTs!CO$51)</f>
        <v>1217.7832437696286</v>
      </c>
      <c r="CU47" s="147">
        <f>conversões!CT47*(INPUTs!CP$49+INPUTs!CP$50+INPUTs!CP$51)</f>
        <v>0</v>
      </c>
      <c r="CV47" s="147">
        <f>conversões!CU47*(INPUTs!CQ$49+INPUTs!CQ$50+INPUTs!CQ$51)</f>
        <v>73467.321528544897</v>
      </c>
      <c r="CW47" s="147">
        <f>conversões!CV47*(INPUTs!CR$49+INPUTs!CR$50+INPUTs!CR$51)</f>
        <v>0</v>
      </c>
      <c r="CX47" s="147">
        <f>conversões!CW47*(INPUTs!CS$49+INPUTs!CS$50+INPUTs!CS$51)</f>
        <v>0</v>
      </c>
      <c r="CY47" s="147">
        <f>conversões!CX47*(INPUTs!CT$49+INPUTs!CT$50+INPUTs!CT$51)</f>
        <v>3099.5831210527085</v>
      </c>
      <c r="CZ47" s="147">
        <f>conversões!CY47*(INPUTs!CU$49+INPUTs!CU$50+INPUTs!CU$51)</f>
        <v>5026.9568935389389</v>
      </c>
      <c r="DA47" s="147">
        <f>conversões!CZ47*(INPUTs!CV$49+INPUTs!CV$50+INPUTs!CV$51)</f>
        <v>32.550480653072448</v>
      </c>
      <c r="DB47" s="147">
        <f>conversões!DA47*(INPUTs!CW$49+INPUTs!CW$50+INPUTs!CW$51)</f>
        <v>0</v>
      </c>
      <c r="DC47" s="147">
        <f>conversões!DB47*(INPUTs!CX$49+INPUTs!CX$50+INPUTs!CX$51)</f>
        <v>0</v>
      </c>
      <c r="DD47" s="147">
        <f>conversões!DC47*(INPUTs!CY$49+INPUTs!CY$50+INPUTs!CY$51)</f>
        <v>830.85088440789832</v>
      </c>
      <c r="DE47" s="147">
        <f>conversões!DD47*(INPUTs!CZ$49+INPUTs!CZ$50+INPUTs!CZ$51)</f>
        <v>85.985345622909804</v>
      </c>
      <c r="DF47" s="147">
        <f>conversões!DE47*(INPUTs!DA$49+INPUTs!DA$50+INPUTs!DA$51)</f>
        <v>0</v>
      </c>
      <c r="DG47" s="147">
        <f>conversões!DF47*(INPUTs!DB$49+INPUTs!DB$50+INPUTs!DB$51)</f>
        <v>1315.1672923451058</v>
      </c>
      <c r="DH47" s="147">
        <f>conversões!DG47*(INPUTs!DC$49+INPUTs!DC$50+INPUTs!DC$51)</f>
        <v>23994.213466109781</v>
      </c>
      <c r="DI47" s="147">
        <f>conversões!DH47*(INPUTs!DD$49+INPUTs!DD$50+INPUTs!DD$51)</f>
        <v>545.91694676310783</v>
      </c>
      <c r="DJ47" s="147">
        <f>conversões!DI47*(INPUTs!DE$49+INPUTs!DE$50+INPUTs!DE$51)</f>
        <v>7180.561297595551</v>
      </c>
      <c r="DK47" s="147">
        <f>conversões!DJ47*(INPUTs!DF$49+INPUTs!DF$50+INPUTs!DF$51)</f>
        <v>33382.844599624368</v>
      </c>
      <c r="DL47" s="147">
        <f>conversões!DK47*(INPUTs!DG$49+INPUTs!DG$50+INPUTs!DG$51)</f>
        <v>3744.3446043561107</v>
      </c>
      <c r="DM47" s="147">
        <f>conversões!DL47*(INPUTs!DH$49+INPUTs!DH$50+INPUTs!DH$51)</f>
        <v>199.71798397839268</v>
      </c>
      <c r="DN47" s="147">
        <f>conversões!DM47*(INPUTs!DI$49+INPUTs!DI$50+INPUTs!DI$51)</f>
        <v>1759.8518174655474</v>
      </c>
      <c r="DO47" s="147">
        <f>conversões!DN47*(INPUTs!DJ$49+INPUTs!DJ$50+INPUTs!DJ$51)</f>
        <v>18.400961197260241</v>
      </c>
      <c r="DP47" s="147">
        <f>conversões!DO47*(INPUTs!DK$49+INPUTs!DK$50+INPUTs!DK$51)</f>
        <v>3833.3399628175971</v>
      </c>
      <c r="DQ47" s="147">
        <f>conversões!DP47*(INPUTs!DL$49+INPUTs!DL$50+INPUTs!DL$51)</f>
        <v>1668.9185636126763</v>
      </c>
      <c r="DR47" s="147">
        <f>conversões!DQ47*(INPUTs!DM$49+INPUTs!DM$50+INPUTs!DM$51)</f>
        <v>24.562880615083181</v>
      </c>
      <c r="DS47" s="145">
        <f t="shared" si="3"/>
        <v>161428.87187407067</v>
      </c>
      <c r="DT47" s="147">
        <f>conversões!DS47*(INPUTs!DO$49+INPUTs!DO$50+INPUTs!DO$51)</f>
        <v>0</v>
      </c>
      <c r="DU47" s="147">
        <f>conversões!DT47*(INPUTs!DP$49+INPUTs!DP$50+INPUTs!DP$51)</f>
        <v>0</v>
      </c>
      <c r="DV47" s="147">
        <f>conversões!DU47*(INPUTs!DQ$49+INPUTs!DQ$50+INPUTs!DQ$51)</f>
        <v>0</v>
      </c>
      <c r="DW47" s="147">
        <f>conversões!DV47*(INPUTs!DR$49+INPUTs!DR$50+INPUTs!DR$51)</f>
        <v>0</v>
      </c>
      <c r="DX47" s="147">
        <f>conversões!DW47*(INPUTs!DS$49+INPUTs!DS$50+INPUTs!DS$51)</f>
        <v>77685.786803850759</v>
      </c>
      <c r="DY47" s="147">
        <f>conversões!DX47*(INPUTs!DT$49+INPUTs!DT$50+INPUTs!DT$51)</f>
        <v>0</v>
      </c>
      <c r="DZ47" s="147">
        <f>conversões!DY47*(INPUTs!DU$49+INPUTs!DU$50+INPUTs!DU$51)</f>
        <v>0</v>
      </c>
      <c r="EA47" s="147">
        <f>conversões!DZ47*(INPUTs!DV$49+INPUTs!DV$50+INPUTs!DV$51)</f>
        <v>3072.5167402462826</v>
      </c>
      <c r="EB47" s="147">
        <f>conversões!EA47*(INPUTs!DW$49+INPUTs!DW$50+INPUTs!DW$51)</f>
        <v>1727.046475579142</v>
      </c>
      <c r="EC47" s="147">
        <f>conversões!EB47*(INPUTs!DX$49+INPUTs!DX$50+INPUTs!DX$51)</f>
        <v>0</v>
      </c>
      <c r="ED47" s="147">
        <f>conversões!EC47*(INPUTs!DY$49+INPUTs!DY$50+INPUTs!DY$51)</f>
        <v>0</v>
      </c>
      <c r="EE47" s="147">
        <f>conversões!ED47*(INPUTs!DZ$49+INPUTs!DZ$50+INPUTs!DZ$51)</f>
        <v>228.30399433546796</v>
      </c>
      <c r="EF47" s="147">
        <f>conversões!EE47*(INPUTs!EA$49+INPUTs!EA$50+INPUTs!EA$51)</f>
        <v>309.8610722139951</v>
      </c>
      <c r="EG47" s="147">
        <f>conversões!EF47*(INPUTs!EB$49+INPUTs!EB$50+INPUTs!EB$51)</f>
        <v>95.044703288576969</v>
      </c>
      <c r="EH47" s="147">
        <f>conversões!EG47*(INPUTs!EC$49+INPUTs!EC$50+INPUTs!EC$51)</f>
        <v>0</v>
      </c>
      <c r="EI47" s="147">
        <f>conversões!EH47*(INPUTs!ED$49+INPUTs!ED$50+INPUTs!ED$51)</f>
        <v>1967.8019275941826</v>
      </c>
      <c r="EJ47" s="147">
        <f>conversões!EI47*(INPUTs!EE$49+INPUTs!EE$50+INPUTs!EE$51)</f>
        <v>23626.56575336853</v>
      </c>
      <c r="EK47" s="147">
        <f>conversões!EJ47*(INPUTs!EF$49+INPUTs!EF$50+INPUTs!EF$51)</f>
        <v>472.14148139666736</v>
      </c>
      <c r="EL47" s="147">
        <f>conversões!EK47*(INPUTs!EG$49+INPUTs!EG$50+INPUTs!EG$51)</f>
        <v>26441.101993773791</v>
      </c>
      <c r="EM47" s="147">
        <f>conversões!EL47*(INPUTs!EH$49+INPUTs!EH$50+INPUTs!EH$51)</f>
        <v>58114.731017455277</v>
      </c>
      <c r="EN47" s="147">
        <f>conversões!EM47*(INPUTs!EI$49+INPUTs!EI$50+INPUTs!EI$51)</f>
        <v>4807.0040731500449</v>
      </c>
      <c r="EO47" s="147">
        <f>conversões!EN47*(INPUTs!EJ$49+INPUTs!EJ$50+INPUTs!EJ$51)</f>
        <v>473.66400129556763</v>
      </c>
      <c r="EP47" s="147">
        <f>conversões!EO47*(INPUTs!EK$49+INPUTs!EK$50+INPUTs!EK$51)</f>
        <v>1312.9749016967091</v>
      </c>
      <c r="EQ47" s="147">
        <f>conversões!EP47*(INPUTs!EL$49+INPUTs!EL$50+INPUTs!EL$51)</f>
        <v>16.873442577497364</v>
      </c>
      <c r="ER47" s="147">
        <f>conversões!EQ47*(INPUTs!EM$49+INPUTs!EM$50+INPUTs!EM$51)</f>
        <v>0</v>
      </c>
      <c r="ES47" s="147">
        <f>conversões!ER47*(INPUTs!EN$49+INPUTs!EN$50+INPUTs!EN$51)</f>
        <v>724.80128249863208</v>
      </c>
      <c r="ET47" s="147">
        <f>conversões!ES47*(INPUTs!EO$49+INPUTs!EO$50+INPUTs!EO$51)</f>
        <v>26.137293404358665</v>
      </c>
      <c r="EU47" s="145">
        <f t="shared" si="4"/>
        <v>201102.35695772548</v>
      </c>
      <c r="EV47" s="147">
        <f>conversões!EU47*(INPUTs!EQ$49+INPUTs!EQ$50+INPUTs!EQ$51)</f>
        <v>0</v>
      </c>
      <c r="EW47" s="147">
        <f>conversões!EV47*(INPUTs!ER$49+INPUTs!ER$50+INPUTs!ER$51)</f>
        <v>0</v>
      </c>
      <c r="EX47" s="147">
        <f>conversões!EW47*(INPUTs!ES$49+INPUTs!ES$50+INPUTs!ES$51)</f>
        <v>0</v>
      </c>
      <c r="EY47" s="147">
        <f>conversões!EX47*(INPUTs!ET$49+INPUTs!ET$50+INPUTs!ET$51)</f>
        <v>0</v>
      </c>
      <c r="EZ47" s="147">
        <f>conversões!EY47*(INPUTs!EU$49+INPUTs!EU$50+INPUTs!EU$51)</f>
        <v>69813.960094869384</v>
      </c>
      <c r="FA47" s="147">
        <f>conversões!EZ47*(INPUTs!EV$49+INPUTs!EV$50+INPUTs!EV$51)</f>
        <v>0</v>
      </c>
      <c r="FB47" s="147">
        <f>conversões!FA47*(INPUTs!EW$49+INPUTs!EW$50+INPUTs!EW$51)</f>
        <v>0</v>
      </c>
      <c r="FC47" s="147">
        <f>conversões!FB47*(INPUTs!EX$49+INPUTs!EX$50+INPUTs!EX$51)</f>
        <v>0</v>
      </c>
      <c r="FD47" s="147">
        <f>conversões!FC47*(INPUTs!EY$49+INPUTs!EY$50+INPUTs!EY$51)</f>
        <v>3467.6928314209331</v>
      </c>
      <c r="FE47" s="147">
        <f>conversões!FD47*(INPUTs!EZ$49+INPUTs!EZ$50+INPUTs!EZ$51)</f>
        <v>0</v>
      </c>
      <c r="FF47" s="147">
        <f>conversões!FE47*(INPUTs!FA$49+INPUTs!FA$50+INPUTs!FA$51)</f>
        <v>0</v>
      </c>
      <c r="FG47" s="147">
        <f>conversões!FF47*(INPUTs!FB$49+INPUTs!FB$50+INPUTs!FB$51)</f>
        <v>232.65207912999591</v>
      </c>
      <c r="FH47" s="147">
        <f>conversões!FG47*(INPUTs!FC$49+INPUTs!FC$50+INPUTs!FC$51)</f>
        <v>1028.1013581237175</v>
      </c>
      <c r="FI47" s="147">
        <f>conversões!FH47*(INPUTs!FD$49+INPUTs!FD$50+INPUTs!FD$51)</f>
        <v>103.93808758213687</v>
      </c>
      <c r="FJ47" s="147">
        <f>conversões!FI47*(INPUTs!FE$49+INPUTs!FE$50+INPUTs!FE$51)</f>
        <v>0</v>
      </c>
      <c r="FK47" s="147">
        <f>conversões!FJ47*(INPUTs!FF$49+INPUTs!FF$50+INPUTs!FF$51)</f>
        <v>2547.4553547261667</v>
      </c>
      <c r="FL47" s="147">
        <f>conversões!FK47*(INPUTs!FG$49+INPUTs!FG$50+INPUTs!FG$51)</f>
        <v>19985.237545128162</v>
      </c>
      <c r="FM47" s="147">
        <f>conversões!FL47*(INPUTs!FH$49+INPUTs!FH$50+INPUTs!FH$51)</f>
        <v>462.91746619451908</v>
      </c>
      <c r="FN47" s="147">
        <f>conversões!FM47*(INPUTs!FI$49+INPUTs!FI$50+INPUTs!FI$51)</f>
        <v>6086.3659289362249</v>
      </c>
      <c r="FO47" s="147">
        <f>conversões!FN47*(INPUTs!FJ$49+INPUTs!FJ$50+INPUTs!FJ$51)</f>
        <v>51640.152798511619</v>
      </c>
      <c r="FP47" s="147">
        <f>conversões!FO47*(INPUTs!FK$49+INPUTs!FK$50+INPUTs!FK$51)</f>
        <v>2398.0479427231712</v>
      </c>
      <c r="FQ47" s="147">
        <f>conversões!FP47*(INPUTs!FL$49+INPUTs!FL$50+INPUTs!FL$51)</f>
        <v>116.6473602782274</v>
      </c>
      <c r="FR47" s="147">
        <f>conversões!FQ47*(INPUTs!FM$49+INPUTs!FM$50+INPUTs!FM$51)</f>
        <v>1029.6572589915554</v>
      </c>
      <c r="FS47" s="147">
        <f>conversões!FR47*(INPUTs!FN$49+INPUTs!FN$50+INPUTs!FN$51)</f>
        <v>0</v>
      </c>
      <c r="FT47" s="147">
        <f>conversões!FS47*(INPUTs!FO$49+INPUTs!FO$50+INPUTs!FO$51)</f>
        <v>0</v>
      </c>
      <c r="FU47" s="147">
        <f>conversões!FT47*(INPUTs!FP$49+INPUTs!FP$50+INPUTs!FP$51)</f>
        <v>359.27137728325812</v>
      </c>
      <c r="FV47" s="147">
        <f>conversões!FU47*(INPUTs!FQ$49+INPUTs!FQ$50+INPUTs!FQ$51)</f>
        <v>42.669680260549342</v>
      </c>
      <c r="FW47" s="145">
        <f t="shared" si="5"/>
        <v>159314.76716415965</v>
      </c>
      <c r="FX47" s="147">
        <f>conversões!FW47*(INPUTs!FS$49+INPUTs!FS$50+INPUTs!FS$51)</f>
        <v>0</v>
      </c>
      <c r="FY47" s="147">
        <f>conversões!FX47*(INPUTs!FT$49+INPUTs!FT$50+INPUTs!FT$51)</f>
        <v>0</v>
      </c>
      <c r="FZ47" s="147">
        <f>conversões!FY47*(INPUTs!FU$49+INPUTs!FU$50+INPUTs!FU$51)</f>
        <v>0</v>
      </c>
      <c r="GA47" s="147">
        <f>conversões!FZ47*(INPUTs!FV$49+INPUTs!FV$50+INPUTs!FV$51)</f>
        <v>0</v>
      </c>
      <c r="GB47" s="147">
        <f>conversões!GA47*(INPUTs!FW$49+INPUTs!FW$50+INPUTs!FW$51)</f>
        <v>229.53320408363999</v>
      </c>
      <c r="GC47" s="147">
        <f>conversões!GB47*(INPUTs!FX$49+INPUTs!FX$50+INPUTs!FX$51)</f>
        <v>0</v>
      </c>
      <c r="GD47" s="147">
        <f>conversões!GC47*(INPUTs!FY$49+INPUTs!FY$50+INPUTs!FY$51)</f>
        <v>0</v>
      </c>
      <c r="GE47" s="147">
        <f>conversões!GD47*(INPUTs!FZ$49+INPUTs!FZ$50+INPUTs!FZ$51)</f>
        <v>0</v>
      </c>
      <c r="GF47" s="147">
        <f>conversões!GE47*(INPUTs!GA$49+INPUTs!GA$50+INPUTs!GA$51)</f>
        <v>1166.2836546092849</v>
      </c>
      <c r="GG47" s="147">
        <f>conversões!GF47*(INPUTs!GB$49+INPUTs!GB$50+INPUTs!GB$51)</f>
        <v>0</v>
      </c>
      <c r="GH47" s="147">
        <f>conversões!GG47*(INPUTs!GC$49+INPUTs!GC$50+INPUTs!GC$51)</f>
        <v>0</v>
      </c>
      <c r="GI47" s="147">
        <f>conversões!GH47*(INPUTs!GD$49+INPUTs!GD$50+INPUTs!GD$51)</f>
        <v>463.68769702983911</v>
      </c>
      <c r="GJ47" s="147">
        <f>conversões!GI47*(INPUTs!GE$49+INPUTs!GE$50+INPUTs!GE$51)</f>
        <v>451.19569151291989</v>
      </c>
      <c r="GK47" s="147">
        <f>conversões!GJ47*(INPUTs!GF$49+INPUTs!GF$50+INPUTs!GF$51)</f>
        <v>114.59646436976432</v>
      </c>
      <c r="GL47" s="147">
        <f>conversões!GK47*(INPUTs!GG$49+INPUTs!GG$50+INPUTs!GG$51)</f>
        <v>0</v>
      </c>
      <c r="GM47" s="147">
        <f>conversões!GL47*(INPUTs!GH$49+INPUTs!GH$50+INPUTs!GH$51)</f>
        <v>763.01197941639475</v>
      </c>
      <c r="GN47" s="147">
        <f>conversões!GM47*(INPUTs!GI$49+INPUTs!GI$50+INPUTs!GI$51)</f>
        <v>16765.350735601085</v>
      </c>
      <c r="GO47" s="147">
        <f>conversões!GN47*(INPUTs!GJ$49+INPUTs!GJ$50+INPUTs!GJ$51)</f>
        <v>545.36386682197133</v>
      </c>
      <c r="GP47" s="147">
        <f>conversões!GO47*(INPUTs!GK$49+INPUTs!GK$50+INPUTs!GK$51)</f>
        <v>5693.5146288099286</v>
      </c>
      <c r="GQ47" s="147">
        <f>conversões!GP47*(INPUTs!GL$49+INPUTs!GL$50+INPUTs!GL$51)</f>
        <v>48101.410397444946</v>
      </c>
      <c r="GR47" s="147">
        <f>conversões!GQ47*(INPUTs!GM$49+INPUTs!GM$50+INPUTs!GM$51)</f>
        <v>272.14159499409442</v>
      </c>
      <c r="GS47" s="147">
        <f>conversões!GR47*(INPUTs!GN$49+INPUTs!GN$50+INPUTs!GN$51)</f>
        <v>79.15503883379283</v>
      </c>
      <c r="GT47" s="147">
        <f>conversões!GS47*(INPUTs!GO$49+INPUTs!GO$50+INPUTs!GO$51)</f>
        <v>1102.5351535873365</v>
      </c>
      <c r="GU47" s="147">
        <f>conversões!GT47*(INPUTs!GP$49+INPUTs!GP$50+INPUTs!GP$51)</f>
        <v>0</v>
      </c>
      <c r="GV47" s="147">
        <f>conversões!GU47*(INPUTs!GQ$49+INPUTs!GQ$50+INPUTs!GQ$51)</f>
        <v>0</v>
      </c>
      <c r="GW47" s="147">
        <f>conversões!GV47*(INPUTs!GR$49+INPUTs!GR$50+INPUTs!GR$51)</f>
        <v>372.80660844376541</v>
      </c>
      <c r="GX47" s="147">
        <f>conversões!GW47*(INPUTs!GS$49+INPUTs!GS$50+INPUTs!GS$51)</f>
        <v>170982.12650045851</v>
      </c>
      <c r="GY47" s="145">
        <f t="shared" si="6"/>
        <v>247102.71321601729</v>
      </c>
      <c r="GZ47" s="147">
        <f>conversões!GY47*(INPUTs!GU$49+INPUTs!GU$50+INPUTs!GU$51)</f>
        <v>0</v>
      </c>
      <c r="HA47" s="147">
        <f>conversões!GZ47*(INPUTs!GV$49+INPUTs!GV$50+INPUTs!GV$51)</f>
        <v>0</v>
      </c>
      <c r="HB47" s="147">
        <f>conversões!HA47*(INPUTs!GW$49+INPUTs!GW$50+INPUTs!GW$51)</f>
        <v>88.336509462349554</v>
      </c>
      <c r="HC47" s="147">
        <f>conversões!HB47*(INPUTs!GX$49+INPUTs!GX$50+INPUTs!GX$51)</f>
        <v>0</v>
      </c>
      <c r="HD47" s="147">
        <f>conversões!HC47*(INPUTs!GY$49+INPUTs!GY$50+INPUTs!GY$51)</f>
        <v>0</v>
      </c>
      <c r="HE47" s="147">
        <f>conversões!HD47*(INPUTs!GZ$49+INPUTs!GZ$50+INPUTs!GZ$51)</f>
        <v>0</v>
      </c>
      <c r="HF47" s="147">
        <f>conversões!HE47*(INPUTs!HA$49+INPUTs!HA$50+INPUTs!HA$51)</f>
        <v>0</v>
      </c>
      <c r="HG47" s="147">
        <f>conversões!HF47*(INPUTs!HB$49+INPUTs!HB$50+INPUTs!HB$51)</f>
        <v>0</v>
      </c>
      <c r="HH47" s="147">
        <f>conversões!HG47*(INPUTs!HC$49+INPUTs!HC$50+INPUTs!HC$51)</f>
        <v>1180.1044870101455</v>
      </c>
      <c r="HI47" s="147">
        <f>conversões!HH47*(INPUTs!HD$49+INPUTs!HD$50+INPUTs!HD$51)</f>
        <v>0</v>
      </c>
      <c r="HJ47" s="147">
        <f>conversões!HI47*(INPUTs!HE$49+INPUTs!HE$50+INPUTs!HE$51)</f>
        <v>0</v>
      </c>
      <c r="HK47" s="147">
        <f>conversões!HJ47*(INPUTs!HF$49+INPUTs!HF$50+INPUTs!HF$51)</f>
        <v>186.51350562310535</v>
      </c>
      <c r="HL47" s="147">
        <f>conversões!HK47*(INPUTs!HG$49+INPUTs!HG$50+INPUTs!HG$51)</f>
        <v>457.73030590261783</v>
      </c>
      <c r="HM47" s="147">
        <f>conversões!HL47*(INPUTs!HH$49+INPUTs!HH$50+INPUTs!HH$51)</f>
        <v>115.59586586231475</v>
      </c>
      <c r="HN47" s="147">
        <f>conversões!HM47*(INPUTs!HI$49+INPUTs!HI$50+INPUTs!HI$51)</f>
        <v>0</v>
      </c>
      <c r="HO47" s="147">
        <f>conversões!HN47*(INPUTs!HJ$49+INPUTs!HJ$50+INPUTs!HJ$51)</f>
        <v>3771.7585003217996</v>
      </c>
      <c r="HP47" s="147">
        <f>conversões!HO47*(INPUTs!HK$49+INPUTs!HK$50+INPUTs!HK$51)</f>
        <v>12344.003810063343</v>
      </c>
      <c r="HQ47" s="147">
        <f>conversões!HP47*(INPUTs!HL$49+INPUTs!HL$50+INPUTs!HL$51)</f>
        <v>363.20348237656907</v>
      </c>
      <c r="HR47" s="147">
        <f>conversões!HQ47*(INPUTs!HM$49+INPUTs!HM$50+INPUTs!HM$51)</f>
        <v>2590.1694967212566</v>
      </c>
      <c r="HS47" s="147">
        <f>conversões!HR47*(INPUTs!HN$49+INPUTs!HN$50+INPUTs!HN$51)</f>
        <v>41982.444307297032</v>
      </c>
      <c r="HT47" s="147">
        <f>conversões!HS47*(INPUTs!HO$49+INPUTs!HO$50+INPUTs!HO$51)</f>
        <v>253.885546026372</v>
      </c>
      <c r="HU47" s="147">
        <f>conversões!HT47*(INPUTs!HP$49+INPUTs!HP$50+INPUTs!HP$51)</f>
        <v>20.639797296470462</v>
      </c>
      <c r="HV47" s="147">
        <f>conversões!HU47*(INPUTs!HQ$49+INPUTs!HQ$50+INPUTs!HQ$51)</f>
        <v>1005.4755930239813</v>
      </c>
      <c r="HW47" s="147">
        <f>conversões!HV47*(INPUTs!HR$49+INPUTs!HR$50+INPUTs!HR$51)</f>
        <v>16.675198253976944</v>
      </c>
      <c r="HX47" s="147">
        <f>conversões!HW47*(INPUTs!HS$49+INPUTs!HS$50+INPUTs!HS$51)</f>
        <v>0</v>
      </c>
      <c r="HY47" s="147">
        <f>conversões!HX47*(INPUTs!HT$49+INPUTs!HT$50+INPUTs!HT$51)</f>
        <v>217.50535078482196</v>
      </c>
      <c r="HZ47" s="147">
        <f>conversões!HY47*(INPUTs!HU$49+INPUTs!HU$50+INPUTs!HU$51)</f>
        <v>152313.6388340171</v>
      </c>
      <c r="IA47" s="145">
        <f t="shared" si="7"/>
        <v>216907.68059004325</v>
      </c>
    </row>
    <row r="48" spans="1:235" s="28" customFormat="1" ht="36" x14ac:dyDescent="0.25">
      <c r="A48" s="88" t="s">
        <v>841</v>
      </c>
      <c r="B48" s="89">
        <v>9103</v>
      </c>
      <c r="C48" s="89"/>
      <c r="D48" s="89"/>
      <c r="E48" s="89"/>
      <c r="F48" s="89" t="s">
        <v>82</v>
      </c>
      <c r="G48" s="89" t="s">
        <v>833</v>
      </c>
      <c r="H48" s="89" t="s">
        <v>35</v>
      </c>
      <c r="I48" s="88" t="s">
        <v>841</v>
      </c>
      <c r="J48" s="88" t="s">
        <v>841</v>
      </c>
      <c r="K48" s="88" t="s">
        <v>845</v>
      </c>
      <c r="L48" s="147">
        <f>conversões!K48*(INPUTs!G$49+INPUTs!G$50+INPUTs!G$51)</f>
        <v>902.09325436719234</v>
      </c>
      <c r="M48" s="147">
        <f>conversões!L48*(INPUTs!H$49+INPUTs!H$50+INPUTs!H$51)</f>
        <v>10148.351259800964</v>
      </c>
      <c r="N48" s="147">
        <f>conversões!M48*(INPUTs!I$49+INPUTs!I$50+INPUTs!I$51)</f>
        <v>0</v>
      </c>
      <c r="O48" s="147">
        <f>conversões!N48*(INPUTs!J$49+INPUTs!J$50+INPUTs!J$51)</f>
        <v>363.81277246448275</v>
      </c>
      <c r="P48" s="147">
        <f>conversões!O48*(INPUTs!K$49+INPUTs!K$50+INPUTs!K$51)</f>
        <v>82.558893712025366</v>
      </c>
      <c r="Q48" s="147">
        <f>conversões!P48*(INPUTs!L$49+INPUTs!L$50+INPUTs!L$51)</f>
        <v>153.73357371623953</v>
      </c>
      <c r="R48" s="147">
        <f>conversões!Q48*(INPUTs!M$49+INPUTs!M$50+INPUTs!M$51)</f>
        <v>140.84796304129597</v>
      </c>
      <c r="S48" s="147">
        <f>conversões!R48*(INPUTs!N$49+INPUTs!N$50+INPUTs!N$51)</f>
        <v>0</v>
      </c>
      <c r="T48" s="147">
        <f>conversões!S48*(INPUTs!O$49+INPUTs!O$50+INPUTs!O$51)</f>
        <v>0</v>
      </c>
      <c r="U48" s="147">
        <f>conversões!T48*(INPUTs!P$49+INPUTs!P$50+INPUTs!P$51)</f>
        <v>16.651522737083326</v>
      </c>
      <c r="V48" s="147">
        <f>conversões!U48*(INPUTs!Q$49+INPUTs!Q$50+INPUTs!Q$51)</f>
        <v>42.980938088169353</v>
      </c>
      <c r="W48" s="147">
        <f>conversões!V48*(INPUTs!R$49+INPUTs!R$50+INPUTs!R$51)</f>
        <v>0</v>
      </c>
      <c r="X48" s="147">
        <f>conversões!W48*(INPUTs!S$49+INPUTs!S$50+INPUTs!S$51)</f>
        <v>3465.2147706442652</v>
      </c>
      <c r="Y48" s="147">
        <f>conversões!X48*(INPUTs!T$49+INPUTs!T$50+INPUTs!T$51)</f>
        <v>0</v>
      </c>
      <c r="Z48" s="147">
        <f>conversões!Y48*(INPUTs!U$49+INPUTs!U$50+INPUTs!U$51)</f>
        <v>49.865330768938456</v>
      </c>
      <c r="AA48" s="147">
        <f>conversões!Z48*(INPUTs!V$49+INPUTs!V$50+INPUTs!V$51)</f>
        <v>209.84920534022899</v>
      </c>
      <c r="AB48" s="147">
        <f>conversões!AA48*(INPUTs!W$49+INPUTs!W$50+INPUTs!W$51)</f>
        <v>21482.901340989429</v>
      </c>
      <c r="AC48" s="147">
        <f>conversões!AB48*(INPUTs!X$49+INPUTs!X$50+INPUTs!X$51)</f>
        <v>30.406968481000394</v>
      </c>
      <c r="AD48" s="147">
        <f>conversões!AC48*(INPUTs!Y$49+INPUTs!Y$50+INPUTs!Y$51)</f>
        <v>53161.965201420462</v>
      </c>
      <c r="AE48" s="147">
        <f>conversões!AD48*(INPUTs!Z$49+INPUTs!Z$50+INPUTs!Z$51)</f>
        <v>69006.521567630392</v>
      </c>
      <c r="AF48" s="147">
        <f>conversões!AE48*(INPUTs!AA$49+INPUTs!AA$50+INPUTs!AA$51)</f>
        <v>25301.767545340332</v>
      </c>
      <c r="AG48" s="147">
        <f>conversões!AF48*(INPUTs!AB$49+INPUTs!AB$50+INPUTs!AB$51)</f>
        <v>508.60926233381394</v>
      </c>
      <c r="AH48" s="147">
        <f>conversões!AG48*(INPUTs!AC$49+INPUTs!AC$50+INPUTs!AC$51)</f>
        <v>26464.929307010127</v>
      </c>
      <c r="AI48" s="147">
        <f>conversões!AH48*(INPUTs!AD$49+INPUTs!AD$50+INPUTs!AD$51)</f>
        <v>463.96892180708352</v>
      </c>
      <c r="AJ48" s="147">
        <f>conversões!AI48*(INPUTs!AE$49+INPUTs!AE$50+INPUTs!AE$51)</f>
        <v>73.689657920429923</v>
      </c>
      <c r="AK48" s="147">
        <f>conversões!AJ48*(INPUTs!AF$49+INPUTs!AF$50+INPUTs!AF$51)</f>
        <v>398.85893797763913</v>
      </c>
      <c r="AL48" s="147">
        <f>conversões!AK48*(INPUTs!AG$49+INPUTs!AG$50+INPUTs!AG$51)</f>
        <v>10391.709124722875</v>
      </c>
      <c r="AM48" s="145">
        <f t="shared" si="0"/>
        <v>222861.28732031441</v>
      </c>
      <c r="AN48" s="147">
        <f>conversões!AM48*(INPUTs!AI$49+INPUTs!AI$50+INPUTs!AI$51)</f>
        <v>921.78207208284027</v>
      </c>
      <c r="AO48" s="147">
        <f>conversões!AN48*(INPUTs!AJ$49+INPUTs!AJ$50+INPUTs!AJ$51)</f>
        <v>11402.208888326168</v>
      </c>
      <c r="AP48" s="147">
        <f>conversões!AO48*(INPUTs!AK$49+INPUTs!AK$50+INPUTs!AK$51)</f>
        <v>0</v>
      </c>
      <c r="AQ48" s="147">
        <f>conversões!AP48*(INPUTs!AL$49+INPUTs!AL$50+INPUTs!AL$51)</f>
        <v>363.98537883577558</v>
      </c>
      <c r="AR48" s="147">
        <f>conversões!AQ48*(INPUTs!AM$49+INPUTs!AM$50+INPUTs!AM$51)</f>
        <v>83.241112154846959</v>
      </c>
      <c r="AS48" s="147">
        <f>conversões!AR48*(INPUTs!AN$49+INPUTs!AN$50+INPUTs!AN$51)</f>
        <v>176.85717044033782</v>
      </c>
      <c r="AT48" s="147">
        <f>conversões!AS48*(INPUTs!AO$49+INPUTs!AO$50+INPUTs!AO$51)</f>
        <v>84.297553270542096</v>
      </c>
      <c r="AU48" s="147">
        <f>conversões!AT48*(INPUTs!AP$49+INPUTs!AP$50+INPUTs!AP$51)</f>
        <v>0</v>
      </c>
      <c r="AV48" s="147">
        <f>conversões!AU48*(INPUTs!AQ$49+INPUTs!AQ$50+INPUTs!AQ$51)</f>
        <v>0</v>
      </c>
      <c r="AW48" s="147">
        <f>conversões!AV48*(INPUTs!AR$49+INPUTs!AR$50+INPUTs!AR$51)</f>
        <v>16.813781137265689</v>
      </c>
      <c r="AX48" s="147">
        <f>conversões!AW48*(INPUTs!AS$49+INPUTs!AS$50+INPUTs!AS$51)</f>
        <v>229.45702640403496</v>
      </c>
      <c r="AY48" s="147">
        <f>conversões!AX48*(INPUTs!AT$49+INPUTs!AT$50+INPUTs!AT$51)</f>
        <v>0</v>
      </c>
      <c r="AZ48" s="147">
        <f>conversões!AY48*(INPUTs!AU$49+INPUTs!AU$50+INPUTs!AU$51)</f>
        <v>3343.7931094263445</v>
      </c>
      <c r="BA48" s="147">
        <f>conversões!AZ48*(INPUTs!AV$49+INPUTs!AV$50+INPUTs!AV$51)</f>
        <v>0</v>
      </c>
      <c r="BB48" s="147">
        <f>conversões!BA48*(INPUTs!AW$49+INPUTs!AW$50+INPUTs!AW$51)</f>
        <v>16.813781137265689</v>
      </c>
      <c r="BC48" s="147">
        <f>conversões!BB48*(INPUTs!AX$49+INPUTs!AX$50+INPUTs!AX$51)</f>
        <v>87.61244725962959</v>
      </c>
      <c r="BD48" s="147">
        <f>conversões!BC48*(INPUTs!AY$49+INPUTs!AY$50+INPUTs!AY$51)</f>
        <v>19244.218656458019</v>
      </c>
      <c r="BE48" s="147">
        <f>conversões!BD48*(INPUTs!AZ$49+INPUTs!AZ$50+INPUTs!AZ$51)</f>
        <v>190.55147439578496</v>
      </c>
      <c r="BF48" s="147">
        <f>conversões!BE48*(INPUTs!BA$49+INPUTs!BA$50+INPUTs!BA$51)</f>
        <v>57747.533685768896</v>
      </c>
      <c r="BG48" s="147">
        <f>conversões!BF48*(INPUTs!BB$49+INPUTs!BB$50+INPUTs!BB$51)</f>
        <v>72060.536676860051</v>
      </c>
      <c r="BH48" s="147">
        <f>conversões!BG48*(INPUTs!BC$49+INPUTs!BC$50+INPUTs!BC$51)</f>
        <v>19694.20429389142</v>
      </c>
      <c r="BI48" s="147">
        <f>conversões!BH48*(INPUTs!BD$49+INPUTs!BD$50+INPUTs!BD$51)</f>
        <v>352.81810186832644</v>
      </c>
      <c r="BJ48" s="147">
        <f>conversões!BI48*(INPUTs!BE$49+INPUTs!BE$50+INPUTs!BE$51)</f>
        <v>25919.75127896433</v>
      </c>
      <c r="BK48" s="147">
        <f>conversões!BJ48*(INPUTs!BF$49+INPUTs!BF$50+INPUTs!BF$51)</f>
        <v>499.75889343710315</v>
      </c>
      <c r="BL48" s="147">
        <f>conversões!BK48*(INPUTs!BG$49+INPUTs!BG$50+INPUTs!BG$51)</f>
        <v>78.904743762983458</v>
      </c>
      <c r="BM48" s="147">
        <f>conversões!BL48*(INPUTs!BH$49+INPUTs!BH$50+INPUTs!BH$51)</f>
        <v>343.59755324791337</v>
      </c>
      <c r="BN48" s="147">
        <f>conversões!BM48*(INPUTs!BI$49+INPUTs!BI$50+INPUTs!BI$51)</f>
        <v>10433.938695326906</v>
      </c>
      <c r="BO48" s="145">
        <f t="shared" si="1"/>
        <v>223292.67637445679</v>
      </c>
      <c r="BP48" s="147">
        <f>conversões!BO48*(INPUTs!BK$49+INPUTs!BK$50+INPUTs!BK$51)</f>
        <v>67.847852939543017</v>
      </c>
      <c r="BQ48" s="147">
        <f>conversões!BP48*(INPUTs!BL$49+INPUTs!BL$50+INPUTs!BL$51)</f>
        <v>9606.6694768788111</v>
      </c>
      <c r="BR48" s="147">
        <f>conversões!BQ48*(INPUTs!BM$49+INPUTs!BM$50+INPUTs!BM$51)</f>
        <v>0</v>
      </c>
      <c r="BS48" s="147">
        <f>conversões!BR48*(INPUTs!BN$49+INPUTs!BN$50+INPUTs!BN$51)</f>
        <v>394.15664369298827</v>
      </c>
      <c r="BT48" s="147">
        <f>conversões!BS48*(INPUTs!BO$49+INPUTs!BO$50+INPUTs!BO$51)</f>
        <v>129.37002350904345</v>
      </c>
      <c r="BU48" s="147">
        <f>conversões!BT48*(INPUTs!BP$49+INPUTs!BP$50+INPUTs!BP$51)</f>
        <v>171.90351741801067</v>
      </c>
      <c r="BV48" s="147">
        <f>conversões!BU48*(INPUTs!BQ$49+INPUTs!BQ$50+INPUTs!BQ$51)</f>
        <v>0</v>
      </c>
      <c r="BW48" s="147">
        <f>conversões!BV48*(INPUTs!BR$49+INPUTs!BR$50+INPUTs!BR$51)</f>
        <v>0</v>
      </c>
      <c r="BX48" s="147">
        <f>conversões!BW48*(INPUTs!BS$49+INPUTs!BS$50+INPUTs!BS$51)</f>
        <v>37.108837369348812</v>
      </c>
      <c r="BY48" s="147">
        <f>conversões!BX48*(INPUTs!BT$49+INPUTs!BT$50+INPUTs!BT$51)</f>
        <v>2043.3201588957525</v>
      </c>
      <c r="BZ48" s="147">
        <f>conversões!BY48*(INPUTs!BU$49+INPUTs!BU$50+INPUTs!BU$51)</f>
        <v>77.842129773234106</v>
      </c>
      <c r="CA48" s="147">
        <f>conversões!BZ48*(INPUTs!BV$49+INPUTs!BV$50+INPUTs!BV$51)</f>
        <v>0</v>
      </c>
      <c r="CB48" s="147">
        <f>conversões!CA48*(INPUTs!BW$49+INPUTs!BW$50+INPUTs!BW$51)</f>
        <v>3001.6458402562166</v>
      </c>
      <c r="CC48" s="147">
        <f>conversões!CB48*(INPUTs!BX$49+INPUTs!BX$50+INPUTs!BX$51)</f>
        <v>0</v>
      </c>
      <c r="CD48" s="147">
        <f>conversões!CC48*(INPUTs!BY$49+INPUTs!BY$50+INPUTs!BY$51)</f>
        <v>0</v>
      </c>
      <c r="CE48" s="147">
        <f>conversões!CD48*(INPUTs!BZ$49+INPUTs!BZ$50+INPUTs!BZ$51)</f>
        <v>412.25830284470641</v>
      </c>
      <c r="CF48" s="147">
        <f>conversões!CE48*(INPUTs!CA$49+INPUTs!CA$50+INPUTs!CA$51)</f>
        <v>26230.77181307186</v>
      </c>
      <c r="CG48" s="147">
        <f>conversões!CF48*(INPUTs!CB$49+INPUTs!CB$50+INPUTs!CB$51)</f>
        <v>245.79952937122619</v>
      </c>
      <c r="CH48" s="147">
        <f>conversões!CG48*(INPUTs!CC$49+INPUTs!CC$50+INPUTs!CC$51)</f>
        <v>59479.574614362798</v>
      </c>
      <c r="CI48" s="147">
        <f>conversões!CH48*(INPUTs!CD$49+INPUTs!CD$50+INPUTs!CD$51)</f>
        <v>69148.464563435598</v>
      </c>
      <c r="CJ48" s="147">
        <f>conversões!CI48*(INPUTs!CE$49+INPUTs!CE$50+INPUTs!CE$51)</f>
        <v>16863.623494316584</v>
      </c>
      <c r="CK48" s="147">
        <f>conversões!CJ48*(INPUTs!CF$49+INPUTs!CF$50+INPUTs!CF$51)</f>
        <v>422.80366177180139</v>
      </c>
      <c r="CL48" s="147">
        <f>conversões!CK48*(INPUTs!CG$49+INPUTs!CG$50+INPUTs!CG$51)</f>
        <v>18770.155033925323</v>
      </c>
      <c r="CM48" s="147">
        <f>conversões!CL48*(INPUTs!CH$49+INPUTs!CH$50+INPUTs!CH$51)</f>
        <v>482.56818441732099</v>
      </c>
      <c r="CN48" s="147">
        <f>conversões!CM48*(INPUTs!CI$49+INPUTs!CI$50+INPUTs!CI$51)</f>
        <v>46.047203908918071</v>
      </c>
      <c r="CO48" s="147">
        <f>conversões!CN48*(INPUTs!CJ$49+INPUTs!CJ$50+INPUTs!CJ$51)</f>
        <v>410.93041966138964</v>
      </c>
      <c r="CP48" s="147">
        <f>conversões!CO48*(INPUTs!CK$49+INPUTs!CK$50+INPUTs!CK$51)</f>
        <v>11731.773654440502</v>
      </c>
      <c r="CQ48" s="145">
        <f t="shared" si="2"/>
        <v>219774.63495626097</v>
      </c>
      <c r="CR48" s="147">
        <f>conversões!CQ48*(INPUTs!CM$49+INPUTs!CM$50+INPUTs!CM$51)</f>
        <v>259.79613298847102</v>
      </c>
      <c r="CS48" s="147">
        <f>conversões!CR48*(INPUTs!CN$49+INPUTs!CN$50+INPUTs!CN$51)</f>
        <v>9625.3418332639285</v>
      </c>
      <c r="CT48" s="147">
        <f>conversões!CS48*(INPUTs!CO$49+INPUTs!CO$50+INPUTs!CO$51)</f>
        <v>0</v>
      </c>
      <c r="CU48" s="147">
        <f>conversões!CT48*(INPUTs!CP$49+INPUTs!CP$50+INPUTs!CP$51)</f>
        <v>354.10120045288016</v>
      </c>
      <c r="CV48" s="147">
        <f>conversões!CU48*(INPUTs!CQ$49+INPUTs!CQ$50+INPUTs!CQ$51)</f>
        <v>35.190778326557606</v>
      </c>
      <c r="CW48" s="147">
        <f>conversões!CV48*(INPUTs!CR$49+INPUTs!CR$50+INPUTs!CR$51)</f>
        <v>147.62828297684703</v>
      </c>
      <c r="CX48" s="147">
        <f>conversões!CW48*(INPUTs!CS$49+INPUTs!CS$50+INPUTs!CS$51)</f>
        <v>0</v>
      </c>
      <c r="CY48" s="147">
        <f>conversões!CX48*(INPUTs!CT$49+INPUTs!CT$50+INPUTs!CT$51)</f>
        <v>42.257199677271984</v>
      </c>
      <c r="CZ48" s="147">
        <f>conversões!CY48*(INPUTs!CU$49+INPUTs!CU$50+INPUTs!CU$51)</f>
        <v>56.418308064103591</v>
      </c>
      <c r="DA48" s="147">
        <f>conversões!CZ48*(INPUTs!CV$49+INPUTs!CV$50+INPUTs!CV$51)</f>
        <v>1797.2738889975687</v>
      </c>
      <c r="DB48" s="147">
        <f>conversões!DA48*(INPUTs!CW$49+INPUTs!CW$50+INPUTs!CW$51)</f>
        <v>1167.6113695228521</v>
      </c>
      <c r="DC48" s="147">
        <f>conversões!DB48*(INPUTs!CX$49+INPUTs!CX$50+INPUTs!CX$51)</f>
        <v>0</v>
      </c>
      <c r="DD48" s="147">
        <f>conversões!DC48*(INPUTs!CY$49+INPUTs!CY$50+INPUTs!CY$51)</f>
        <v>1120.8076343484911</v>
      </c>
      <c r="DE48" s="147">
        <f>conversões!DD48*(INPUTs!CZ$49+INPUTs!CZ$50+INPUTs!CZ$51)</f>
        <v>0</v>
      </c>
      <c r="DF48" s="147">
        <f>conversões!DE48*(INPUTs!DA$49+INPUTs!DA$50+INPUTs!DA$51)</f>
        <v>0</v>
      </c>
      <c r="DG48" s="147">
        <f>conversões!DF48*(INPUTs!DB$49+INPUTs!DB$50+INPUTs!DB$51)</f>
        <v>226.81516594670029</v>
      </c>
      <c r="DH48" s="147">
        <f>conversões!DG48*(INPUTs!DC$49+INPUTs!DC$50+INPUTs!DC$51)</f>
        <v>23167.933143030936</v>
      </c>
      <c r="DI48" s="147">
        <f>conversões!DH48*(INPUTs!DD$49+INPUTs!DD$50+INPUTs!DD$51)</f>
        <v>194.42777829838963</v>
      </c>
      <c r="DJ48" s="147">
        <f>conversões!DI48*(INPUTs!DE$49+INPUTs!DE$50+INPUTs!DE$51)</f>
        <v>62172.08144301032</v>
      </c>
      <c r="DK48" s="147">
        <f>conversões!DJ48*(INPUTs!DF$49+INPUTs!DF$50+INPUTs!DF$51)</f>
        <v>23934.778644100697</v>
      </c>
      <c r="DL48" s="147">
        <f>conversões!DK48*(INPUTs!DG$49+INPUTs!DG$50+INPUTs!DG$51)</f>
        <v>2650.4538169030889</v>
      </c>
      <c r="DM48" s="147">
        <f>conversões!DL48*(INPUTs!DH$49+INPUTs!DH$50+INPUTs!DH$51)</f>
        <v>401.84787889216204</v>
      </c>
      <c r="DN48" s="147">
        <f>conversões!DM48*(INPUTs!DI$49+INPUTs!DI$50+INPUTs!DI$51)</f>
        <v>18376.112550566526</v>
      </c>
      <c r="DO48" s="147">
        <f>conversões!DN48*(INPUTs!DJ$49+INPUTs!DJ$50+INPUTs!DJ$51)</f>
        <v>378.57956666852402</v>
      </c>
      <c r="DP48" s="147">
        <f>conversões!DO48*(INPUTs!DK$49+INPUTs!DK$50+INPUTs!DK$51)</f>
        <v>70.377882114015947</v>
      </c>
      <c r="DQ48" s="147">
        <f>conversões!DP48*(INPUTs!DL$49+INPUTs!DL$50+INPUTs!DL$51)</f>
        <v>253.86288296555293</v>
      </c>
      <c r="DR48" s="147">
        <f>conversões!DQ48*(INPUTs!DM$49+INPUTs!DM$50+INPUTs!DM$51)</f>
        <v>13151.332887256624</v>
      </c>
      <c r="DS48" s="145">
        <f t="shared" si="3"/>
        <v>159585.03026837256</v>
      </c>
      <c r="DT48" s="147">
        <f>conversões!DS48*(INPUTs!DO$49+INPUTs!DO$50+INPUTs!DO$51)</f>
        <v>315.96739362592371</v>
      </c>
      <c r="DU48" s="147">
        <f>conversões!DT48*(INPUTs!DP$49+INPUTs!DP$50+INPUTs!DP$51)</f>
        <v>18985.202641520766</v>
      </c>
      <c r="DV48" s="147">
        <f>conversões!DU48*(INPUTs!DQ$49+INPUTs!DQ$50+INPUTs!DQ$51)</f>
        <v>9430.875651074708</v>
      </c>
      <c r="DW48" s="147">
        <f>conversões!DV48*(INPUTs!DR$49+INPUTs!DR$50+INPUTs!DR$51)</f>
        <v>339.18837866605901</v>
      </c>
      <c r="DX48" s="147">
        <f>conversões!DW48*(INPUTs!DS$49+INPUTs!DS$50+INPUTs!DS$51)</f>
        <v>63.28894451257986</v>
      </c>
      <c r="DY48" s="147">
        <f>conversões!DX48*(INPUTs!DT$49+INPUTs!DT$50+INPUTs!DT$51)</f>
        <v>0</v>
      </c>
      <c r="DZ48" s="147">
        <f>conversões!DY48*(INPUTs!DU$49+INPUTs!DU$50+INPUTs!DU$51)</f>
        <v>0</v>
      </c>
      <c r="EA48" s="147">
        <f>conversões!DZ48*(INPUTs!DV$49+INPUTs!DV$50+INPUTs!DV$51)</f>
        <v>45.116156624324503</v>
      </c>
      <c r="EB48" s="147">
        <f>conversões!EA48*(INPUTs!DW$49+INPUTs!DW$50+INPUTs!DW$51)</f>
        <v>52.334741684216418</v>
      </c>
      <c r="EC48" s="147">
        <f>conversões!EB48*(INPUTs!DX$49+INPUTs!DX$50+INPUTs!DX$51)</f>
        <v>1443.3163805074398</v>
      </c>
      <c r="ED48" s="147">
        <f>conversões!EC48*(INPUTs!DY$49+INPUTs!DY$50+INPUTs!DY$51)</f>
        <v>88.615049420841288</v>
      </c>
      <c r="EE48" s="147">
        <f>conversões!ED48*(INPUTs!DZ$49+INPUTs!DZ$50+INPUTs!DZ$51)</f>
        <v>0</v>
      </c>
      <c r="EF48" s="147">
        <f>conversões!EE48*(INPUTs!EA$49+INPUTs!EA$50+INPUTs!EA$51)</f>
        <v>449.20833743586161</v>
      </c>
      <c r="EG48" s="147">
        <f>conversões!EF48*(INPUTs!EB$49+INPUTs!EB$50+INPUTs!EB$51)</f>
        <v>0</v>
      </c>
      <c r="EH48" s="147">
        <f>conversões!EG48*(INPUTs!EC$49+INPUTs!EC$50+INPUTs!EC$51)</f>
        <v>0</v>
      </c>
      <c r="EI48" s="147">
        <f>conversões!EH48*(INPUTs!ED$49+INPUTs!ED$50+INPUTs!ED$51)</f>
        <v>364.26544238977311</v>
      </c>
      <c r="EJ48" s="147">
        <f>conversões!EI48*(INPUTs!EE$49+INPUTs!EE$50+INPUTs!EE$51)</f>
        <v>20389.587989702097</v>
      </c>
      <c r="EK48" s="147">
        <f>conversões!EJ48*(INPUTs!EF$49+INPUTs!EF$50+INPUTs!EF$51)</f>
        <v>175.11505341918118</v>
      </c>
      <c r="EL48" s="147">
        <f>conversões!EK48*(INPUTs!EG$49+INPUTs!EG$50+INPUTs!EG$51)</f>
        <v>65926.737908656767</v>
      </c>
      <c r="EM48" s="147">
        <f>conversões!EL48*(INPUTs!EH$49+INPUTs!EH$50+INPUTs!EH$51)</f>
        <v>20190.5896460638</v>
      </c>
      <c r="EN48" s="147">
        <f>conversões!EM48*(INPUTs!EI$49+INPUTs!EI$50+INPUTs!EI$51)</f>
        <v>2508.543427460982</v>
      </c>
      <c r="EO48" s="147">
        <f>conversões!EN48*(INPUTs!EJ$49+INPUTs!EJ$50+INPUTs!EJ$51)</f>
        <v>454.13502173925883</v>
      </c>
      <c r="EP48" s="147">
        <f>conversões!EO48*(INPUTs!EK$49+INPUTs!EK$50+INPUTs!EK$51)</f>
        <v>19097.052812377045</v>
      </c>
      <c r="EQ48" s="147">
        <f>conversões!EP48*(INPUTs!EL$49+INPUTs!EL$50+INPUTs!EL$51)</f>
        <v>434.15909145780211</v>
      </c>
      <c r="ER48" s="147">
        <f>conversões!EQ48*(INPUTs!EM$49+INPUTs!EM$50+INPUTs!EM$51)</f>
        <v>121.45750602272601</v>
      </c>
      <c r="ES48" s="147">
        <f>conversões!ER48*(INPUTs!EN$49+INPUTs!EN$50+INPUTs!EN$51)</f>
        <v>527.06739434299243</v>
      </c>
      <c r="ET48" s="147">
        <f>conversões!ES48*(INPUTs!EO$49+INPUTs!EO$50+INPUTs!EO$51)</f>
        <v>51179.307889834643</v>
      </c>
      <c r="EU48" s="145">
        <f t="shared" si="4"/>
        <v>212581.13285853982</v>
      </c>
      <c r="EV48" s="147">
        <f>conversões!EU48*(INPUTs!EQ$49+INPUTs!EQ$50+INPUTs!EQ$51)</f>
        <v>337.7508308853607</v>
      </c>
      <c r="EW48" s="147">
        <f>conversões!EV48*(INPUTs!ER$49+INPUTs!ER$50+INPUTs!ER$51)</f>
        <v>17581.827333925354</v>
      </c>
      <c r="EX48" s="147">
        <f>conversões!EW48*(INPUTs!ES$49+INPUTs!ES$50+INPUTs!ES$51)</f>
        <v>9803.952811217041</v>
      </c>
      <c r="EY48" s="147">
        <f>conversões!EX48*(INPUTs!ET$49+INPUTs!ET$50+INPUTs!ET$51)</f>
        <v>1592.689035193597</v>
      </c>
      <c r="EZ48" s="147">
        <f>conversões!EY48*(INPUTs!EU$49+INPUTs!EU$50+INPUTs!EU$51)</f>
        <v>7250.0175905875512</v>
      </c>
      <c r="FA48" s="147">
        <f>conversões!EZ48*(INPUTs!EV$49+INPUTs!EV$50+INPUTs!EV$51)</f>
        <v>0</v>
      </c>
      <c r="FB48" s="147">
        <f>conversões!FA48*(INPUTs!EW$49+INPUTs!EW$50+INPUTs!EW$51)</f>
        <v>0</v>
      </c>
      <c r="FC48" s="147">
        <f>conversões!FB48*(INPUTs!EX$49+INPUTs!EX$50+INPUTs!EX$51)</f>
        <v>24.435035224366125</v>
      </c>
      <c r="FD48" s="147">
        <f>conversões!FC48*(INPUTs!EY$49+INPUTs!EY$50+INPUTs!EY$51)</f>
        <v>47.648318687513942</v>
      </c>
      <c r="FE48" s="147">
        <f>conversões!FD48*(INPUTs!EZ$49+INPUTs!EZ$50+INPUTs!EZ$51)</f>
        <v>368.14282225938319</v>
      </c>
      <c r="FF48" s="147">
        <f>conversões!FE48*(INPUTs!FA$49+INPUTs!FA$50+INPUTs!FA$51)</f>
        <v>312.1939221061582</v>
      </c>
      <c r="FG48" s="147">
        <f>conversões!FF48*(INPUTs!FB$49+INPUTs!FB$50+INPUTs!FB$51)</f>
        <v>0</v>
      </c>
      <c r="FH48" s="147">
        <f>conversões!FG48*(INPUTs!FC$49+INPUTs!FC$50+INPUTs!FC$51)</f>
        <v>1670.5402791700726</v>
      </c>
      <c r="FI48" s="147">
        <f>conversões!FH48*(INPUTs!FD$49+INPUTs!FD$50+INPUTs!FD$51)</f>
        <v>0</v>
      </c>
      <c r="FJ48" s="147">
        <f>conversões!FI48*(INPUTs!FE$49+INPUTs!FE$50+INPUTs!FE$51)</f>
        <v>1960.5844527212723</v>
      </c>
      <c r="FK48" s="147">
        <f>conversões!FJ48*(INPUTs!FF$49+INPUTs!FF$50+INPUTs!FF$51)</f>
        <v>5465.9280081677734</v>
      </c>
      <c r="FL48" s="147">
        <f>conversões!FK48*(INPUTs!FG$49+INPUTs!FG$50+INPUTs!FG$51)</f>
        <v>21337.867325700812</v>
      </c>
      <c r="FM48" s="147">
        <f>conversões!FL48*(INPUTs!FH$49+INPUTs!FH$50+INPUTs!FH$51)</f>
        <v>7308.6231899457343</v>
      </c>
      <c r="FN48" s="147">
        <f>conversões!FM48*(INPUTs!FI$49+INPUTs!FI$50+INPUTs!FI$51)</f>
        <v>59329.212076940094</v>
      </c>
      <c r="FO48" s="147">
        <f>conversões!FN48*(INPUTs!FJ$49+INPUTs!FJ$50+INPUTs!FJ$51)</f>
        <v>19723.869718039605</v>
      </c>
      <c r="FP48" s="147">
        <f>conversões!FO48*(INPUTs!FK$49+INPUTs!FK$50+INPUTs!FK$51)</f>
        <v>2339.6011710935609</v>
      </c>
      <c r="FQ48" s="147">
        <f>conversões!FP48*(INPUTs!FL$49+INPUTs!FL$50+INPUTs!FL$51)</f>
        <v>1281.7904753921359</v>
      </c>
      <c r="FR48" s="147">
        <f>conversões!FQ48*(INPUTs!FM$49+INPUTs!FM$50+INPUTs!FM$51)</f>
        <v>11125.139588462798</v>
      </c>
      <c r="FS48" s="147">
        <f>conversões!FR48*(INPUTs!FN$49+INPUTs!FN$50+INPUTs!FN$51)</f>
        <v>414.13139117937061</v>
      </c>
      <c r="FT48" s="147">
        <f>conversões!FS48*(INPUTs!FO$49+INPUTs!FO$50+INPUTs!FO$51)</f>
        <v>142.40952335320836</v>
      </c>
      <c r="FU48" s="147">
        <f>conversões!FT48*(INPUTs!FP$49+INPUTs!FP$50+INPUTs!FP$51)</f>
        <v>218.17798601487445</v>
      </c>
      <c r="FV48" s="147">
        <f>conversões!FU48*(INPUTs!FQ$49+INPUTs!FQ$50+INPUTs!FQ$51)</f>
        <v>9457.6686551551975</v>
      </c>
      <c r="FW48" s="145">
        <f t="shared" si="5"/>
        <v>179094.20154142284</v>
      </c>
      <c r="FX48" s="147">
        <f>conversões!FW48*(INPUTs!FS$49+INPUTs!FS$50+INPUTs!FS$51)</f>
        <v>151.44001261805738</v>
      </c>
      <c r="FY48" s="147">
        <f>conversões!FX48*(INPUTs!FT$49+INPUTs!FT$50+INPUTs!FT$51)</f>
        <v>17744.733450108422</v>
      </c>
      <c r="FZ48" s="147">
        <f>conversões!FY48*(INPUTs!FU$49+INPUTs!FU$50+INPUTs!FU$51)</f>
        <v>8000.3208752945602</v>
      </c>
      <c r="GA48" s="147">
        <f>conversões!FZ48*(INPUTs!FV$49+INPUTs!FV$50+INPUTs!FV$51)</f>
        <v>213.53824546924423</v>
      </c>
      <c r="GB48" s="147">
        <f>conversões!GA48*(INPUTs!FW$49+INPUTs!FW$50+INPUTs!FW$51)</f>
        <v>10208.288902741284</v>
      </c>
      <c r="GC48" s="147">
        <f>conversões!GB48*(INPUTs!FX$49+INPUTs!FX$50+INPUTs!FX$51)</f>
        <v>0</v>
      </c>
      <c r="GD48" s="147">
        <f>conversões!GC48*(INPUTs!FY$49+INPUTs!FY$50+INPUTs!FY$51)</f>
        <v>0</v>
      </c>
      <c r="GE48" s="147">
        <f>conversões!GD48*(INPUTs!FZ$49+INPUTs!FZ$50+INPUTs!FZ$51)</f>
        <v>0</v>
      </c>
      <c r="GF48" s="147">
        <f>conversões!GE48*(INPUTs!GA$49+INPUTs!GA$50+INPUTs!GA$51)</f>
        <v>46.048130801689901</v>
      </c>
      <c r="GG48" s="147">
        <f>conversões!GF48*(INPUTs!GB$49+INPUTs!GB$50+INPUTs!GB$51)</f>
        <v>370.34230212281369</v>
      </c>
      <c r="GH48" s="147">
        <f>conversões!GG48*(INPUTs!GC$49+INPUTs!GC$50+INPUTs!GC$51)</f>
        <v>548.86950984318003</v>
      </c>
      <c r="GI48" s="147">
        <f>conversões!GH48*(INPUTs!GD$49+INPUTs!GD$50+INPUTs!GD$51)</f>
        <v>0</v>
      </c>
      <c r="GJ48" s="147">
        <f>conversões!GI48*(INPUTs!GE$49+INPUTs!GE$50+INPUTs!GE$51)</f>
        <v>12198.54930303143</v>
      </c>
      <c r="GK48" s="147">
        <f>conversões!GJ48*(INPUTs!GF$49+INPUTs!GF$50+INPUTs!GF$51)</f>
        <v>0</v>
      </c>
      <c r="GL48" s="147">
        <f>conversões!GK48*(INPUTs!GG$49+INPUTs!GG$50+INPUTs!GG$51)</f>
        <v>1621.4318527128112</v>
      </c>
      <c r="GM48" s="147">
        <f>conversões!GL48*(INPUTs!GH$49+INPUTs!GH$50+INPUTs!GH$51)</f>
        <v>5049.4107251634532</v>
      </c>
      <c r="GN48" s="147">
        <f>conversões!GM48*(INPUTs!GI$49+INPUTs!GI$50+INPUTs!GI$51)</f>
        <v>6294.5925308955702</v>
      </c>
      <c r="GO48" s="147">
        <f>conversões!GN48*(INPUTs!GJ$49+INPUTs!GJ$50+INPUTs!GJ$51)</f>
        <v>6334.5688314969384</v>
      </c>
      <c r="GP48" s="147">
        <f>conversões!GO48*(INPUTs!GK$49+INPUTs!GK$50+INPUTs!GK$51)</f>
        <v>54230.279084804999</v>
      </c>
      <c r="GQ48" s="147">
        <f>conversões!GP48*(INPUTs!GL$49+INPUTs!GL$50+INPUTs!GL$51)</f>
        <v>57388.059495873611</v>
      </c>
      <c r="GR48" s="147">
        <f>conversões!GQ48*(INPUTs!GM$49+INPUTs!GM$50+INPUTs!GM$51)</f>
        <v>2196.2850164732336</v>
      </c>
      <c r="GS48" s="147">
        <f>conversões!GR48*(INPUTs!GN$49+INPUTs!GN$50+INPUTs!GN$51)</f>
        <v>1210.4878427362532</v>
      </c>
      <c r="GT48" s="147">
        <f>conversões!GS48*(INPUTs!GO$49+INPUTs!GO$50+INPUTs!GO$51)</f>
        <v>3336.8079445892436</v>
      </c>
      <c r="GU48" s="147">
        <f>conversões!GT48*(INPUTs!GP$49+INPUTs!GP$50+INPUTs!GP$51)</f>
        <v>496.1829836678462</v>
      </c>
      <c r="GV48" s="147">
        <f>conversões!GU48*(INPUTs!GQ$49+INPUTs!GQ$50+INPUTs!GQ$51)</f>
        <v>72.417452524893548</v>
      </c>
      <c r="GW48" s="147">
        <f>conversões!GV48*(INPUTs!GR$49+INPUTs!GR$50+INPUTs!GR$51)</f>
        <v>156.68973489770443</v>
      </c>
      <c r="GX48" s="147">
        <f>conversões!GW48*(INPUTs!GS$49+INPUTs!GS$50+INPUTs!GS$51)</f>
        <v>10289.067982989782</v>
      </c>
      <c r="GY48" s="145">
        <f t="shared" si="6"/>
        <v>198158.41221085697</v>
      </c>
      <c r="GZ48" s="147">
        <f>conversões!GY48*(INPUTs!GU$49+INPUTs!GU$50+INPUTs!GU$51)</f>
        <v>13.424947746845845</v>
      </c>
      <c r="HA48" s="147">
        <f>conversões!GZ48*(INPUTs!GV$49+INPUTs!GV$50+INPUTs!GV$51)</f>
        <v>15831.045665281194</v>
      </c>
      <c r="HB48" s="147">
        <f>conversões!HA48*(INPUTs!GW$49+INPUTs!GW$50+INPUTs!GW$51)</f>
        <v>7773.0638229811757</v>
      </c>
      <c r="HC48" s="147">
        <f>conversões!HB48*(INPUTs!GX$49+INPUTs!GX$50+INPUTs!GX$51)</f>
        <v>186.45627295114465</v>
      </c>
      <c r="HD48" s="147">
        <f>conversões!HC48*(INPUTs!GY$49+INPUTs!GY$50+INPUTs!GY$51)</f>
        <v>3510.9382622083854</v>
      </c>
      <c r="HE48" s="147">
        <f>conversões!HD48*(INPUTs!GZ$49+INPUTs!GZ$50+INPUTs!GZ$51)</f>
        <v>0</v>
      </c>
      <c r="HF48" s="147">
        <f>conversões!HE48*(INPUTs!HA$49+INPUTs!HA$50+INPUTs!HA$51)</f>
        <v>0</v>
      </c>
      <c r="HG48" s="147">
        <f>conversões!HF48*(INPUTs!HB$49+INPUTs!HB$50+INPUTs!HB$51)</f>
        <v>0</v>
      </c>
      <c r="HH48" s="147">
        <f>conversões!HG48*(INPUTs!HC$49+INPUTs!HC$50+INPUTs!HC$51)</f>
        <v>154.45084423455955</v>
      </c>
      <c r="HI48" s="147">
        <f>conversões!HH48*(INPUTs!HD$49+INPUTs!HD$50+INPUTs!HD$51)</f>
        <v>244.03163438010768</v>
      </c>
      <c r="HJ48" s="147">
        <f>conversões!HI48*(INPUTs!HE$49+INPUTs!HE$50+INPUTs!HE$51)</f>
        <v>405.48782832192921</v>
      </c>
      <c r="HK48" s="147">
        <f>conversões!HJ48*(INPUTs!HF$49+INPUTs!HF$50+INPUTs!HF$51)</f>
        <v>0</v>
      </c>
      <c r="HL48" s="147">
        <f>conversões!HK48*(INPUTs!HG$49+INPUTs!HG$50+INPUTs!HG$51)</f>
        <v>1138.8202996719574</v>
      </c>
      <c r="HM48" s="147">
        <f>conversões!HL48*(INPUTs!HH$49+INPUTs!HH$50+INPUTs!HH$51)</f>
        <v>0</v>
      </c>
      <c r="HN48" s="147">
        <f>conversões!HM48*(INPUTs!HI$49+INPUTs!HI$50+INPUTs!HI$51)</f>
        <v>854.68481349088404</v>
      </c>
      <c r="HO48" s="147">
        <f>conversões!HN48*(INPUTs!HJ$49+INPUTs!HJ$50+INPUTs!HJ$51)</f>
        <v>4986.9752315874457</v>
      </c>
      <c r="HP48" s="147">
        <f>conversões!HO48*(INPUTs!HK$49+INPUTs!HK$50+INPUTs!HK$51)</f>
        <v>5517.9838483254098</v>
      </c>
      <c r="HQ48" s="147">
        <f>conversões!HP48*(INPUTs!HL$49+INPUTs!HL$50+INPUTs!HL$51)</f>
        <v>5482.5193758357464</v>
      </c>
      <c r="HR48" s="147">
        <f>conversões!HQ48*(INPUTs!HM$49+INPUTs!HM$50+INPUTs!HM$51)</f>
        <v>40301.674765050098</v>
      </c>
      <c r="HS48" s="147">
        <f>conversões!HR48*(INPUTs!HN$49+INPUTs!HN$50+INPUTs!HN$51)</f>
        <v>66298.542366434747</v>
      </c>
      <c r="HT48" s="147">
        <f>conversões!HS48*(INPUTs!HO$49+INPUTs!HO$50+INPUTs!HO$51)</f>
        <v>1737.1620951225809</v>
      </c>
      <c r="HU48" s="147">
        <f>conversões!HT48*(INPUTs!HP$49+INPUTs!HP$50+INPUTs!HP$51)</f>
        <v>1057.4160092804684</v>
      </c>
      <c r="HV48" s="147">
        <f>conversões!HU48*(INPUTs!HQ$49+INPUTs!HQ$50+INPUTs!HQ$51)</f>
        <v>16259.849094958618</v>
      </c>
      <c r="HW48" s="147">
        <f>conversões!HV48*(INPUTs!HR$49+INPUTs!HR$50+INPUTs!HR$51)</f>
        <v>572.91035167286134</v>
      </c>
      <c r="HX48" s="147">
        <f>conversões!HW48*(INPUTs!HS$49+INPUTs!HS$50+INPUTs!HS$51)</f>
        <v>130.93068907021711</v>
      </c>
      <c r="HY48" s="147">
        <f>conversões!HX48*(INPUTs!HT$49+INPUTs!HT$50+INPUTs!HT$51)</f>
        <v>396.755253100701</v>
      </c>
      <c r="HZ48" s="147">
        <f>conversões!HY48*(INPUTs!HU$49+INPUTs!HU$50+INPUTs!HU$51)</f>
        <v>11187.448447841232</v>
      </c>
      <c r="IA48" s="145">
        <f t="shared" si="7"/>
        <v>184042.57191954833</v>
      </c>
    </row>
    <row r="49" spans="11:235" x14ac:dyDescent="0.25">
      <c r="IA49" s="107"/>
    </row>
    <row r="50" spans="11:235" x14ac:dyDescent="0.25">
      <c r="K50" s="26" t="s">
        <v>842</v>
      </c>
      <c r="L50" s="24" t="s">
        <v>556</v>
      </c>
      <c r="M50" s="24" t="s">
        <v>557</v>
      </c>
      <c r="N50" s="24" t="s">
        <v>558</v>
      </c>
      <c r="O50" s="24" t="s">
        <v>559</v>
      </c>
      <c r="P50" s="24" t="s">
        <v>560</v>
      </c>
      <c r="Q50" s="24" t="s">
        <v>561</v>
      </c>
      <c r="R50" s="24" t="s">
        <v>562</v>
      </c>
      <c r="S50" s="24" t="s">
        <v>563</v>
      </c>
      <c r="T50" s="24" t="s">
        <v>564</v>
      </c>
      <c r="U50" s="24" t="s">
        <v>565</v>
      </c>
      <c r="V50" s="24" t="s">
        <v>566</v>
      </c>
      <c r="W50" s="24" t="s">
        <v>567</v>
      </c>
      <c r="X50" s="24" t="s">
        <v>568</v>
      </c>
      <c r="Y50" s="24" t="s">
        <v>569</v>
      </c>
      <c r="Z50" s="24" t="s">
        <v>570</v>
      </c>
      <c r="AA50" s="24" t="s">
        <v>571</v>
      </c>
      <c r="AB50" s="24" t="s">
        <v>572</v>
      </c>
      <c r="AC50" s="24" t="s">
        <v>573</v>
      </c>
      <c r="AD50" s="24" t="s">
        <v>574</v>
      </c>
      <c r="AE50" s="24" t="s">
        <v>575</v>
      </c>
      <c r="AF50" s="24" t="s">
        <v>576</v>
      </c>
      <c r="AG50" s="24" t="s">
        <v>577</v>
      </c>
      <c r="AH50" s="24" t="s">
        <v>578</v>
      </c>
      <c r="AI50" s="24" t="s">
        <v>579</v>
      </c>
      <c r="AJ50" s="24" t="s">
        <v>580</v>
      </c>
      <c r="AK50" s="24" t="s">
        <v>581</v>
      </c>
      <c r="AL50" s="24" t="s">
        <v>582</v>
      </c>
      <c r="AM50" s="24" t="s">
        <v>583</v>
      </c>
      <c r="AN50" s="24" t="s">
        <v>584</v>
      </c>
      <c r="AO50" s="24" t="s">
        <v>585</v>
      </c>
      <c r="AP50" s="24" t="s">
        <v>586</v>
      </c>
      <c r="AQ50" s="24" t="s">
        <v>587</v>
      </c>
      <c r="AR50" s="24" t="s">
        <v>588</v>
      </c>
      <c r="AS50" s="24" t="s">
        <v>589</v>
      </c>
      <c r="AT50" s="24" t="s">
        <v>590</v>
      </c>
      <c r="AU50" s="24" t="s">
        <v>591</v>
      </c>
      <c r="AV50" s="24" t="s">
        <v>592</v>
      </c>
      <c r="AW50" s="24" t="s">
        <v>593</v>
      </c>
      <c r="AX50" s="24" t="s">
        <v>594</v>
      </c>
      <c r="AY50" s="24" t="s">
        <v>595</v>
      </c>
      <c r="AZ50" s="24" t="s">
        <v>596</v>
      </c>
      <c r="BA50" s="24" t="s">
        <v>597</v>
      </c>
      <c r="BB50" s="24" t="s">
        <v>598</v>
      </c>
      <c r="BC50" s="24" t="s">
        <v>599</v>
      </c>
      <c r="BD50" s="24" t="s">
        <v>600</v>
      </c>
      <c r="BE50" s="24" t="s">
        <v>601</v>
      </c>
      <c r="BF50" s="24" t="s">
        <v>602</v>
      </c>
      <c r="BG50" s="24" t="s">
        <v>603</v>
      </c>
      <c r="BH50" s="24" t="s">
        <v>604</v>
      </c>
      <c r="BI50" s="24" t="s">
        <v>605</v>
      </c>
      <c r="BJ50" s="24" t="s">
        <v>606</v>
      </c>
      <c r="BK50" s="24" t="s">
        <v>607</v>
      </c>
      <c r="BL50" s="24" t="s">
        <v>608</v>
      </c>
      <c r="BM50" s="24" t="s">
        <v>609</v>
      </c>
      <c r="BN50" s="24" t="s">
        <v>610</v>
      </c>
      <c r="BO50" s="24" t="s">
        <v>611</v>
      </c>
      <c r="BP50" s="24" t="s">
        <v>612</v>
      </c>
      <c r="BQ50" s="24" t="s">
        <v>613</v>
      </c>
      <c r="BR50" s="24" t="s">
        <v>614</v>
      </c>
      <c r="BS50" s="24" t="s">
        <v>615</v>
      </c>
      <c r="BT50" s="24" t="s">
        <v>616</v>
      </c>
      <c r="BU50" s="24" t="s">
        <v>617</v>
      </c>
      <c r="BV50" s="24" t="s">
        <v>618</v>
      </c>
      <c r="BW50" s="24" t="s">
        <v>619</v>
      </c>
      <c r="BX50" s="24" t="s">
        <v>620</v>
      </c>
      <c r="BY50" s="24" t="s">
        <v>621</v>
      </c>
      <c r="BZ50" s="24" t="s">
        <v>622</v>
      </c>
      <c r="CA50" s="24" t="s">
        <v>623</v>
      </c>
      <c r="CB50" s="24" t="s">
        <v>624</v>
      </c>
      <c r="CC50" s="24" t="s">
        <v>625</v>
      </c>
      <c r="CD50" s="24" t="s">
        <v>626</v>
      </c>
      <c r="CE50" s="24" t="s">
        <v>627</v>
      </c>
      <c r="CF50" s="24" t="s">
        <v>628</v>
      </c>
      <c r="CG50" s="24" t="s">
        <v>629</v>
      </c>
      <c r="CH50" s="24" t="s">
        <v>630</v>
      </c>
      <c r="CI50" s="24" t="s">
        <v>631</v>
      </c>
      <c r="CJ50" s="24" t="s">
        <v>632</v>
      </c>
      <c r="CK50" s="24" t="s">
        <v>633</v>
      </c>
      <c r="CL50" s="24" t="s">
        <v>634</v>
      </c>
      <c r="CM50" s="24" t="s">
        <v>635</v>
      </c>
      <c r="CN50" s="24" t="s">
        <v>636</v>
      </c>
      <c r="CO50" s="24" t="s">
        <v>637</v>
      </c>
      <c r="CP50" s="24" t="s">
        <v>638</v>
      </c>
      <c r="CQ50" s="24" t="s">
        <v>639</v>
      </c>
      <c r="CR50" s="24" t="s">
        <v>640</v>
      </c>
      <c r="CS50" s="24" t="s">
        <v>641</v>
      </c>
      <c r="CT50" s="24" t="s">
        <v>642</v>
      </c>
      <c r="CU50" s="24" t="s">
        <v>643</v>
      </c>
      <c r="CV50" s="24" t="s">
        <v>644</v>
      </c>
      <c r="CW50" s="24" t="s">
        <v>645</v>
      </c>
      <c r="CX50" s="24" t="s">
        <v>646</v>
      </c>
      <c r="CY50" s="24" t="s">
        <v>647</v>
      </c>
      <c r="CZ50" s="24" t="s">
        <v>648</v>
      </c>
      <c r="DA50" s="24" t="s">
        <v>649</v>
      </c>
      <c r="DB50" s="24" t="s">
        <v>650</v>
      </c>
      <c r="DC50" s="24" t="s">
        <v>651</v>
      </c>
      <c r="DD50" s="24" t="s">
        <v>652</v>
      </c>
      <c r="DE50" s="24" t="s">
        <v>653</v>
      </c>
      <c r="DF50" s="24" t="s">
        <v>654</v>
      </c>
      <c r="DG50" s="24" t="s">
        <v>655</v>
      </c>
      <c r="DH50" s="24" t="s">
        <v>656</v>
      </c>
      <c r="DI50" s="24" t="s">
        <v>657</v>
      </c>
      <c r="DJ50" s="24" t="s">
        <v>658</v>
      </c>
      <c r="DK50" s="24" t="s">
        <v>659</v>
      </c>
      <c r="DL50" s="24" t="s">
        <v>660</v>
      </c>
      <c r="DM50" s="24" t="s">
        <v>661</v>
      </c>
      <c r="DN50" s="24" t="s">
        <v>662</v>
      </c>
      <c r="DO50" s="24" t="s">
        <v>663</v>
      </c>
      <c r="DP50" s="24" t="s">
        <v>664</v>
      </c>
      <c r="DQ50" s="24" t="s">
        <v>665</v>
      </c>
      <c r="DR50" s="24" t="s">
        <v>666</v>
      </c>
      <c r="DS50" s="24" t="s">
        <v>667</v>
      </c>
      <c r="DT50" s="24" t="s">
        <v>668</v>
      </c>
      <c r="DU50" s="24" t="s">
        <v>669</v>
      </c>
      <c r="DV50" s="24" t="s">
        <v>670</v>
      </c>
      <c r="DW50" s="24" t="s">
        <v>671</v>
      </c>
      <c r="DX50" s="24" t="s">
        <v>672</v>
      </c>
      <c r="DY50" s="24" t="s">
        <v>673</v>
      </c>
      <c r="DZ50" s="24" t="s">
        <v>674</v>
      </c>
      <c r="EA50" s="24" t="s">
        <v>675</v>
      </c>
      <c r="EB50" s="24" t="s">
        <v>676</v>
      </c>
      <c r="EC50" s="24" t="s">
        <v>677</v>
      </c>
      <c r="ED50" s="24" t="s">
        <v>678</v>
      </c>
      <c r="EE50" s="24" t="s">
        <v>679</v>
      </c>
      <c r="EF50" s="24" t="s">
        <v>680</v>
      </c>
      <c r="EG50" s="24" t="s">
        <v>681</v>
      </c>
      <c r="EH50" s="24" t="s">
        <v>682</v>
      </c>
      <c r="EI50" s="24" t="s">
        <v>683</v>
      </c>
      <c r="EJ50" s="24" t="s">
        <v>684</v>
      </c>
      <c r="EK50" s="24" t="s">
        <v>685</v>
      </c>
      <c r="EL50" s="24" t="s">
        <v>686</v>
      </c>
      <c r="EM50" s="24" t="s">
        <v>687</v>
      </c>
      <c r="EN50" s="24" t="s">
        <v>688</v>
      </c>
      <c r="EO50" s="24" t="s">
        <v>689</v>
      </c>
      <c r="EP50" s="24" t="s">
        <v>690</v>
      </c>
      <c r="EQ50" s="24" t="s">
        <v>691</v>
      </c>
      <c r="ER50" s="24" t="s">
        <v>692</v>
      </c>
      <c r="ES50" s="24" t="s">
        <v>693</v>
      </c>
      <c r="ET50" s="24" t="s">
        <v>694</v>
      </c>
      <c r="EU50" s="24" t="s">
        <v>695</v>
      </c>
      <c r="EV50" s="24" t="s">
        <v>696</v>
      </c>
      <c r="EW50" s="24" t="s">
        <v>697</v>
      </c>
      <c r="EX50" s="24" t="s">
        <v>698</v>
      </c>
      <c r="EY50" s="24" t="s">
        <v>699</v>
      </c>
      <c r="EZ50" s="24" t="s">
        <v>700</v>
      </c>
      <c r="FA50" s="24" t="s">
        <v>701</v>
      </c>
      <c r="FB50" s="24" t="s">
        <v>702</v>
      </c>
      <c r="FC50" s="24" t="s">
        <v>703</v>
      </c>
      <c r="FD50" s="24" t="s">
        <v>704</v>
      </c>
      <c r="FE50" s="24" t="s">
        <v>705</v>
      </c>
      <c r="FF50" s="24" t="s">
        <v>706</v>
      </c>
      <c r="FG50" s="24" t="s">
        <v>707</v>
      </c>
      <c r="FH50" s="24" t="s">
        <v>708</v>
      </c>
      <c r="FI50" s="24" t="s">
        <v>709</v>
      </c>
      <c r="FJ50" s="24" t="s">
        <v>710</v>
      </c>
      <c r="FK50" s="24" t="s">
        <v>711</v>
      </c>
      <c r="FL50" s="24" t="s">
        <v>712</v>
      </c>
      <c r="FM50" s="24" t="s">
        <v>713</v>
      </c>
      <c r="FN50" s="24" t="s">
        <v>714</v>
      </c>
      <c r="FO50" s="24" t="s">
        <v>715</v>
      </c>
      <c r="FP50" s="24" t="s">
        <v>716</v>
      </c>
      <c r="FQ50" s="24" t="s">
        <v>717</v>
      </c>
      <c r="FR50" s="24" t="s">
        <v>718</v>
      </c>
      <c r="FS50" s="24" t="s">
        <v>719</v>
      </c>
      <c r="FT50" s="24" t="s">
        <v>720</v>
      </c>
      <c r="FU50" s="24" t="s">
        <v>721</v>
      </c>
      <c r="FV50" s="24" t="s">
        <v>722</v>
      </c>
      <c r="FW50" s="24" t="s">
        <v>723</v>
      </c>
      <c r="FX50" s="24" t="s">
        <v>724</v>
      </c>
      <c r="FY50" s="24" t="s">
        <v>725</v>
      </c>
      <c r="FZ50" s="24" t="s">
        <v>726</v>
      </c>
      <c r="GA50" s="24" t="s">
        <v>727</v>
      </c>
      <c r="GB50" s="24" t="s">
        <v>728</v>
      </c>
      <c r="GC50" s="24" t="s">
        <v>729</v>
      </c>
      <c r="GD50" s="24" t="s">
        <v>730</v>
      </c>
      <c r="GE50" s="24" t="s">
        <v>731</v>
      </c>
      <c r="GF50" s="24" t="s">
        <v>732</v>
      </c>
      <c r="GG50" s="24" t="s">
        <v>733</v>
      </c>
      <c r="GH50" s="24" t="s">
        <v>734</v>
      </c>
      <c r="GI50" s="24" t="s">
        <v>735</v>
      </c>
      <c r="GJ50" s="24" t="s">
        <v>736</v>
      </c>
      <c r="GK50" s="24" t="s">
        <v>737</v>
      </c>
      <c r="GL50" s="24" t="s">
        <v>738</v>
      </c>
      <c r="GM50" s="24" t="s">
        <v>739</v>
      </c>
      <c r="GN50" s="24" t="s">
        <v>740</v>
      </c>
      <c r="GO50" s="24" t="s">
        <v>741</v>
      </c>
      <c r="GP50" s="24" t="s">
        <v>742</v>
      </c>
      <c r="GQ50" s="24" t="s">
        <v>743</v>
      </c>
      <c r="GR50" s="24" t="s">
        <v>744</v>
      </c>
      <c r="GS50" s="24" t="s">
        <v>745</v>
      </c>
      <c r="GT50" s="24" t="s">
        <v>746</v>
      </c>
      <c r="GU50" s="24" t="s">
        <v>747</v>
      </c>
      <c r="GV50" s="24" t="s">
        <v>748</v>
      </c>
      <c r="GW50" s="24" t="s">
        <v>749</v>
      </c>
      <c r="GX50" s="24" t="s">
        <v>750</v>
      </c>
      <c r="GY50" s="24" t="s">
        <v>751</v>
      </c>
      <c r="GZ50" s="24" t="s">
        <v>752</v>
      </c>
      <c r="HA50" s="24" t="s">
        <v>753</v>
      </c>
      <c r="HB50" s="24" t="s">
        <v>754</v>
      </c>
      <c r="HC50" s="24" t="s">
        <v>755</v>
      </c>
      <c r="HD50" s="24" t="s">
        <v>756</v>
      </c>
      <c r="HE50" s="24" t="s">
        <v>757</v>
      </c>
      <c r="HF50" s="24" t="s">
        <v>758</v>
      </c>
      <c r="HG50" s="24" t="s">
        <v>759</v>
      </c>
      <c r="HH50" s="24" t="s">
        <v>760</v>
      </c>
      <c r="HI50" s="24" t="s">
        <v>761</v>
      </c>
      <c r="HJ50" s="24" t="s">
        <v>762</v>
      </c>
      <c r="HK50" s="24" t="s">
        <v>763</v>
      </c>
      <c r="HL50" s="24" t="s">
        <v>764</v>
      </c>
      <c r="HM50" s="24" t="s">
        <v>765</v>
      </c>
      <c r="HN50" s="24" t="s">
        <v>766</v>
      </c>
      <c r="HO50" s="24" t="s">
        <v>767</v>
      </c>
      <c r="HP50" s="24" t="s">
        <v>768</v>
      </c>
      <c r="HQ50" s="24" t="s">
        <v>769</v>
      </c>
      <c r="HR50" s="24" t="s">
        <v>770</v>
      </c>
      <c r="HS50" s="24" t="s">
        <v>771</v>
      </c>
      <c r="HT50" s="24" t="s">
        <v>772</v>
      </c>
      <c r="HU50" s="24" t="s">
        <v>773</v>
      </c>
      <c r="HV50" s="24" t="s">
        <v>774</v>
      </c>
      <c r="HW50" s="24" t="s">
        <v>775</v>
      </c>
      <c r="HX50" s="24" t="s">
        <v>776</v>
      </c>
      <c r="HY50" s="24" t="s">
        <v>777</v>
      </c>
      <c r="HZ50" s="24" t="s">
        <v>778</v>
      </c>
      <c r="IA50" s="24" t="s">
        <v>779</v>
      </c>
    </row>
    <row r="51" spans="11:235" x14ac:dyDescent="0.25">
      <c r="K51" s="27" t="s">
        <v>780</v>
      </c>
      <c r="L51" s="137">
        <f>L3+L5+L36+L41+L42</f>
        <v>19319.488433451988</v>
      </c>
      <c r="M51" s="137">
        <f t="shared" ref="M51:BX51" si="8">M3+M5+M36+M41+M42</f>
        <v>6239.2309411600127</v>
      </c>
      <c r="N51" s="137">
        <f t="shared" si="8"/>
        <v>69967.133336915693</v>
      </c>
      <c r="O51" s="137">
        <f t="shared" si="8"/>
        <v>1611.1258704603347</v>
      </c>
      <c r="P51" s="137">
        <f t="shared" si="8"/>
        <v>45446.794918101477</v>
      </c>
      <c r="Q51" s="137">
        <f t="shared" si="8"/>
        <v>3333.1042885676734</v>
      </c>
      <c r="R51" s="137">
        <f t="shared" si="8"/>
        <v>8637.2451706206502</v>
      </c>
      <c r="S51" s="137">
        <f t="shared" si="8"/>
        <v>39011.707798132564</v>
      </c>
      <c r="T51" s="137">
        <f t="shared" si="8"/>
        <v>22289.040292548652</v>
      </c>
      <c r="U51" s="137">
        <f t="shared" si="8"/>
        <v>89832.879996505173</v>
      </c>
      <c r="V51" s="137">
        <f t="shared" si="8"/>
        <v>22590.751274327296</v>
      </c>
      <c r="W51" s="137">
        <f t="shared" si="8"/>
        <v>19022.354008501094</v>
      </c>
      <c r="X51" s="137">
        <f t="shared" si="8"/>
        <v>91084.696141177585</v>
      </c>
      <c r="Y51" s="137">
        <f t="shared" si="8"/>
        <v>14507.64261253627</v>
      </c>
      <c r="Z51" s="137">
        <f t="shared" si="8"/>
        <v>37029.671849988728</v>
      </c>
      <c r="AA51" s="137">
        <f t="shared" si="8"/>
        <v>106980.82103980501</v>
      </c>
      <c r="AB51" s="137">
        <f t="shared" si="8"/>
        <v>340603.07238116022</v>
      </c>
      <c r="AC51" s="137">
        <f t="shared" si="8"/>
        <v>56560.443201327042</v>
      </c>
      <c r="AD51" s="137">
        <f t="shared" si="8"/>
        <v>559371.77109037549</v>
      </c>
      <c r="AE51" s="137">
        <f t="shared" si="8"/>
        <v>2508668.0195235135</v>
      </c>
      <c r="AF51" s="137">
        <f t="shared" si="8"/>
        <v>332656.43334243575</v>
      </c>
      <c r="AG51" s="137">
        <f t="shared" si="8"/>
        <v>197115.89395903164</v>
      </c>
      <c r="AH51" s="137">
        <f t="shared" si="8"/>
        <v>482075.07425896573</v>
      </c>
      <c r="AI51" s="137">
        <f t="shared" si="8"/>
        <v>32699.313412343956</v>
      </c>
      <c r="AJ51" s="137">
        <f t="shared" si="8"/>
        <v>30951.437868137942</v>
      </c>
      <c r="AK51" s="137">
        <f t="shared" si="8"/>
        <v>129686.92849913292</v>
      </c>
      <c r="AL51" s="137">
        <f t="shared" si="8"/>
        <v>82926.07672958383</v>
      </c>
      <c r="AM51" s="137">
        <f t="shared" si="8"/>
        <v>5350218.1522388086</v>
      </c>
      <c r="AN51" s="137">
        <f t="shared" si="8"/>
        <v>20138.398625169422</v>
      </c>
      <c r="AO51" s="137">
        <f t="shared" si="8"/>
        <v>5034.9477308185342</v>
      </c>
      <c r="AP51" s="137">
        <f t="shared" si="8"/>
        <v>62118.050398070183</v>
      </c>
      <c r="AQ51" s="137">
        <f t="shared" si="8"/>
        <v>947.21902007636902</v>
      </c>
      <c r="AR51" s="137">
        <f t="shared" si="8"/>
        <v>36854.768408513897</v>
      </c>
      <c r="AS51" s="137">
        <f t="shared" si="8"/>
        <v>2564.1431202355348</v>
      </c>
      <c r="AT51" s="137">
        <f t="shared" si="8"/>
        <v>6939.3526191358433</v>
      </c>
      <c r="AU51" s="137">
        <f t="shared" si="8"/>
        <v>31137.037813749612</v>
      </c>
      <c r="AV51" s="137">
        <f t="shared" si="8"/>
        <v>19791.959328117886</v>
      </c>
      <c r="AW51" s="137">
        <f t="shared" si="8"/>
        <v>82343.836503707105</v>
      </c>
      <c r="AX51" s="137">
        <f t="shared" si="8"/>
        <v>22910.911584221409</v>
      </c>
      <c r="AY51" s="137">
        <f t="shared" si="8"/>
        <v>15212.365874143072</v>
      </c>
      <c r="AZ51" s="137">
        <f t="shared" si="8"/>
        <v>68735.420402857839</v>
      </c>
      <c r="BA51" s="137">
        <f t="shared" si="8"/>
        <v>9752.4737868796819</v>
      </c>
      <c r="BB51" s="137">
        <f t="shared" si="8"/>
        <v>40983.121852919816</v>
      </c>
      <c r="BC51" s="137">
        <f t="shared" si="8"/>
        <v>110624.44022514291</v>
      </c>
      <c r="BD51" s="137">
        <f t="shared" si="8"/>
        <v>340113.89785432047</v>
      </c>
      <c r="BE51" s="137">
        <f t="shared" si="8"/>
        <v>56014.327570466412</v>
      </c>
      <c r="BF51" s="137">
        <f t="shared" si="8"/>
        <v>559087.03946388769</v>
      </c>
      <c r="BG51" s="137">
        <f t="shared" si="8"/>
        <v>2276158.4789089379</v>
      </c>
      <c r="BH51" s="137">
        <f t="shared" si="8"/>
        <v>331747.02511090389</v>
      </c>
      <c r="BI51" s="137">
        <f t="shared" si="8"/>
        <v>180437.50550457853</v>
      </c>
      <c r="BJ51" s="137">
        <f t="shared" si="8"/>
        <v>449587.97784769529</v>
      </c>
      <c r="BK51" s="137">
        <f t="shared" si="8"/>
        <v>27329.581828300499</v>
      </c>
      <c r="BL51" s="137">
        <f t="shared" si="8"/>
        <v>25154.879536336553</v>
      </c>
      <c r="BM51" s="137">
        <f t="shared" si="8"/>
        <v>109951.14210516191</v>
      </c>
      <c r="BN51" s="137">
        <f t="shared" si="8"/>
        <v>76991.369089537489</v>
      </c>
      <c r="BO51" s="137">
        <f t="shared" si="8"/>
        <v>4968661.6721138852</v>
      </c>
      <c r="BP51" s="137">
        <f t="shared" si="8"/>
        <v>16538.279917410844</v>
      </c>
      <c r="BQ51" s="137">
        <f t="shared" si="8"/>
        <v>6877.0447498803933</v>
      </c>
      <c r="BR51" s="137">
        <f t="shared" si="8"/>
        <v>57558.947726387254</v>
      </c>
      <c r="BS51" s="137">
        <f t="shared" si="8"/>
        <v>1082.93290853753</v>
      </c>
      <c r="BT51" s="137">
        <f t="shared" si="8"/>
        <v>24295.279712514206</v>
      </c>
      <c r="BU51" s="137">
        <f t="shared" si="8"/>
        <v>2715.8174216610228</v>
      </c>
      <c r="BV51" s="137">
        <f t="shared" si="8"/>
        <v>7812.2262708433373</v>
      </c>
      <c r="BW51" s="137">
        <f t="shared" si="8"/>
        <v>21206.261427589758</v>
      </c>
      <c r="BX51" s="137">
        <f t="shared" si="8"/>
        <v>16013.017541557785</v>
      </c>
      <c r="BY51" s="137">
        <f t="shared" ref="BY51:EJ51" si="9">BY3+BY5+BY36+BY41+BY42</f>
        <v>65125.56256117054</v>
      </c>
      <c r="BZ51" s="137">
        <f t="shared" si="9"/>
        <v>20293.571179874052</v>
      </c>
      <c r="CA51" s="137">
        <f t="shared" si="9"/>
        <v>13089.337966553758</v>
      </c>
      <c r="CB51" s="137">
        <f t="shared" si="9"/>
        <v>335636.52495327144</v>
      </c>
      <c r="CC51" s="137">
        <f t="shared" si="9"/>
        <v>7814.6217658868227</v>
      </c>
      <c r="CD51" s="137">
        <f t="shared" si="9"/>
        <v>28038.737329703894</v>
      </c>
      <c r="CE51" s="137">
        <f t="shared" si="9"/>
        <v>93936.764571639855</v>
      </c>
      <c r="CF51" s="137">
        <f t="shared" si="9"/>
        <v>364438.69062490709</v>
      </c>
      <c r="CG51" s="137">
        <f t="shared" si="9"/>
        <v>47424.882344421625</v>
      </c>
      <c r="CH51" s="137">
        <f t="shared" si="9"/>
        <v>566698.16197144194</v>
      </c>
      <c r="CI51" s="137">
        <f t="shared" si="9"/>
        <v>2366722.7058878317</v>
      </c>
      <c r="CJ51" s="137">
        <f t="shared" si="9"/>
        <v>287818.61025229527</v>
      </c>
      <c r="CK51" s="137">
        <f t="shared" si="9"/>
        <v>173147.67047386861</v>
      </c>
      <c r="CL51" s="137">
        <f t="shared" si="9"/>
        <v>438361.14673376165</v>
      </c>
      <c r="CM51" s="137">
        <f t="shared" si="9"/>
        <v>21671.378519147118</v>
      </c>
      <c r="CN51" s="137">
        <f t="shared" si="9"/>
        <v>24422.506453132271</v>
      </c>
      <c r="CO51" s="137">
        <f t="shared" si="9"/>
        <v>101918.95233235959</v>
      </c>
      <c r="CP51" s="137">
        <f t="shared" si="9"/>
        <v>61319.951890090466</v>
      </c>
      <c r="CQ51" s="137">
        <f t="shared" si="9"/>
        <v>5171979.5854877401</v>
      </c>
      <c r="CR51" s="137">
        <f t="shared" si="9"/>
        <v>15136.62743409989</v>
      </c>
      <c r="CS51" s="137">
        <f t="shared" si="9"/>
        <v>5146.7455468107637</v>
      </c>
      <c r="CT51" s="137">
        <f t="shared" si="9"/>
        <v>40496.55134774917</v>
      </c>
      <c r="CU51" s="137">
        <f t="shared" si="9"/>
        <v>505.12543237939462</v>
      </c>
      <c r="CV51" s="137">
        <f t="shared" si="9"/>
        <v>21074.655445479206</v>
      </c>
      <c r="CW51" s="137">
        <f t="shared" si="9"/>
        <v>1297.0393946392383</v>
      </c>
      <c r="CX51" s="137">
        <f t="shared" si="9"/>
        <v>5706.2118366221766</v>
      </c>
      <c r="CY51" s="137">
        <f t="shared" si="9"/>
        <v>15109.474209847265</v>
      </c>
      <c r="CZ51" s="137">
        <f t="shared" si="9"/>
        <v>12247.203586606385</v>
      </c>
      <c r="DA51" s="137">
        <f t="shared" si="9"/>
        <v>50631.103367893287</v>
      </c>
      <c r="DB51" s="137">
        <f t="shared" si="9"/>
        <v>18716.850621786318</v>
      </c>
      <c r="DC51" s="137">
        <f t="shared" si="9"/>
        <v>9544.9275348302672</v>
      </c>
      <c r="DD51" s="137">
        <f t="shared" si="9"/>
        <v>303453.2632728162</v>
      </c>
      <c r="DE51" s="137">
        <f t="shared" si="9"/>
        <v>7951.0610752151933</v>
      </c>
      <c r="DF51" s="137">
        <f t="shared" si="9"/>
        <v>22187.267560922224</v>
      </c>
      <c r="DG51" s="137">
        <f t="shared" si="9"/>
        <v>92786.690150255861</v>
      </c>
      <c r="DH51" s="137">
        <f t="shared" si="9"/>
        <v>332507.7254931003</v>
      </c>
      <c r="DI51" s="137">
        <f t="shared" si="9"/>
        <v>42896.34843206159</v>
      </c>
      <c r="DJ51" s="137">
        <f t="shared" si="9"/>
        <v>458205.085831462</v>
      </c>
      <c r="DK51" s="137">
        <f t="shared" si="9"/>
        <v>1801872.6012252234</v>
      </c>
      <c r="DL51" s="137">
        <f t="shared" si="9"/>
        <v>250574.35479244607</v>
      </c>
      <c r="DM51" s="137">
        <f t="shared" si="9"/>
        <v>142377.20609874796</v>
      </c>
      <c r="DN51" s="137">
        <f t="shared" si="9"/>
        <v>377785.15720717015</v>
      </c>
      <c r="DO51" s="137">
        <f t="shared" si="9"/>
        <v>19271.338067537796</v>
      </c>
      <c r="DP51" s="137">
        <f t="shared" si="9"/>
        <v>24489.409678538148</v>
      </c>
      <c r="DQ51" s="137">
        <f t="shared" si="9"/>
        <v>78341.945703680016</v>
      </c>
      <c r="DR51" s="137">
        <f t="shared" si="9"/>
        <v>52538.783962039553</v>
      </c>
      <c r="DS51" s="137">
        <f t="shared" si="9"/>
        <v>4202850.7543099597</v>
      </c>
      <c r="DT51" s="137">
        <f t="shared" si="9"/>
        <v>12761.697774619699</v>
      </c>
      <c r="DU51" s="137">
        <f t="shared" si="9"/>
        <v>3868.5525271441315</v>
      </c>
      <c r="DV51" s="137">
        <f t="shared" si="9"/>
        <v>55972.82198987079</v>
      </c>
      <c r="DW51" s="137">
        <f t="shared" si="9"/>
        <v>510.66908455846948</v>
      </c>
      <c r="DX51" s="137">
        <f t="shared" si="9"/>
        <v>22963.56441738355</v>
      </c>
      <c r="DY51" s="137">
        <f t="shared" si="9"/>
        <v>1102.1336461196422</v>
      </c>
      <c r="DZ51" s="137">
        <f t="shared" si="9"/>
        <v>4950.3651724423371</v>
      </c>
      <c r="EA51" s="137">
        <f t="shared" si="9"/>
        <v>16685.65711406742</v>
      </c>
      <c r="EB51" s="137">
        <f t="shared" si="9"/>
        <v>10375.656346713438</v>
      </c>
      <c r="EC51" s="137">
        <f t="shared" si="9"/>
        <v>64978.904786940067</v>
      </c>
      <c r="ED51" s="137">
        <f t="shared" si="9"/>
        <v>20919.541353067121</v>
      </c>
      <c r="EE51" s="137">
        <f t="shared" si="9"/>
        <v>8765.9482974547645</v>
      </c>
      <c r="EF51" s="137">
        <f t="shared" si="9"/>
        <v>322344.95620499813</v>
      </c>
      <c r="EG51" s="137">
        <f t="shared" si="9"/>
        <v>6096.0636202676969</v>
      </c>
      <c r="EH51" s="137">
        <f t="shared" si="9"/>
        <v>17882.041283861359</v>
      </c>
      <c r="EI51" s="137">
        <f t="shared" si="9"/>
        <v>109736.7629193755</v>
      </c>
      <c r="EJ51" s="137">
        <f t="shared" si="9"/>
        <v>554427.44103554019</v>
      </c>
      <c r="EK51" s="137">
        <f t="shared" ref="EK51:GV51" si="10">EK3+EK5+EK36+EK41+EK42</f>
        <v>40194.515606538043</v>
      </c>
      <c r="EL51" s="137">
        <f t="shared" si="10"/>
        <v>462932.92471131653</v>
      </c>
      <c r="EM51" s="137">
        <f t="shared" si="10"/>
        <v>1871545.7996316361</v>
      </c>
      <c r="EN51" s="137">
        <f t="shared" si="10"/>
        <v>229048.99509394256</v>
      </c>
      <c r="EO51" s="137">
        <f t="shared" si="10"/>
        <v>137693.77847502608</v>
      </c>
      <c r="EP51" s="137">
        <f t="shared" si="10"/>
        <v>304721.33868097188</v>
      </c>
      <c r="EQ51" s="137">
        <f t="shared" si="10"/>
        <v>15792.599541787373</v>
      </c>
      <c r="ER51" s="137">
        <f t="shared" si="10"/>
        <v>18894.931438097148</v>
      </c>
      <c r="ES51" s="137">
        <f t="shared" si="10"/>
        <v>64445.611626027821</v>
      </c>
      <c r="ET51" s="137">
        <f t="shared" si="10"/>
        <v>66599.078622394663</v>
      </c>
      <c r="EU51" s="137">
        <f t="shared" si="10"/>
        <v>4446212.3510021623</v>
      </c>
      <c r="EV51" s="137">
        <f t="shared" si="10"/>
        <v>9206.8971545536697</v>
      </c>
      <c r="EW51" s="137">
        <f t="shared" si="10"/>
        <v>5760.1102721707302</v>
      </c>
      <c r="EX51" s="137">
        <f t="shared" si="10"/>
        <v>31327.445695211449</v>
      </c>
      <c r="EY51" s="137">
        <f t="shared" si="10"/>
        <v>478.0737217797157</v>
      </c>
      <c r="EZ51" s="137">
        <f t="shared" si="10"/>
        <v>18745.238509402054</v>
      </c>
      <c r="FA51" s="137">
        <f t="shared" si="10"/>
        <v>565.68205607950244</v>
      </c>
      <c r="FB51" s="137">
        <f t="shared" si="10"/>
        <v>7842.1685777304629</v>
      </c>
      <c r="FC51" s="137">
        <f t="shared" si="10"/>
        <v>14793.426336589364</v>
      </c>
      <c r="FD51" s="137">
        <f t="shared" si="10"/>
        <v>8853.828844377962</v>
      </c>
      <c r="FE51" s="137">
        <f t="shared" si="10"/>
        <v>31669.336276445923</v>
      </c>
      <c r="FF51" s="137">
        <f t="shared" si="10"/>
        <v>9609.677752940037</v>
      </c>
      <c r="FG51" s="137">
        <f t="shared" si="10"/>
        <v>6876.3998446025589</v>
      </c>
      <c r="FH51" s="137">
        <f t="shared" si="10"/>
        <v>322274.61494325416</v>
      </c>
      <c r="FI51" s="137">
        <f t="shared" si="10"/>
        <v>4135.0960680060161</v>
      </c>
      <c r="FJ51" s="137">
        <f t="shared" si="10"/>
        <v>12626.665983100687</v>
      </c>
      <c r="FK51" s="137">
        <f t="shared" si="10"/>
        <v>69238.648528855338</v>
      </c>
      <c r="FL51" s="137">
        <f t="shared" si="10"/>
        <v>254247.02935502774</v>
      </c>
      <c r="FM51" s="137">
        <f t="shared" si="10"/>
        <v>42885.280308692083</v>
      </c>
      <c r="FN51" s="137">
        <f t="shared" si="10"/>
        <v>464995.35925156658</v>
      </c>
      <c r="FO51" s="137">
        <f t="shared" si="10"/>
        <v>1369343.1406901083</v>
      </c>
      <c r="FP51" s="137">
        <f t="shared" si="10"/>
        <v>176500.2871459992</v>
      </c>
      <c r="FQ51" s="137">
        <f t="shared" si="10"/>
        <v>116629.06438090475</v>
      </c>
      <c r="FR51" s="137">
        <f t="shared" si="10"/>
        <v>298112.26119368372</v>
      </c>
      <c r="FS51" s="137">
        <f t="shared" si="10"/>
        <v>17021.478602267296</v>
      </c>
      <c r="FT51" s="137">
        <f t="shared" si="10"/>
        <v>15502.650337248308</v>
      </c>
      <c r="FU51" s="137">
        <f t="shared" si="10"/>
        <v>52980.471100851631</v>
      </c>
      <c r="FV51" s="137">
        <f t="shared" si="10"/>
        <v>36547.558070077393</v>
      </c>
      <c r="FW51" s="137">
        <f t="shared" si="10"/>
        <v>3398767.8910015267</v>
      </c>
      <c r="FX51" s="137">
        <f t="shared" si="10"/>
        <v>8315.8356001749089</v>
      </c>
      <c r="FY51" s="137">
        <f t="shared" si="10"/>
        <v>5780.5722240193063</v>
      </c>
      <c r="FZ51" s="137">
        <f t="shared" si="10"/>
        <v>33214.094475203616</v>
      </c>
      <c r="GA51" s="137">
        <f t="shared" si="10"/>
        <v>677.07987490752021</v>
      </c>
      <c r="GB51" s="137">
        <f t="shared" si="10"/>
        <v>17193.371069197703</v>
      </c>
      <c r="GC51" s="137">
        <f t="shared" si="10"/>
        <v>706.21200890584146</v>
      </c>
      <c r="GD51" s="137">
        <f t="shared" si="10"/>
        <v>7991.6159950814626</v>
      </c>
      <c r="GE51" s="137">
        <f t="shared" si="10"/>
        <v>12407.504812761867</v>
      </c>
      <c r="GF51" s="137">
        <f t="shared" si="10"/>
        <v>7786.8022345850077</v>
      </c>
      <c r="GG51" s="137">
        <f t="shared" si="10"/>
        <v>43219.884352385183</v>
      </c>
      <c r="GH51" s="137">
        <f t="shared" si="10"/>
        <v>10800.440788201957</v>
      </c>
      <c r="GI51" s="137">
        <f t="shared" si="10"/>
        <v>7340.5781742622758</v>
      </c>
      <c r="GJ51" s="137">
        <f t="shared" si="10"/>
        <v>338894.53159592545</v>
      </c>
      <c r="GK51" s="137">
        <f t="shared" si="10"/>
        <v>4840.1292580863455</v>
      </c>
      <c r="GL51" s="137">
        <f t="shared" si="10"/>
        <v>14100.615978320864</v>
      </c>
      <c r="GM51" s="137">
        <f t="shared" si="10"/>
        <v>74204.401485832292</v>
      </c>
      <c r="GN51" s="137">
        <f t="shared" si="10"/>
        <v>478658.32779969234</v>
      </c>
      <c r="GO51" s="137">
        <f t="shared" si="10"/>
        <v>36621.828983815874</v>
      </c>
      <c r="GP51" s="137">
        <f t="shared" si="10"/>
        <v>872616.97915848019</v>
      </c>
      <c r="GQ51" s="137">
        <f t="shared" si="10"/>
        <v>1566718.1894918508</v>
      </c>
      <c r="GR51" s="137">
        <f t="shared" si="10"/>
        <v>164264.03528121897</v>
      </c>
      <c r="GS51" s="137">
        <f t="shared" si="10"/>
        <v>100905.68825973777</v>
      </c>
      <c r="GT51" s="137">
        <f t="shared" si="10"/>
        <v>297294.9669340353</v>
      </c>
      <c r="GU51" s="137">
        <f t="shared" si="10"/>
        <v>11122.919644528689</v>
      </c>
      <c r="GV51" s="137">
        <f t="shared" si="10"/>
        <v>15595.278056826999</v>
      </c>
      <c r="GW51" s="137">
        <f t="shared" ref="GW51:IA51" si="11">GW3+GW5+GW36+GW41+GW42</f>
        <v>47757.761201747679</v>
      </c>
      <c r="GX51" s="137">
        <f t="shared" si="11"/>
        <v>43549.258721961909</v>
      </c>
      <c r="GY51" s="137">
        <f t="shared" si="11"/>
        <v>4222578.9034617487</v>
      </c>
      <c r="GZ51" s="137">
        <f t="shared" si="11"/>
        <v>9039.8147269317978</v>
      </c>
      <c r="HA51" s="137">
        <f t="shared" si="11"/>
        <v>2097.015526360643</v>
      </c>
      <c r="HB51" s="137">
        <f t="shared" si="11"/>
        <v>19903.945190654045</v>
      </c>
      <c r="HC51" s="137">
        <f t="shared" si="11"/>
        <v>728.28614184591345</v>
      </c>
      <c r="HD51" s="137">
        <f t="shared" si="11"/>
        <v>15927.947275487462</v>
      </c>
      <c r="HE51" s="137">
        <f t="shared" si="11"/>
        <v>863.99223813768924</v>
      </c>
      <c r="HF51" s="137">
        <f t="shared" si="11"/>
        <v>14301.110483248933</v>
      </c>
      <c r="HG51" s="137">
        <f t="shared" si="11"/>
        <v>11616.432796278612</v>
      </c>
      <c r="HH51" s="137">
        <f t="shared" si="11"/>
        <v>8178.6436688619879</v>
      </c>
      <c r="HI51" s="137">
        <f t="shared" si="11"/>
        <v>37973.124443321183</v>
      </c>
      <c r="HJ51" s="137">
        <f t="shared" si="11"/>
        <v>8791.1899419473248</v>
      </c>
      <c r="HK51" s="137">
        <f t="shared" si="11"/>
        <v>7453.5832736753619</v>
      </c>
      <c r="HL51" s="137">
        <f t="shared" si="11"/>
        <v>316828.20348842698</v>
      </c>
      <c r="HM51" s="137">
        <f t="shared" si="11"/>
        <v>3427.3350038891049</v>
      </c>
      <c r="HN51" s="137">
        <f t="shared" si="11"/>
        <v>10148.327240898798</v>
      </c>
      <c r="HO51" s="137">
        <f t="shared" si="11"/>
        <v>65599.019682714352</v>
      </c>
      <c r="HP51" s="137">
        <f t="shared" si="11"/>
        <v>339760.24207397772</v>
      </c>
      <c r="HQ51" s="137">
        <f t="shared" si="11"/>
        <v>29854.124550555764</v>
      </c>
      <c r="HR51" s="137">
        <f t="shared" si="11"/>
        <v>614122.90291239787</v>
      </c>
      <c r="HS51" s="137">
        <f t="shared" si="11"/>
        <v>1232990.5859252855</v>
      </c>
      <c r="HT51" s="137">
        <f t="shared" si="11"/>
        <v>156230.41802588364</v>
      </c>
      <c r="HU51" s="137">
        <f t="shared" si="11"/>
        <v>87117.091388902685</v>
      </c>
      <c r="HV51" s="137">
        <f t="shared" si="11"/>
        <v>271813.16628103959</v>
      </c>
      <c r="HW51" s="137">
        <f t="shared" si="11"/>
        <v>10786.40201526606</v>
      </c>
      <c r="HX51" s="137">
        <f t="shared" si="11"/>
        <v>15660.243620730487</v>
      </c>
      <c r="HY51" s="137">
        <f t="shared" si="11"/>
        <v>41514.438542143624</v>
      </c>
      <c r="HZ51" s="137">
        <f t="shared" si="11"/>
        <v>40206.215948091361</v>
      </c>
      <c r="IA51" s="137">
        <f t="shared" si="11"/>
        <v>3372933.8024069536</v>
      </c>
    </row>
    <row r="52" spans="11:235" ht="30" x14ac:dyDescent="0.25">
      <c r="K52" s="27" t="s">
        <v>782</v>
      </c>
      <c r="L52" s="137">
        <f>L9+L10+L45</f>
        <v>1999.4233936346986</v>
      </c>
      <c r="M52" s="137">
        <f t="shared" ref="M52:BX52" si="12">M9+M10+M45</f>
        <v>3449.216294801774</v>
      </c>
      <c r="N52" s="137">
        <f t="shared" si="12"/>
        <v>46392.976721605824</v>
      </c>
      <c r="O52" s="137">
        <f t="shared" si="12"/>
        <v>121.36367274093575</v>
      </c>
      <c r="P52" s="137">
        <f t="shared" si="12"/>
        <v>22788.119415847057</v>
      </c>
      <c r="Q52" s="137">
        <f t="shared" si="12"/>
        <v>2256.4132314577673</v>
      </c>
      <c r="R52" s="137">
        <f t="shared" si="12"/>
        <v>916.77750568177271</v>
      </c>
      <c r="S52" s="137">
        <f t="shared" si="12"/>
        <v>4262.1417305012328</v>
      </c>
      <c r="T52" s="137">
        <f t="shared" si="12"/>
        <v>20371.656406875787</v>
      </c>
      <c r="U52" s="137">
        <f t="shared" si="12"/>
        <v>77393.875334865908</v>
      </c>
      <c r="V52" s="137">
        <f t="shared" si="12"/>
        <v>14313.981010032225</v>
      </c>
      <c r="W52" s="137">
        <f t="shared" si="12"/>
        <v>13085.147055634061</v>
      </c>
      <c r="X52" s="137">
        <f t="shared" si="12"/>
        <v>30461.407449394806</v>
      </c>
      <c r="Y52" s="137">
        <f t="shared" si="12"/>
        <v>3284.7230239157443</v>
      </c>
      <c r="Z52" s="137">
        <f t="shared" si="12"/>
        <v>3994.1425776984088</v>
      </c>
      <c r="AA52" s="137">
        <f t="shared" si="12"/>
        <v>81124.592786369059</v>
      </c>
      <c r="AB52" s="137">
        <f t="shared" si="12"/>
        <v>144721.75413872077</v>
      </c>
      <c r="AC52" s="137">
        <f t="shared" si="12"/>
        <v>7526.6283802487451</v>
      </c>
      <c r="AD52" s="137">
        <f t="shared" si="12"/>
        <v>227852.58512207377</v>
      </c>
      <c r="AE52" s="137">
        <f t="shared" si="12"/>
        <v>674703.14355373336</v>
      </c>
      <c r="AF52" s="137">
        <f t="shared" si="12"/>
        <v>89848.14639404921</v>
      </c>
      <c r="AG52" s="137">
        <f t="shared" si="12"/>
        <v>37957.968390547991</v>
      </c>
      <c r="AH52" s="137">
        <f t="shared" si="12"/>
        <v>53916.198029343228</v>
      </c>
      <c r="AI52" s="137">
        <f t="shared" si="12"/>
        <v>12971.188075144106</v>
      </c>
      <c r="AJ52" s="137">
        <f t="shared" si="12"/>
        <v>8387.3246599158119</v>
      </c>
      <c r="AK52" s="137">
        <f t="shared" si="12"/>
        <v>28900.138383356876</v>
      </c>
      <c r="AL52" s="137">
        <f t="shared" si="12"/>
        <v>39262.406508578046</v>
      </c>
      <c r="AM52" s="137">
        <f t="shared" si="12"/>
        <v>1652263.4392467691</v>
      </c>
      <c r="AN52" s="137">
        <f t="shared" si="12"/>
        <v>1257.4949725728245</v>
      </c>
      <c r="AO52" s="137">
        <f t="shared" si="12"/>
        <v>2319.953050039639</v>
      </c>
      <c r="AP52" s="137">
        <f t="shared" si="12"/>
        <v>41629.214049266149</v>
      </c>
      <c r="AQ52" s="137">
        <f t="shared" si="12"/>
        <v>246.64041520321251</v>
      </c>
      <c r="AR52" s="137">
        <f t="shared" si="12"/>
        <v>19746.652449823705</v>
      </c>
      <c r="AS52" s="137">
        <f t="shared" si="12"/>
        <v>2331.5296908148803</v>
      </c>
      <c r="AT52" s="137">
        <f t="shared" si="12"/>
        <v>641.69570704072078</v>
      </c>
      <c r="AU52" s="137">
        <f t="shared" si="12"/>
        <v>3382.3976702086916</v>
      </c>
      <c r="AV52" s="137">
        <f t="shared" si="12"/>
        <v>19888.312182078869</v>
      </c>
      <c r="AW52" s="137">
        <f t="shared" si="12"/>
        <v>87110.626219288635</v>
      </c>
      <c r="AX52" s="137">
        <f t="shared" si="12"/>
        <v>12650.011272788901</v>
      </c>
      <c r="AY52" s="137">
        <f t="shared" si="12"/>
        <v>10188.17872806442</v>
      </c>
      <c r="AZ52" s="137">
        <f t="shared" si="12"/>
        <v>27186.281751950126</v>
      </c>
      <c r="BA52" s="137">
        <f t="shared" si="12"/>
        <v>3182.9410286089851</v>
      </c>
      <c r="BB52" s="137">
        <f t="shared" si="12"/>
        <v>6557.3633092235577</v>
      </c>
      <c r="BC52" s="137">
        <f t="shared" si="12"/>
        <v>86233.613064599063</v>
      </c>
      <c r="BD52" s="137">
        <f t="shared" si="12"/>
        <v>115747.20815146936</v>
      </c>
      <c r="BE52" s="137">
        <f t="shared" si="12"/>
        <v>28071.442630629328</v>
      </c>
      <c r="BF52" s="137">
        <f t="shared" si="12"/>
        <v>206006.11784050812</v>
      </c>
      <c r="BG52" s="137">
        <f t="shared" si="12"/>
        <v>621118.41096323426</v>
      </c>
      <c r="BH52" s="137">
        <f t="shared" si="12"/>
        <v>102059.53186049935</v>
      </c>
      <c r="BI52" s="137">
        <f t="shared" si="12"/>
        <v>36252.130316299794</v>
      </c>
      <c r="BJ52" s="137">
        <f t="shared" si="12"/>
        <v>45217.10514603489</v>
      </c>
      <c r="BK52" s="137">
        <f t="shared" si="12"/>
        <v>15454.85344773926</v>
      </c>
      <c r="BL52" s="137">
        <f t="shared" si="12"/>
        <v>6030.2405935920488</v>
      </c>
      <c r="BM52" s="137">
        <f t="shared" si="12"/>
        <v>21245.818910196627</v>
      </c>
      <c r="BN52" s="137">
        <f t="shared" si="12"/>
        <v>34170.621418512608</v>
      </c>
      <c r="BO52" s="137">
        <f t="shared" si="12"/>
        <v>1555926.3868402881</v>
      </c>
      <c r="BP52" s="137">
        <f t="shared" si="12"/>
        <v>1449.1605553856748</v>
      </c>
      <c r="BQ52" s="137">
        <f t="shared" si="12"/>
        <v>1134.423608026922</v>
      </c>
      <c r="BR52" s="137">
        <f t="shared" si="12"/>
        <v>38779.105285476668</v>
      </c>
      <c r="BS52" s="137">
        <f t="shared" si="12"/>
        <v>330.55241638976952</v>
      </c>
      <c r="BT52" s="137">
        <f t="shared" si="12"/>
        <v>15971.44809307164</v>
      </c>
      <c r="BU52" s="137">
        <f t="shared" si="12"/>
        <v>634.94940412055439</v>
      </c>
      <c r="BV52" s="137">
        <f t="shared" si="12"/>
        <v>706.10008720370706</v>
      </c>
      <c r="BW52" s="137">
        <f t="shared" si="12"/>
        <v>2841.4343126597328</v>
      </c>
      <c r="BX52" s="137">
        <f t="shared" si="12"/>
        <v>20512.49274505764</v>
      </c>
      <c r="BY52" s="137">
        <f t="shared" ref="BY52:EJ52" si="13">BY9+BY10+BY45</f>
        <v>73688.857865350699</v>
      </c>
      <c r="BZ52" s="137">
        <f t="shared" si="13"/>
        <v>9462.8754531623763</v>
      </c>
      <c r="CA52" s="137">
        <f t="shared" si="13"/>
        <v>24173.165296324543</v>
      </c>
      <c r="CB52" s="137">
        <f t="shared" si="13"/>
        <v>24411.404128078517</v>
      </c>
      <c r="CC52" s="137">
        <f t="shared" si="13"/>
        <v>2215.6544019135413</v>
      </c>
      <c r="CD52" s="137">
        <f t="shared" si="13"/>
        <v>4334.3150751769963</v>
      </c>
      <c r="CE52" s="137">
        <f t="shared" si="13"/>
        <v>66316.726335441097</v>
      </c>
      <c r="CF52" s="137">
        <f t="shared" si="13"/>
        <v>121290.58065820721</v>
      </c>
      <c r="CG52" s="137">
        <f t="shared" si="13"/>
        <v>17233.738014197723</v>
      </c>
      <c r="CH52" s="137">
        <f t="shared" si="13"/>
        <v>178736.80512114859</v>
      </c>
      <c r="CI52" s="137">
        <f t="shared" si="13"/>
        <v>583981.4587771066</v>
      </c>
      <c r="CJ52" s="137">
        <f t="shared" si="13"/>
        <v>108688.21339700019</v>
      </c>
      <c r="CK52" s="137">
        <f t="shared" si="13"/>
        <v>32866.143134325532</v>
      </c>
      <c r="CL52" s="137">
        <f t="shared" si="13"/>
        <v>41513.615508302828</v>
      </c>
      <c r="CM52" s="137">
        <f t="shared" si="13"/>
        <v>13939.793573677161</v>
      </c>
      <c r="CN52" s="137">
        <f t="shared" si="13"/>
        <v>4990.4551093191203</v>
      </c>
      <c r="CO52" s="137">
        <f t="shared" si="13"/>
        <v>21771.715555390634</v>
      </c>
      <c r="CP52" s="137">
        <f t="shared" si="13"/>
        <v>26802.285247282649</v>
      </c>
      <c r="CQ52" s="137">
        <f t="shared" si="13"/>
        <v>1438777.4691587985</v>
      </c>
      <c r="CR52" s="137">
        <f t="shared" si="13"/>
        <v>6879.809679034719</v>
      </c>
      <c r="CS52" s="137">
        <f t="shared" si="13"/>
        <v>184.67410447823815</v>
      </c>
      <c r="CT52" s="137">
        <f t="shared" si="13"/>
        <v>40777.235615881713</v>
      </c>
      <c r="CU52" s="137">
        <f t="shared" si="13"/>
        <v>781.09388150175369</v>
      </c>
      <c r="CV52" s="137">
        <f t="shared" si="13"/>
        <v>28436.383659294828</v>
      </c>
      <c r="CW52" s="137">
        <f t="shared" si="13"/>
        <v>1107.5100630034635</v>
      </c>
      <c r="CX52" s="137">
        <f t="shared" si="13"/>
        <v>820.38944371042248</v>
      </c>
      <c r="CY52" s="137">
        <f t="shared" si="13"/>
        <v>1947.2264589735937</v>
      </c>
      <c r="CZ52" s="137">
        <f t="shared" si="13"/>
        <v>29921.840890639774</v>
      </c>
      <c r="DA52" s="137">
        <f t="shared" si="13"/>
        <v>68137.843137784701</v>
      </c>
      <c r="DB52" s="137">
        <f t="shared" si="13"/>
        <v>8319.2943625259377</v>
      </c>
      <c r="DC52" s="137">
        <f t="shared" si="13"/>
        <v>11445.254278683089</v>
      </c>
      <c r="DD52" s="137">
        <f t="shared" si="13"/>
        <v>21139.747905813274</v>
      </c>
      <c r="DE52" s="137">
        <f t="shared" si="13"/>
        <v>1468.5007634941508</v>
      </c>
      <c r="DF52" s="137">
        <f t="shared" si="13"/>
        <v>3811.6960359051927</v>
      </c>
      <c r="DG52" s="137">
        <f t="shared" si="13"/>
        <v>54470.105700152293</v>
      </c>
      <c r="DH52" s="137">
        <f t="shared" si="13"/>
        <v>92357.558065977093</v>
      </c>
      <c r="DI52" s="137">
        <f t="shared" si="13"/>
        <v>17202.146470138981</v>
      </c>
      <c r="DJ52" s="137">
        <f t="shared" si="13"/>
        <v>183658.89019005492</v>
      </c>
      <c r="DK52" s="137">
        <f t="shared" si="13"/>
        <v>514031.33289298113</v>
      </c>
      <c r="DL52" s="137">
        <f t="shared" si="13"/>
        <v>96973.306079344096</v>
      </c>
      <c r="DM52" s="137">
        <f t="shared" si="13"/>
        <v>33863.103426524161</v>
      </c>
      <c r="DN52" s="137">
        <f t="shared" si="13"/>
        <v>51164.358644187349</v>
      </c>
      <c r="DO52" s="137">
        <f t="shared" si="13"/>
        <v>11404.264292833504</v>
      </c>
      <c r="DP52" s="137">
        <f t="shared" si="13"/>
        <v>14712.923565716414</v>
      </c>
      <c r="DQ52" s="137">
        <f t="shared" si="13"/>
        <v>13762.122210080253</v>
      </c>
      <c r="DR52" s="137">
        <f t="shared" si="13"/>
        <v>21842.248431949025</v>
      </c>
      <c r="DS52" s="137">
        <f t="shared" si="13"/>
        <v>1330620.8602506639</v>
      </c>
      <c r="DT52" s="137">
        <f t="shared" si="13"/>
        <v>1118.4741469076582</v>
      </c>
      <c r="DU52" s="137">
        <f t="shared" si="13"/>
        <v>166.78759975698875</v>
      </c>
      <c r="DV52" s="137">
        <f t="shared" si="13"/>
        <v>29145.202082142991</v>
      </c>
      <c r="DW52" s="137">
        <f t="shared" si="13"/>
        <v>722.15014478904834</v>
      </c>
      <c r="DX52" s="137">
        <f t="shared" si="13"/>
        <v>26396.339448738614</v>
      </c>
      <c r="DY52" s="137">
        <f t="shared" si="13"/>
        <v>292.98010319814153</v>
      </c>
      <c r="DZ52" s="137">
        <f t="shared" si="13"/>
        <v>863.32639060808356</v>
      </c>
      <c r="EA52" s="137">
        <f t="shared" si="13"/>
        <v>1088.6761984095663</v>
      </c>
      <c r="EB52" s="137">
        <f t="shared" si="13"/>
        <v>14972.430759190926</v>
      </c>
      <c r="EC52" s="137">
        <f t="shared" si="13"/>
        <v>56643.583393473149</v>
      </c>
      <c r="ED52" s="137">
        <f t="shared" si="13"/>
        <v>8957.0717155577295</v>
      </c>
      <c r="EE52" s="137">
        <f t="shared" si="13"/>
        <v>8765.3190138880527</v>
      </c>
      <c r="EF52" s="137">
        <f t="shared" si="13"/>
        <v>57311.575762653891</v>
      </c>
      <c r="EG52" s="137">
        <f t="shared" si="13"/>
        <v>2341.1912454030703</v>
      </c>
      <c r="EH52" s="137">
        <f t="shared" si="13"/>
        <v>4312.7770876325076</v>
      </c>
      <c r="EI52" s="137">
        <f t="shared" si="13"/>
        <v>49434.837031123607</v>
      </c>
      <c r="EJ52" s="137">
        <f t="shared" si="13"/>
        <v>106080.65929743701</v>
      </c>
      <c r="EK52" s="137">
        <f t="shared" ref="EK52:GV52" si="14">EK9+EK10+EK45</f>
        <v>10722.348378597626</v>
      </c>
      <c r="EL52" s="137">
        <f t="shared" si="14"/>
        <v>193149.56701903034</v>
      </c>
      <c r="EM52" s="137">
        <f t="shared" si="14"/>
        <v>440297.61760610132</v>
      </c>
      <c r="EN52" s="137">
        <f t="shared" si="14"/>
        <v>98974.210194153566</v>
      </c>
      <c r="EO52" s="137">
        <f t="shared" si="14"/>
        <v>35109.931301297649</v>
      </c>
      <c r="EP52" s="137">
        <f t="shared" si="14"/>
        <v>46664.559759565702</v>
      </c>
      <c r="EQ52" s="137">
        <f t="shared" si="14"/>
        <v>12339.91202780126</v>
      </c>
      <c r="ER52" s="137">
        <f t="shared" si="14"/>
        <v>11248.112953821412</v>
      </c>
      <c r="ES52" s="137">
        <f t="shared" si="14"/>
        <v>13550.70881220829</v>
      </c>
      <c r="ET52" s="137">
        <f t="shared" si="14"/>
        <v>23835.733317627109</v>
      </c>
      <c r="EU52" s="137">
        <f t="shared" si="14"/>
        <v>1254506.0827911152</v>
      </c>
      <c r="EV52" s="137">
        <f t="shared" si="14"/>
        <v>527.48852497769406</v>
      </c>
      <c r="EW52" s="137">
        <f t="shared" si="14"/>
        <v>138.67106931494544</v>
      </c>
      <c r="EX52" s="137">
        <f t="shared" si="14"/>
        <v>25648.442158098664</v>
      </c>
      <c r="EY52" s="137">
        <f t="shared" si="14"/>
        <v>775.76130897069015</v>
      </c>
      <c r="EZ52" s="137">
        <f t="shared" si="14"/>
        <v>28020.331400939467</v>
      </c>
      <c r="FA52" s="137">
        <f t="shared" si="14"/>
        <v>160.94779636137542</v>
      </c>
      <c r="FB52" s="137">
        <f t="shared" si="14"/>
        <v>1670.6515322765349</v>
      </c>
      <c r="FC52" s="137">
        <f t="shared" si="14"/>
        <v>1678.2561694045289</v>
      </c>
      <c r="FD52" s="137">
        <f t="shared" si="14"/>
        <v>14079.200770730549</v>
      </c>
      <c r="FE52" s="137">
        <f t="shared" si="14"/>
        <v>25613.198632810803</v>
      </c>
      <c r="FF52" s="137">
        <f t="shared" si="14"/>
        <v>8258.0534810407844</v>
      </c>
      <c r="FG52" s="137">
        <f t="shared" si="14"/>
        <v>7953.3240962927102</v>
      </c>
      <c r="FH52" s="137">
        <f t="shared" si="14"/>
        <v>72797.179845572042</v>
      </c>
      <c r="FI52" s="137">
        <f t="shared" si="14"/>
        <v>20285.446070264868</v>
      </c>
      <c r="FJ52" s="137">
        <f t="shared" si="14"/>
        <v>3051.9248344882535</v>
      </c>
      <c r="FK52" s="137">
        <f t="shared" si="14"/>
        <v>44624.196784811997</v>
      </c>
      <c r="FL52" s="137">
        <f t="shared" si="14"/>
        <v>102581.47920430542</v>
      </c>
      <c r="FM52" s="137">
        <f t="shared" si="14"/>
        <v>9446.9220781524655</v>
      </c>
      <c r="FN52" s="137">
        <f t="shared" si="14"/>
        <v>140627.01033847427</v>
      </c>
      <c r="FO52" s="137">
        <f t="shared" si="14"/>
        <v>361938.28154694696</v>
      </c>
      <c r="FP52" s="137">
        <f t="shared" si="14"/>
        <v>80298.516774671778</v>
      </c>
      <c r="FQ52" s="137">
        <f t="shared" si="14"/>
        <v>46566.998761854251</v>
      </c>
      <c r="FR52" s="137">
        <f t="shared" si="14"/>
        <v>43777.548806647646</v>
      </c>
      <c r="FS52" s="137">
        <f t="shared" si="14"/>
        <v>11732.286497424971</v>
      </c>
      <c r="FT52" s="137">
        <f t="shared" si="14"/>
        <v>11597.195313478798</v>
      </c>
      <c r="FU52" s="137">
        <f t="shared" si="14"/>
        <v>10308.109177328755</v>
      </c>
      <c r="FV52" s="137">
        <f t="shared" si="14"/>
        <v>19223.464985012444</v>
      </c>
      <c r="FW52" s="137">
        <f t="shared" si="14"/>
        <v>1093380.8879606538</v>
      </c>
      <c r="FX52" s="137">
        <f t="shared" si="14"/>
        <v>356.16490580852553</v>
      </c>
      <c r="FY52" s="137">
        <f t="shared" si="14"/>
        <v>639.60432699439775</v>
      </c>
      <c r="FZ52" s="137">
        <f t="shared" si="14"/>
        <v>28870.245743819472</v>
      </c>
      <c r="GA52" s="137">
        <f t="shared" si="14"/>
        <v>388.31245216805956</v>
      </c>
      <c r="GB52" s="137">
        <f t="shared" si="14"/>
        <v>34608.584497044016</v>
      </c>
      <c r="GC52" s="137">
        <f t="shared" si="14"/>
        <v>2479.4189174448816</v>
      </c>
      <c r="GD52" s="137">
        <f t="shared" si="14"/>
        <v>1478.4755915360272</v>
      </c>
      <c r="GE52" s="137">
        <f t="shared" si="14"/>
        <v>1908.3155936124854</v>
      </c>
      <c r="GF52" s="137">
        <f t="shared" si="14"/>
        <v>16161.195602482478</v>
      </c>
      <c r="GG52" s="137">
        <f t="shared" si="14"/>
        <v>17816.460098396376</v>
      </c>
      <c r="GH52" s="137">
        <f t="shared" si="14"/>
        <v>7177.116718652198</v>
      </c>
      <c r="GI52" s="137">
        <f t="shared" si="14"/>
        <v>6101.5885131445739</v>
      </c>
      <c r="GJ52" s="137">
        <f t="shared" si="14"/>
        <v>52390.029861550684</v>
      </c>
      <c r="GK52" s="137">
        <f t="shared" si="14"/>
        <v>800.14920873093206</v>
      </c>
      <c r="GL52" s="137">
        <f t="shared" si="14"/>
        <v>3591.2721755121288</v>
      </c>
      <c r="GM52" s="137">
        <f t="shared" si="14"/>
        <v>34628.328346424714</v>
      </c>
      <c r="GN52" s="137">
        <f t="shared" si="14"/>
        <v>94282.615680256713</v>
      </c>
      <c r="GO52" s="137">
        <f t="shared" si="14"/>
        <v>7261.2800314949618</v>
      </c>
      <c r="GP52" s="137">
        <f t="shared" si="14"/>
        <v>130540.65719083347</v>
      </c>
      <c r="GQ52" s="137">
        <f t="shared" si="14"/>
        <v>300987.68107597437</v>
      </c>
      <c r="GR52" s="137">
        <f t="shared" si="14"/>
        <v>78758.383618226275</v>
      </c>
      <c r="GS52" s="137">
        <f t="shared" si="14"/>
        <v>38380.315922060006</v>
      </c>
      <c r="GT52" s="137">
        <f t="shared" si="14"/>
        <v>52681.928109092798</v>
      </c>
      <c r="GU52" s="137">
        <f t="shared" si="14"/>
        <v>12579.082666034166</v>
      </c>
      <c r="GV52" s="137">
        <f t="shared" si="14"/>
        <v>13033.181283190195</v>
      </c>
      <c r="GW52" s="137">
        <f t="shared" ref="GW52:IA52" si="15">GW9+GW10+GW45</f>
        <v>11427.861491174122</v>
      </c>
      <c r="GX52" s="137">
        <f t="shared" si="15"/>
        <v>19683.746540086038</v>
      </c>
      <c r="GY52" s="137">
        <f t="shared" si="15"/>
        <v>969011.99616174516</v>
      </c>
      <c r="GZ52" s="137">
        <f t="shared" si="15"/>
        <v>1661.4693132916173</v>
      </c>
      <c r="HA52" s="137">
        <f t="shared" si="15"/>
        <v>933.7124959577551</v>
      </c>
      <c r="HB52" s="137">
        <f t="shared" si="15"/>
        <v>4558.4215653167139</v>
      </c>
      <c r="HC52" s="137">
        <f t="shared" si="15"/>
        <v>320.57618317206533</v>
      </c>
      <c r="HD52" s="137">
        <f t="shared" si="15"/>
        <v>22589.433960797916</v>
      </c>
      <c r="HE52" s="137">
        <f t="shared" si="15"/>
        <v>101.83578723057377</v>
      </c>
      <c r="HF52" s="137">
        <f t="shared" si="15"/>
        <v>970.63571613597469</v>
      </c>
      <c r="HG52" s="137">
        <f t="shared" si="15"/>
        <v>3701.5380555034485</v>
      </c>
      <c r="HH52" s="137">
        <f t="shared" si="15"/>
        <v>14696.332115610263</v>
      </c>
      <c r="HI52" s="137">
        <f t="shared" si="15"/>
        <v>16255.122660742318</v>
      </c>
      <c r="HJ52" s="137">
        <f t="shared" si="15"/>
        <v>7789.3426770175101</v>
      </c>
      <c r="HK52" s="137">
        <f t="shared" si="15"/>
        <v>2214.296796805319</v>
      </c>
      <c r="HL52" s="137">
        <f t="shared" si="15"/>
        <v>13196.160241619233</v>
      </c>
      <c r="HM52" s="137">
        <f t="shared" si="15"/>
        <v>698.00924369333632</v>
      </c>
      <c r="HN52" s="137">
        <f t="shared" si="15"/>
        <v>3645.2373734173038</v>
      </c>
      <c r="HO52" s="137">
        <f t="shared" si="15"/>
        <v>25729.78369527504</v>
      </c>
      <c r="HP52" s="137">
        <f t="shared" si="15"/>
        <v>77770.062356034963</v>
      </c>
      <c r="HQ52" s="137">
        <f t="shared" si="15"/>
        <v>7030.8197760336352</v>
      </c>
      <c r="HR52" s="137">
        <f t="shared" si="15"/>
        <v>134523.55630590155</v>
      </c>
      <c r="HS52" s="137">
        <f t="shared" si="15"/>
        <v>201976.83644465177</v>
      </c>
      <c r="HT52" s="137">
        <f t="shared" si="15"/>
        <v>75975.317146106419</v>
      </c>
      <c r="HU52" s="137">
        <f t="shared" si="15"/>
        <v>38515.045549999253</v>
      </c>
      <c r="HV52" s="137">
        <f t="shared" si="15"/>
        <v>46932.507457303756</v>
      </c>
      <c r="HW52" s="137">
        <f t="shared" si="15"/>
        <v>17050.911363905769</v>
      </c>
      <c r="HX52" s="137">
        <f t="shared" si="15"/>
        <v>12948.41105873292</v>
      </c>
      <c r="HY52" s="137">
        <f t="shared" si="15"/>
        <v>17828.706888596331</v>
      </c>
      <c r="HZ52" s="137">
        <f t="shared" si="15"/>
        <v>20816.610252735813</v>
      </c>
      <c r="IA52" s="137">
        <f t="shared" si="15"/>
        <v>770430.69248158857</v>
      </c>
    </row>
    <row r="53" spans="11:235" x14ac:dyDescent="0.25">
      <c r="K53" s="27" t="s">
        <v>23</v>
      </c>
      <c r="L53" s="137">
        <f>L14+L15+L16+L17+L18+L19+L20+L22+L23+L24+L25</f>
        <v>142770.33396171467</v>
      </c>
      <c r="M53" s="137">
        <f t="shared" ref="M53:BX53" si="16">M14+M15+M16+M17+M18+M19+M20+M22+M23+M24+M25</f>
        <v>46097.101556677582</v>
      </c>
      <c r="N53" s="137">
        <f t="shared" si="16"/>
        <v>350674.09109132719</v>
      </c>
      <c r="O53" s="137">
        <f t="shared" si="16"/>
        <v>43051.414467224946</v>
      </c>
      <c r="P53" s="137">
        <f t="shared" si="16"/>
        <v>279193.39242890966</v>
      </c>
      <c r="Q53" s="137">
        <f t="shared" si="16"/>
        <v>38634.655938261451</v>
      </c>
      <c r="R53" s="137">
        <f t="shared" si="16"/>
        <v>69408.282946049061</v>
      </c>
      <c r="S53" s="137">
        <f t="shared" si="16"/>
        <v>216386.77330462</v>
      </c>
      <c r="T53" s="137">
        <f t="shared" si="16"/>
        <v>105802.41791311368</v>
      </c>
      <c r="U53" s="137">
        <f t="shared" si="16"/>
        <v>463992.84572680009</v>
      </c>
      <c r="V53" s="137">
        <f t="shared" si="16"/>
        <v>279448.41977546678</v>
      </c>
      <c r="W53" s="137">
        <f t="shared" si="16"/>
        <v>254911.41621445757</v>
      </c>
      <c r="X53" s="137">
        <f t="shared" si="16"/>
        <v>537366.44092783332</v>
      </c>
      <c r="Y53" s="137">
        <f t="shared" si="16"/>
        <v>156186.20341409007</v>
      </c>
      <c r="Z53" s="137">
        <f t="shared" si="16"/>
        <v>140918.60523402703</v>
      </c>
      <c r="AA53" s="137">
        <f t="shared" si="16"/>
        <v>660608.13100253057</v>
      </c>
      <c r="AB53" s="137">
        <f t="shared" si="16"/>
        <v>1536125.02780255</v>
      </c>
      <c r="AC53" s="137">
        <f t="shared" si="16"/>
        <v>400184.90167942346</v>
      </c>
      <c r="AD53" s="137">
        <f t="shared" si="16"/>
        <v>8355212.0766079156</v>
      </c>
      <c r="AE53" s="137">
        <f t="shared" si="16"/>
        <v>12533799.578914581</v>
      </c>
      <c r="AF53" s="137">
        <f t="shared" si="16"/>
        <v>1293115.0818749522</v>
      </c>
      <c r="AG53" s="137">
        <f t="shared" si="16"/>
        <v>919566.93598050182</v>
      </c>
      <c r="AH53" s="137">
        <f t="shared" si="16"/>
        <v>1645550.8640310732</v>
      </c>
      <c r="AI53" s="137">
        <f t="shared" si="16"/>
        <v>220758.51116951258</v>
      </c>
      <c r="AJ53" s="137">
        <f t="shared" si="16"/>
        <v>255062.03874801871</v>
      </c>
      <c r="AK53" s="137">
        <f t="shared" si="16"/>
        <v>488104.68578442547</v>
      </c>
      <c r="AL53" s="137">
        <f t="shared" si="16"/>
        <v>1525014.5007934079</v>
      </c>
      <c r="AM53" s="137">
        <f t="shared" si="16"/>
        <v>32957944.729289465</v>
      </c>
      <c r="AN53" s="137">
        <f t="shared" si="16"/>
        <v>136863.77174144794</v>
      </c>
      <c r="AO53" s="137">
        <f t="shared" si="16"/>
        <v>46394.017445906393</v>
      </c>
      <c r="AP53" s="137">
        <f t="shared" si="16"/>
        <v>330034.00199900608</v>
      </c>
      <c r="AQ53" s="137">
        <f t="shared" si="16"/>
        <v>43250.750615456142</v>
      </c>
      <c r="AR53" s="137">
        <f t="shared" si="16"/>
        <v>280140.28774303669</v>
      </c>
      <c r="AS53" s="137">
        <f t="shared" si="16"/>
        <v>35571.058339940348</v>
      </c>
      <c r="AT53" s="137">
        <f t="shared" si="16"/>
        <v>65322.076657112797</v>
      </c>
      <c r="AU53" s="137">
        <f t="shared" si="16"/>
        <v>222888.98979129418</v>
      </c>
      <c r="AV53" s="137">
        <f t="shared" si="16"/>
        <v>108290.29818482464</v>
      </c>
      <c r="AW53" s="137">
        <f t="shared" si="16"/>
        <v>398059.18316189578</v>
      </c>
      <c r="AX53" s="137">
        <f t="shared" si="16"/>
        <v>272459.53158021631</v>
      </c>
      <c r="AY53" s="137">
        <f t="shared" si="16"/>
        <v>226171.95113474695</v>
      </c>
      <c r="AZ53" s="137">
        <f t="shared" si="16"/>
        <v>572310.173706676</v>
      </c>
      <c r="BA53" s="137">
        <f t="shared" si="16"/>
        <v>147337.21327717049</v>
      </c>
      <c r="BB53" s="137">
        <f t="shared" si="16"/>
        <v>121217.16591973735</v>
      </c>
      <c r="BC53" s="137">
        <f t="shared" si="16"/>
        <v>626341.86577907531</v>
      </c>
      <c r="BD53" s="137">
        <f t="shared" si="16"/>
        <v>1580179.5856830531</v>
      </c>
      <c r="BE53" s="137">
        <f t="shared" si="16"/>
        <v>408452.58936156658</v>
      </c>
      <c r="BF53" s="137">
        <f t="shared" si="16"/>
        <v>8392911.9893980213</v>
      </c>
      <c r="BG53" s="137">
        <f t="shared" si="16"/>
        <v>12580565.228443203</v>
      </c>
      <c r="BH53" s="137">
        <f t="shared" si="16"/>
        <v>1345662.7480334414</v>
      </c>
      <c r="BI53" s="137">
        <f t="shared" si="16"/>
        <v>929941.3685231905</v>
      </c>
      <c r="BJ53" s="137">
        <f t="shared" si="16"/>
        <v>1546497.3738444429</v>
      </c>
      <c r="BK53" s="137">
        <f t="shared" si="16"/>
        <v>251299.80939901338</v>
      </c>
      <c r="BL53" s="137">
        <f t="shared" si="16"/>
        <v>249123.98590692136</v>
      </c>
      <c r="BM53" s="137">
        <f t="shared" si="16"/>
        <v>518350.11816903896</v>
      </c>
      <c r="BN53" s="137">
        <f t="shared" si="16"/>
        <v>1514681.6774172827</v>
      </c>
      <c r="BO53" s="137">
        <f t="shared" si="16"/>
        <v>32950318.811256718</v>
      </c>
      <c r="BP53" s="137">
        <f t="shared" si="16"/>
        <v>127871.29420460007</v>
      </c>
      <c r="BQ53" s="137">
        <f t="shared" si="16"/>
        <v>35687.02101422273</v>
      </c>
      <c r="BR53" s="137">
        <f t="shared" si="16"/>
        <v>336628.22550629912</v>
      </c>
      <c r="BS53" s="137">
        <f t="shared" si="16"/>
        <v>37207.313787007399</v>
      </c>
      <c r="BT53" s="137">
        <f t="shared" si="16"/>
        <v>288505.17037083948</v>
      </c>
      <c r="BU53" s="137">
        <f t="shared" si="16"/>
        <v>34212.971525858513</v>
      </c>
      <c r="BV53" s="137">
        <f t="shared" si="16"/>
        <v>63448.640965042803</v>
      </c>
      <c r="BW53" s="137">
        <f t="shared" si="16"/>
        <v>211805.09327708927</v>
      </c>
      <c r="BX53" s="137">
        <f t="shared" si="16"/>
        <v>96346.929552161848</v>
      </c>
      <c r="BY53" s="137">
        <f t="shared" ref="BY53:EJ53" si="17">BY14+BY15+BY16+BY17+BY18+BY19+BY20+BY22+BY23+BY24+BY25</f>
        <v>371784.02826689865</v>
      </c>
      <c r="BZ53" s="137">
        <f t="shared" si="17"/>
        <v>309667.08754998317</v>
      </c>
      <c r="CA53" s="137">
        <f t="shared" si="17"/>
        <v>219574.72085433986</v>
      </c>
      <c r="CB53" s="137">
        <f t="shared" si="17"/>
        <v>540533.30689380772</v>
      </c>
      <c r="CC53" s="137">
        <f t="shared" si="17"/>
        <v>145351.23655216751</v>
      </c>
      <c r="CD53" s="137">
        <f t="shared" si="17"/>
        <v>117029.58085954261</v>
      </c>
      <c r="CE53" s="137">
        <f t="shared" si="17"/>
        <v>618005.62873300165</v>
      </c>
      <c r="CF53" s="137">
        <f t="shared" si="17"/>
        <v>1533072.0002338872</v>
      </c>
      <c r="CG53" s="137">
        <f t="shared" si="17"/>
        <v>390543.65874035616</v>
      </c>
      <c r="CH53" s="137">
        <f t="shared" si="17"/>
        <v>8960394.4509320054</v>
      </c>
      <c r="CI53" s="137">
        <f t="shared" si="17"/>
        <v>13176984.06332639</v>
      </c>
      <c r="CJ53" s="137">
        <f t="shared" si="17"/>
        <v>1277223.7463110278</v>
      </c>
      <c r="CK53" s="137">
        <f t="shared" si="17"/>
        <v>864896.94204511528</v>
      </c>
      <c r="CL53" s="137">
        <f t="shared" si="17"/>
        <v>1462946.2492371849</v>
      </c>
      <c r="CM53" s="137">
        <f t="shared" si="17"/>
        <v>241369.48215364423</v>
      </c>
      <c r="CN53" s="137">
        <f t="shared" si="17"/>
        <v>225142.56648591525</v>
      </c>
      <c r="CO53" s="137">
        <f t="shared" si="17"/>
        <v>449365.21455830312</v>
      </c>
      <c r="CP53" s="137">
        <f t="shared" si="17"/>
        <v>1430577.9515187216</v>
      </c>
      <c r="CQ53" s="137">
        <f t="shared" si="17"/>
        <v>33566174.575455412</v>
      </c>
      <c r="CR53" s="137">
        <f t="shared" si="17"/>
        <v>121522.92644019071</v>
      </c>
      <c r="CS53" s="137">
        <f t="shared" si="17"/>
        <v>28636.679150173728</v>
      </c>
      <c r="CT53" s="137">
        <f t="shared" si="17"/>
        <v>304788.7579688055</v>
      </c>
      <c r="CU53" s="137">
        <f t="shared" si="17"/>
        <v>34448.25726607789</v>
      </c>
      <c r="CV53" s="137">
        <f t="shared" si="17"/>
        <v>259901.15488250414</v>
      </c>
      <c r="CW53" s="137">
        <f t="shared" si="17"/>
        <v>33277.722408395413</v>
      </c>
      <c r="CX53" s="137">
        <f t="shared" si="17"/>
        <v>46326.492592618815</v>
      </c>
      <c r="CY53" s="137">
        <f t="shared" si="17"/>
        <v>175848.93447577604</v>
      </c>
      <c r="CZ53" s="137">
        <f t="shared" si="17"/>
        <v>74533.066206980453</v>
      </c>
      <c r="DA53" s="137">
        <f t="shared" si="17"/>
        <v>335941.13354251516</v>
      </c>
      <c r="DB53" s="137">
        <f t="shared" si="17"/>
        <v>295245.45020198839</v>
      </c>
      <c r="DC53" s="137">
        <f t="shared" si="17"/>
        <v>193794.07921491249</v>
      </c>
      <c r="DD53" s="137">
        <f t="shared" si="17"/>
        <v>501683.7576558853</v>
      </c>
      <c r="DE53" s="137">
        <f t="shared" si="17"/>
        <v>142664.97859420531</v>
      </c>
      <c r="DF53" s="137">
        <f t="shared" si="17"/>
        <v>116800.67696727753</v>
      </c>
      <c r="DG53" s="137">
        <f t="shared" si="17"/>
        <v>645018.50532634486</v>
      </c>
      <c r="DH53" s="137">
        <f t="shared" si="17"/>
        <v>1531263.2171693039</v>
      </c>
      <c r="DI53" s="137">
        <f t="shared" si="17"/>
        <v>391537.64556174376</v>
      </c>
      <c r="DJ53" s="137">
        <f t="shared" si="17"/>
        <v>8278530.6777815083</v>
      </c>
      <c r="DK53" s="137">
        <f t="shared" si="17"/>
        <v>12517194.084058234</v>
      </c>
      <c r="DL53" s="137">
        <f t="shared" si="17"/>
        <v>1257328.2782109282</v>
      </c>
      <c r="DM53" s="137">
        <f t="shared" si="17"/>
        <v>817335.97998572001</v>
      </c>
      <c r="DN53" s="137">
        <f t="shared" si="17"/>
        <v>1553310.082998432</v>
      </c>
      <c r="DO53" s="137">
        <f t="shared" si="17"/>
        <v>244417.53941544774</v>
      </c>
      <c r="DP53" s="137">
        <f t="shared" si="17"/>
        <v>196992.38189622157</v>
      </c>
      <c r="DQ53" s="137">
        <f t="shared" si="17"/>
        <v>488085.42647801328</v>
      </c>
      <c r="DR53" s="137">
        <f t="shared" si="17"/>
        <v>1328191.5516196534</v>
      </c>
      <c r="DS53" s="137">
        <f t="shared" si="17"/>
        <v>31914619.438069854</v>
      </c>
      <c r="DT53" s="137">
        <f t="shared" si="17"/>
        <v>107402.2967720046</v>
      </c>
      <c r="DU53" s="137">
        <f t="shared" si="17"/>
        <v>29049.23598220155</v>
      </c>
      <c r="DV53" s="137">
        <f t="shared" si="17"/>
        <v>247599.09395095662</v>
      </c>
      <c r="DW53" s="137">
        <f t="shared" si="17"/>
        <v>28897.495124899753</v>
      </c>
      <c r="DX53" s="137">
        <f t="shared" si="17"/>
        <v>251627.28858672883</v>
      </c>
      <c r="DY53" s="137">
        <f t="shared" si="17"/>
        <v>30187.878006897157</v>
      </c>
      <c r="DZ53" s="137">
        <f t="shared" si="17"/>
        <v>29230.865759805714</v>
      </c>
      <c r="EA53" s="137">
        <f t="shared" si="17"/>
        <v>151512.81123380747</v>
      </c>
      <c r="EB53" s="137">
        <f t="shared" si="17"/>
        <v>70311.563406906906</v>
      </c>
      <c r="EC53" s="137">
        <f t="shared" si="17"/>
        <v>349982.61793472845</v>
      </c>
      <c r="ED53" s="137">
        <f t="shared" si="17"/>
        <v>172269.12866035363</v>
      </c>
      <c r="EE53" s="137">
        <f t="shared" si="17"/>
        <v>193885.84887105032</v>
      </c>
      <c r="EF53" s="137">
        <f t="shared" si="17"/>
        <v>374517.70002085192</v>
      </c>
      <c r="EG53" s="137">
        <f t="shared" si="17"/>
        <v>139691.34762959086</v>
      </c>
      <c r="EH53" s="137">
        <f t="shared" si="17"/>
        <v>100281.95568831734</v>
      </c>
      <c r="EI53" s="137">
        <f t="shared" si="17"/>
        <v>520846.11355624627</v>
      </c>
      <c r="EJ53" s="137">
        <f t="shared" si="17"/>
        <v>1486049.4332646003</v>
      </c>
      <c r="EK53" s="137">
        <f t="shared" ref="EK53:GV53" si="18">EK14+EK15+EK16+EK17+EK18+EK19+EK20+EK22+EK23+EK24+EK25</f>
        <v>360446.62930601026</v>
      </c>
      <c r="EL53" s="137">
        <f t="shared" si="18"/>
        <v>7507102.7404956343</v>
      </c>
      <c r="EM53" s="137">
        <f t="shared" si="18"/>
        <v>12147594.249725554</v>
      </c>
      <c r="EN53" s="137">
        <f t="shared" si="18"/>
        <v>1103197.3435158054</v>
      </c>
      <c r="EO53" s="137">
        <f t="shared" si="18"/>
        <v>811032.46041709569</v>
      </c>
      <c r="EP53" s="137">
        <f t="shared" si="18"/>
        <v>1569374.3769499722</v>
      </c>
      <c r="EQ53" s="137">
        <f t="shared" si="18"/>
        <v>232567.66650415334</v>
      </c>
      <c r="ER53" s="137">
        <f t="shared" si="18"/>
        <v>172255.85686844523</v>
      </c>
      <c r="ES53" s="137">
        <f t="shared" si="18"/>
        <v>449279.32374899572</v>
      </c>
      <c r="ET53" s="137">
        <f t="shared" si="18"/>
        <v>1196528.798698287</v>
      </c>
      <c r="EU53" s="137">
        <f t="shared" si="18"/>
        <v>29832722.1206799</v>
      </c>
      <c r="EV53" s="137">
        <f t="shared" si="18"/>
        <v>87739.294959088991</v>
      </c>
      <c r="EW53" s="137">
        <f t="shared" si="18"/>
        <v>20260.829601460959</v>
      </c>
      <c r="EX53" s="137">
        <f t="shared" si="18"/>
        <v>215284.08417247725</v>
      </c>
      <c r="EY53" s="137">
        <f t="shared" si="18"/>
        <v>23293.298614337134</v>
      </c>
      <c r="EZ53" s="137">
        <f t="shared" si="18"/>
        <v>198537.6941583397</v>
      </c>
      <c r="FA53" s="137">
        <f t="shared" si="18"/>
        <v>31335.98067207406</v>
      </c>
      <c r="FB53" s="137">
        <f t="shared" si="18"/>
        <v>20913.782790033099</v>
      </c>
      <c r="FC53" s="137">
        <f t="shared" si="18"/>
        <v>127118.24025981294</v>
      </c>
      <c r="FD53" s="137">
        <f t="shared" si="18"/>
        <v>64111.771883787653</v>
      </c>
      <c r="FE53" s="137">
        <f t="shared" si="18"/>
        <v>308670.85813887126</v>
      </c>
      <c r="FF53" s="137">
        <f t="shared" si="18"/>
        <v>139111.52409973511</v>
      </c>
      <c r="FG53" s="137">
        <f t="shared" si="18"/>
        <v>157152.20226535117</v>
      </c>
      <c r="FH53" s="137">
        <f t="shared" si="18"/>
        <v>350229.40656357468</v>
      </c>
      <c r="FI53" s="137">
        <f t="shared" si="18"/>
        <v>125840.23562830011</v>
      </c>
      <c r="FJ53" s="137">
        <f t="shared" si="18"/>
        <v>101467.79619439064</v>
      </c>
      <c r="FK53" s="137">
        <f t="shared" si="18"/>
        <v>465823.99488122953</v>
      </c>
      <c r="FL53" s="137">
        <f t="shared" si="18"/>
        <v>1328042.5337164586</v>
      </c>
      <c r="FM53" s="137">
        <f t="shared" si="18"/>
        <v>359968.45626440656</v>
      </c>
      <c r="FN53" s="137">
        <f t="shared" si="18"/>
        <v>6704832.9736753134</v>
      </c>
      <c r="FO53" s="137">
        <f t="shared" si="18"/>
        <v>11619976.602462159</v>
      </c>
      <c r="FP53" s="137">
        <f t="shared" si="18"/>
        <v>952589.9646587132</v>
      </c>
      <c r="FQ53" s="137">
        <f t="shared" si="18"/>
        <v>687779.16463510855</v>
      </c>
      <c r="FR53" s="137">
        <f t="shared" si="18"/>
        <v>1324003.2130293536</v>
      </c>
      <c r="FS53" s="137">
        <f t="shared" si="18"/>
        <v>214957.8039523979</v>
      </c>
      <c r="FT53" s="137">
        <f t="shared" si="18"/>
        <v>155778.30627901171</v>
      </c>
      <c r="FU53" s="137">
        <f t="shared" si="18"/>
        <v>376728.64954923396</v>
      </c>
      <c r="FV53" s="137">
        <f t="shared" si="18"/>
        <v>1180267.3198177107</v>
      </c>
      <c r="FW53" s="137">
        <f t="shared" si="18"/>
        <v>27341815.982922733</v>
      </c>
      <c r="FX53" s="137">
        <f t="shared" si="18"/>
        <v>68392.778260186533</v>
      </c>
      <c r="FY53" s="137">
        <f t="shared" si="18"/>
        <v>21382.889363573311</v>
      </c>
      <c r="FZ53" s="137">
        <f t="shared" si="18"/>
        <v>200614.55695940915</v>
      </c>
      <c r="GA53" s="137">
        <f t="shared" si="18"/>
        <v>17769.03908790334</v>
      </c>
      <c r="GB53" s="137">
        <f t="shared" si="18"/>
        <v>192066.00888747969</v>
      </c>
      <c r="GC53" s="137">
        <f t="shared" si="18"/>
        <v>28926.922264967121</v>
      </c>
      <c r="GD53" s="137">
        <f t="shared" si="18"/>
        <v>58246.634675394751</v>
      </c>
      <c r="GE53" s="137">
        <f t="shared" si="18"/>
        <v>150857.88731100759</v>
      </c>
      <c r="GF53" s="137">
        <f t="shared" si="18"/>
        <v>62918.400432961709</v>
      </c>
      <c r="GG53" s="137">
        <f t="shared" si="18"/>
        <v>268783.19578374573</v>
      </c>
      <c r="GH53" s="137">
        <f t="shared" si="18"/>
        <v>105755.08487729264</v>
      </c>
      <c r="GI53" s="137">
        <f t="shared" si="18"/>
        <v>109776.29270161393</v>
      </c>
      <c r="GJ53" s="137">
        <f t="shared" si="18"/>
        <v>335050.11221918231</v>
      </c>
      <c r="GK53" s="137">
        <f t="shared" si="18"/>
        <v>94939.106854148253</v>
      </c>
      <c r="GL53" s="137">
        <f t="shared" si="18"/>
        <v>104661.1198498548</v>
      </c>
      <c r="GM53" s="137">
        <f t="shared" si="18"/>
        <v>427168.42130712967</v>
      </c>
      <c r="GN53" s="137">
        <f t="shared" si="18"/>
        <v>1174742.8525979386</v>
      </c>
      <c r="GO53" s="137">
        <f t="shared" si="18"/>
        <v>378665.81319455866</v>
      </c>
      <c r="GP53" s="137">
        <f t="shared" si="18"/>
        <v>6317047.577090703</v>
      </c>
      <c r="GQ53" s="137">
        <f t="shared" si="18"/>
        <v>9006436.1578955334</v>
      </c>
      <c r="GR53" s="137">
        <f t="shared" si="18"/>
        <v>899434.75187308551</v>
      </c>
      <c r="GS53" s="137">
        <f t="shared" si="18"/>
        <v>632713.94010457897</v>
      </c>
      <c r="GT53" s="137">
        <f t="shared" si="18"/>
        <v>1341285.6250186821</v>
      </c>
      <c r="GU53" s="137">
        <f t="shared" si="18"/>
        <v>178172.78887636584</v>
      </c>
      <c r="GV53" s="137">
        <f t="shared" si="18"/>
        <v>138245.01626569626</v>
      </c>
      <c r="GW53" s="137">
        <f t="shared" ref="GW53:IA53" si="19">GW14+GW15+GW16+GW17+GW18+GW19+GW20+GW22+GW23+GW24+GW25</f>
        <v>363194.10041636549</v>
      </c>
      <c r="GX53" s="137">
        <f t="shared" si="19"/>
        <v>532075.38086363778</v>
      </c>
      <c r="GY53" s="137">
        <f t="shared" si="19"/>
        <v>23209322.455033001</v>
      </c>
      <c r="GZ53" s="137">
        <f t="shared" si="19"/>
        <v>57745.109002476784</v>
      </c>
      <c r="HA53" s="137">
        <f t="shared" si="19"/>
        <v>24403.149117962126</v>
      </c>
      <c r="HB53" s="137">
        <f t="shared" si="19"/>
        <v>174441.30690263418</v>
      </c>
      <c r="HC53" s="137">
        <f t="shared" si="19"/>
        <v>15375.107986168498</v>
      </c>
      <c r="HD53" s="137">
        <f t="shared" si="19"/>
        <v>167983.5079937327</v>
      </c>
      <c r="HE53" s="137">
        <f t="shared" si="19"/>
        <v>24808.869883610812</v>
      </c>
      <c r="HF53" s="137">
        <f t="shared" si="19"/>
        <v>25158.671611819271</v>
      </c>
      <c r="HG53" s="137">
        <f t="shared" si="19"/>
        <v>103448.65936994046</v>
      </c>
      <c r="HH53" s="137">
        <f t="shared" si="19"/>
        <v>54045.471402125047</v>
      </c>
      <c r="HI53" s="137">
        <f t="shared" si="19"/>
        <v>247210.31838589255</v>
      </c>
      <c r="HJ53" s="137">
        <f t="shared" si="19"/>
        <v>100820.96880818988</v>
      </c>
      <c r="HK53" s="137">
        <f t="shared" si="19"/>
        <v>117294.43192306929</v>
      </c>
      <c r="HL53" s="137">
        <f t="shared" si="19"/>
        <v>276320.6228754748</v>
      </c>
      <c r="HM53" s="137">
        <f t="shared" si="19"/>
        <v>81395.996664871665</v>
      </c>
      <c r="HN53" s="137">
        <f t="shared" si="19"/>
        <v>115290.47647201926</v>
      </c>
      <c r="HO53" s="137">
        <f t="shared" si="19"/>
        <v>395054.06960551545</v>
      </c>
      <c r="HP53" s="137">
        <f t="shared" si="19"/>
        <v>1112335.0061305617</v>
      </c>
      <c r="HQ53" s="137">
        <f t="shared" si="19"/>
        <v>238419.6247246931</v>
      </c>
      <c r="HR53" s="137">
        <f t="shared" si="19"/>
        <v>6243738.917564637</v>
      </c>
      <c r="HS53" s="137">
        <f t="shared" si="19"/>
        <v>9177539.5971541256</v>
      </c>
      <c r="HT53" s="137">
        <f t="shared" si="19"/>
        <v>720009.0627192352</v>
      </c>
      <c r="HU53" s="137">
        <f t="shared" si="19"/>
        <v>538644.63399389107</v>
      </c>
      <c r="HV53" s="137">
        <f t="shared" si="19"/>
        <v>1112570.5814338033</v>
      </c>
      <c r="HW53" s="137">
        <f t="shared" si="19"/>
        <v>174580.74680464953</v>
      </c>
      <c r="HX53" s="137">
        <f t="shared" si="19"/>
        <v>114629.31843000464</v>
      </c>
      <c r="HY53" s="137">
        <f t="shared" si="19"/>
        <v>306117.56388146343</v>
      </c>
      <c r="HZ53" s="137">
        <f t="shared" si="19"/>
        <v>760396.40703923174</v>
      </c>
      <c r="IA53" s="137">
        <f t="shared" si="19"/>
        <v>22479778.197881803</v>
      </c>
    </row>
    <row r="54" spans="11:235" x14ac:dyDescent="0.25">
      <c r="K54" s="27" t="s">
        <v>787</v>
      </c>
      <c r="L54" s="137">
        <f>L26</f>
        <v>816.846453552958</v>
      </c>
      <c r="M54" s="137">
        <f t="shared" ref="M54:BX54" si="20">M26</f>
        <v>33.237212271514693</v>
      </c>
      <c r="N54" s="137">
        <f t="shared" si="20"/>
        <v>1692.7695591277461</v>
      </c>
      <c r="O54" s="137">
        <f t="shared" si="20"/>
        <v>0</v>
      </c>
      <c r="P54" s="137">
        <f t="shared" si="20"/>
        <v>3303.0298161166506</v>
      </c>
      <c r="Q54" s="137">
        <f t="shared" si="20"/>
        <v>304.03739925368063</v>
      </c>
      <c r="R54" s="137">
        <f t="shared" si="20"/>
        <v>944.84586626663906</v>
      </c>
      <c r="S54" s="137">
        <f t="shared" si="20"/>
        <v>1176.1793564672851</v>
      </c>
      <c r="T54" s="137">
        <f t="shared" si="20"/>
        <v>5405.4077163710772</v>
      </c>
      <c r="U54" s="137">
        <f t="shared" si="20"/>
        <v>8444.8585453370015</v>
      </c>
      <c r="V54" s="137">
        <f t="shared" si="20"/>
        <v>7103.4083972449662</v>
      </c>
      <c r="W54" s="137">
        <f t="shared" si="20"/>
        <v>11058.321734969688</v>
      </c>
      <c r="X54" s="137">
        <f t="shared" si="20"/>
        <v>8815.8834685984439</v>
      </c>
      <c r="Y54" s="137">
        <f t="shared" si="20"/>
        <v>3834.5082125491035</v>
      </c>
      <c r="Z54" s="137">
        <f t="shared" si="20"/>
        <v>8006.4568072201882</v>
      </c>
      <c r="AA54" s="137">
        <f t="shared" si="20"/>
        <v>13738.978934789548</v>
      </c>
      <c r="AB54" s="137">
        <f t="shared" si="20"/>
        <v>40779.80348136431</v>
      </c>
      <c r="AC54" s="137">
        <f t="shared" si="20"/>
        <v>5166.855103665207</v>
      </c>
      <c r="AD54" s="137">
        <f t="shared" si="20"/>
        <v>156841.25044858194</v>
      </c>
      <c r="AE54" s="137">
        <f t="shared" si="20"/>
        <v>2153467.8608078621</v>
      </c>
      <c r="AF54" s="137">
        <f t="shared" si="20"/>
        <v>60360.975711196457</v>
      </c>
      <c r="AG54" s="137">
        <f t="shared" si="20"/>
        <v>35151.709766496431</v>
      </c>
      <c r="AH54" s="137">
        <f t="shared" si="20"/>
        <v>91005.22425921481</v>
      </c>
      <c r="AI54" s="137">
        <f t="shared" si="20"/>
        <v>3250.1735083719873</v>
      </c>
      <c r="AJ54" s="137">
        <f t="shared" si="20"/>
        <v>5473.0745259044716</v>
      </c>
      <c r="AK54" s="137">
        <f t="shared" si="20"/>
        <v>14684.661547875501</v>
      </c>
      <c r="AL54" s="137">
        <f t="shared" si="20"/>
        <v>12398.49931329671</v>
      </c>
      <c r="AM54" s="137">
        <f t="shared" si="20"/>
        <v>2653258.8579539671</v>
      </c>
      <c r="AN54" s="137">
        <f t="shared" si="20"/>
        <v>715.64762052843912</v>
      </c>
      <c r="AO54" s="137">
        <f t="shared" si="20"/>
        <v>0</v>
      </c>
      <c r="AP54" s="137">
        <f t="shared" si="20"/>
        <v>2130.3379652027015</v>
      </c>
      <c r="AQ54" s="137">
        <f t="shared" si="20"/>
        <v>77.733017470482636</v>
      </c>
      <c r="AR54" s="137">
        <f t="shared" si="20"/>
        <v>3491.9867639620875</v>
      </c>
      <c r="AS54" s="137">
        <f t="shared" si="20"/>
        <v>0</v>
      </c>
      <c r="AT54" s="137">
        <f t="shared" si="20"/>
        <v>308.02878850652695</v>
      </c>
      <c r="AU54" s="137">
        <f t="shared" si="20"/>
        <v>790.7044681504276</v>
      </c>
      <c r="AV54" s="137">
        <f t="shared" si="20"/>
        <v>5253.8079462871328</v>
      </c>
      <c r="AW54" s="137">
        <f t="shared" si="20"/>
        <v>5044.5338054932072</v>
      </c>
      <c r="AX54" s="137">
        <f t="shared" si="20"/>
        <v>5926.2856458474616</v>
      </c>
      <c r="AY54" s="137">
        <f t="shared" si="20"/>
        <v>5514.4228720340561</v>
      </c>
      <c r="AZ54" s="137">
        <f t="shared" si="20"/>
        <v>22329.19278249811</v>
      </c>
      <c r="BA54" s="137">
        <f t="shared" si="20"/>
        <v>5856.9585645019934</v>
      </c>
      <c r="BB54" s="137">
        <f t="shared" si="20"/>
        <v>8223.1090036242967</v>
      </c>
      <c r="BC54" s="137">
        <f t="shared" si="20"/>
        <v>11880.993011546601</v>
      </c>
      <c r="BD54" s="137">
        <f t="shared" si="20"/>
        <v>35531.832994705743</v>
      </c>
      <c r="BE54" s="137">
        <f t="shared" si="20"/>
        <v>7099.7671594117392</v>
      </c>
      <c r="BF54" s="137">
        <f t="shared" si="20"/>
        <v>166629.9038729234</v>
      </c>
      <c r="BG54" s="137">
        <f t="shared" si="20"/>
        <v>1660276.1435860023</v>
      </c>
      <c r="BH54" s="137">
        <f t="shared" si="20"/>
        <v>89369.320991167609</v>
      </c>
      <c r="BI54" s="137">
        <f t="shared" si="20"/>
        <v>33049.46701175467</v>
      </c>
      <c r="BJ54" s="137">
        <f t="shared" si="20"/>
        <v>26496.025293429469</v>
      </c>
      <c r="BK54" s="137">
        <f t="shared" si="20"/>
        <v>4011.5814124635926</v>
      </c>
      <c r="BL54" s="137">
        <f t="shared" si="20"/>
        <v>5849.3781904842108</v>
      </c>
      <c r="BM54" s="137">
        <f t="shared" si="20"/>
        <v>11302.044521494103</v>
      </c>
      <c r="BN54" s="137">
        <f t="shared" si="20"/>
        <v>5706.8809261384631</v>
      </c>
      <c r="BO54" s="137">
        <f t="shared" si="20"/>
        <v>2122866.0882156286</v>
      </c>
      <c r="BP54" s="137">
        <f t="shared" si="20"/>
        <v>713.25403721955865</v>
      </c>
      <c r="BQ54" s="137">
        <f t="shared" si="20"/>
        <v>303.56667157328098</v>
      </c>
      <c r="BR54" s="137">
        <f t="shared" si="20"/>
        <v>2087.6809451674053</v>
      </c>
      <c r="BS54" s="137">
        <f t="shared" si="20"/>
        <v>152.25826176458247</v>
      </c>
      <c r="BT54" s="137">
        <f t="shared" si="20"/>
        <v>3452.4841325179832</v>
      </c>
      <c r="BU54" s="137">
        <f t="shared" si="20"/>
        <v>0</v>
      </c>
      <c r="BV54" s="137">
        <f t="shared" si="20"/>
        <v>0</v>
      </c>
      <c r="BW54" s="137">
        <f t="shared" si="20"/>
        <v>304.63975289575626</v>
      </c>
      <c r="BX54" s="137">
        <f t="shared" si="20"/>
        <v>3712.9190471039692</v>
      </c>
      <c r="BY54" s="137">
        <f t="shared" ref="BY54:EJ54" si="21">BY26</f>
        <v>2644.6205027981055</v>
      </c>
      <c r="BZ54" s="137">
        <f t="shared" si="21"/>
        <v>4313.4699704159311</v>
      </c>
      <c r="CA54" s="137">
        <f t="shared" si="21"/>
        <v>5504.9190143117812</v>
      </c>
      <c r="CB54" s="137">
        <f t="shared" si="21"/>
        <v>7750.2191915992771</v>
      </c>
      <c r="CC54" s="137">
        <f t="shared" si="21"/>
        <v>2483.7874488030875</v>
      </c>
      <c r="CD54" s="137">
        <f t="shared" si="21"/>
        <v>10282.914404249366</v>
      </c>
      <c r="CE54" s="137">
        <f t="shared" si="21"/>
        <v>9757.1518763143868</v>
      </c>
      <c r="CF54" s="137">
        <f t="shared" si="21"/>
        <v>30085.948505656896</v>
      </c>
      <c r="CG54" s="137">
        <f t="shared" si="21"/>
        <v>3288.9671429228542</v>
      </c>
      <c r="CH54" s="137">
        <f t="shared" si="21"/>
        <v>158456.67523376452</v>
      </c>
      <c r="CI54" s="137">
        <f t="shared" si="21"/>
        <v>1155891.1924806589</v>
      </c>
      <c r="CJ54" s="137">
        <f t="shared" si="21"/>
        <v>66780.091993285008</v>
      </c>
      <c r="CK54" s="137">
        <f t="shared" si="21"/>
        <v>24080.991833018899</v>
      </c>
      <c r="CL54" s="137">
        <f t="shared" si="21"/>
        <v>16012.851720331417</v>
      </c>
      <c r="CM54" s="137">
        <f t="shared" si="21"/>
        <v>5120.8648356260928</v>
      </c>
      <c r="CN54" s="137">
        <f t="shared" si="21"/>
        <v>20858.727267366514</v>
      </c>
      <c r="CO54" s="137">
        <f t="shared" si="21"/>
        <v>8542.0023748404947</v>
      </c>
      <c r="CP54" s="137">
        <f t="shared" si="21"/>
        <v>3811.5202852404141</v>
      </c>
      <c r="CQ54" s="137">
        <f t="shared" si="21"/>
        <v>1546393.7189294463</v>
      </c>
      <c r="CR54" s="137">
        <f t="shared" si="21"/>
        <v>395.38385658289752</v>
      </c>
      <c r="CS54" s="137">
        <f t="shared" si="21"/>
        <v>230.70047291898587</v>
      </c>
      <c r="CT54" s="137">
        <f t="shared" si="21"/>
        <v>384.07641460368751</v>
      </c>
      <c r="CU54" s="137">
        <f t="shared" si="21"/>
        <v>289.15925702267162</v>
      </c>
      <c r="CV54" s="137">
        <f t="shared" si="21"/>
        <v>3835.2537077688958</v>
      </c>
      <c r="CW54" s="137">
        <f t="shared" si="21"/>
        <v>0</v>
      </c>
      <c r="CX54" s="137">
        <f t="shared" si="21"/>
        <v>0</v>
      </c>
      <c r="CY54" s="137">
        <f t="shared" si="21"/>
        <v>327.5652561118373</v>
      </c>
      <c r="CZ54" s="137">
        <f t="shared" si="21"/>
        <v>3281.269470341444</v>
      </c>
      <c r="DA54" s="137">
        <f t="shared" si="21"/>
        <v>2381.0818962893322</v>
      </c>
      <c r="DB54" s="137">
        <f t="shared" si="21"/>
        <v>2056.6830184259552</v>
      </c>
      <c r="DC54" s="137">
        <f t="shared" si="21"/>
        <v>5048.6714697479802</v>
      </c>
      <c r="DD54" s="137">
        <f t="shared" si="21"/>
        <v>5449.1228907324366</v>
      </c>
      <c r="DE54" s="137">
        <f t="shared" si="21"/>
        <v>2746.4630305583751</v>
      </c>
      <c r="DF54" s="137">
        <f t="shared" si="21"/>
        <v>7145.3620822708917</v>
      </c>
      <c r="DG54" s="137">
        <f t="shared" si="21"/>
        <v>7880.3480762552635</v>
      </c>
      <c r="DH54" s="137">
        <f t="shared" si="21"/>
        <v>36020.887720373386</v>
      </c>
      <c r="DI54" s="137">
        <f t="shared" si="21"/>
        <v>2129.540866554365</v>
      </c>
      <c r="DJ54" s="137">
        <f t="shared" si="21"/>
        <v>112723.27291779811</v>
      </c>
      <c r="DK54" s="137">
        <f t="shared" si="21"/>
        <v>1127009.1231819736</v>
      </c>
      <c r="DL54" s="137">
        <f t="shared" si="21"/>
        <v>47548.175798355442</v>
      </c>
      <c r="DM54" s="137">
        <f t="shared" si="21"/>
        <v>19505.840319395469</v>
      </c>
      <c r="DN54" s="137">
        <f t="shared" si="21"/>
        <v>19156.282015009932</v>
      </c>
      <c r="DO54" s="137">
        <f t="shared" si="21"/>
        <v>2325.6105286156317</v>
      </c>
      <c r="DP54" s="137">
        <f t="shared" si="21"/>
        <v>8622.9025694183711</v>
      </c>
      <c r="DQ54" s="137">
        <f t="shared" si="21"/>
        <v>4429.2812183893147</v>
      </c>
      <c r="DR54" s="137">
        <f t="shared" si="21"/>
        <v>2060.1184057367723</v>
      </c>
      <c r="DS54" s="137">
        <f t="shared" si="21"/>
        <v>1422982.1764412508</v>
      </c>
      <c r="DT54" s="137">
        <f t="shared" si="21"/>
        <v>248.85777744833953</v>
      </c>
      <c r="DU54" s="137">
        <f t="shared" si="21"/>
        <v>0</v>
      </c>
      <c r="DV54" s="137">
        <f t="shared" si="21"/>
        <v>0</v>
      </c>
      <c r="DW54" s="137">
        <f t="shared" si="21"/>
        <v>265.39782105074624</v>
      </c>
      <c r="DX54" s="137">
        <f t="shared" si="21"/>
        <v>3553.5885259027573</v>
      </c>
      <c r="DY54" s="137">
        <f t="shared" si="21"/>
        <v>0</v>
      </c>
      <c r="DZ54" s="137">
        <f t="shared" si="21"/>
        <v>458.9284948205663</v>
      </c>
      <c r="EA54" s="137">
        <f t="shared" si="21"/>
        <v>64.882994095321436</v>
      </c>
      <c r="EB54" s="137">
        <f t="shared" si="21"/>
        <v>1462.61411159107</v>
      </c>
      <c r="EC54" s="137">
        <f t="shared" si="21"/>
        <v>1757.7135117657081</v>
      </c>
      <c r="ED54" s="137">
        <f t="shared" si="21"/>
        <v>1175.9380196788677</v>
      </c>
      <c r="EE54" s="137">
        <f t="shared" si="21"/>
        <v>4267.1556216047493</v>
      </c>
      <c r="EF54" s="137">
        <f t="shared" si="21"/>
        <v>4276.3267443860605</v>
      </c>
      <c r="EG54" s="137">
        <f t="shared" si="21"/>
        <v>2085.9271317578982</v>
      </c>
      <c r="EH54" s="137">
        <f t="shared" si="21"/>
        <v>6191.92096726404</v>
      </c>
      <c r="EI54" s="137">
        <f t="shared" si="21"/>
        <v>5605.8137363087553</v>
      </c>
      <c r="EJ54" s="137">
        <f t="shared" si="21"/>
        <v>23856.058253340347</v>
      </c>
      <c r="EK54" s="137">
        <f t="shared" ref="EK54:GV54" si="22">EK26</f>
        <v>552.80000672735366</v>
      </c>
      <c r="EL54" s="137">
        <f t="shared" si="22"/>
        <v>61479.83730321825</v>
      </c>
      <c r="EM54" s="137">
        <f t="shared" si="22"/>
        <v>858223.97803417977</v>
      </c>
      <c r="EN54" s="137">
        <f t="shared" si="22"/>
        <v>46003.968513541251</v>
      </c>
      <c r="EO54" s="137">
        <f t="shared" si="22"/>
        <v>11476.652937891089</v>
      </c>
      <c r="EP54" s="137">
        <f t="shared" si="22"/>
        <v>13834.61140886266</v>
      </c>
      <c r="EQ54" s="137">
        <f t="shared" si="22"/>
        <v>1594.7271823610572</v>
      </c>
      <c r="ER54" s="137">
        <f t="shared" si="22"/>
        <v>5789.3032159661389</v>
      </c>
      <c r="ES54" s="137">
        <f t="shared" si="22"/>
        <v>1969.6683493678629</v>
      </c>
      <c r="ET54" s="137">
        <f t="shared" si="22"/>
        <v>1392.9122131519234</v>
      </c>
      <c r="EU54" s="137">
        <f t="shared" si="22"/>
        <v>1057589.5828762825</v>
      </c>
      <c r="EV54" s="137">
        <f t="shared" si="22"/>
        <v>89.755824602689771</v>
      </c>
      <c r="EW54" s="137">
        <f t="shared" si="22"/>
        <v>0</v>
      </c>
      <c r="EX54" s="137">
        <f t="shared" si="22"/>
        <v>125.32152615524747</v>
      </c>
      <c r="EY54" s="137">
        <f t="shared" si="22"/>
        <v>132.56072942793892</v>
      </c>
      <c r="EZ54" s="137">
        <f t="shared" si="22"/>
        <v>2462.2055265445715</v>
      </c>
      <c r="FA54" s="137">
        <f t="shared" si="22"/>
        <v>0</v>
      </c>
      <c r="FB54" s="137">
        <f t="shared" si="22"/>
        <v>95.426146687452487</v>
      </c>
      <c r="FC54" s="137">
        <f t="shared" si="22"/>
        <v>224.7850777726471</v>
      </c>
      <c r="FD54" s="137">
        <f t="shared" si="22"/>
        <v>449.09553602621082</v>
      </c>
      <c r="FE54" s="137">
        <f t="shared" si="22"/>
        <v>646.68730101101255</v>
      </c>
      <c r="FF54" s="137">
        <f t="shared" si="22"/>
        <v>871.04358892710002</v>
      </c>
      <c r="FG54" s="137">
        <f t="shared" si="22"/>
        <v>1627.1853079919911</v>
      </c>
      <c r="FH54" s="137">
        <f t="shared" si="22"/>
        <v>2103.1929007951121</v>
      </c>
      <c r="FI54" s="137">
        <f t="shared" si="22"/>
        <v>838.16739798242634</v>
      </c>
      <c r="FJ54" s="137">
        <f t="shared" si="22"/>
        <v>5299.7384109044879</v>
      </c>
      <c r="FK54" s="137">
        <f t="shared" si="22"/>
        <v>2339.4498336889114</v>
      </c>
      <c r="FL54" s="137">
        <f t="shared" si="22"/>
        <v>14247.40935107394</v>
      </c>
      <c r="FM54" s="137">
        <f t="shared" si="22"/>
        <v>655.40749296816898</v>
      </c>
      <c r="FN54" s="137">
        <f t="shared" si="22"/>
        <v>27149.849317143795</v>
      </c>
      <c r="FO54" s="137">
        <f t="shared" si="22"/>
        <v>566674.44643339911</v>
      </c>
      <c r="FP54" s="137">
        <f t="shared" si="22"/>
        <v>29918.829815573798</v>
      </c>
      <c r="FQ54" s="137">
        <f t="shared" si="22"/>
        <v>5370.6438047156043</v>
      </c>
      <c r="FR54" s="137">
        <f t="shared" si="22"/>
        <v>7832.0212583164566</v>
      </c>
      <c r="FS54" s="137">
        <f t="shared" si="22"/>
        <v>247.25793531753968</v>
      </c>
      <c r="FT54" s="137">
        <f t="shared" si="22"/>
        <v>5886.3769257014746</v>
      </c>
      <c r="FU54" s="137">
        <f t="shared" si="22"/>
        <v>1685.4084413470798</v>
      </c>
      <c r="FV54" s="137">
        <f t="shared" si="22"/>
        <v>649.87277646025893</v>
      </c>
      <c r="FW54" s="137">
        <f t="shared" si="22"/>
        <v>677622.1386605351</v>
      </c>
      <c r="FX54" s="137">
        <f t="shared" si="22"/>
        <v>144.67442586455908</v>
      </c>
      <c r="FY54" s="137">
        <f t="shared" si="22"/>
        <v>0</v>
      </c>
      <c r="FZ54" s="137">
        <f t="shared" si="22"/>
        <v>472.7289137908939</v>
      </c>
      <c r="GA54" s="137">
        <f t="shared" si="22"/>
        <v>142.91769045263089</v>
      </c>
      <c r="GB54" s="137">
        <f t="shared" si="22"/>
        <v>1996.7754744011049</v>
      </c>
      <c r="GC54" s="137">
        <f t="shared" si="22"/>
        <v>0</v>
      </c>
      <c r="GD54" s="137">
        <f t="shared" si="22"/>
        <v>322.25792149390873</v>
      </c>
      <c r="GE54" s="137">
        <f t="shared" si="22"/>
        <v>0</v>
      </c>
      <c r="GF54" s="137">
        <f t="shared" si="22"/>
        <v>258.4250250650461</v>
      </c>
      <c r="GG54" s="137">
        <f t="shared" si="22"/>
        <v>4604.0818866918198</v>
      </c>
      <c r="GH54" s="137">
        <f t="shared" si="22"/>
        <v>321.09953280507386</v>
      </c>
      <c r="GI54" s="137">
        <f t="shared" si="22"/>
        <v>446.24315553582204</v>
      </c>
      <c r="GJ54" s="137">
        <f t="shared" si="22"/>
        <v>1425.9064707821919</v>
      </c>
      <c r="GK54" s="137">
        <f t="shared" si="22"/>
        <v>863.93605849413177</v>
      </c>
      <c r="GL54" s="137">
        <f t="shared" si="22"/>
        <v>5205.2116484220242</v>
      </c>
      <c r="GM54" s="137">
        <f t="shared" si="22"/>
        <v>1668.4515323215583</v>
      </c>
      <c r="GN54" s="137">
        <f t="shared" si="22"/>
        <v>9566.7478131480675</v>
      </c>
      <c r="GO54" s="137">
        <f t="shared" si="22"/>
        <v>650.26353783364334</v>
      </c>
      <c r="GP54" s="137">
        <f t="shared" si="22"/>
        <v>16599.379037995019</v>
      </c>
      <c r="GQ54" s="137">
        <f t="shared" si="22"/>
        <v>124881.34543590747</v>
      </c>
      <c r="GR54" s="137">
        <f t="shared" si="22"/>
        <v>18638.775158940964</v>
      </c>
      <c r="GS54" s="137">
        <f t="shared" si="22"/>
        <v>6047.73666854979</v>
      </c>
      <c r="GT54" s="137">
        <f t="shared" si="22"/>
        <v>5512.1470066479296</v>
      </c>
      <c r="GU54" s="137">
        <f t="shared" si="22"/>
        <v>207.96841398666757</v>
      </c>
      <c r="GV54" s="137">
        <f t="shared" si="22"/>
        <v>4834.2974394329003</v>
      </c>
      <c r="GW54" s="137">
        <f t="shared" ref="GW54:IA54" si="23">GW26</f>
        <v>3434.3979174418328</v>
      </c>
      <c r="GX54" s="137">
        <f t="shared" si="23"/>
        <v>702.21931785379468</v>
      </c>
      <c r="GY54" s="137">
        <f t="shared" si="23"/>
        <v>208947.98748385886</v>
      </c>
      <c r="GZ54" s="137">
        <f t="shared" si="23"/>
        <v>0</v>
      </c>
      <c r="HA54" s="137">
        <f t="shared" si="23"/>
        <v>0</v>
      </c>
      <c r="HB54" s="137">
        <f t="shared" si="23"/>
        <v>163.73488646433498</v>
      </c>
      <c r="HC54" s="137">
        <f t="shared" si="23"/>
        <v>271.69509279899626</v>
      </c>
      <c r="HD54" s="137">
        <f t="shared" si="23"/>
        <v>2546.5108845053232</v>
      </c>
      <c r="HE54" s="137">
        <f t="shared" si="23"/>
        <v>0</v>
      </c>
      <c r="HF54" s="137">
        <f t="shared" si="23"/>
        <v>0</v>
      </c>
      <c r="HG54" s="137">
        <f t="shared" si="23"/>
        <v>106.67119836596957</v>
      </c>
      <c r="HH54" s="137">
        <f t="shared" si="23"/>
        <v>36.663400306682732</v>
      </c>
      <c r="HI54" s="137">
        <f t="shared" si="23"/>
        <v>527.70828446043413</v>
      </c>
      <c r="HJ54" s="137">
        <f t="shared" si="23"/>
        <v>531.04040865258366</v>
      </c>
      <c r="HK54" s="137">
        <f t="shared" si="23"/>
        <v>258.13195026872097</v>
      </c>
      <c r="HL54" s="137">
        <f t="shared" si="23"/>
        <v>1676.9484244189887</v>
      </c>
      <c r="HM54" s="137">
        <f t="shared" si="23"/>
        <v>146.65360122673093</v>
      </c>
      <c r="HN54" s="137">
        <f t="shared" si="23"/>
        <v>5242.3745683610541</v>
      </c>
      <c r="HO54" s="137">
        <f t="shared" si="23"/>
        <v>841.30231112991203</v>
      </c>
      <c r="HP54" s="137">
        <f t="shared" si="23"/>
        <v>9408.5579273950098</v>
      </c>
      <c r="HQ54" s="137">
        <f t="shared" si="23"/>
        <v>0</v>
      </c>
      <c r="HR54" s="137">
        <f t="shared" si="23"/>
        <v>11722.053220494736</v>
      </c>
      <c r="HS54" s="137">
        <f t="shared" si="23"/>
        <v>6781.0981143184226</v>
      </c>
      <c r="HT54" s="137">
        <f t="shared" si="23"/>
        <v>7107.4224454351343</v>
      </c>
      <c r="HU54" s="137">
        <f t="shared" si="23"/>
        <v>2372.3080183575903</v>
      </c>
      <c r="HV54" s="137">
        <f t="shared" si="23"/>
        <v>1453.5733776411003</v>
      </c>
      <c r="HW54" s="137">
        <f t="shared" si="23"/>
        <v>2686.551952038777</v>
      </c>
      <c r="HX54" s="137">
        <f t="shared" si="23"/>
        <v>2982.9164961474567</v>
      </c>
      <c r="HY54" s="137">
        <f t="shared" si="23"/>
        <v>1680.2018187831839</v>
      </c>
      <c r="HZ54" s="137">
        <f t="shared" si="23"/>
        <v>1695.8134805640984</v>
      </c>
      <c r="IA54" s="137">
        <f t="shared" si="23"/>
        <v>60239.931862135243</v>
      </c>
    </row>
    <row r="55" spans="11:235" x14ac:dyDescent="0.25">
      <c r="K55" s="27" t="s">
        <v>788</v>
      </c>
      <c r="L55" s="137">
        <f>L27+L28+L29+L30+L31+L32+L33+L37+L39</f>
        <v>74572.236507235357</v>
      </c>
      <c r="M55" s="137">
        <f t="shared" ref="M55:BX55" si="24">M27+M28+M29+M30+M31+M32+M33+M37+M39</f>
        <v>17495.101718887476</v>
      </c>
      <c r="N55" s="137">
        <f t="shared" si="24"/>
        <v>134571.86451143381</v>
      </c>
      <c r="O55" s="137">
        <f t="shared" si="24"/>
        <v>14991.991200221992</v>
      </c>
      <c r="P55" s="137">
        <f t="shared" si="24"/>
        <v>200672.01153124651</v>
      </c>
      <c r="Q55" s="137">
        <f t="shared" si="24"/>
        <v>13526.269293761194</v>
      </c>
      <c r="R55" s="137">
        <f t="shared" si="24"/>
        <v>31116.784686523635</v>
      </c>
      <c r="S55" s="137">
        <f t="shared" si="24"/>
        <v>93937.032560591804</v>
      </c>
      <c r="T55" s="137">
        <f t="shared" si="24"/>
        <v>65874.500035592457</v>
      </c>
      <c r="U55" s="137">
        <f t="shared" si="24"/>
        <v>379303.14913070318</v>
      </c>
      <c r="V55" s="137">
        <f t="shared" si="24"/>
        <v>92994.192570351617</v>
      </c>
      <c r="W55" s="137">
        <f t="shared" si="24"/>
        <v>102036.89898063775</v>
      </c>
      <c r="X55" s="137">
        <f t="shared" si="24"/>
        <v>657508.27555074554</v>
      </c>
      <c r="Y55" s="137">
        <f t="shared" si="24"/>
        <v>61970.296467315391</v>
      </c>
      <c r="Z55" s="137">
        <f t="shared" si="24"/>
        <v>76132.966597047038</v>
      </c>
      <c r="AA55" s="137">
        <f t="shared" si="24"/>
        <v>432440.2605257387</v>
      </c>
      <c r="AB55" s="137">
        <f t="shared" si="24"/>
        <v>1261210.6514627235</v>
      </c>
      <c r="AC55" s="137">
        <f t="shared" si="24"/>
        <v>327250.34900109225</v>
      </c>
      <c r="AD55" s="137">
        <f t="shared" si="24"/>
        <v>2284487.7062118747</v>
      </c>
      <c r="AE55" s="137">
        <f t="shared" si="24"/>
        <v>9929804.4408890512</v>
      </c>
      <c r="AF55" s="137">
        <f t="shared" si="24"/>
        <v>1437348.8813281485</v>
      </c>
      <c r="AG55" s="137">
        <f t="shared" si="24"/>
        <v>497497.36488883465</v>
      </c>
      <c r="AH55" s="137">
        <f t="shared" si="24"/>
        <v>1130078.8156035093</v>
      </c>
      <c r="AI55" s="137">
        <f t="shared" si="24"/>
        <v>109536.35924341156</v>
      </c>
      <c r="AJ55" s="137">
        <f t="shared" si="24"/>
        <v>96995.635856579596</v>
      </c>
      <c r="AK55" s="137">
        <f t="shared" si="24"/>
        <v>299311.73571516853</v>
      </c>
      <c r="AL55" s="137">
        <f t="shared" si="24"/>
        <v>609902.11527237156</v>
      </c>
      <c r="AM55" s="137">
        <f t="shared" si="24"/>
        <v>20432567.887340795</v>
      </c>
      <c r="AN55" s="137">
        <f t="shared" si="24"/>
        <v>55112.852657696145</v>
      </c>
      <c r="AO55" s="137">
        <f t="shared" si="24"/>
        <v>13757.435297624663</v>
      </c>
      <c r="AP55" s="137">
        <f t="shared" si="24"/>
        <v>124978.64681236398</v>
      </c>
      <c r="AQ55" s="137">
        <f t="shared" si="24"/>
        <v>15764.603006163785</v>
      </c>
      <c r="AR55" s="137">
        <f t="shared" si="24"/>
        <v>188383.31712902966</v>
      </c>
      <c r="AS55" s="137">
        <f t="shared" si="24"/>
        <v>14265.157758827687</v>
      </c>
      <c r="AT55" s="137">
        <f t="shared" si="24"/>
        <v>35014.408455174758</v>
      </c>
      <c r="AU55" s="137">
        <f t="shared" si="24"/>
        <v>95783.004735183451</v>
      </c>
      <c r="AV55" s="137">
        <f t="shared" si="24"/>
        <v>68106.126117399181</v>
      </c>
      <c r="AW55" s="137">
        <f t="shared" si="24"/>
        <v>378703.61816981999</v>
      </c>
      <c r="AX55" s="137">
        <f t="shared" si="24"/>
        <v>94150.233850113989</v>
      </c>
      <c r="AY55" s="137">
        <f t="shared" si="24"/>
        <v>92160.13691235664</v>
      </c>
      <c r="AZ55" s="137">
        <f t="shared" si="24"/>
        <v>695987.29446481157</v>
      </c>
      <c r="BA55" s="137">
        <f t="shared" si="24"/>
        <v>48560.870012219013</v>
      </c>
      <c r="BB55" s="137">
        <f t="shared" si="24"/>
        <v>81597.892737661241</v>
      </c>
      <c r="BC55" s="137">
        <f t="shared" si="24"/>
        <v>411260.05600986659</v>
      </c>
      <c r="BD55" s="137">
        <f t="shared" si="24"/>
        <v>1319713.3220946698</v>
      </c>
      <c r="BE55" s="137">
        <f t="shared" si="24"/>
        <v>318522.91778310528</v>
      </c>
      <c r="BF55" s="137">
        <f t="shared" si="24"/>
        <v>2274932.9655142813</v>
      </c>
      <c r="BG55" s="137">
        <f t="shared" si="24"/>
        <v>10092880.643361378</v>
      </c>
      <c r="BH55" s="137">
        <f t="shared" si="24"/>
        <v>1424033.4800840141</v>
      </c>
      <c r="BI55" s="137">
        <f t="shared" si="24"/>
        <v>512378.31502183882</v>
      </c>
      <c r="BJ55" s="137">
        <f t="shared" si="24"/>
        <v>1112392.0810461119</v>
      </c>
      <c r="BK55" s="137">
        <f t="shared" si="24"/>
        <v>99230.578847502737</v>
      </c>
      <c r="BL55" s="137">
        <f t="shared" si="24"/>
        <v>99805.579043977821</v>
      </c>
      <c r="BM55" s="137">
        <f t="shared" si="24"/>
        <v>286147.70665392268</v>
      </c>
      <c r="BN55" s="137">
        <f t="shared" si="24"/>
        <v>616665.94535221218</v>
      </c>
      <c r="BO55" s="137">
        <f t="shared" si="24"/>
        <v>20570289.188929327</v>
      </c>
      <c r="BP55" s="137">
        <f t="shared" si="24"/>
        <v>57641.130770522352</v>
      </c>
      <c r="BQ55" s="137">
        <f t="shared" si="24"/>
        <v>14612.929432439518</v>
      </c>
      <c r="BR55" s="137">
        <f t="shared" si="24"/>
        <v>147689.23686160508</v>
      </c>
      <c r="BS55" s="137">
        <f t="shared" si="24"/>
        <v>17411.78553558698</v>
      </c>
      <c r="BT55" s="137">
        <f t="shared" si="24"/>
        <v>195736.10390271328</v>
      </c>
      <c r="BU55" s="137">
        <f t="shared" si="24"/>
        <v>11298.156524265059</v>
      </c>
      <c r="BV55" s="137">
        <f t="shared" si="24"/>
        <v>28286.105683669673</v>
      </c>
      <c r="BW55" s="137">
        <f t="shared" si="24"/>
        <v>97339.250052484829</v>
      </c>
      <c r="BX55" s="137">
        <f t="shared" si="24"/>
        <v>64360.37390433604</v>
      </c>
      <c r="BY55" s="137">
        <f t="shared" ref="BY55:EJ55" si="25">BY27+BY28+BY29+BY30+BY31+BY32+BY33+BY37+BY39</f>
        <v>382174.53907696385</v>
      </c>
      <c r="BZ55" s="137">
        <f t="shared" si="25"/>
        <v>92009.79344628632</v>
      </c>
      <c r="CA55" s="137">
        <f t="shared" si="25"/>
        <v>89308.473325619387</v>
      </c>
      <c r="CB55" s="137">
        <f t="shared" si="25"/>
        <v>598418.95761869149</v>
      </c>
      <c r="CC55" s="137">
        <f t="shared" si="25"/>
        <v>63118.652964978901</v>
      </c>
      <c r="CD55" s="137">
        <f t="shared" si="25"/>
        <v>75505.230401916924</v>
      </c>
      <c r="CE55" s="137">
        <f t="shared" si="25"/>
        <v>432542.04752725235</v>
      </c>
      <c r="CF55" s="137">
        <f t="shared" si="25"/>
        <v>1344259.0266600307</v>
      </c>
      <c r="CG55" s="137">
        <f t="shared" si="25"/>
        <v>319025.37081360188</v>
      </c>
      <c r="CH55" s="137">
        <f t="shared" si="25"/>
        <v>2479130.0680862404</v>
      </c>
      <c r="CI55" s="137">
        <f t="shared" si="25"/>
        <v>10913365.605255011</v>
      </c>
      <c r="CJ55" s="137">
        <f t="shared" si="25"/>
        <v>1468491.8134661312</v>
      </c>
      <c r="CK55" s="137">
        <f t="shared" si="25"/>
        <v>520655.9252078695</v>
      </c>
      <c r="CL55" s="137">
        <f t="shared" si="25"/>
        <v>1177849.7479739911</v>
      </c>
      <c r="CM55" s="137">
        <f t="shared" si="25"/>
        <v>98367.532368155589</v>
      </c>
      <c r="CN55" s="137">
        <f t="shared" si="25"/>
        <v>108287.89699582972</v>
      </c>
      <c r="CO55" s="137">
        <f t="shared" si="25"/>
        <v>286902.88844882557</v>
      </c>
      <c r="CP55" s="137">
        <f t="shared" si="25"/>
        <v>589200.69571528642</v>
      </c>
      <c r="CQ55" s="137">
        <f t="shared" si="25"/>
        <v>21672989.338020302</v>
      </c>
      <c r="CR55" s="137">
        <f t="shared" si="25"/>
        <v>49047.96511181887</v>
      </c>
      <c r="CS55" s="137">
        <f t="shared" si="25"/>
        <v>12057.499000115024</v>
      </c>
      <c r="CT55" s="137">
        <f t="shared" si="25"/>
        <v>134675.2365940694</v>
      </c>
      <c r="CU55" s="137">
        <f t="shared" si="25"/>
        <v>10943.302886311008</v>
      </c>
      <c r="CV55" s="137">
        <f t="shared" si="25"/>
        <v>179623.95649464129</v>
      </c>
      <c r="CW55" s="137">
        <f t="shared" si="25"/>
        <v>9153.1557292489706</v>
      </c>
      <c r="CX55" s="137">
        <f t="shared" si="25"/>
        <v>29627.2876928568</v>
      </c>
      <c r="CY55" s="137">
        <f t="shared" si="25"/>
        <v>79080.623034866207</v>
      </c>
      <c r="CZ55" s="137">
        <f t="shared" si="25"/>
        <v>55608.705684644126</v>
      </c>
      <c r="DA55" s="137">
        <f t="shared" si="25"/>
        <v>352262.31737458118</v>
      </c>
      <c r="DB55" s="137">
        <f t="shared" si="25"/>
        <v>92463.937436909822</v>
      </c>
      <c r="DC55" s="137">
        <f t="shared" si="25"/>
        <v>89916.528034131363</v>
      </c>
      <c r="DD55" s="137">
        <f t="shared" si="25"/>
        <v>562893.58818950853</v>
      </c>
      <c r="DE55" s="137">
        <f t="shared" si="25"/>
        <v>57991.484262122322</v>
      </c>
      <c r="DF55" s="137">
        <f t="shared" si="25"/>
        <v>68099.85586738032</v>
      </c>
      <c r="DG55" s="137">
        <f t="shared" si="25"/>
        <v>422211.44380520878</v>
      </c>
      <c r="DH55" s="137">
        <f t="shared" si="25"/>
        <v>1229039.9519310831</v>
      </c>
      <c r="DI55" s="137">
        <f t="shared" si="25"/>
        <v>302376.74086790968</v>
      </c>
      <c r="DJ55" s="137">
        <f t="shared" si="25"/>
        <v>2418250.6539950827</v>
      </c>
      <c r="DK55" s="137">
        <f t="shared" si="25"/>
        <v>10663293.066772165</v>
      </c>
      <c r="DL55" s="137">
        <f t="shared" si="25"/>
        <v>1241281.858814985</v>
      </c>
      <c r="DM55" s="137">
        <f t="shared" si="25"/>
        <v>488256.81392044231</v>
      </c>
      <c r="DN55" s="137">
        <f t="shared" si="25"/>
        <v>1191669.7155866469</v>
      </c>
      <c r="DO55" s="137">
        <f t="shared" si="25"/>
        <v>90345.847891570607</v>
      </c>
      <c r="DP55" s="137">
        <f t="shared" si="25"/>
        <v>92862.733432083012</v>
      </c>
      <c r="DQ55" s="137">
        <f t="shared" si="25"/>
        <v>275160.04004086083</v>
      </c>
      <c r="DR55" s="137">
        <f t="shared" si="25"/>
        <v>593396.65100027609</v>
      </c>
      <c r="DS55" s="137">
        <f t="shared" si="25"/>
        <v>20791590.961451519</v>
      </c>
      <c r="DT55" s="137">
        <f t="shared" si="25"/>
        <v>54942.338821798345</v>
      </c>
      <c r="DU55" s="137">
        <f t="shared" si="25"/>
        <v>12571.510256459551</v>
      </c>
      <c r="DV55" s="137">
        <f t="shared" si="25"/>
        <v>124137.85151956067</v>
      </c>
      <c r="DW55" s="137">
        <f t="shared" si="25"/>
        <v>12410.810410009131</v>
      </c>
      <c r="DX55" s="137">
        <f t="shared" si="25"/>
        <v>179332.68236985651</v>
      </c>
      <c r="DY55" s="137">
        <f t="shared" si="25"/>
        <v>9455.9314410712232</v>
      </c>
      <c r="DZ55" s="137">
        <f t="shared" si="25"/>
        <v>34772.199587871648</v>
      </c>
      <c r="EA55" s="137">
        <f t="shared" si="25"/>
        <v>80391.430985722487</v>
      </c>
      <c r="EB55" s="137">
        <f t="shared" si="25"/>
        <v>54003.464123387275</v>
      </c>
      <c r="EC55" s="137">
        <f t="shared" si="25"/>
        <v>328793.75542319298</v>
      </c>
      <c r="ED55" s="137">
        <f t="shared" si="25"/>
        <v>90725.871212722806</v>
      </c>
      <c r="EE55" s="137">
        <f t="shared" si="25"/>
        <v>80921.224370904121</v>
      </c>
      <c r="EF55" s="137">
        <f t="shared" si="25"/>
        <v>489351.89131405612</v>
      </c>
      <c r="EG55" s="137">
        <f t="shared" si="25"/>
        <v>57115.673458439436</v>
      </c>
      <c r="EH55" s="137">
        <f t="shared" si="25"/>
        <v>63123.835778673922</v>
      </c>
      <c r="EI55" s="137">
        <f t="shared" si="25"/>
        <v>428884.61281690822</v>
      </c>
      <c r="EJ55" s="137">
        <f t="shared" si="25"/>
        <v>1217589.0893792419</v>
      </c>
      <c r="EK55" s="137">
        <f t="shared" ref="EK55:GV55" si="26">EK27+EK28+EK29+EK30+EK31+EK32+EK33+EK37+EK39</f>
        <v>293529.37084421021</v>
      </c>
      <c r="EL55" s="137">
        <f t="shared" si="26"/>
        <v>2311103.8798396681</v>
      </c>
      <c r="EM55" s="137">
        <f t="shared" si="26"/>
        <v>10151202.769547507</v>
      </c>
      <c r="EN55" s="137">
        <f t="shared" si="26"/>
        <v>1403441.8621873171</v>
      </c>
      <c r="EO55" s="137">
        <f t="shared" si="26"/>
        <v>463574.20144185994</v>
      </c>
      <c r="EP55" s="137">
        <f t="shared" si="26"/>
        <v>1227705.7412003416</v>
      </c>
      <c r="EQ55" s="137">
        <f t="shared" si="26"/>
        <v>84973.267743378528</v>
      </c>
      <c r="ER55" s="137">
        <f t="shared" si="26"/>
        <v>87597.973430883052</v>
      </c>
      <c r="ES55" s="137">
        <f t="shared" si="26"/>
        <v>302972.013854836</v>
      </c>
      <c r="ET55" s="137">
        <f t="shared" si="26"/>
        <v>599956.99802182068</v>
      </c>
      <c r="EU55" s="137">
        <f t="shared" si="26"/>
        <v>20244582.251381695</v>
      </c>
      <c r="EV55" s="137">
        <f t="shared" si="26"/>
        <v>44281.288863189991</v>
      </c>
      <c r="EW55" s="137">
        <f t="shared" si="26"/>
        <v>12330.691701721678</v>
      </c>
      <c r="EX55" s="137">
        <f t="shared" si="26"/>
        <v>111687.43940770338</v>
      </c>
      <c r="EY55" s="137">
        <f t="shared" si="26"/>
        <v>11905.908904633148</v>
      </c>
      <c r="EZ55" s="137">
        <f t="shared" si="26"/>
        <v>153071.58253622899</v>
      </c>
      <c r="FA55" s="137">
        <f t="shared" si="26"/>
        <v>7715.0090298059131</v>
      </c>
      <c r="FB55" s="137">
        <f t="shared" si="26"/>
        <v>37784.269326810187</v>
      </c>
      <c r="FC55" s="137">
        <f t="shared" si="26"/>
        <v>66161.290104248503</v>
      </c>
      <c r="FD55" s="137">
        <f t="shared" si="26"/>
        <v>40982.079856996752</v>
      </c>
      <c r="FE55" s="137">
        <f t="shared" si="26"/>
        <v>286795.66960123787</v>
      </c>
      <c r="FF55" s="137">
        <f t="shared" si="26"/>
        <v>85004.155967730054</v>
      </c>
      <c r="FG55" s="137">
        <f t="shared" si="26"/>
        <v>69256.904402975721</v>
      </c>
      <c r="FH55" s="137">
        <f t="shared" si="26"/>
        <v>402134.46791391855</v>
      </c>
      <c r="FI55" s="137">
        <f t="shared" si="26"/>
        <v>49499.18940559082</v>
      </c>
      <c r="FJ55" s="137">
        <f t="shared" si="26"/>
        <v>50313.837855001926</v>
      </c>
      <c r="FK55" s="137">
        <f t="shared" si="26"/>
        <v>404241.33076526423</v>
      </c>
      <c r="FL55" s="137">
        <f t="shared" si="26"/>
        <v>1112358.5203994764</v>
      </c>
      <c r="FM55" s="137">
        <f t="shared" si="26"/>
        <v>276913.18394301255</v>
      </c>
      <c r="FN55" s="137">
        <f t="shared" si="26"/>
        <v>2193807.0779921012</v>
      </c>
      <c r="FO55" s="137">
        <f t="shared" si="26"/>
        <v>9161724.605270179</v>
      </c>
      <c r="FP55" s="137">
        <f t="shared" si="26"/>
        <v>1291369.6290801424</v>
      </c>
      <c r="FQ55" s="137">
        <f t="shared" si="26"/>
        <v>408954.65036801668</v>
      </c>
      <c r="FR55" s="137">
        <f t="shared" si="26"/>
        <v>1101056.7656958702</v>
      </c>
      <c r="FS55" s="137">
        <f t="shared" si="26"/>
        <v>79621.924319347512</v>
      </c>
      <c r="FT55" s="137">
        <f t="shared" si="26"/>
        <v>83890.962551492063</v>
      </c>
      <c r="FU55" s="137">
        <f t="shared" si="26"/>
        <v>266619.5761385567</v>
      </c>
      <c r="FV55" s="137">
        <f t="shared" si="26"/>
        <v>554308.77010084433</v>
      </c>
      <c r="FW55" s="137">
        <f t="shared" si="26"/>
        <v>18363790.781502098</v>
      </c>
      <c r="FX55" s="137">
        <f t="shared" si="26"/>
        <v>42375.324479292496</v>
      </c>
      <c r="FY55" s="137">
        <f t="shared" si="26"/>
        <v>12268.772265404075</v>
      </c>
      <c r="FZ55" s="137">
        <f t="shared" si="26"/>
        <v>95133.148776022746</v>
      </c>
      <c r="GA55" s="137">
        <f t="shared" si="26"/>
        <v>11430.669685974699</v>
      </c>
      <c r="GB55" s="137">
        <f t="shared" si="26"/>
        <v>147264.51381350969</v>
      </c>
      <c r="GC55" s="137">
        <f t="shared" si="26"/>
        <v>11208.146012541261</v>
      </c>
      <c r="GD55" s="137">
        <f t="shared" si="26"/>
        <v>49955.955603498391</v>
      </c>
      <c r="GE55" s="137">
        <f t="shared" si="26"/>
        <v>59816.707690346186</v>
      </c>
      <c r="GF55" s="137">
        <f t="shared" si="26"/>
        <v>46760.715847398991</v>
      </c>
      <c r="GG55" s="137">
        <f t="shared" si="26"/>
        <v>250795.71606739482</v>
      </c>
      <c r="GH55" s="137">
        <f t="shared" si="26"/>
        <v>83202.555874831436</v>
      </c>
      <c r="GI55" s="137">
        <f t="shared" si="26"/>
        <v>65602.170877408367</v>
      </c>
      <c r="GJ55" s="137">
        <f t="shared" si="26"/>
        <v>433926.69631589029</v>
      </c>
      <c r="GK55" s="137">
        <f t="shared" si="26"/>
        <v>49271.559441540128</v>
      </c>
      <c r="GL55" s="137">
        <f t="shared" si="26"/>
        <v>55487.77527290229</v>
      </c>
      <c r="GM55" s="137">
        <f t="shared" si="26"/>
        <v>406973.14454503695</v>
      </c>
      <c r="GN55" s="137">
        <f t="shared" si="26"/>
        <v>1080895.6985574162</v>
      </c>
      <c r="GO55" s="137">
        <f t="shared" si="26"/>
        <v>275124.32409696479</v>
      </c>
      <c r="GP55" s="137">
        <f t="shared" si="26"/>
        <v>2100821.2650240944</v>
      </c>
      <c r="GQ55" s="137">
        <f t="shared" si="26"/>
        <v>9025538.0062049236</v>
      </c>
      <c r="GR55" s="137">
        <f t="shared" si="26"/>
        <v>1207287.8435472539</v>
      </c>
      <c r="GS55" s="137">
        <f t="shared" si="26"/>
        <v>391729.25559055625</v>
      </c>
      <c r="GT55" s="137">
        <f t="shared" si="26"/>
        <v>1064307.5213311859</v>
      </c>
      <c r="GU55" s="137">
        <f t="shared" si="26"/>
        <v>77963.721523024215</v>
      </c>
      <c r="GV55" s="137">
        <f t="shared" si="26"/>
        <v>77974.733801865979</v>
      </c>
      <c r="GW55" s="137">
        <f t="shared" ref="GW55:IA55" si="27">GW27+GW28+GW29+GW30+GW31+GW32+GW33+GW37+GW39</f>
        <v>259473.72937851364</v>
      </c>
      <c r="GX55" s="137">
        <f t="shared" si="27"/>
        <v>555091.31098607229</v>
      </c>
      <c r="GY55" s="137">
        <f t="shared" si="27"/>
        <v>17937680.982610866</v>
      </c>
      <c r="GZ55" s="137">
        <f t="shared" si="27"/>
        <v>33609.933269528941</v>
      </c>
      <c r="HA55" s="137">
        <f t="shared" si="27"/>
        <v>12194.525189700829</v>
      </c>
      <c r="HB55" s="137">
        <f t="shared" si="27"/>
        <v>94176.576603586203</v>
      </c>
      <c r="HC55" s="137">
        <f t="shared" si="27"/>
        <v>10053.993645949271</v>
      </c>
      <c r="HD55" s="137">
        <f t="shared" si="27"/>
        <v>125854.77334575738</v>
      </c>
      <c r="HE55" s="137">
        <f t="shared" si="27"/>
        <v>12266.432362804129</v>
      </c>
      <c r="HF55" s="137">
        <f t="shared" si="27"/>
        <v>38735.45645792377</v>
      </c>
      <c r="HG55" s="137">
        <f t="shared" si="27"/>
        <v>51162.948222188876</v>
      </c>
      <c r="HH55" s="137">
        <f t="shared" si="27"/>
        <v>39385.675824853402</v>
      </c>
      <c r="HI55" s="137">
        <f t="shared" si="27"/>
        <v>224115.96525929688</v>
      </c>
      <c r="HJ55" s="137">
        <f t="shared" si="27"/>
        <v>74307.36033504743</v>
      </c>
      <c r="HK55" s="137">
        <f t="shared" si="27"/>
        <v>60065.209921937188</v>
      </c>
      <c r="HL55" s="137">
        <f t="shared" si="27"/>
        <v>401068.7762768364</v>
      </c>
      <c r="HM55" s="137">
        <f t="shared" si="27"/>
        <v>49698.320775272266</v>
      </c>
      <c r="HN55" s="137">
        <f t="shared" si="27"/>
        <v>52689.076985053493</v>
      </c>
      <c r="HO55" s="137">
        <f t="shared" si="27"/>
        <v>340423.14653413498</v>
      </c>
      <c r="HP55" s="137">
        <f t="shared" si="27"/>
        <v>979453.01016659639</v>
      </c>
      <c r="HQ55" s="137">
        <f t="shared" si="27"/>
        <v>250052.98009501988</v>
      </c>
      <c r="HR55" s="137">
        <f t="shared" si="27"/>
        <v>1998227.4331428432</v>
      </c>
      <c r="HS55" s="137">
        <f t="shared" si="27"/>
        <v>8253409.622491274</v>
      </c>
      <c r="HT55" s="137">
        <f t="shared" si="27"/>
        <v>836410.75158282404</v>
      </c>
      <c r="HU55" s="137">
        <f t="shared" si="27"/>
        <v>343372.07776012045</v>
      </c>
      <c r="HV55" s="137">
        <f t="shared" si="27"/>
        <v>1003152.8282481876</v>
      </c>
      <c r="HW55" s="137">
        <f t="shared" si="27"/>
        <v>68021.347537236186</v>
      </c>
      <c r="HX55" s="137">
        <f t="shared" si="27"/>
        <v>65376.243861910843</v>
      </c>
      <c r="HY55" s="137">
        <f t="shared" si="27"/>
        <v>228406.99194446948</v>
      </c>
      <c r="HZ55" s="137">
        <f t="shared" si="27"/>
        <v>491816.37091869058</v>
      </c>
      <c r="IA55" s="137">
        <f t="shared" si="27"/>
        <v>16137507.828759044</v>
      </c>
    </row>
    <row r="56" spans="11:235" ht="30" x14ac:dyDescent="0.25">
      <c r="K56" s="27" t="s">
        <v>791</v>
      </c>
      <c r="L56" s="137">
        <f>L4+L11+L34+L35</f>
        <v>8814.3808621823355</v>
      </c>
      <c r="M56" s="137">
        <f t="shared" ref="M56:BX56" si="28">M4+M11+M34+M35</f>
        <v>1836.4110072641467</v>
      </c>
      <c r="N56" s="137">
        <f t="shared" si="28"/>
        <v>13635.476991047422</v>
      </c>
      <c r="O56" s="137">
        <f t="shared" si="28"/>
        <v>3576.7172315976395</v>
      </c>
      <c r="P56" s="137">
        <f t="shared" si="28"/>
        <v>36003.089092573406</v>
      </c>
      <c r="Q56" s="137">
        <f t="shared" si="28"/>
        <v>2671.7844786215637</v>
      </c>
      <c r="R56" s="137">
        <f t="shared" si="28"/>
        <v>6866.7509303660381</v>
      </c>
      <c r="S56" s="137">
        <f t="shared" si="28"/>
        <v>14999.47469874027</v>
      </c>
      <c r="T56" s="137">
        <f t="shared" si="28"/>
        <v>7234.2895255406111</v>
      </c>
      <c r="U56" s="137">
        <f t="shared" si="28"/>
        <v>34463.384158963083</v>
      </c>
      <c r="V56" s="137">
        <f t="shared" si="28"/>
        <v>13641.280763802113</v>
      </c>
      <c r="W56" s="137">
        <f t="shared" si="28"/>
        <v>14282.716858592368</v>
      </c>
      <c r="X56" s="137">
        <f t="shared" si="28"/>
        <v>43938.163291772238</v>
      </c>
      <c r="Y56" s="137">
        <f t="shared" si="28"/>
        <v>12677.972385727619</v>
      </c>
      <c r="Z56" s="137">
        <f t="shared" si="28"/>
        <v>13396.92606088649</v>
      </c>
      <c r="AA56" s="137">
        <f t="shared" si="28"/>
        <v>62579.892445983918</v>
      </c>
      <c r="AB56" s="137">
        <f t="shared" si="28"/>
        <v>209343.51590949672</v>
      </c>
      <c r="AC56" s="137">
        <f t="shared" si="28"/>
        <v>42695.574875271057</v>
      </c>
      <c r="AD56" s="137">
        <f t="shared" si="28"/>
        <v>363376.58532644395</v>
      </c>
      <c r="AE56" s="137">
        <f t="shared" si="28"/>
        <v>1187843.490848915</v>
      </c>
      <c r="AF56" s="137">
        <f t="shared" si="28"/>
        <v>170036.0707748183</v>
      </c>
      <c r="AG56" s="137">
        <f t="shared" si="28"/>
        <v>140686.41650003078</v>
      </c>
      <c r="AH56" s="137">
        <f t="shared" si="28"/>
        <v>171653.29380747277</v>
      </c>
      <c r="AI56" s="137">
        <f t="shared" si="28"/>
        <v>19083.528191405741</v>
      </c>
      <c r="AJ56" s="137">
        <f t="shared" si="28"/>
        <v>23395.245999150338</v>
      </c>
      <c r="AK56" s="137">
        <f t="shared" si="28"/>
        <v>43125.361488169074</v>
      </c>
      <c r="AL56" s="137">
        <f t="shared" si="28"/>
        <v>96276.801439456525</v>
      </c>
      <c r="AM56" s="137">
        <f t="shared" si="28"/>
        <v>2758134.595944291</v>
      </c>
      <c r="AN56" s="137">
        <f t="shared" si="28"/>
        <v>8060.9196318810536</v>
      </c>
      <c r="AO56" s="137">
        <f t="shared" si="28"/>
        <v>1852.7015455725882</v>
      </c>
      <c r="AP56" s="137">
        <f t="shared" si="28"/>
        <v>13568.045955022428</v>
      </c>
      <c r="AQ56" s="137">
        <f t="shared" si="28"/>
        <v>2447.4937509925217</v>
      </c>
      <c r="AR56" s="137">
        <f t="shared" si="28"/>
        <v>32777.084780592719</v>
      </c>
      <c r="AS56" s="137">
        <f t="shared" si="28"/>
        <v>1901.2514991667967</v>
      </c>
      <c r="AT56" s="137">
        <f t="shared" si="28"/>
        <v>6257.6293942250286</v>
      </c>
      <c r="AU56" s="137">
        <f t="shared" si="28"/>
        <v>12074.005596238401</v>
      </c>
      <c r="AV56" s="137">
        <f t="shared" si="28"/>
        <v>7937.8531354572706</v>
      </c>
      <c r="AW56" s="137">
        <f t="shared" si="28"/>
        <v>33809.279365967232</v>
      </c>
      <c r="AX56" s="137">
        <f t="shared" si="28"/>
        <v>14282.166862883581</v>
      </c>
      <c r="AY56" s="137">
        <f t="shared" si="28"/>
        <v>12333.869997661612</v>
      </c>
      <c r="AZ56" s="137">
        <f t="shared" si="28"/>
        <v>51802.078431499285</v>
      </c>
      <c r="BA56" s="137">
        <f t="shared" si="28"/>
        <v>11957.82302396595</v>
      </c>
      <c r="BB56" s="137">
        <f t="shared" si="28"/>
        <v>11687.031627607852</v>
      </c>
      <c r="BC56" s="137">
        <f t="shared" si="28"/>
        <v>56220.32235938192</v>
      </c>
      <c r="BD56" s="137">
        <f t="shared" si="28"/>
        <v>210545.30255984745</v>
      </c>
      <c r="BE56" s="137">
        <f t="shared" si="28"/>
        <v>40778.264928533201</v>
      </c>
      <c r="BF56" s="137">
        <f t="shared" si="28"/>
        <v>343042.0600516501</v>
      </c>
      <c r="BG56" s="137">
        <f t="shared" si="28"/>
        <v>1158887.3866781653</v>
      </c>
      <c r="BH56" s="137">
        <f t="shared" si="28"/>
        <v>150065.82998811474</v>
      </c>
      <c r="BI56" s="137">
        <f t="shared" si="28"/>
        <v>126360.06736100299</v>
      </c>
      <c r="BJ56" s="137">
        <f t="shared" si="28"/>
        <v>157319.74029163405</v>
      </c>
      <c r="BK56" s="137">
        <f t="shared" si="28"/>
        <v>16090.978885376779</v>
      </c>
      <c r="BL56" s="137">
        <f t="shared" si="28"/>
        <v>19096.463120551613</v>
      </c>
      <c r="BM56" s="137">
        <f t="shared" si="28"/>
        <v>42517.401735137122</v>
      </c>
      <c r="BN56" s="137">
        <f t="shared" si="28"/>
        <v>92933.672703045057</v>
      </c>
      <c r="BO56" s="137">
        <f t="shared" si="28"/>
        <v>2636606.7252611746</v>
      </c>
      <c r="BP56" s="137">
        <f t="shared" si="28"/>
        <v>7149.3039984758452</v>
      </c>
      <c r="BQ56" s="137">
        <f t="shared" si="28"/>
        <v>1665.1515360691462</v>
      </c>
      <c r="BR56" s="137">
        <f t="shared" si="28"/>
        <v>13963.489386834814</v>
      </c>
      <c r="BS56" s="137">
        <f t="shared" si="28"/>
        <v>2528.5633244911883</v>
      </c>
      <c r="BT56" s="137">
        <f t="shared" si="28"/>
        <v>29894.289672915358</v>
      </c>
      <c r="BU56" s="137">
        <f t="shared" si="28"/>
        <v>1746.9385328344174</v>
      </c>
      <c r="BV56" s="137">
        <f t="shared" si="28"/>
        <v>4873.9278927066462</v>
      </c>
      <c r="BW56" s="137">
        <f t="shared" si="28"/>
        <v>10641.474079462836</v>
      </c>
      <c r="BX56" s="137">
        <f t="shared" si="28"/>
        <v>6628.3859936648623</v>
      </c>
      <c r="BY56" s="137">
        <f t="shared" ref="BY56:EJ56" si="29">BY4+BY11+BY34+BY35</f>
        <v>31890.306648332622</v>
      </c>
      <c r="BZ56" s="137">
        <f t="shared" si="29"/>
        <v>12630.954443247665</v>
      </c>
      <c r="CA56" s="137">
        <f t="shared" si="29"/>
        <v>9067.7874798202301</v>
      </c>
      <c r="CB56" s="137">
        <f t="shared" si="29"/>
        <v>32234.444695468344</v>
      </c>
      <c r="CC56" s="137">
        <f t="shared" si="29"/>
        <v>10935.664857978012</v>
      </c>
      <c r="CD56" s="137">
        <f t="shared" si="29"/>
        <v>11429.929581916895</v>
      </c>
      <c r="CE56" s="137">
        <f t="shared" si="29"/>
        <v>49298.582697154648</v>
      </c>
      <c r="CF56" s="137">
        <f t="shared" si="29"/>
        <v>192215.28848152826</v>
      </c>
      <c r="CG56" s="137">
        <f t="shared" si="29"/>
        <v>33859.728438518643</v>
      </c>
      <c r="CH56" s="137">
        <f t="shared" si="29"/>
        <v>308615.51927595405</v>
      </c>
      <c r="CI56" s="137">
        <f t="shared" si="29"/>
        <v>1134083.0168139627</v>
      </c>
      <c r="CJ56" s="137">
        <f t="shared" si="29"/>
        <v>152225.58308237433</v>
      </c>
      <c r="CK56" s="137">
        <f t="shared" si="29"/>
        <v>117602.973986709</v>
      </c>
      <c r="CL56" s="137">
        <f t="shared" si="29"/>
        <v>144905.03539376927</v>
      </c>
      <c r="CM56" s="137">
        <f t="shared" si="29"/>
        <v>14532.512262320353</v>
      </c>
      <c r="CN56" s="137">
        <f t="shared" si="29"/>
        <v>20118.863115354703</v>
      </c>
      <c r="CO56" s="137">
        <f t="shared" si="29"/>
        <v>39718.392184195545</v>
      </c>
      <c r="CP56" s="137">
        <f t="shared" si="29"/>
        <v>85204.706050895125</v>
      </c>
      <c r="CQ56" s="137">
        <f t="shared" si="29"/>
        <v>2479660.8139069555</v>
      </c>
      <c r="CR56" s="137">
        <f t="shared" si="29"/>
        <v>8856.7398060167397</v>
      </c>
      <c r="CS56" s="137">
        <f t="shared" si="29"/>
        <v>1728.2754384224038</v>
      </c>
      <c r="CT56" s="137">
        <f t="shared" si="29"/>
        <v>11912.796947171286</v>
      </c>
      <c r="CU56" s="137">
        <f t="shared" si="29"/>
        <v>2341.2679774241656</v>
      </c>
      <c r="CV56" s="137">
        <f t="shared" si="29"/>
        <v>22989.152378890496</v>
      </c>
      <c r="CW56" s="137">
        <f t="shared" si="29"/>
        <v>1133.3160470186299</v>
      </c>
      <c r="CX56" s="137">
        <f t="shared" si="29"/>
        <v>3218.9956142104984</v>
      </c>
      <c r="CY56" s="137">
        <f t="shared" si="29"/>
        <v>7098.9740155858753</v>
      </c>
      <c r="CZ56" s="137">
        <f t="shared" si="29"/>
        <v>7348.2183118747525</v>
      </c>
      <c r="DA56" s="137">
        <f t="shared" si="29"/>
        <v>22532.478892654799</v>
      </c>
      <c r="DB56" s="137">
        <f t="shared" si="29"/>
        <v>10960.934561696995</v>
      </c>
      <c r="DC56" s="137">
        <f t="shared" si="29"/>
        <v>8431.8005335610615</v>
      </c>
      <c r="DD56" s="137">
        <f t="shared" si="29"/>
        <v>24328.375551030702</v>
      </c>
      <c r="DE56" s="137">
        <f t="shared" si="29"/>
        <v>6997.7436153305061</v>
      </c>
      <c r="DF56" s="137">
        <f t="shared" si="29"/>
        <v>9874.0596698370737</v>
      </c>
      <c r="DG56" s="137">
        <f t="shared" si="29"/>
        <v>45670.203401933119</v>
      </c>
      <c r="DH56" s="137">
        <f t="shared" si="29"/>
        <v>168729.81056938614</v>
      </c>
      <c r="DI56" s="137">
        <f t="shared" si="29"/>
        <v>29887.428721526856</v>
      </c>
      <c r="DJ56" s="137">
        <f t="shared" si="29"/>
        <v>282152.74650244962</v>
      </c>
      <c r="DK56" s="137">
        <f t="shared" si="29"/>
        <v>1073419.0227236035</v>
      </c>
      <c r="DL56" s="137">
        <f t="shared" si="29"/>
        <v>137578.97410672571</v>
      </c>
      <c r="DM56" s="137">
        <f t="shared" si="29"/>
        <v>106861.32207570598</v>
      </c>
      <c r="DN56" s="137">
        <f t="shared" si="29"/>
        <v>137461.47103466309</v>
      </c>
      <c r="DO56" s="137">
        <f t="shared" si="29"/>
        <v>12177.686742311984</v>
      </c>
      <c r="DP56" s="137">
        <f t="shared" si="29"/>
        <v>16861.361150225755</v>
      </c>
      <c r="DQ56" s="137">
        <f t="shared" si="29"/>
        <v>33568.541147849435</v>
      </c>
      <c r="DR56" s="137">
        <f t="shared" si="29"/>
        <v>91921.126795907301</v>
      </c>
      <c r="DS56" s="137">
        <f t="shared" si="29"/>
        <v>2286042.8243330149</v>
      </c>
      <c r="DT56" s="137">
        <f t="shared" si="29"/>
        <v>7084.8388367157786</v>
      </c>
      <c r="DU56" s="137">
        <f t="shared" si="29"/>
        <v>1485.1629463515569</v>
      </c>
      <c r="DV56" s="137">
        <f t="shared" si="29"/>
        <v>11016.842714086453</v>
      </c>
      <c r="DW56" s="137">
        <f t="shared" si="29"/>
        <v>2389.9684137145364</v>
      </c>
      <c r="DX56" s="137">
        <f t="shared" si="29"/>
        <v>17394.655061354431</v>
      </c>
      <c r="DY56" s="137">
        <f t="shared" si="29"/>
        <v>635.61968606952428</v>
      </c>
      <c r="DZ56" s="137">
        <f t="shared" si="29"/>
        <v>3105.5013994013543</v>
      </c>
      <c r="EA56" s="137">
        <f t="shared" si="29"/>
        <v>5655.2537415687475</v>
      </c>
      <c r="EB56" s="137">
        <f t="shared" si="29"/>
        <v>3796.3316238288849</v>
      </c>
      <c r="EC56" s="137">
        <f t="shared" si="29"/>
        <v>19764.086891076724</v>
      </c>
      <c r="ED56" s="137">
        <f t="shared" si="29"/>
        <v>11241.985496403588</v>
      </c>
      <c r="EE56" s="137">
        <f t="shared" si="29"/>
        <v>6693.8313192527139</v>
      </c>
      <c r="EF56" s="137">
        <f t="shared" si="29"/>
        <v>25126.439332391681</v>
      </c>
      <c r="EG56" s="137">
        <f t="shared" si="29"/>
        <v>6562.0414623299748</v>
      </c>
      <c r="EH56" s="137">
        <f t="shared" si="29"/>
        <v>8016.8715554409046</v>
      </c>
      <c r="EI56" s="137">
        <f t="shared" si="29"/>
        <v>50576.854640925303</v>
      </c>
      <c r="EJ56" s="137">
        <f t="shared" si="29"/>
        <v>142325.81161689083</v>
      </c>
      <c r="EK56" s="137">
        <f t="shared" ref="EK56:GV56" si="30">EK4+EK11+EK34+EK35</f>
        <v>25253.154591105947</v>
      </c>
      <c r="EL56" s="137">
        <f t="shared" si="30"/>
        <v>254506.8926193603</v>
      </c>
      <c r="EM56" s="137">
        <f t="shared" si="30"/>
        <v>1039236.9061456372</v>
      </c>
      <c r="EN56" s="137">
        <f t="shared" si="30"/>
        <v>132301.06988948668</v>
      </c>
      <c r="EO56" s="137">
        <f t="shared" si="30"/>
        <v>99138.699391709466</v>
      </c>
      <c r="EP56" s="137">
        <f t="shared" si="30"/>
        <v>118257.79204058812</v>
      </c>
      <c r="EQ56" s="137">
        <f t="shared" si="30"/>
        <v>9141.2996251165532</v>
      </c>
      <c r="ER56" s="137">
        <f t="shared" si="30"/>
        <v>14195.111723090235</v>
      </c>
      <c r="ES56" s="137">
        <f t="shared" si="30"/>
        <v>25477.737717048854</v>
      </c>
      <c r="ET56" s="137">
        <f t="shared" si="30"/>
        <v>78103.747623293224</v>
      </c>
      <c r="EU56" s="137">
        <f t="shared" si="30"/>
        <v>2118484.5081042396</v>
      </c>
      <c r="EV56" s="137">
        <f t="shared" si="30"/>
        <v>5948.7257193482073</v>
      </c>
      <c r="EW56" s="137">
        <f t="shared" si="30"/>
        <v>1618.1740776119748</v>
      </c>
      <c r="EX56" s="137">
        <f t="shared" si="30"/>
        <v>8899.8934892443795</v>
      </c>
      <c r="EY56" s="137">
        <f t="shared" si="30"/>
        <v>2192.8016327854712</v>
      </c>
      <c r="EZ56" s="137">
        <f t="shared" si="30"/>
        <v>15111.585553253099</v>
      </c>
      <c r="FA56" s="137">
        <f t="shared" si="30"/>
        <v>627.34480617022518</v>
      </c>
      <c r="FB56" s="137">
        <f t="shared" si="30"/>
        <v>2727.3208640467233</v>
      </c>
      <c r="FC56" s="137">
        <f t="shared" si="30"/>
        <v>5037.7910935845102</v>
      </c>
      <c r="FD56" s="137">
        <f t="shared" si="30"/>
        <v>4123.0485093726211</v>
      </c>
      <c r="FE56" s="137">
        <f t="shared" si="30"/>
        <v>21508.934335288432</v>
      </c>
      <c r="FF56" s="137">
        <f t="shared" si="30"/>
        <v>9018.6021002174821</v>
      </c>
      <c r="FG56" s="137">
        <f t="shared" si="30"/>
        <v>6907.3295052529957</v>
      </c>
      <c r="FH56" s="137">
        <f t="shared" si="30"/>
        <v>19354.943234100723</v>
      </c>
      <c r="FI56" s="137">
        <f t="shared" si="30"/>
        <v>4493.0441514901659</v>
      </c>
      <c r="FJ56" s="137">
        <f t="shared" si="30"/>
        <v>6955.2734308886756</v>
      </c>
      <c r="FK56" s="137">
        <f t="shared" si="30"/>
        <v>45267.760431717114</v>
      </c>
      <c r="FL56" s="137">
        <f t="shared" si="30"/>
        <v>133664.00164988244</v>
      </c>
      <c r="FM56" s="137">
        <f t="shared" si="30"/>
        <v>24431.528639665481</v>
      </c>
      <c r="FN56" s="137">
        <f t="shared" si="30"/>
        <v>214250.98258972148</v>
      </c>
      <c r="FO56" s="137">
        <f t="shared" si="30"/>
        <v>827379.38129301951</v>
      </c>
      <c r="FP56" s="137">
        <f t="shared" si="30"/>
        <v>115915.0853022432</v>
      </c>
      <c r="FQ56" s="137">
        <f t="shared" si="30"/>
        <v>95130.418399435177</v>
      </c>
      <c r="FR56" s="137">
        <f t="shared" si="30"/>
        <v>107300.3858041174</v>
      </c>
      <c r="FS56" s="137">
        <f t="shared" si="30"/>
        <v>6315.2842667927034</v>
      </c>
      <c r="FT56" s="137">
        <f t="shared" si="30"/>
        <v>13500.331990953106</v>
      </c>
      <c r="FU56" s="137">
        <f t="shared" si="30"/>
        <v>22245.216793901811</v>
      </c>
      <c r="FV56" s="137">
        <f t="shared" si="30"/>
        <v>52198.043945491998</v>
      </c>
      <c r="FW56" s="137">
        <f t="shared" si="30"/>
        <v>1772123.2336095972</v>
      </c>
      <c r="FX56" s="137">
        <f t="shared" si="30"/>
        <v>5682.4563636822859</v>
      </c>
      <c r="FY56" s="137">
        <f t="shared" si="30"/>
        <v>1245.1337569927659</v>
      </c>
      <c r="FZ56" s="137">
        <f t="shared" si="30"/>
        <v>8397.1516737605925</v>
      </c>
      <c r="GA56" s="137">
        <f t="shared" si="30"/>
        <v>1901.5342682953133</v>
      </c>
      <c r="GB56" s="137">
        <f t="shared" si="30"/>
        <v>15780.313238130471</v>
      </c>
      <c r="GC56" s="137">
        <f t="shared" si="30"/>
        <v>947.39104542305233</v>
      </c>
      <c r="GD56" s="137">
        <f t="shared" si="30"/>
        <v>2794.5502920961617</v>
      </c>
      <c r="GE56" s="137">
        <f t="shared" si="30"/>
        <v>4016.7219447086268</v>
      </c>
      <c r="GF56" s="137">
        <f t="shared" si="30"/>
        <v>3120.4857989861607</v>
      </c>
      <c r="GG56" s="137">
        <f t="shared" si="30"/>
        <v>29201.067877245601</v>
      </c>
      <c r="GH56" s="137">
        <f t="shared" si="30"/>
        <v>9736.1373689119227</v>
      </c>
      <c r="GI56" s="137">
        <f t="shared" si="30"/>
        <v>5466.4836038799949</v>
      </c>
      <c r="GJ56" s="137">
        <f t="shared" si="30"/>
        <v>16575.078752738329</v>
      </c>
      <c r="GK56" s="137">
        <f t="shared" si="30"/>
        <v>4354.8070565115431</v>
      </c>
      <c r="GL56" s="137">
        <f t="shared" si="30"/>
        <v>5751.5852666863075</v>
      </c>
      <c r="GM56" s="137">
        <f t="shared" si="30"/>
        <v>48842.726240981719</v>
      </c>
      <c r="GN56" s="137">
        <f t="shared" si="30"/>
        <v>132942.23392101203</v>
      </c>
      <c r="GO56" s="137">
        <f t="shared" si="30"/>
        <v>21649.754015057249</v>
      </c>
      <c r="GP56" s="137">
        <f t="shared" si="30"/>
        <v>211366.43815638818</v>
      </c>
      <c r="GQ56" s="137">
        <f t="shared" si="30"/>
        <v>792917.84725489933</v>
      </c>
      <c r="GR56" s="137">
        <f t="shared" si="30"/>
        <v>100824.65640240075</v>
      </c>
      <c r="GS56" s="137">
        <f t="shared" si="30"/>
        <v>82655.310985741031</v>
      </c>
      <c r="GT56" s="137">
        <f t="shared" si="30"/>
        <v>106566.53947071912</v>
      </c>
      <c r="GU56" s="137">
        <f t="shared" si="30"/>
        <v>11342.226118981975</v>
      </c>
      <c r="GV56" s="137">
        <f t="shared" si="30"/>
        <v>11561.828139387322</v>
      </c>
      <c r="GW56" s="137">
        <f t="shared" ref="GW56:IA56" si="31">GW4+GW11+GW34+GW35</f>
        <v>21563.273529156948</v>
      </c>
      <c r="GX56" s="137">
        <f t="shared" si="31"/>
        <v>52500.213442345659</v>
      </c>
      <c r="GY56" s="137">
        <f t="shared" si="31"/>
        <v>1709703.9459851203</v>
      </c>
      <c r="GZ56" s="137">
        <f t="shared" si="31"/>
        <v>5541.1815711611598</v>
      </c>
      <c r="HA56" s="137">
        <f t="shared" si="31"/>
        <v>1076.5529574779669</v>
      </c>
      <c r="HB56" s="137">
        <f t="shared" si="31"/>
        <v>21906.711927852804</v>
      </c>
      <c r="HC56" s="137">
        <f t="shared" si="31"/>
        <v>2875.4253776456858</v>
      </c>
      <c r="HD56" s="137">
        <f t="shared" si="31"/>
        <v>10951.180395560434</v>
      </c>
      <c r="HE56" s="137">
        <f t="shared" si="31"/>
        <v>513.66302428111953</v>
      </c>
      <c r="HF56" s="137">
        <f t="shared" si="31"/>
        <v>2397.2975942336766</v>
      </c>
      <c r="HG56" s="137">
        <f t="shared" si="31"/>
        <v>3270.4594250870077</v>
      </c>
      <c r="HH56" s="137">
        <f t="shared" si="31"/>
        <v>3146.8954663280165</v>
      </c>
      <c r="HI56" s="137">
        <f t="shared" si="31"/>
        <v>13803.156585707367</v>
      </c>
      <c r="HJ56" s="137">
        <f t="shared" si="31"/>
        <v>7581.3616810527656</v>
      </c>
      <c r="HK56" s="137">
        <f t="shared" si="31"/>
        <v>4110.864199163816</v>
      </c>
      <c r="HL56" s="137">
        <f t="shared" si="31"/>
        <v>12346.328865375648</v>
      </c>
      <c r="HM56" s="137">
        <f t="shared" si="31"/>
        <v>3147.4976320592041</v>
      </c>
      <c r="HN56" s="137">
        <f t="shared" si="31"/>
        <v>3482.9549625445534</v>
      </c>
      <c r="HO56" s="137">
        <f t="shared" si="31"/>
        <v>44292.296344693204</v>
      </c>
      <c r="HP56" s="137">
        <f t="shared" si="31"/>
        <v>112968.37040969224</v>
      </c>
      <c r="HQ56" s="137">
        <f t="shared" si="31"/>
        <v>15805.997617131323</v>
      </c>
      <c r="HR56" s="137">
        <f t="shared" si="31"/>
        <v>173097.03140510677</v>
      </c>
      <c r="HS56" s="137">
        <f t="shared" si="31"/>
        <v>590885.78464746254</v>
      </c>
      <c r="HT56" s="137">
        <f t="shared" si="31"/>
        <v>87464.173220449084</v>
      </c>
      <c r="HU56" s="137">
        <f t="shared" si="31"/>
        <v>69713.387595585576</v>
      </c>
      <c r="HV56" s="137">
        <f t="shared" si="31"/>
        <v>88480.097817122791</v>
      </c>
      <c r="HW56" s="137">
        <f t="shared" si="31"/>
        <v>7529.8557497261636</v>
      </c>
      <c r="HX56" s="137">
        <f t="shared" si="31"/>
        <v>9922.2197386708067</v>
      </c>
      <c r="HY56" s="137">
        <f t="shared" si="31"/>
        <v>18899.834241593209</v>
      </c>
      <c r="HZ56" s="137">
        <f t="shared" si="31"/>
        <v>32533.312375419562</v>
      </c>
      <c r="IA56" s="137">
        <f t="shared" si="31"/>
        <v>1347743.8928281846</v>
      </c>
    </row>
    <row r="57" spans="11:235" x14ac:dyDescent="0.25">
      <c r="K57" s="27" t="s">
        <v>25</v>
      </c>
      <c r="L57" s="137">
        <f>L12+L13+L43</f>
        <v>2306.2091912479573</v>
      </c>
      <c r="M57" s="137">
        <f t="shared" ref="M57:BX57" si="32">M12+M13+M43</f>
        <v>2364.9184842455224</v>
      </c>
      <c r="N57" s="137">
        <f t="shared" si="32"/>
        <v>8168.8312527677554</v>
      </c>
      <c r="O57" s="137">
        <f t="shared" si="32"/>
        <v>4261.4816950813592</v>
      </c>
      <c r="P57" s="137">
        <f t="shared" si="32"/>
        <v>36272.494684837555</v>
      </c>
      <c r="Q57" s="137">
        <f t="shared" si="32"/>
        <v>1502.4268623529467</v>
      </c>
      <c r="R57" s="137">
        <f t="shared" si="32"/>
        <v>2476.4185949542111</v>
      </c>
      <c r="S57" s="137">
        <f t="shared" si="32"/>
        <v>4216.4840371848995</v>
      </c>
      <c r="T57" s="137">
        <f t="shared" si="32"/>
        <v>2783.5254794062503</v>
      </c>
      <c r="U57" s="137">
        <f t="shared" si="32"/>
        <v>71606.112082767126</v>
      </c>
      <c r="V57" s="137">
        <f t="shared" si="32"/>
        <v>11078.889271693914</v>
      </c>
      <c r="W57" s="137">
        <f t="shared" si="32"/>
        <v>6523.5279512783209</v>
      </c>
      <c r="X57" s="137">
        <f t="shared" si="32"/>
        <v>33829.399830771101</v>
      </c>
      <c r="Y57" s="137">
        <f t="shared" si="32"/>
        <v>10833.892885879413</v>
      </c>
      <c r="Z57" s="137">
        <f t="shared" si="32"/>
        <v>6107.082967756578</v>
      </c>
      <c r="AA57" s="137">
        <f t="shared" si="32"/>
        <v>29869.240435032327</v>
      </c>
      <c r="AB57" s="137">
        <f t="shared" si="32"/>
        <v>91320.109616274814</v>
      </c>
      <c r="AC57" s="137">
        <f t="shared" si="32"/>
        <v>33240.149337107003</v>
      </c>
      <c r="AD57" s="137">
        <f t="shared" si="32"/>
        <v>146409.25434358217</v>
      </c>
      <c r="AE57" s="137">
        <f t="shared" si="32"/>
        <v>420403.09425672202</v>
      </c>
      <c r="AF57" s="137">
        <f t="shared" si="32"/>
        <v>74402.06927928816</v>
      </c>
      <c r="AG57" s="137">
        <f t="shared" si="32"/>
        <v>84964.994091221306</v>
      </c>
      <c r="AH57" s="137">
        <f t="shared" si="32"/>
        <v>72423.463604118559</v>
      </c>
      <c r="AI57" s="137">
        <f t="shared" si="32"/>
        <v>16202.675218533894</v>
      </c>
      <c r="AJ57" s="137">
        <f t="shared" si="32"/>
        <v>9580.1328109534115</v>
      </c>
      <c r="AK57" s="137">
        <f t="shared" si="32"/>
        <v>34163.080805033293</v>
      </c>
      <c r="AL57" s="137">
        <f t="shared" si="32"/>
        <v>25076.620344949162</v>
      </c>
      <c r="AM57" s="137">
        <f t="shared" si="32"/>
        <v>1242386.579415041</v>
      </c>
      <c r="AN57" s="137">
        <f t="shared" si="32"/>
        <v>2302.7364361464693</v>
      </c>
      <c r="AO57" s="137">
        <f t="shared" si="32"/>
        <v>2129.4928483239191</v>
      </c>
      <c r="AP57" s="137">
        <f t="shared" si="32"/>
        <v>7682.1101030555456</v>
      </c>
      <c r="AQ57" s="137">
        <f t="shared" si="32"/>
        <v>3027.6751427414565</v>
      </c>
      <c r="AR57" s="137">
        <f t="shared" si="32"/>
        <v>9310.3047340950925</v>
      </c>
      <c r="AS57" s="137">
        <f t="shared" si="32"/>
        <v>1535.1178805238571</v>
      </c>
      <c r="AT57" s="137">
        <f t="shared" si="32"/>
        <v>2104.4708807316979</v>
      </c>
      <c r="AU57" s="137">
        <f t="shared" si="32"/>
        <v>4923.913082505539</v>
      </c>
      <c r="AV57" s="137">
        <f t="shared" si="32"/>
        <v>2280.932608227949</v>
      </c>
      <c r="AW57" s="137">
        <f t="shared" si="32"/>
        <v>58712.88400604971</v>
      </c>
      <c r="AX57" s="137">
        <f t="shared" si="32"/>
        <v>10664.104796357213</v>
      </c>
      <c r="AY57" s="137">
        <f t="shared" si="32"/>
        <v>5059.4281462453173</v>
      </c>
      <c r="AZ57" s="137">
        <f t="shared" si="32"/>
        <v>28037.43113569124</v>
      </c>
      <c r="BA57" s="137">
        <f t="shared" si="32"/>
        <v>6687.0321505272577</v>
      </c>
      <c r="BB57" s="137">
        <f t="shared" si="32"/>
        <v>4939.0403428766067</v>
      </c>
      <c r="BC57" s="137">
        <f t="shared" si="32"/>
        <v>26426.595191034405</v>
      </c>
      <c r="BD57" s="137">
        <f t="shared" si="32"/>
        <v>88698.010991373783</v>
      </c>
      <c r="BE57" s="137">
        <f t="shared" si="32"/>
        <v>26222.546465313</v>
      </c>
      <c r="BF57" s="137">
        <f t="shared" si="32"/>
        <v>140849.1116423707</v>
      </c>
      <c r="BG57" s="137">
        <f t="shared" si="32"/>
        <v>410663.7614132138</v>
      </c>
      <c r="BH57" s="137">
        <f t="shared" si="32"/>
        <v>71098.99617213622</v>
      </c>
      <c r="BI57" s="137">
        <f t="shared" si="32"/>
        <v>89931.657345050844</v>
      </c>
      <c r="BJ57" s="137">
        <f t="shared" si="32"/>
        <v>66159.534841007611</v>
      </c>
      <c r="BK57" s="137">
        <f t="shared" si="32"/>
        <v>15176.372955399351</v>
      </c>
      <c r="BL57" s="137">
        <f t="shared" si="32"/>
        <v>8096.735709002176</v>
      </c>
      <c r="BM57" s="137">
        <f t="shared" si="32"/>
        <v>29034.581985400022</v>
      </c>
      <c r="BN57" s="137">
        <f t="shared" si="32"/>
        <v>28274.947009875472</v>
      </c>
      <c r="BO57" s="137">
        <f t="shared" si="32"/>
        <v>1150029.5260152763</v>
      </c>
      <c r="BP57" s="137">
        <f t="shared" si="32"/>
        <v>2231.5043921139609</v>
      </c>
      <c r="BQ57" s="137">
        <f t="shared" si="32"/>
        <v>1949.1020832626416</v>
      </c>
      <c r="BR57" s="137">
        <f t="shared" si="32"/>
        <v>6279.427130614451</v>
      </c>
      <c r="BS57" s="137">
        <f t="shared" si="32"/>
        <v>2390.8221063617175</v>
      </c>
      <c r="BT57" s="137">
        <f t="shared" si="32"/>
        <v>7751.5246789634703</v>
      </c>
      <c r="BU57" s="137">
        <f t="shared" si="32"/>
        <v>601.82651898770769</v>
      </c>
      <c r="BV57" s="137">
        <f t="shared" si="32"/>
        <v>1659.320695663524</v>
      </c>
      <c r="BW57" s="137">
        <f t="shared" si="32"/>
        <v>3464.4618250680451</v>
      </c>
      <c r="BX57" s="137">
        <f t="shared" si="32"/>
        <v>1874.2103792822186</v>
      </c>
      <c r="BY57" s="137">
        <f t="shared" ref="BY57:EJ57" si="33">BY12+BY13+BY43</f>
        <v>48024.806588441068</v>
      </c>
      <c r="BZ57" s="137">
        <f t="shared" si="33"/>
        <v>9252.0873808582455</v>
      </c>
      <c r="CA57" s="137">
        <f t="shared" si="33"/>
        <v>4017.9251767832416</v>
      </c>
      <c r="CB57" s="137">
        <f t="shared" si="33"/>
        <v>23287.753927072346</v>
      </c>
      <c r="CC57" s="137">
        <f t="shared" si="33"/>
        <v>5276.7884966102201</v>
      </c>
      <c r="CD57" s="137">
        <f t="shared" si="33"/>
        <v>4777.1504579066714</v>
      </c>
      <c r="CE57" s="137">
        <f t="shared" si="33"/>
        <v>23282.542703633389</v>
      </c>
      <c r="CF57" s="137">
        <f t="shared" si="33"/>
        <v>76532.332100850981</v>
      </c>
      <c r="CG57" s="137">
        <f t="shared" si="33"/>
        <v>22336.491620432113</v>
      </c>
      <c r="CH57" s="137">
        <f t="shared" si="33"/>
        <v>105752.38494992052</v>
      </c>
      <c r="CI57" s="137">
        <f t="shared" si="33"/>
        <v>357161.55825388752</v>
      </c>
      <c r="CJ57" s="137">
        <f t="shared" si="33"/>
        <v>62016.283186580928</v>
      </c>
      <c r="CK57" s="137">
        <f t="shared" si="33"/>
        <v>76438.113919699623</v>
      </c>
      <c r="CL57" s="137">
        <f t="shared" si="33"/>
        <v>51093.12824494989</v>
      </c>
      <c r="CM57" s="137">
        <f t="shared" si="33"/>
        <v>11454.034546707326</v>
      </c>
      <c r="CN57" s="137">
        <f t="shared" si="33"/>
        <v>6693.8204733493003</v>
      </c>
      <c r="CO57" s="137">
        <f t="shared" si="33"/>
        <v>24975.547786317624</v>
      </c>
      <c r="CP57" s="137">
        <f t="shared" si="33"/>
        <v>19975.535921828468</v>
      </c>
      <c r="CQ57" s="137">
        <f t="shared" si="33"/>
        <v>960550.48554614722</v>
      </c>
      <c r="CR57" s="137">
        <f t="shared" si="33"/>
        <v>1567.110443335489</v>
      </c>
      <c r="CS57" s="137">
        <f t="shared" si="33"/>
        <v>1821.9175750975817</v>
      </c>
      <c r="CT57" s="137">
        <f t="shared" si="33"/>
        <v>6630.0033027772151</v>
      </c>
      <c r="CU57" s="137">
        <f t="shared" si="33"/>
        <v>2342.5813885257958</v>
      </c>
      <c r="CV57" s="137">
        <f t="shared" si="33"/>
        <v>8011.3858531743308</v>
      </c>
      <c r="CW57" s="137">
        <f t="shared" si="33"/>
        <v>685.82205706256514</v>
      </c>
      <c r="CX57" s="137">
        <f t="shared" si="33"/>
        <v>1522.0840325401737</v>
      </c>
      <c r="CY57" s="137">
        <f t="shared" si="33"/>
        <v>3170.1213157412017</v>
      </c>
      <c r="CZ57" s="137">
        <f t="shared" si="33"/>
        <v>1562.8662465426023</v>
      </c>
      <c r="DA57" s="137">
        <f t="shared" si="33"/>
        <v>39666.987166099789</v>
      </c>
      <c r="DB57" s="137">
        <f t="shared" si="33"/>
        <v>5696.3453436453638</v>
      </c>
      <c r="DC57" s="137">
        <f t="shared" si="33"/>
        <v>4163.325096752741</v>
      </c>
      <c r="DD57" s="137">
        <f t="shared" si="33"/>
        <v>20882.059808518094</v>
      </c>
      <c r="DE57" s="137">
        <f t="shared" si="33"/>
        <v>3055.8819968064345</v>
      </c>
      <c r="DF57" s="137">
        <f t="shared" si="33"/>
        <v>4489.9905645148465</v>
      </c>
      <c r="DG57" s="137">
        <f t="shared" si="33"/>
        <v>30213.065080963675</v>
      </c>
      <c r="DH57" s="137">
        <f t="shared" si="33"/>
        <v>75600.435918417279</v>
      </c>
      <c r="DI57" s="137">
        <f t="shared" si="33"/>
        <v>18672.091023648918</v>
      </c>
      <c r="DJ57" s="137">
        <f t="shared" si="33"/>
        <v>116499.22739675532</v>
      </c>
      <c r="DK57" s="137">
        <f t="shared" si="33"/>
        <v>358005.44175546383</v>
      </c>
      <c r="DL57" s="137">
        <f t="shared" si="33"/>
        <v>66864.777315216648</v>
      </c>
      <c r="DM57" s="137">
        <f t="shared" si="33"/>
        <v>74449.850840982894</v>
      </c>
      <c r="DN57" s="137">
        <f t="shared" si="33"/>
        <v>46278.04390165861</v>
      </c>
      <c r="DO57" s="137">
        <f t="shared" si="33"/>
        <v>9587.7266562546574</v>
      </c>
      <c r="DP57" s="137">
        <f t="shared" si="33"/>
        <v>7104.6930617527214</v>
      </c>
      <c r="DQ57" s="137">
        <f t="shared" si="33"/>
        <v>22282.60182166125</v>
      </c>
      <c r="DR57" s="137">
        <f t="shared" si="33"/>
        <v>20763.444943310489</v>
      </c>
      <c r="DS57" s="137">
        <f t="shared" si="33"/>
        <v>951589.8819072207</v>
      </c>
      <c r="DT57" s="137">
        <f t="shared" si="33"/>
        <v>1985.5369714833753</v>
      </c>
      <c r="DU57" s="137">
        <f t="shared" si="33"/>
        <v>1491.9676784917644</v>
      </c>
      <c r="DV57" s="137">
        <f t="shared" si="33"/>
        <v>8045.7141427944071</v>
      </c>
      <c r="DW57" s="137">
        <f t="shared" si="33"/>
        <v>1690.8530878463962</v>
      </c>
      <c r="DX57" s="137">
        <f t="shared" si="33"/>
        <v>7134.6975310372909</v>
      </c>
      <c r="DY57" s="137">
        <f t="shared" si="33"/>
        <v>741.85578524814264</v>
      </c>
      <c r="DZ57" s="137">
        <f t="shared" si="33"/>
        <v>1874.7386559951285</v>
      </c>
      <c r="EA57" s="137">
        <f t="shared" si="33"/>
        <v>3798.9289202759887</v>
      </c>
      <c r="EB57" s="137">
        <f t="shared" si="33"/>
        <v>2203.1831484047816</v>
      </c>
      <c r="EC57" s="137">
        <f t="shared" si="33"/>
        <v>37372.297310561436</v>
      </c>
      <c r="ED57" s="137">
        <f t="shared" si="33"/>
        <v>7987.0802574618983</v>
      </c>
      <c r="EE57" s="137">
        <f t="shared" si="33"/>
        <v>4291.2504980603717</v>
      </c>
      <c r="EF57" s="137">
        <f t="shared" si="33"/>
        <v>23560.293651579283</v>
      </c>
      <c r="EG57" s="137">
        <f t="shared" si="33"/>
        <v>3008.0635456678488</v>
      </c>
      <c r="EH57" s="137">
        <f t="shared" si="33"/>
        <v>5560.7833530618</v>
      </c>
      <c r="EI57" s="137">
        <f t="shared" si="33"/>
        <v>33110.798871162253</v>
      </c>
      <c r="EJ57" s="137">
        <f t="shared" si="33"/>
        <v>85302.830408454291</v>
      </c>
      <c r="EK57" s="137">
        <f t="shared" ref="EK57:GV57" si="34">EK12+EK13+EK43</f>
        <v>16465.666733345901</v>
      </c>
      <c r="EL57" s="137">
        <f t="shared" si="34"/>
        <v>110139.02185773017</v>
      </c>
      <c r="EM57" s="137">
        <f t="shared" si="34"/>
        <v>396123.43055783305</v>
      </c>
      <c r="EN57" s="137">
        <f t="shared" si="34"/>
        <v>67946.58453684402</v>
      </c>
      <c r="EO57" s="137">
        <f t="shared" si="34"/>
        <v>73401.444635351843</v>
      </c>
      <c r="EP57" s="137">
        <f t="shared" si="34"/>
        <v>47021.036184815872</v>
      </c>
      <c r="EQ57" s="137">
        <f t="shared" si="34"/>
        <v>11134.329665417592</v>
      </c>
      <c r="ER57" s="137">
        <f t="shared" si="34"/>
        <v>6793.2259679357312</v>
      </c>
      <c r="ES57" s="137">
        <f t="shared" si="34"/>
        <v>22342.867331657908</v>
      </c>
      <c r="ET57" s="137">
        <f t="shared" si="34"/>
        <v>19187.281872554027</v>
      </c>
      <c r="EU57" s="137">
        <f t="shared" si="34"/>
        <v>999715.76316107262</v>
      </c>
      <c r="EV57" s="137">
        <f t="shared" si="34"/>
        <v>2213.2616007899483</v>
      </c>
      <c r="EW57" s="137">
        <f t="shared" si="34"/>
        <v>1415.2055528343237</v>
      </c>
      <c r="EX57" s="137">
        <f t="shared" si="34"/>
        <v>5262.5397255616454</v>
      </c>
      <c r="EY57" s="137">
        <f t="shared" si="34"/>
        <v>1479.5588238666885</v>
      </c>
      <c r="EZ57" s="137">
        <f t="shared" si="34"/>
        <v>5270.1098207832492</v>
      </c>
      <c r="FA57" s="137">
        <f t="shared" si="34"/>
        <v>558.30019147682299</v>
      </c>
      <c r="FB57" s="137">
        <f t="shared" si="34"/>
        <v>1802.4329555468469</v>
      </c>
      <c r="FC57" s="137">
        <f t="shared" si="34"/>
        <v>3621.3863937130932</v>
      </c>
      <c r="FD57" s="137">
        <f t="shared" si="34"/>
        <v>1714.856917702612</v>
      </c>
      <c r="FE57" s="137">
        <f t="shared" si="34"/>
        <v>29648.221007225289</v>
      </c>
      <c r="FF57" s="137">
        <f t="shared" si="34"/>
        <v>5248.1859424408876</v>
      </c>
      <c r="FG57" s="137">
        <f t="shared" si="34"/>
        <v>3335.1573214083346</v>
      </c>
      <c r="FH57" s="137">
        <f t="shared" si="34"/>
        <v>19684.417541339946</v>
      </c>
      <c r="FI57" s="137">
        <f t="shared" si="34"/>
        <v>2484.4128169834012</v>
      </c>
      <c r="FJ57" s="137">
        <f t="shared" si="34"/>
        <v>3559.9857768472575</v>
      </c>
      <c r="FK57" s="137">
        <f t="shared" si="34"/>
        <v>28226.024838967616</v>
      </c>
      <c r="FL57" s="137">
        <f t="shared" si="34"/>
        <v>76380.847564798343</v>
      </c>
      <c r="FM57" s="137">
        <f t="shared" si="34"/>
        <v>11273.409612647702</v>
      </c>
      <c r="FN57" s="137">
        <f t="shared" si="34"/>
        <v>111360.29843544189</v>
      </c>
      <c r="FO57" s="137">
        <f t="shared" si="34"/>
        <v>348800.13530836557</v>
      </c>
      <c r="FP57" s="137">
        <f t="shared" si="34"/>
        <v>60814.101852925429</v>
      </c>
      <c r="FQ57" s="137">
        <f t="shared" si="34"/>
        <v>66051.721130854407</v>
      </c>
      <c r="FR57" s="137">
        <f t="shared" si="34"/>
        <v>43186.332265608668</v>
      </c>
      <c r="FS57" s="137">
        <f t="shared" si="34"/>
        <v>10563.266748343205</v>
      </c>
      <c r="FT57" s="137">
        <f t="shared" si="34"/>
        <v>6031.3343469569036</v>
      </c>
      <c r="FU57" s="137">
        <f t="shared" si="34"/>
        <v>16975.938886347572</v>
      </c>
      <c r="FV57" s="137">
        <f t="shared" si="34"/>
        <v>17005.101911990459</v>
      </c>
      <c r="FW57" s="137">
        <f t="shared" si="34"/>
        <v>883966.54529176804</v>
      </c>
      <c r="FX57" s="137">
        <f t="shared" si="34"/>
        <v>2079.3592124182101</v>
      </c>
      <c r="FY57" s="137">
        <f t="shared" si="34"/>
        <v>1402.7216812340482</v>
      </c>
      <c r="FZ57" s="137">
        <f t="shared" si="34"/>
        <v>6556.4328586805887</v>
      </c>
      <c r="GA57" s="137">
        <f t="shared" si="34"/>
        <v>1187.7444662145058</v>
      </c>
      <c r="GB57" s="137">
        <f t="shared" si="34"/>
        <v>7300.5190306198838</v>
      </c>
      <c r="GC57" s="137">
        <f t="shared" si="34"/>
        <v>1055.7066074465408</v>
      </c>
      <c r="GD57" s="137">
        <f t="shared" si="34"/>
        <v>2432.9750232153406</v>
      </c>
      <c r="GE57" s="137">
        <f t="shared" si="34"/>
        <v>1959.2436176561464</v>
      </c>
      <c r="GF57" s="137">
        <f t="shared" si="34"/>
        <v>1219.8274843563458</v>
      </c>
      <c r="GG57" s="137">
        <f t="shared" si="34"/>
        <v>28889.686385631918</v>
      </c>
      <c r="GH57" s="137">
        <f t="shared" si="34"/>
        <v>7037.176352298633</v>
      </c>
      <c r="GI57" s="137">
        <f t="shared" si="34"/>
        <v>2859.2713355552032</v>
      </c>
      <c r="GJ57" s="137">
        <f t="shared" si="34"/>
        <v>19018.28523156295</v>
      </c>
      <c r="GK57" s="137">
        <f t="shared" si="34"/>
        <v>2652.511367882691</v>
      </c>
      <c r="GL57" s="137">
        <f t="shared" si="34"/>
        <v>3672.3524956777742</v>
      </c>
      <c r="GM57" s="137">
        <f t="shared" si="34"/>
        <v>28289.833386283306</v>
      </c>
      <c r="GN57" s="137">
        <f t="shared" si="34"/>
        <v>73107.910910576771</v>
      </c>
      <c r="GO57" s="137">
        <f t="shared" si="34"/>
        <v>9124.8898751728466</v>
      </c>
      <c r="GP57" s="137">
        <f t="shared" si="34"/>
        <v>111264.88393490291</v>
      </c>
      <c r="GQ57" s="137">
        <f t="shared" si="34"/>
        <v>359660.06836049334</v>
      </c>
      <c r="GR57" s="137">
        <f t="shared" si="34"/>
        <v>62594.309559203291</v>
      </c>
      <c r="GS57" s="137">
        <f t="shared" si="34"/>
        <v>61880.117919130265</v>
      </c>
      <c r="GT57" s="137">
        <f t="shared" si="34"/>
        <v>44022.903091685053</v>
      </c>
      <c r="GU57" s="137">
        <f t="shared" si="34"/>
        <v>9748.2180743555018</v>
      </c>
      <c r="GV57" s="137">
        <f t="shared" si="34"/>
        <v>7114.313209918203</v>
      </c>
      <c r="GW57" s="137">
        <f t="shared" ref="GW57:IA57" si="35">GW12+GW13+GW43</f>
        <v>16572.040715883184</v>
      </c>
      <c r="GX57" s="137">
        <f t="shared" si="35"/>
        <v>19391.846093653017</v>
      </c>
      <c r="GY57" s="137">
        <f t="shared" si="35"/>
        <v>892095.14828170848</v>
      </c>
      <c r="GZ57" s="137">
        <f t="shared" si="35"/>
        <v>1950.0968296077217</v>
      </c>
      <c r="HA57" s="137">
        <f t="shared" si="35"/>
        <v>1492.1784392091865</v>
      </c>
      <c r="HB57" s="137">
        <f t="shared" si="35"/>
        <v>6361.1809741068055</v>
      </c>
      <c r="HC57" s="137">
        <f t="shared" si="35"/>
        <v>1301.9731734335564</v>
      </c>
      <c r="HD57" s="137">
        <f t="shared" si="35"/>
        <v>8248.306748975665</v>
      </c>
      <c r="HE57" s="137">
        <f t="shared" si="35"/>
        <v>1064.7084837613852</v>
      </c>
      <c r="HF57" s="137">
        <f t="shared" si="35"/>
        <v>1228.060791385147</v>
      </c>
      <c r="HG57" s="137">
        <f t="shared" si="35"/>
        <v>2410.3795529655217</v>
      </c>
      <c r="HH57" s="137">
        <f t="shared" si="35"/>
        <v>4125.7494047641885</v>
      </c>
      <c r="HI57" s="137">
        <f t="shared" si="35"/>
        <v>21636.712921257746</v>
      </c>
      <c r="HJ57" s="137">
        <f t="shared" si="35"/>
        <v>7082.2344827287798</v>
      </c>
      <c r="HK57" s="137">
        <f t="shared" si="35"/>
        <v>4888.1472200006847</v>
      </c>
      <c r="HL57" s="137">
        <f t="shared" si="35"/>
        <v>22227.922764459781</v>
      </c>
      <c r="HM57" s="137">
        <f t="shared" si="35"/>
        <v>2668.53073526343</v>
      </c>
      <c r="HN57" s="137">
        <f t="shared" si="35"/>
        <v>13486.284436782455</v>
      </c>
      <c r="HO57" s="137">
        <f t="shared" si="35"/>
        <v>29475.82626239003</v>
      </c>
      <c r="HP57" s="137">
        <f t="shared" si="35"/>
        <v>80956.185342258395</v>
      </c>
      <c r="HQ57" s="137">
        <f t="shared" si="35"/>
        <v>8758.4991419333164</v>
      </c>
      <c r="HR57" s="137">
        <f t="shared" si="35"/>
        <v>112394.88129714329</v>
      </c>
      <c r="HS57" s="137">
        <f t="shared" si="35"/>
        <v>373340.15828190674</v>
      </c>
      <c r="HT57" s="137">
        <f t="shared" si="35"/>
        <v>63716.848149778489</v>
      </c>
      <c r="HU57" s="137">
        <f t="shared" si="35"/>
        <v>59545.754090264185</v>
      </c>
      <c r="HV57" s="137">
        <f t="shared" si="35"/>
        <v>50045.173915006817</v>
      </c>
      <c r="HW57" s="137">
        <f t="shared" si="35"/>
        <v>8938.8503167846829</v>
      </c>
      <c r="HX57" s="137">
        <f t="shared" si="35"/>
        <v>5861.0636256854523</v>
      </c>
      <c r="HY57" s="137">
        <f t="shared" si="35"/>
        <v>19088.56464826702</v>
      </c>
      <c r="HZ57" s="137">
        <f t="shared" si="35"/>
        <v>19555.079790358057</v>
      </c>
      <c r="IA57" s="137">
        <f t="shared" si="35"/>
        <v>931849.35182047857</v>
      </c>
    </row>
    <row r="58" spans="11:235" x14ac:dyDescent="0.25">
      <c r="K58" s="27" t="s">
        <v>24</v>
      </c>
      <c r="L58" s="137">
        <f>L21+L38+L40+L44</f>
        <v>5580.3173400688529</v>
      </c>
      <c r="M58" s="137">
        <f t="shared" ref="M58:BX58" si="36">M21+M38+M40+M44</f>
        <v>2266.8230311035381</v>
      </c>
      <c r="N58" s="137">
        <f t="shared" si="36"/>
        <v>8674.4671241930591</v>
      </c>
      <c r="O58" s="137">
        <f t="shared" si="36"/>
        <v>2438.7808149685529</v>
      </c>
      <c r="P58" s="137">
        <f t="shared" si="36"/>
        <v>15651.28350143251</v>
      </c>
      <c r="Q58" s="137">
        <f t="shared" si="36"/>
        <v>149.77149652604464</v>
      </c>
      <c r="R58" s="137">
        <f t="shared" si="36"/>
        <v>1916.9665507532377</v>
      </c>
      <c r="S58" s="137">
        <f t="shared" si="36"/>
        <v>6829.707218877792</v>
      </c>
      <c r="T58" s="137">
        <f t="shared" si="36"/>
        <v>4831.8630749235244</v>
      </c>
      <c r="U58" s="137">
        <f t="shared" si="36"/>
        <v>21766.132294657313</v>
      </c>
      <c r="V58" s="137">
        <f t="shared" si="36"/>
        <v>6321.7663838070885</v>
      </c>
      <c r="W58" s="137">
        <f t="shared" si="36"/>
        <v>11880.984529898371</v>
      </c>
      <c r="X58" s="137">
        <f t="shared" si="36"/>
        <v>24286.847401908006</v>
      </c>
      <c r="Y58" s="137">
        <f t="shared" si="36"/>
        <v>3201.0624374301024</v>
      </c>
      <c r="Z58" s="137">
        <f t="shared" si="36"/>
        <v>1275.0900215215443</v>
      </c>
      <c r="AA58" s="137">
        <f t="shared" si="36"/>
        <v>32888.939471438942</v>
      </c>
      <c r="AB58" s="137">
        <f t="shared" si="36"/>
        <v>76588.149572540351</v>
      </c>
      <c r="AC58" s="137">
        <f t="shared" si="36"/>
        <v>38430.502001789253</v>
      </c>
      <c r="AD58" s="137">
        <f t="shared" si="36"/>
        <v>229823.45309821842</v>
      </c>
      <c r="AE58" s="137">
        <f t="shared" si="36"/>
        <v>1096873.3791955269</v>
      </c>
      <c r="AF58" s="137">
        <f t="shared" si="36"/>
        <v>102057.4793933114</v>
      </c>
      <c r="AG58" s="137">
        <f t="shared" si="36"/>
        <v>42535.080108648981</v>
      </c>
      <c r="AH58" s="137">
        <f t="shared" si="36"/>
        <v>79003.874969402706</v>
      </c>
      <c r="AI58" s="137">
        <f t="shared" si="36"/>
        <v>7852.6301312117648</v>
      </c>
      <c r="AJ58" s="137">
        <f t="shared" si="36"/>
        <v>17306.15555338905</v>
      </c>
      <c r="AK58" s="137">
        <f t="shared" si="36"/>
        <v>28117.327163091682</v>
      </c>
      <c r="AL58" s="137">
        <f t="shared" si="36"/>
        <v>15569.273786001837</v>
      </c>
      <c r="AM58" s="137">
        <f t="shared" si="36"/>
        <v>1884118.107666641</v>
      </c>
      <c r="AN58" s="137">
        <f t="shared" si="36"/>
        <v>6225.2985280851099</v>
      </c>
      <c r="AO58" s="137">
        <f t="shared" si="36"/>
        <v>2044.3729863593674</v>
      </c>
      <c r="AP58" s="137">
        <f t="shared" si="36"/>
        <v>16851.712837156098</v>
      </c>
      <c r="AQ58" s="137">
        <f t="shared" si="36"/>
        <v>2617.3851242602241</v>
      </c>
      <c r="AR58" s="137">
        <f t="shared" si="36"/>
        <v>13305.341187776692</v>
      </c>
      <c r="AS58" s="137">
        <f t="shared" si="36"/>
        <v>261.53081632769249</v>
      </c>
      <c r="AT58" s="137">
        <f t="shared" si="36"/>
        <v>1882.8128841258479</v>
      </c>
      <c r="AU58" s="137">
        <f t="shared" si="36"/>
        <v>10348.459903855128</v>
      </c>
      <c r="AV58" s="137">
        <f t="shared" si="36"/>
        <v>4617.6480132022843</v>
      </c>
      <c r="AW58" s="137">
        <f t="shared" si="36"/>
        <v>25067.995915748619</v>
      </c>
      <c r="AX58" s="137">
        <f t="shared" si="36"/>
        <v>6510.2083266290792</v>
      </c>
      <c r="AY58" s="137">
        <f t="shared" si="36"/>
        <v>18663.655902792565</v>
      </c>
      <c r="AZ58" s="137">
        <f t="shared" si="36"/>
        <v>25808.722425231659</v>
      </c>
      <c r="BA58" s="137">
        <f t="shared" si="36"/>
        <v>3592.0653782768395</v>
      </c>
      <c r="BB58" s="137">
        <f t="shared" si="36"/>
        <v>1073.999636543462</v>
      </c>
      <c r="BC58" s="137">
        <f t="shared" si="36"/>
        <v>38386.566637030075</v>
      </c>
      <c r="BD58" s="137">
        <f t="shared" si="36"/>
        <v>91448.087018801511</v>
      </c>
      <c r="BE58" s="137">
        <f t="shared" si="36"/>
        <v>39726.279530685933</v>
      </c>
      <c r="BF58" s="137">
        <f t="shared" si="36"/>
        <v>255116.91672929924</v>
      </c>
      <c r="BG58" s="137">
        <f t="shared" si="36"/>
        <v>1703051.9490236863</v>
      </c>
      <c r="BH58" s="137">
        <f t="shared" si="36"/>
        <v>170924.8275925495</v>
      </c>
      <c r="BI58" s="137">
        <f t="shared" si="36"/>
        <v>73593.031679220585</v>
      </c>
      <c r="BJ58" s="137">
        <f t="shared" si="36"/>
        <v>106213.61120753852</v>
      </c>
      <c r="BK58" s="137">
        <f t="shared" si="36"/>
        <v>7304.7474063931004</v>
      </c>
      <c r="BL58" s="137">
        <f t="shared" si="36"/>
        <v>20174.329514926452</v>
      </c>
      <c r="BM58" s="137">
        <f t="shared" si="36"/>
        <v>35305.602590152281</v>
      </c>
      <c r="BN58" s="137">
        <f t="shared" si="36"/>
        <v>20683.556843898663</v>
      </c>
      <c r="BO58" s="137">
        <f t="shared" si="36"/>
        <v>2700800.7156405533</v>
      </c>
      <c r="BP58" s="137">
        <f t="shared" si="36"/>
        <v>4818.4472965337427</v>
      </c>
      <c r="BQ58" s="137">
        <f t="shared" si="36"/>
        <v>2423.8498313586078</v>
      </c>
      <c r="BR58" s="137">
        <f t="shared" si="36"/>
        <v>8363.4676943668856</v>
      </c>
      <c r="BS58" s="137">
        <f t="shared" si="36"/>
        <v>2890.2991488572839</v>
      </c>
      <c r="BT58" s="137">
        <f t="shared" si="36"/>
        <v>9911.1745128046168</v>
      </c>
      <c r="BU58" s="137">
        <f t="shared" si="36"/>
        <v>300.10977493765193</v>
      </c>
      <c r="BV58" s="137">
        <f t="shared" si="36"/>
        <v>1751.7675288297703</v>
      </c>
      <c r="BW58" s="137">
        <f t="shared" si="36"/>
        <v>11039.837089431365</v>
      </c>
      <c r="BX58" s="137">
        <f t="shared" si="36"/>
        <v>4340.8049393797855</v>
      </c>
      <c r="BY58" s="137">
        <f t="shared" ref="BY58:EJ58" si="37">BY21+BY38+BY40+BY44</f>
        <v>24152.771333850258</v>
      </c>
      <c r="BZ58" s="137">
        <f t="shared" si="37"/>
        <v>5719.910889134313</v>
      </c>
      <c r="CA58" s="137">
        <f t="shared" si="37"/>
        <v>13619.331840887082</v>
      </c>
      <c r="CB58" s="137">
        <f t="shared" si="37"/>
        <v>26788.501216579112</v>
      </c>
      <c r="CC58" s="137">
        <f t="shared" si="37"/>
        <v>2776.480014776952</v>
      </c>
      <c r="CD58" s="137">
        <f t="shared" si="37"/>
        <v>1228.0681528995815</v>
      </c>
      <c r="CE58" s="137">
        <f t="shared" si="37"/>
        <v>36344.407063520033</v>
      </c>
      <c r="CF58" s="137">
        <f t="shared" si="37"/>
        <v>81878.117442530318</v>
      </c>
      <c r="CG58" s="137">
        <f t="shared" si="37"/>
        <v>34979.051118815965</v>
      </c>
      <c r="CH58" s="137">
        <f t="shared" si="37"/>
        <v>238535.191959118</v>
      </c>
      <c r="CI58" s="137">
        <f t="shared" si="37"/>
        <v>1230439.8665636037</v>
      </c>
      <c r="CJ58" s="137">
        <f t="shared" si="37"/>
        <v>128032.45257074565</v>
      </c>
      <c r="CK58" s="137">
        <f t="shared" si="37"/>
        <v>60236.218304323949</v>
      </c>
      <c r="CL58" s="137">
        <f t="shared" si="37"/>
        <v>79390.671067482835</v>
      </c>
      <c r="CM58" s="137">
        <f t="shared" si="37"/>
        <v>7122.8082566660796</v>
      </c>
      <c r="CN58" s="137">
        <f t="shared" si="37"/>
        <v>18328.423893504096</v>
      </c>
      <c r="CO58" s="137">
        <f t="shared" si="37"/>
        <v>23523.36055089032</v>
      </c>
      <c r="CP58" s="137">
        <f t="shared" si="37"/>
        <v>17445.822389831454</v>
      </c>
      <c r="CQ58" s="137">
        <f t="shared" si="37"/>
        <v>2076381.2124456596</v>
      </c>
      <c r="CR58" s="137">
        <f t="shared" si="37"/>
        <v>3780.4515492776191</v>
      </c>
      <c r="CS58" s="137">
        <f t="shared" si="37"/>
        <v>1953.5030450326442</v>
      </c>
      <c r="CT58" s="137">
        <f t="shared" si="37"/>
        <v>7041.2271667724917</v>
      </c>
      <c r="CU58" s="137">
        <f t="shared" si="37"/>
        <v>2184.5103756809604</v>
      </c>
      <c r="CV58" s="137">
        <f t="shared" si="37"/>
        <v>7368.2891009877076</v>
      </c>
      <c r="CW58" s="137">
        <f t="shared" si="37"/>
        <v>480.17117845059568</v>
      </c>
      <c r="CX58" s="137">
        <f t="shared" si="37"/>
        <v>1418.786752153947</v>
      </c>
      <c r="CY58" s="137">
        <f t="shared" si="37"/>
        <v>7327.0580491881074</v>
      </c>
      <c r="CZ58" s="137">
        <f t="shared" si="37"/>
        <v>3465.2973040780303</v>
      </c>
      <c r="DA58" s="137">
        <f t="shared" si="37"/>
        <v>15826.782518368713</v>
      </c>
      <c r="DB58" s="137">
        <f t="shared" si="37"/>
        <v>5243.4516802318094</v>
      </c>
      <c r="DC58" s="137">
        <f t="shared" si="37"/>
        <v>10314.556339154007</v>
      </c>
      <c r="DD58" s="137">
        <f t="shared" si="37"/>
        <v>22042.638437778049</v>
      </c>
      <c r="DE58" s="137">
        <f t="shared" si="37"/>
        <v>2299.3700363899557</v>
      </c>
      <c r="DF58" s="137">
        <f t="shared" si="37"/>
        <v>1089.3807333976517</v>
      </c>
      <c r="DG58" s="137">
        <f t="shared" si="37"/>
        <v>25101.370910205034</v>
      </c>
      <c r="DH58" s="137">
        <f t="shared" si="37"/>
        <v>66681.756408698086</v>
      </c>
      <c r="DI58" s="137">
        <f t="shared" si="37"/>
        <v>25158.137250437925</v>
      </c>
      <c r="DJ58" s="137">
        <f t="shared" si="37"/>
        <v>357489.06024204125</v>
      </c>
      <c r="DK58" s="137">
        <f t="shared" si="37"/>
        <v>934235.07825838844</v>
      </c>
      <c r="DL58" s="137">
        <f t="shared" si="37"/>
        <v>100039.77508023128</v>
      </c>
      <c r="DM58" s="137">
        <f t="shared" si="37"/>
        <v>53657.874983342983</v>
      </c>
      <c r="DN58" s="137">
        <f t="shared" si="37"/>
        <v>69911.122563799872</v>
      </c>
      <c r="DO58" s="137">
        <f t="shared" si="37"/>
        <v>6394.6609523037023</v>
      </c>
      <c r="DP58" s="137">
        <f t="shared" si="37"/>
        <v>16239.251551166046</v>
      </c>
      <c r="DQ58" s="137">
        <f t="shared" si="37"/>
        <v>17106.010743052473</v>
      </c>
      <c r="DR58" s="137">
        <f t="shared" si="37"/>
        <v>15027.917651292124</v>
      </c>
      <c r="DS58" s="137">
        <f t="shared" si="37"/>
        <v>1778877.4908619015</v>
      </c>
      <c r="DT58" s="137">
        <f t="shared" si="37"/>
        <v>4848.1117970895775</v>
      </c>
      <c r="DU58" s="137">
        <f t="shared" si="37"/>
        <v>2582.9863808021928</v>
      </c>
      <c r="DV58" s="137">
        <f t="shared" si="37"/>
        <v>18454.687114393848</v>
      </c>
      <c r="DW58" s="137">
        <f t="shared" si="37"/>
        <v>1838.1339397287879</v>
      </c>
      <c r="DX58" s="137">
        <f t="shared" si="37"/>
        <v>9850.542549286316</v>
      </c>
      <c r="DY58" s="137">
        <f t="shared" si="37"/>
        <v>729.89731863274551</v>
      </c>
      <c r="DZ58" s="137">
        <f t="shared" si="37"/>
        <v>2014.4118195481565</v>
      </c>
      <c r="EA58" s="137">
        <f t="shared" si="37"/>
        <v>9546.8631849771627</v>
      </c>
      <c r="EB58" s="137">
        <f t="shared" si="37"/>
        <v>5170.5386860006211</v>
      </c>
      <c r="EC58" s="137">
        <f t="shared" si="37"/>
        <v>21909.880669110913</v>
      </c>
      <c r="ED58" s="137">
        <f t="shared" si="37"/>
        <v>6232.8919565313417</v>
      </c>
      <c r="EE58" s="137">
        <f t="shared" si="37"/>
        <v>8728.7951563999595</v>
      </c>
      <c r="EF58" s="137">
        <f t="shared" si="37"/>
        <v>31429.215902793832</v>
      </c>
      <c r="EG58" s="137">
        <f t="shared" si="37"/>
        <v>3597.1473623496749</v>
      </c>
      <c r="EH58" s="137">
        <f t="shared" si="37"/>
        <v>842.54764245043202</v>
      </c>
      <c r="EI58" s="137">
        <f t="shared" si="37"/>
        <v>33425.120499637575</v>
      </c>
      <c r="EJ58" s="137">
        <f t="shared" si="37"/>
        <v>79329.99392100882</v>
      </c>
      <c r="EK58" s="137">
        <f t="shared" ref="EK58:GV58" si="38">EK21+EK38+EK40+EK44</f>
        <v>29357.700385955319</v>
      </c>
      <c r="EL58" s="137">
        <f t="shared" si="38"/>
        <v>242896.62279251043</v>
      </c>
      <c r="EM58" s="137">
        <f t="shared" si="38"/>
        <v>1002313.8741340588</v>
      </c>
      <c r="EN58" s="137">
        <f t="shared" si="38"/>
        <v>113531.79131821357</v>
      </c>
      <c r="EO58" s="137">
        <f t="shared" si="38"/>
        <v>58571.618446059132</v>
      </c>
      <c r="EP58" s="137">
        <f t="shared" si="38"/>
        <v>74679.560257135643</v>
      </c>
      <c r="EQ58" s="137">
        <f t="shared" si="38"/>
        <v>6408.6670302689545</v>
      </c>
      <c r="ER58" s="137">
        <f t="shared" si="38"/>
        <v>17507.554582361903</v>
      </c>
      <c r="ES58" s="137">
        <f t="shared" si="38"/>
        <v>29211.703204016616</v>
      </c>
      <c r="ET58" s="137">
        <f t="shared" si="38"/>
        <v>19176.949952527313</v>
      </c>
      <c r="EU58" s="137">
        <f t="shared" si="38"/>
        <v>1834187.8080038498</v>
      </c>
      <c r="EV58" s="137">
        <f t="shared" si="38"/>
        <v>6394.9496932780976</v>
      </c>
      <c r="EW58" s="137">
        <f t="shared" si="38"/>
        <v>1802.331631725345</v>
      </c>
      <c r="EX58" s="137">
        <f t="shared" si="38"/>
        <v>16286.956320978315</v>
      </c>
      <c r="EY58" s="137">
        <f t="shared" si="38"/>
        <v>1884.2159323932542</v>
      </c>
      <c r="EZ58" s="137">
        <f t="shared" si="38"/>
        <v>7453.8853557881648</v>
      </c>
      <c r="FA58" s="137">
        <f t="shared" si="38"/>
        <v>456.50999153220732</v>
      </c>
      <c r="FB58" s="137">
        <f t="shared" si="38"/>
        <v>3498.8880971996268</v>
      </c>
      <c r="FC58" s="137">
        <f t="shared" si="38"/>
        <v>7602.8971480374812</v>
      </c>
      <c r="FD58" s="137">
        <f t="shared" si="38"/>
        <v>5200.0420801475229</v>
      </c>
      <c r="FE58" s="137">
        <f t="shared" si="38"/>
        <v>14124.501646636072</v>
      </c>
      <c r="FF58" s="137">
        <f t="shared" si="38"/>
        <v>4401.0733786340161</v>
      </c>
      <c r="FG58" s="137">
        <f t="shared" si="38"/>
        <v>7408.1834068888575</v>
      </c>
      <c r="FH58" s="137">
        <f t="shared" si="38"/>
        <v>24447.133705997534</v>
      </c>
      <c r="FI58" s="137">
        <f t="shared" si="38"/>
        <v>3626.3247713111314</v>
      </c>
      <c r="FJ58" s="137">
        <f t="shared" si="38"/>
        <v>1896.23265693386</v>
      </c>
      <c r="FK58" s="137">
        <f t="shared" si="38"/>
        <v>33227.097332942038</v>
      </c>
      <c r="FL58" s="137">
        <f t="shared" si="38"/>
        <v>77544.380888883286</v>
      </c>
      <c r="FM58" s="137">
        <f t="shared" si="38"/>
        <v>27011.185499798812</v>
      </c>
      <c r="FN58" s="137">
        <f t="shared" si="38"/>
        <v>228733.18582512226</v>
      </c>
      <c r="FO58" s="137">
        <f t="shared" si="38"/>
        <v>1001302.4788725097</v>
      </c>
      <c r="FP58" s="137">
        <f t="shared" si="38"/>
        <v>90340.402432251547</v>
      </c>
      <c r="FQ58" s="137">
        <f t="shared" si="38"/>
        <v>66702.471755435807</v>
      </c>
      <c r="FR58" s="137">
        <f t="shared" si="38"/>
        <v>78100.597514119116</v>
      </c>
      <c r="FS58" s="137">
        <f t="shared" si="38"/>
        <v>6162.2665987268301</v>
      </c>
      <c r="FT58" s="137">
        <f t="shared" si="38"/>
        <v>14185.853950005483</v>
      </c>
      <c r="FU58" s="137">
        <f t="shared" si="38"/>
        <v>24309.476805662736</v>
      </c>
      <c r="FV58" s="137">
        <f t="shared" si="38"/>
        <v>15132.007139920806</v>
      </c>
      <c r="FW58" s="137">
        <f t="shared" si="38"/>
        <v>1769235.5304328599</v>
      </c>
      <c r="FX58" s="137">
        <f t="shared" si="38"/>
        <v>5071.8667885945397</v>
      </c>
      <c r="FY58" s="137">
        <f t="shared" si="38"/>
        <v>1609.6777893342687</v>
      </c>
      <c r="FZ58" s="137">
        <f t="shared" si="38"/>
        <v>18038.320109016116</v>
      </c>
      <c r="GA58" s="137">
        <f t="shared" si="38"/>
        <v>1321.9539278714253</v>
      </c>
      <c r="GB58" s="137">
        <f t="shared" si="38"/>
        <v>5716.3881030558077</v>
      </c>
      <c r="GC58" s="137">
        <f t="shared" si="38"/>
        <v>662.75741406342729</v>
      </c>
      <c r="GD58" s="137">
        <f t="shared" si="38"/>
        <v>3182.7238213844257</v>
      </c>
      <c r="GE58" s="137">
        <f t="shared" si="38"/>
        <v>8590.149785044101</v>
      </c>
      <c r="GF58" s="137">
        <f t="shared" si="38"/>
        <v>3503.1638413704768</v>
      </c>
      <c r="GG58" s="137">
        <f t="shared" si="38"/>
        <v>13695.135540599207</v>
      </c>
      <c r="GH58" s="137">
        <f t="shared" si="38"/>
        <v>4318.5504902770954</v>
      </c>
      <c r="GI58" s="137">
        <f t="shared" si="38"/>
        <v>6865.2493259843868</v>
      </c>
      <c r="GJ58" s="137">
        <f t="shared" si="38"/>
        <v>29012.513345501535</v>
      </c>
      <c r="GK58" s="137">
        <f t="shared" si="38"/>
        <v>2529.2337837971145</v>
      </c>
      <c r="GL58" s="137">
        <f t="shared" si="38"/>
        <v>2059.1363102513756</v>
      </c>
      <c r="GM58" s="137">
        <f t="shared" si="38"/>
        <v>28364.383934323785</v>
      </c>
      <c r="GN58" s="137">
        <f t="shared" si="38"/>
        <v>69277.62596727506</v>
      </c>
      <c r="GO58" s="137">
        <f t="shared" si="38"/>
        <v>47905.931219994047</v>
      </c>
      <c r="GP58" s="137">
        <f t="shared" si="38"/>
        <v>231139.81499196828</v>
      </c>
      <c r="GQ58" s="137">
        <f t="shared" si="38"/>
        <v>957772.35883356864</v>
      </c>
      <c r="GR58" s="137">
        <f t="shared" si="38"/>
        <v>64991.905522916903</v>
      </c>
      <c r="GS58" s="137">
        <f t="shared" si="38"/>
        <v>65395.82789330541</v>
      </c>
      <c r="GT58" s="137">
        <f t="shared" si="38"/>
        <v>64034.827684340235</v>
      </c>
      <c r="GU58" s="137">
        <f t="shared" si="38"/>
        <v>4955.9645574124806</v>
      </c>
      <c r="GV58" s="137">
        <f t="shared" si="38"/>
        <v>14975.617921414787</v>
      </c>
      <c r="GW58" s="137">
        <f t="shared" ref="GW58:IA58" si="39">GW21+GW38+GW40+GW44</f>
        <v>22020.723854625681</v>
      </c>
      <c r="GX58" s="137">
        <f t="shared" si="39"/>
        <v>12602.531248980835</v>
      </c>
      <c r="GY58" s="137">
        <f t="shared" si="39"/>
        <v>1689614.3340062716</v>
      </c>
      <c r="GZ58" s="137">
        <f t="shared" si="39"/>
        <v>4581.8701945224984</v>
      </c>
      <c r="HA58" s="137">
        <f t="shared" si="39"/>
        <v>1351.359910975455</v>
      </c>
      <c r="HB58" s="137">
        <f t="shared" si="39"/>
        <v>14055.23545987844</v>
      </c>
      <c r="HC58" s="137">
        <f t="shared" si="39"/>
        <v>1159.8582525987788</v>
      </c>
      <c r="HD58" s="137">
        <f t="shared" si="39"/>
        <v>9904.6985255603249</v>
      </c>
      <c r="HE58" s="137">
        <f t="shared" si="39"/>
        <v>635.28672576842291</v>
      </c>
      <c r="HF58" s="137">
        <f t="shared" si="39"/>
        <v>3265.0785106126705</v>
      </c>
      <c r="HG58" s="137">
        <f t="shared" si="39"/>
        <v>6675.4638871014577</v>
      </c>
      <c r="HH58" s="137">
        <f t="shared" si="39"/>
        <v>4228.9529548441105</v>
      </c>
      <c r="HI58" s="137">
        <f t="shared" si="39"/>
        <v>13398.857876189883</v>
      </c>
      <c r="HJ58" s="137">
        <f t="shared" si="39"/>
        <v>5694.6309568068818</v>
      </c>
      <c r="HK58" s="137">
        <f t="shared" si="39"/>
        <v>4591.0715906160613</v>
      </c>
      <c r="HL58" s="137">
        <f t="shared" si="39"/>
        <v>23946.707739815487</v>
      </c>
      <c r="HM58" s="137">
        <f t="shared" si="39"/>
        <v>2813.6070471555768</v>
      </c>
      <c r="HN58" s="137">
        <f t="shared" si="39"/>
        <v>3211.9431916261092</v>
      </c>
      <c r="HO58" s="137">
        <f t="shared" si="39"/>
        <v>32688.962213900115</v>
      </c>
      <c r="HP58" s="137">
        <f t="shared" si="39"/>
        <v>72113.704725543037</v>
      </c>
      <c r="HQ58" s="137">
        <f t="shared" si="39"/>
        <v>41097.81252246409</v>
      </c>
      <c r="HR58" s="137">
        <f t="shared" si="39"/>
        <v>213804.34813552635</v>
      </c>
      <c r="HS58" s="137">
        <f t="shared" si="39"/>
        <v>903286.14447360812</v>
      </c>
      <c r="HT58" s="137">
        <f t="shared" si="39"/>
        <v>72901.413456958748</v>
      </c>
      <c r="HU58" s="137">
        <f t="shared" si="39"/>
        <v>64908.771511157189</v>
      </c>
      <c r="HV58" s="137">
        <f t="shared" si="39"/>
        <v>61527.459602100309</v>
      </c>
      <c r="HW58" s="137">
        <f t="shared" si="39"/>
        <v>4860.4304256964806</v>
      </c>
      <c r="HX58" s="137">
        <f t="shared" si="39"/>
        <v>13071.720968832826</v>
      </c>
      <c r="HY58" s="137">
        <f t="shared" si="39"/>
        <v>21691.2094800368</v>
      </c>
      <c r="HZ58" s="137">
        <f t="shared" si="39"/>
        <v>14640.367778044081</v>
      </c>
      <c r="IA58" s="137">
        <f t="shared" si="39"/>
        <v>1616106.9681179402</v>
      </c>
    </row>
    <row r="59" spans="11:235" x14ac:dyDescent="0.25">
      <c r="K59" s="27" t="s">
        <v>35</v>
      </c>
      <c r="L59" s="137">
        <f>L46+L47+L48</f>
        <v>1240.5851325745534</v>
      </c>
      <c r="M59" s="137">
        <f t="shared" ref="M59:BX59" si="40">M46+M47+M48</f>
        <v>10148.351259800964</v>
      </c>
      <c r="N59" s="137">
        <f t="shared" si="40"/>
        <v>128.77675902393756</v>
      </c>
      <c r="O59" s="137">
        <f t="shared" si="40"/>
        <v>363.81277246448275</v>
      </c>
      <c r="P59" s="137">
        <f t="shared" si="40"/>
        <v>75767.820166519523</v>
      </c>
      <c r="Q59" s="137">
        <f t="shared" si="40"/>
        <v>153.73357371623953</v>
      </c>
      <c r="R59" s="137">
        <f t="shared" si="40"/>
        <v>140.84796304129597</v>
      </c>
      <c r="S59" s="137">
        <f t="shared" si="40"/>
        <v>2154.4540494296998</v>
      </c>
      <c r="T59" s="137">
        <f t="shared" si="40"/>
        <v>6296.6944352892533</v>
      </c>
      <c r="U59" s="137">
        <f t="shared" si="40"/>
        <v>323.69479231869991</v>
      </c>
      <c r="V59" s="137">
        <f t="shared" si="40"/>
        <v>2776.6133572129565</v>
      </c>
      <c r="W59" s="137">
        <f t="shared" si="40"/>
        <v>63.248187191960149</v>
      </c>
      <c r="X59" s="137">
        <f t="shared" si="40"/>
        <v>5756.2430456085222</v>
      </c>
      <c r="Y59" s="137">
        <f t="shared" si="40"/>
        <v>100.41512192003563</v>
      </c>
      <c r="Z59" s="137">
        <f t="shared" si="40"/>
        <v>312.35358737824623</v>
      </c>
      <c r="AA59" s="137">
        <f t="shared" si="40"/>
        <v>9225.8495403784855</v>
      </c>
      <c r="AB59" s="137">
        <f t="shared" si="40"/>
        <v>50381.928392330476</v>
      </c>
      <c r="AC59" s="137">
        <f t="shared" si="40"/>
        <v>823.21402518933996</v>
      </c>
      <c r="AD59" s="137">
        <f t="shared" si="40"/>
        <v>130274.11960687443</v>
      </c>
      <c r="AE59" s="137">
        <f t="shared" si="40"/>
        <v>122673.85450429298</v>
      </c>
      <c r="AF59" s="137">
        <f t="shared" si="40"/>
        <v>58531.501240754675</v>
      </c>
      <c r="AG59" s="137">
        <f t="shared" si="40"/>
        <v>1015.3098093748088</v>
      </c>
      <c r="AH59" s="137">
        <f t="shared" si="40"/>
        <v>33153.404863139469</v>
      </c>
      <c r="AI59" s="137">
        <f t="shared" si="40"/>
        <v>3920.6525469698659</v>
      </c>
      <c r="AJ59" s="137">
        <f t="shared" si="40"/>
        <v>620.84167554876353</v>
      </c>
      <c r="AK59" s="137">
        <f t="shared" si="40"/>
        <v>2250.5395454446852</v>
      </c>
      <c r="AL59" s="137">
        <f t="shared" si="40"/>
        <v>19037.528859809849</v>
      </c>
      <c r="AM59" s="137">
        <f t="shared" si="40"/>
        <v>537636.38881359808</v>
      </c>
      <c r="AN59" s="137">
        <f t="shared" si="40"/>
        <v>1178.3782275803153</v>
      </c>
      <c r="AO59" s="137">
        <f t="shared" si="40"/>
        <v>11402.208888326168</v>
      </c>
      <c r="AP59" s="137">
        <f t="shared" si="40"/>
        <v>498.25582076045606</v>
      </c>
      <c r="AQ59" s="137">
        <f t="shared" si="40"/>
        <v>363.98537883577558</v>
      </c>
      <c r="AR59" s="137">
        <f t="shared" si="40"/>
        <v>80578.53409999689</v>
      </c>
      <c r="AS59" s="137">
        <f t="shared" si="40"/>
        <v>176.85717044033782</v>
      </c>
      <c r="AT59" s="137">
        <f t="shared" si="40"/>
        <v>84.297553270542096</v>
      </c>
      <c r="AU59" s="137">
        <f t="shared" si="40"/>
        <v>2690.9581302414335</v>
      </c>
      <c r="AV59" s="137">
        <f t="shared" si="40"/>
        <v>10718.375794085752</v>
      </c>
      <c r="AW59" s="137">
        <f t="shared" si="40"/>
        <v>198.12362768850767</v>
      </c>
      <c r="AX59" s="137">
        <f t="shared" si="40"/>
        <v>2759.8264354144144</v>
      </c>
      <c r="AY59" s="137">
        <f t="shared" si="40"/>
        <v>0</v>
      </c>
      <c r="AZ59" s="137">
        <f t="shared" si="40"/>
        <v>6069.4054841535835</v>
      </c>
      <c r="BA59" s="137">
        <f t="shared" si="40"/>
        <v>125.12478654764683</v>
      </c>
      <c r="BB59" s="137">
        <f t="shared" si="40"/>
        <v>235.3520174277923</v>
      </c>
      <c r="BC59" s="137">
        <f t="shared" si="40"/>
        <v>9479.5272242302708</v>
      </c>
      <c r="BD59" s="137">
        <f t="shared" si="40"/>
        <v>50429.689080757707</v>
      </c>
      <c r="BE59" s="137">
        <f t="shared" si="40"/>
        <v>970.3471165553326</v>
      </c>
      <c r="BF59" s="137">
        <f t="shared" si="40"/>
        <v>169878.20809009756</v>
      </c>
      <c r="BG59" s="137">
        <f t="shared" si="40"/>
        <v>118566.02861104946</v>
      </c>
      <c r="BH59" s="137">
        <f t="shared" si="40"/>
        <v>55525.867778345433</v>
      </c>
      <c r="BI59" s="137">
        <f t="shared" si="40"/>
        <v>972.05899754636312</v>
      </c>
      <c r="BJ59" s="137">
        <f t="shared" si="40"/>
        <v>32763.823210066334</v>
      </c>
      <c r="BK59" s="137">
        <f t="shared" si="40"/>
        <v>3653.2046249550631</v>
      </c>
      <c r="BL59" s="137">
        <f t="shared" si="40"/>
        <v>503.94993917778277</v>
      </c>
      <c r="BM59" s="137">
        <f t="shared" si="40"/>
        <v>2317.8057688136741</v>
      </c>
      <c r="BN59" s="137">
        <f t="shared" si="40"/>
        <v>19345.726528268671</v>
      </c>
      <c r="BO59" s="137">
        <f t="shared" si="40"/>
        <v>581485.92038463335</v>
      </c>
      <c r="BP59" s="137">
        <f t="shared" si="40"/>
        <v>273.61106999342462</v>
      </c>
      <c r="BQ59" s="137">
        <f t="shared" si="40"/>
        <v>9606.6694768788111</v>
      </c>
      <c r="BR59" s="137">
        <f t="shared" si="40"/>
        <v>197.07303568728321</v>
      </c>
      <c r="BS59" s="137">
        <f t="shared" si="40"/>
        <v>394.15664369298827</v>
      </c>
      <c r="BT59" s="137">
        <f t="shared" si="40"/>
        <v>67372.639916993692</v>
      </c>
      <c r="BU59" s="137">
        <f t="shared" si="40"/>
        <v>171.90351741801067</v>
      </c>
      <c r="BV59" s="137">
        <f t="shared" si="40"/>
        <v>0</v>
      </c>
      <c r="BW59" s="137">
        <f t="shared" si="40"/>
        <v>2607.5465513906106</v>
      </c>
      <c r="BX59" s="137">
        <f t="shared" si="40"/>
        <v>5625.2858389304211</v>
      </c>
      <c r="BY59" s="137">
        <f t="shared" ref="BY59:EJ59" si="41">BY46+BY47+BY48</f>
        <v>2160.3107905538304</v>
      </c>
      <c r="BZ59" s="137">
        <f t="shared" si="41"/>
        <v>2496.9193981405815</v>
      </c>
      <c r="CA59" s="137">
        <f t="shared" si="41"/>
        <v>19.848206141395579</v>
      </c>
      <c r="CB59" s="137">
        <f t="shared" si="41"/>
        <v>3744.6377133871492</v>
      </c>
      <c r="CC59" s="137">
        <f t="shared" si="41"/>
        <v>100.30487023979967</v>
      </c>
      <c r="CD59" s="137">
        <f t="shared" si="41"/>
        <v>218.23908130962471</v>
      </c>
      <c r="CE59" s="137">
        <f t="shared" si="41"/>
        <v>9608.8375950629943</v>
      </c>
      <c r="CF59" s="137">
        <f t="shared" si="41"/>
        <v>57910.040215041547</v>
      </c>
      <c r="CG59" s="137">
        <f t="shared" si="41"/>
        <v>959.37974149938862</v>
      </c>
      <c r="CH59" s="137">
        <f t="shared" si="41"/>
        <v>169861.96785812796</v>
      </c>
      <c r="CI59" s="137">
        <f t="shared" si="41"/>
        <v>121041.15429334475</v>
      </c>
      <c r="CJ59" s="137">
        <f t="shared" si="41"/>
        <v>40444.465917625203</v>
      </c>
      <c r="CK59" s="137">
        <f t="shared" si="41"/>
        <v>1004.8491682110821</v>
      </c>
      <c r="CL59" s="137">
        <f t="shared" si="41"/>
        <v>23892.32142312733</v>
      </c>
      <c r="CM59" s="137">
        <f t="shared" si="41"/>
        <v>968.41246597999475</v>
      </c>
      <c r="CN59" s="137">
        <f t="shared" si="41"/>
        <v>560.10847450208007</v>
      </c>
      <c r="CO59" s="137">
        <f t="shared" si="41"/>
        <v>1152.3137145570224</v>
      </c>
      <c r="CP59" s="137">
        <f t="shared" si="41"/>
        <v>13717.270368337238</v>
      </c>
      <c r="CQ59" s="137">
        <f t="shared" si="41"/>
        <v>536110.26734617422</v>
      </c>
      <c r="CR59" s="137">
        <f t="shared" si="41"/>
        <v>448.45601552353884</v>
      </c>
      <c r="CS59" s="137">
        <f t="shared" si="41"/>
        <v>9625.3418332639285</v>
      </c>
      <c r="CT59" s="137">
        <f t="shared" si="41"/>
        <v>2069.9396712066859</v>
      </c>
      <c r="CU59" s="137">
        <f t="shared" si="41"/>
        <v>354.10120045288016</v>
      </c>
      <c r="CV59" s="137">
        <f t="shared" si="41"/>
        <v>73826.504899233216</v>
      </c>
      <c r="CW59" s="137">
        <f t="shared" si="41"/>
        <v>147.62828297684703</v>
      </c>
      <c r="CX59" s="137">
        <f t="shared" si="41"/>
        <v>0</v>
      </c>
      <c r="CY59" s="137">
        <f t="shared" si="41"/>
        <v>3744.0161570916107</v>
      </c>
      <c r="CZ59" s="137">
        <f t="shared" si="41"/>
        <v>5144.9943957812711</v>
      </c>
      <c r="DA59" s="137">
        <f t="shared" si="41"/>
        <v>1845.2291681951986</v>
      </c>
      <c r="DB59" s="137">
        <f t="shared" si="41"/>
        <v>3555.6423232932084</v>
      </c>
      <c r="DC59" s="137">
        <f t="shared" si="41"/>
        <v>18.764740568398185</v>
      </c>
      <c r="DD59" s="137">
        <f t="shared" si="41"/>
        <v>4000.5193377307814</v>
      </c>
      <c r="DE59" s="137">
        <f t="shared" si="41"/>
        <v>101.39014416746716</v>
      </c>
      <c r="DF59" s="137">
        <f t="shared" si="41"/>
        <v>236.42776023850632</v>
      </c>
      <c r="DG59" s="137">
        <f t="shared" si="41"/>
        <v>9365.3758235056957</v>
      </c>
      <c r="DH59" s="137">
        <f t="shared" si="41"/>
        <v>51818.421651169017</v>
      </c>
      <c r="DI59" s="137">
        <f t="shared" si="41"/>
        <v>740.34472506149746</v>
      </c>
      <c r="DJ59" s="137">
        <f t="shared" si="41"/>
        <v>147054.39119861001</v>
      </c>
      <c r="DK59" s="137">
        <f t="shared" si="41"/>
        <v>102224.18115993246</v>
      </c>
      <c r="DL59" s="137">
        <f t="shared" si="41"/>
        <v>38443.593402718543</v>
      </c>
      <c r="DM59" s="137">
        <f t="shared" si="41"/>
        <v>1030.8396536523203</v>
      </c>
      <c r="DN59" s="137">
        <f t="shared" si="41"/>
        <v>24425.0656127658</v>
      </c>
      <c r="DO59" s="137">
        <f t="shared" si="41"/>
        <v>619.87750450193732</v>
      </c>
      <c r="DP59" s="137">
        <f t="shared" si="41"/>
        <v>3903.7178449316129</v>
      </c>
      <c r="DQ59" s="137">
        <f t="shared" si="41"/>
        <v>1954.0150289483868</v>
      </c>
      <c r="DR59" s="137">
        <f t="shared" si="41"/>
        <v>16705.987607501687</v>
      </c>
      <c r="DS59" s="137">
        <f t="shared" si="41"/>
        <v>503404.76714302256</v>
      </c>
      <c r="DT59" s="137">
        <f t="shared" si="41"/>
        <v>348.45102639543734</v>
      </c>
      <c r="DU59" s="137">
        <f t="shared" si="41"/>
        <v>18985.202641520766</v>
      </c>
      <c r="DV59" s="137">
        <f t="shared" si="41"/>
        <v>9449.5236624794288</v>
      </c>
      <c r="DW59" s="137">
        <f t="shared" si="41"/>
        <v>339.18837866605901</v>
      </c>
      <c r="DX59" s="137">
        <f t="shared" si="41"/>
        <v>78087.666187566996</v>
      </c>
      <c r="DY59" s="137">
        <f t="shared" si="41"/>
        <v>0</v>
      </c>
      <c r="DZ59" s="137">
        <f t="shared" si="41"/>
        <v>0</v>
      </c>
      <c r="EA59" s="137">
        <f t="shared" si="41"/>
        <v>3117.6328968706071</v>
      </c>
      <c r="EB59" s="137">
        <f t="shared" si="41"/>
        <v>1840.7391902724398</v>
      </c>
      <c r="EC59" s="137">
        <f t="shared" si="41"/>
        <v>1458.6558737597102</v>
      </c>
      <c r="ED59" s="137">
        <f t="shared" si="41"/>
        <v>2506.6121551831743</v>
      </c>
      <c r="EE59" s="137">
        <f t="shared" si="41"/>
        <v>246.96523981281089</v>
      </c>
      <c r="EF59" s="137">
        <f t="shared" si="41"/>
        <v>1267.566091603223</v>
      </c>
      <c r="EG59" s="137">
        <f t="shared" si="41"/>
        <v>110.3841965408473</v>
      </c>
      <c r="EH59" s="137">
        <f t="shared" si="41"/>
        <v>69.027719635216499</v>
      </c>
      <c r="EI59" s="137">
        <f t="shared" si="41"/>
        <v>3889.2912180905505</v>
      </c>
      <c r="EJ59" s="137">
        <f t="shared" si="41"/>
        <v>48518.895358269241</v>
      </c>
      <c r="EK59" s="137">
        <f t="shared" ref="EK59:GV59" si="42">EK46+EK47+EK48</f>
        <v>664.12997739334594</v>
      </c>
      <c r="EL59" s="137">
        <f t="shared" si="42"/>
        <v>166979.39434898534</v>
      </c>
      <c r="EM59" s="137">
        <f t="shared" si="42"/>
        <v>120016.54049474935</v>
      </c>
      <c r="EN59" s="137">
        <f t="shared" si="42"/>
        <v>41697.100579623198</v>
      </c>
      <c r="EO59" s="137">
        <f t="shared" si="42"/>
        <v>944.21228081476124</v>
      </c>
      <c r="EP59" s="137">
        <f t="shared" si="42"/>
        <v>23634.828627066679</v>
      </c>
      <c r="EQ59" s="137">
        <f t="shared" si="42"/>
        <v>674.26487081740675</v>
      </c>
      <c r="ER59" s="137">
        <f t="shared" si="42"/>
        <v>847.91635611557638</v>
      </c>
      <c r="ES59" s="137">
        <f t="shared" si="42"/>
        <v>1619.914853156549</v>
      </c>
      <c r="ET59" s="137">
        <f t="shared" si="42"/>
        <v>55688.439456683896</v>
      </c>
      <c r="EU59" s="137">
        <f t="shared" si="42"/>
        <v>583002.54368207266</v>
      </c>
      <c r="EV59" s="137">
        <f t="shared" si="42"/>
        <v>366.15655933368635</v>
      </c>
      <c r="EW59" s="137">
        <f t="shared" si="42"/>
        <v>17581.827333925354</v>
      </c>
      <c r="EX59" s="137">
        <f t="shared" si="42"/>
        <v>9823.8062773368383</v>
      </c>
      <c r="EY59" s="137">
        <f t="shared" si="42"/>
        <v>1592.689035193597</v>
      </c>
      <c r="EZ59" s="137">
        <f t="shared" si="42"/>
        <v>77393.754753472604</v>
      </c>
      <c r="FA59" s="137">
        <f t="shared" si="42"/>
        <v>0</v>
      </c>
      <c r="FB59" s="137">
        <f t="shared" si="42"/>
        <v>0</v>
      </c>
      <c r="FC59" s="137">
        <f t="shared" si="42"/>
        <v>568.00064061460773</v>
      </c>
      <c r="FD59" s="137">
        <f t="shared" si="42"/>
        <v>3572.1526070050982</v>
      </c>
      <c r="FE59" s="137">
        <f t="shared" si="42"/>
        <v>396.54855070770884</v>
      </c>
      <c r="FF59" s="137">
        <f t="shared" si="42"/>
        <v>2396.9673032898236</v>
      </c>
      <c r="FG59" s="137">
        <f t="shared" si="42"/>
        <v>251.60267069826557</v>
      </c>
      <c r="FH59" s="137">
        <f t="shared" si="42"/>
        <v>3187.8982388324303</v>
      </c>
      <c r="FI59" s="137">
        <f t="shared" si="42"/>
        <v>118.14095180629968</v>
      </c>
      <c r="FJ59" s="137">
        <f t="shared" si="42"/>
        <v>2024.3598946568679</v>
      </c>
      <c r="FK59" s="137">
        <f t="shared" si="42"/>
        <v>10013.579145779826</v>
      </c>
      <c r="FL59" s="137">
        <f t="shared" si="42"/>
        <v>44975.123390464702</v>
      </c>
      <c r="FM59" s="137">
        <f t="shared" si="42"/>
        <v>7813.752179490346</v>
      </c>
      <c r="FN59" s="137">
        <f t="shared" si="42"/>
        <v>130770.45907881382</v>
      </c>
      <c r="FO59" s="137">
        <f t="shared" si="42"/>
        <v>120657.63337221293</v>
      </c>
      <c r="FP59" s="137">
        <f t="shared" si="42"/>
        <v>37099.021247909302</v>
      </c>
      <c r="FQ59" s="137">
        <f t="shared" si="42"/>
        <v>1850.8201364278482</v>
      </c>
      <c r="FR59" s="137">
        <f t="shared" si="42"/>
        <v>12521.459212017144</v>
      </c>
      <c r="FS59" s="137">
        <f t="shared" si="42"/>
        <v>636.83688378342197</v>
      </c>
      <c r="FT59" s="137">
        <f t="shared" si="42"/>
        <v>294.77968337767095</v>
      </c>
      <c r="FU59" s="137">
        <f t="shared" si="42"/>
        <v>1069.5010274285059</v>
      </c>
      <c r="FV59" s="137">
        <f t="shared" si="42"/>
        <v>12261.426454166958</v>
      </c>
      <c r="FW59" s="137">
        <f t="shared" si="42"/>
        <v>499238.29662874574</v>
      </c>
      <c r="FX59" s="137">
        <f t="shared" si="42"/>
        <v>151.44001261805738</v>
      </c>
      <c r="FY59" s="137">
        <f t="shared" si="42"/>
        <v>17744.733450108422</v>
      </c>
      <c r="FZ59" s="137">
        <f t="shared" si="42"/>
        <v>8000.3208752945602</v>
      </c>
      <c r="GA59" s="137">
        <f t="shared" si="42"/>
        <v>213.53824546924423</v>
      </c>
      <c r="GB59" s="137">
        <f t="shared" si="42"/>
        <v>10706.982593913297</v>
      </c>
      <c r="GC59" s="137">
        <f t="shared" si="42"/>
        <v>0</v>
      </c>
      <c r="GD59" s="137">
        <f t="shared" si="42"/>
        <v>0</v>
      </c>
      <c r="GE59" s="137">
        <f t="shared" si="42"/>
        <v>0</v>
      </c>
      <c r="GF59" s="137">
        <f t="shared" si="42"/>
        <v>1261.1707120188278</v>
      </c>
      <c r="GG59" s="137">
        <f t="shared" si="42"/>
        <v>384.2962811536288</v>
      </c>
      <c r="GH59" s="137">
        <f t="shared" si="42"/>
        <v>2396.4516513859098</v>
      </c>
      <c r="GI59" s="137">
        <f t="shared" si="42"/>
        <v>482.30600370198204</v>
      </c>
      <c r="GJ59" s="137">
        <f t="shared" si="42"/>
        <v>12670.726399159359</v>
      </c>
      <c r="GK59" s="137">
        <f t="shared" si="42"/>
        <v>156.45806522175852</v>
      </c>
      <c r="GL59" s="137">
        <f t="shared" si="42"/>
        <v>1635.3858317436263</v>
      </c>
      <c r="GM59" s="137">
        <f t="shared" si="42"/>
        <v>7982.9069819453161</v>
      </c>
      <c r="GN59" s="137">
        <f t="shared" si="42"/>
        <v>31290.982593491164</v>
      </c>
      <c r="GO59" s="137">
        <f t="shared" si="42"/>
        <v>6896.0722403304553</v>
      </c>
      <c r="GP59" s="137">
        <f t="shared" si="42"/>
        <v>67697.508358017862</v>
      </c>
      <c r="GQ59" s="137">
        <f t="shared" si="42"/>
        <v>152515.39265591066</v>
      </c>
      <c r="GR59" s="137">
        <f t="shared" si="42"/>
        <v>32411.386910008143</v>
      </c>
      <c r="GS59" s="137">
        <f t="shared" si="42"/>
        <v>1571.9930731269442</v>
      </c>
      <c r="GT59" s="137">
        <f t="shared" si="42"/>
        <v>4707.3129578011385</v>
      </c>
      <c r="GU59" s="137">
        <f t="shared" si="42"/>
        <v>718.99305978229586</v>
      </c>
      <c r="GV59" s="137">
        <f t="shared" si="42"/>
        <v>253.66350059314286</v>
      </c>
      <c r="GW59" s="137">
        <f t="shared" ref="GW59:IA59" si="43">GW46+GW47+GW48</f>
        <v>714.33881935465502</v>
      </c>
      <c r="GX59" s="137">
        <f t="shared" si="43"/>
        <v>184453.77868066341</v>
      </c>
      <c r="GY59" s="137">
        <f t="shared" si="43"/>
        <v>547018.13995281386</v>
      </c>
      <c r="GZ59" s="137">
        <f t="shared" si="43"/>
        <v>13.424947746845845</v>
      </c>
      <c r="HA59" s="137">
        <f t="shared" si="43"/>
        <v>15831.045665281194</v>
      </c>
      <c r="HB59" s="137">
        <f t="shared" si="43"/>
        <v>7861.4003324435253</v>
      </c>
      <c r="HC59" s="137">
        <f t="shared" si="43"/>
        <v>186.45627295114465</v>
      </c>
      <c r="HD59" s="137">
        <f t="shared" si="43"/>
        <v>3699.5941068614297</v>
      </c>
      <c r="HE59" s="137">
        <f t="shared" si="43"/>
        <v>0</v>
      </c>
      <c r="HF59" s="137">
        <f t="shared" si="43"/>
        <v>0</v>
      </c>
      <c r="HG59" s="137">
        <f t="shared" si="43"/>
        <v>580.30467157657768</v>
      </c>
      <c r="HH59" s="137">
        <f t="shared" si="43"/>
        <v>1394.9675961055113</v>
      </c>
      <c r="HI59" s="137">
        <f t="shared" si="43"/>
        <v>244.03163438010768</v>
      </c>
      <c r="HJ59" s="137">
        <f t="shared" si="43"/>
        <v>3098.2878709749348</v>
      </c>
      <c r="HK59" s="137">
        <f t="shared" si="43"/>
        <v>217.85086654523025</v>
      </c>
      <c r="HL59" s="137">
        <f t="shared" si="43"/>
        <v>1618.41913887799</v>
      </c>
      <c r="HM59" s="137">
        <f t="shared" si="43"/>
        <v>129.0208136091606</v>
      </c>
      <c r="HN59" s="137">
        <f t="shared" si="43"/>
        <v>868.10976123772991</v>
      </c>
      <c r="HO59" s="137">
        <f t="shared" si="43"/>
        <v>10183.082886023109</v>
      </c>
      <c r="HP59" s="137">
        <f t="shared" si="43"/>
        <v>20852.713081575355</v>
      </c>
      <c r="HQ59" s="137">
        <f t="shared" si="43"/>
        <v>5879.9356309689601</v>
      </c>
      <c r="HR59" s="137">
        <f t="shared" si="43"/>
        <v>53290.794301665926</v>
      </c>
      <c r="HS59" s="137">
        <f t="shared" si="43"/>
        <v>147202.06030320562</v>
      </c>
      <c r="HT59" s="137">
        <f t="shared" si="43"/>
        <v>27883.462436589696</v>
      </c>
      <c r="HU59" s="137">
        <f t="shared" si="43"/>
        <v>1556.5085791910208</v>
      </c>
      <c r="HV59" s="137">
        <f t="shared" si="43"/>
        <v>20207.041632842789</v>
      </c>
      <c r="HW59" s="137">
        <f t="shared" si="43"/>
        <v>589.58554992683833</v>
      </c>
      <c r="HX59" s="137">
        <f t="shared" si="43"/>
        <v>197.87878375514575</v>
      </c>
      <c r="HY59" s="137">
        <f t="shared" si="43"/>
        <v>627.68555163236874</v>
      </c>
      <c r="HZ59" s="137">
        <f t="shared" si="43"/>
        <v>167132.368542109</v>
      </c>
      <c r="IA59" s="137">
        <f t="shared" si="43"/>
        <v>491346.03095807729</v>
      </c>
    </row>
    <row r="60" spans="11:235" x14ac:dyDescent="0.25">
      <c r="K60" s="27" t="s">
        <v>795</v>
      </c>
      <c r="L60" s="137">
        <f>L6+L7+L8</f>
        <v>17658.829605326995</v>
      </c>
      <c r="M60" s="137">
        <f t="shared" ref="M60:BX60" si="44">M6+M7+M8</f>
        <v>2475.0192480878522</v>
      </c>
      <c r="N60" s="137">
        <f t="shared" si="44"/>
        <v>50180.616770722903</v>
      </c>
      <c r="O60" s="137">
        <f t="shared" si="44"/>
        <v>5657.522627210069</v>
      </c>
      <c r="P60" s="137">
        <f t="shared" si="44"/>
        <v>75368.399276589058</v>
      </c>
      <c r="Q60" s="137">
        <f t="shared" si="44"/>
        <v>4967.7466202283194</v>
      </c>
      <c r="R60" s="137">
        <f t="shared" si="44"/>
        <v>6322.4384316598607</v>
      </c>
      <c r="S60" s="137">
        <f t="shared" si="44"/>
        <v>33977.232496858735</v>
      </c>
      <c r="T60" s="137">
        <f t="shared" si="44"/>
        <v>23309.004857449683</v>
      </c>
      <c r="U60" s="137">
        <f t="shared" si="44"/>
        <v>127634.18367881671</v>
      </c>
      <c r="V60" s="137">
        <f t="shared" si="44"/>
        <v>59486.95829392915</v>
      </c>
      <c r="W60" s="137">
        <f t="shared" si="44"/>
        <v>41325.716552466671</v>
      </c>
      <c r="X60" s="137">
        <f t="shared" si="44"/>
        <v>232694.41142785462</v>
      </c>
      <c r="Y60" s="137">
        <f t="shared" si="44"/>
        <v>23784.202147354357</v>
      </c>
      <c r="Z60" s="137">
        <f t="shared" si="44"/>
        <v>40843.813727136869</v>
      </c>
      <c r="AA60" s="137">
        <f t="shared" si="44"/>
        <v>282289.92800647434</v>
      </c>
      <c r="AB60" s="137">
        <f t="shared" si="44"/>
        <v>467612.71864093136</v>
      </c>
      <c r="AC60" s="137">
        <f t="shared" si="44"/>
        <v>101089.86829512114</v>
      </c>
      <c r="AD60" s="137">
        <f t="shared" si="44"/>
        <v>1029061.2616826752</v>
      </c>
      <c r="AE60" s="137">
        <f t="shared" si="44"/>
        <v>8146416.7439212985</v>
      </c>
      <c r="AF60" s="137">
        <f t="shared" si="44"/>
        <v>445176.66217383527</v>
      </c>
      <c r="AG60" s="137">
        <f t="shared" si="44"/>
        <v>289039.4769527145</v>
      </c>
      <c r="AH60" s="137">
        <f t="shared" si="44"/>
        <v>483935.69675136963</v>
      </c>
      <c r="AI60" s="137">
        <f t="shared" si="44"/>
        <v>86259.376948717661</v>
      </c>
      <c r="AJ60" s="137">
        <f t="shared" si="44"/>
        <v>58238.036486208424</v>
      </c>
      <c r="AK60" s="137">
        <f t="shared" si="44"/>
        <v>129870.9484548317</v>
      </c>
      <c r="AL60" s="137">
        <f t="shared" si="44"/>
        <v>347328.06411847926</v>
      </c>
      <c r="AM60" s="137">
        <f t="shared" si="44"/>
        <v>12612004.878194351</v>
      </c>
      <c r="AN60" s="137">
        <f t="shared" si="44"/>
        <v>10689.770014713335</v>
      </c>
      <c r="AO60" s="137">
        <f t="shared" si="44"/>
        <v>2457.7078853309195</v>
      </c>
      <c r="AP60" s="137">
        <f t="shared" si="44"/>
        <v>51957.207324413605</v>
      </c>
      <c r="AQ60" s="137">
        <f t="shared" si="44"/>
        <v>2790.6351389814859</v>
      </c>
      <c r="AR60" s="137">
        <f t="shared" si="44"/>
        <v>61697.207650409342</v>
      </c>
      <c r="AS60" s="137">
        <f t="shared" si="44"/>
        <v>7103.6803019979197</v>
      </c>
      <c r="AT60" s="137">
        <f t="shared" si="44"/>
        <v>6931.5378772218628</v>
      </c>
      <c r="AU60" s="137">
        <f t="shared" si="44"/>
        <v>36402.166791792064</v>
      </c>
      <c r="AV60" s="137">
        <f t="shared" si="44"/>
        <v>53221.901257590071</v>
      </c>
      <c r="AW60" s="137">
        <f t="shared" si="44"/>
        <v>110641.68451422561</v>
      </c>
      <c r="AX60" s="137">
        <f t="shared" si="44"/>
        <v>49534.565170170143</v>
      </c>
      <c r="AY60" s="137">
        <f t="shared" si="44"/>
        <v>38164.708996975431</v>
      </c>
      <c r="AZ60" s="137">
        <f t="shared" si="44"/>
        <v>216357.44353238068</v>
      </c>
      <c r="BA60" s="137">
        <f t="shared" si="44"/>
        <v>18959.442561254156</v>
      </c>
      <c r="BB60" s="137">
        <f t="shared" si="44"/>
        <v>36681.64435448392</v>
      </c>
      <c r="BC60" s="137">
        <f t="shared" si="44"/>
        <v>208908.98137183176</v>
      </c>
      <c r="BD60" s="137">
        <f t="shared" si="44"/>
        <v>433363.09640934982</v>
      </c>
      <c r="BE60" s="137">
        <f t="shared" si="44"/>
        <v>87494.960484225696</v>
      </c>
      <c r="BF60" s="137">
        <f t="shared" si="44"/>
        <v>1005482.3261217335</v>
      </c>
      <c r="BG60" s="137">
        <f t="shared" si="44"/>
        <v>7600632.2459472623</v>
      </c>
      <c r="BH60" s="137">
        <f t="shared" si="44"/>
        <v>396208.79219889594</v>
      </c>
      <c r="BI60" s="137">
        <f t="shared" si="44"/>
        <v>251813.00161268478</v>
      </c>
      <c r="BJ60" s="137">
        <f t="shared" si="44"/>
        <v>444511.69599719602</v>
      </c>
      <c r="BK60" s="137">
        <f t="shared" si="44"/>
        <v>70200.291204518755</v>
      </c>
      <c r="BL60" s="137">
        <f t="shared" si="44"/>
        <v>49775.98258972085</v>
      </c>
      <c r="BM60" s="137">
        <f t="shared" si="44"/>
        <v>117625.52976767298</v>
      </c>
      <c r="BN60" s="137">
        <f t="shared" si="44"/>
        <v>301812.55496911419</v>
      </c>
      <c r="BO60" s="137">
        <f t="shared" si="44"/>
        <v>11671420.762046147</v>
      </c>
      <c r="BP60" s="137">
        <f t="shared" si="44"/>
        <v>9655.2086957317806</v>
      </c>
      <c r="BQ60" s="137">
        <f t="shared" si="44"/>
        <v>3310.5102721763965</v>
      </c>
      <c r="BR60" s="137">
        <f t="shared" si="44"/>
        <v>53277.025341118715</v>
      </c>
      <c r="BS60" s="137">
        <f t="shared" si="44"/>
        <v>3125.7369194812568</v>
      </c>
      <c r="BT60" s="137">
        <f t="shared" si="44"/>
        <v>59852.097628309421</v>
      </c>
      <c r="BU60" s="137">
        <f t="shared" si="44"/>
        <v>7195.6643099924077</v>
      </c>
      <c r="BV60" s="137">
        <f t="shared" si="44"/>
        <v>8738.7527016248969</v>
      </c>
      <c r="BW60" s="137">
        <f t="shared" si="44"/>
        <v>40240.753355107234</v>
      </c>
      <c r="BX60" s="137">
        <f t="shared" si="44"/>
        <v>36817.45777344767</v>
      </c>
      <c r="BY60" s="137">
        <f t="shared" ref="BY60:EJ60" si="45">BY6+BY7+BY8</f>
        <v>104427.44012927615</v>
      </c>
      <c r="BZ60" s="137">
        <f t="shared" si="45"/>
        <v>49958.257240110936</v>
      </c>
      <c r="CA60" s="137">
        <f t="shared" si="45"/>
        <v>28904.136776911611</v>
      </c>
      <c r="CB60" s="137">
        <f t="shared" si="45"/>
        <v>197159.65782603179</v>
      </c>
      <c r="CC60" s="137">
        <f t="shared" si="45"/>
        <v>21630.285618553527</v>
      </c>
      <c r="CD60" s="137">
        <f t="shared" si="45"/>
        <v>33973.980970258097</v>
      </c>
      <c r="CE60" s="137">
        <f t="shared" si="45"/>
        <v>221173.07631792373</v>
      </c>
      <c r="CF60" s="137">
        <f t="shared" si="45"/>
        <v>400777.07678135252</v>
      </c>
      <c r="CG60" s="137">
        <f t="shared" si="45"/>
        <v>78682.056144487928</v>
      </c>
      <c r="CH60" s="137">
        <f t="shared" si="45"/>
        <v>938736.16364806937</v>
      </c>
      <c r="CI60" s="137">
        <f t="shared" si="45"/>
        <v>7382475.0814825259</v>
      </c>
      <c r="CJ60" s="137">
        <f t="shared" si="45"/>
        <v>440708.39433939673</v>
      </c>
      <c r="CK60" s="137">
        <f t="shared" si="45"/>
        <v>225802.53938787139</v>
      </c>
      <c r="CL60" s="137">
        <f t="shared" si="45"/>
        <v>414557.84825917857</v>
      </c>
      <c r="CM60" s="137">
        <f t="shared" si="45"/>
        <v>56641.429414028753</v>
      </c>
      <c r="CN60" s="137">
        <f t="shared" si="45"/>
        <v>46305.184911677512</v>
      </c>
      <c r="CO60" s="137">
        <f t="shared" si="45"/>
        <v>110415.60316119855</v>
      </c>
      <c r="CP60" s="137">
        <f t="shared" si="45"/>
        <v>303397.73702689668</v>
      </c>
      <c r="CQ60" s="137">
        <f t="shared" si="45"/>
        <v>11277939.15643274</v>
      </c>
      <c r="CR60" s="137">
        <f t="shared" si="45"/>
        <v>8812.9887081362449</v>
      </c>
      <c r="CS60" s="137">
        <f t="shared" si="45"/>
        <v>2888.6213819230247</v>
      </c>
      <c r="CT60" s="137">
        <f t="shared" si="45"/>
        <v>57226.248898100392</v>
      </c>
      <c r="CU60" s="137">
        <f t="shared" si="45"/>
        <v>2770.824760073845</v>
      </c>
      <c r="CV60" s="137">
        <f t="shared" si="45"/>
        <v>54412.501895964611</v>
      </c>
      <c r="CW60" s="137">
        <f t="shared" si="45"/>
        <v>7358.3698861833864</v>
      </c>
      <c r="CX60" s="137">
        <f t="shared" si="45"/>
        <v>11077.774190741267</v>
      </c>
      <c r="CY60" s="137">
        <f t="shared" si="45"/>
        <v>43108.746593926626</v>
      </c>
      <c r="CZ60" s="137">
        <f t="shared" si="45"/>
        <v>15995.806545304578</v>
      </c>
      <c r="DA60" s="137">
        <f t="shared" si="45"/>
        <v>104917.15551513397</v>
      </c>
      <c r="DB60" s="137">
        <f t="shared" si="45"/>
        <v>43493.627433581569</v>
      </c>
      <c r="DC60" s="137">
        <f t="shared" si="45"/>
        <v>22499.230722414464</v>
      </c>
      <c r="DD60" s="137">
        <f t="shared" si="45"/>
        <v>170507.70582884402</v>
      </c>
      <c r="DE60" s="137">
        <f t="shared" si="45"/>
        <v>16383.868745594282</v>
      </c>
      <c r="DF60" s="137">
        <f t="shared" si="45"/>
        <v>26600.973086974365</v>
      </c>
      <c r="DG60" s="137">
        <f t="shared" si="45"/>
        <v>198760.72862848843</v>
      </c>
      <c r="DH60" s="137">
        <f t="shared" si="45"/>
        <v>374711.74615161843</v>
      </c>
      <c r="DI60" s="137">
        <f t="shared" si="45"/>
        <v>66572.254651773532</v>
      </c>
      <c r="DJ60" s="137">
        <f t="shared" si="45"/>
        <v>901245.72676333948</v>
      </c>
      <c r="DK60" s="137">
        <f t="shared" si="45"/>
        <v>6409769.9490312533</v>
      </c>
      <c r="DL60" s="137">
        <f t="shared" si="45"/>
        <v>401509.10263776057</v>
      </c>
      <c r="DM60" s="137">
        <f t="shared" si="45"/>
        <v>192058.83882858322</v>
      </c>
      <c r="DN60" s="137">
        <f t="shared" si="45"/>
        <v>406191.59035611764</v>
      </c>
      <c r="DO60" s="137">
        <f t="shared" si="45"/>
        <v>48984.875233166109</v>
      </c>
      <c r="DP60" s="137">
        <f t="shared" si="45"/>
        <v>36612.632376674956</v>
      </c>
      <c r="DQ60" s="137">
        <f t="shared" si="45"/>
        <v>112732.61632236866</v>
      </c>
      <c r="DR60" s="137">
        <f t="shared" si="45"/>
        <v>627192.57747277105</v>
      </c>
      <c r="DS60" s="137">
        <f t="shared" si="45"/>
        <v>10364397.082646813</v>
      </c>
      <c r="DT60" s="137">
        <f t="shared" si="45"/>
        <v>6463.6456826705953</v>
      </c>
      <c r="DU60" s="137">
        <f t="shared" si="45"/>
        <v>5084.9151435120866</v>
      </c>
      <c r="DV60" s="137">
        <f t="shared" si="45"/>
        <v>53060.215450090465</v>
      </c>
      <c r="DW60" s="137">
        <f t="shared" si="45"/>
        <v>2903.5556089828056</v>
      </c>
      <c r="DX60" s="137">
        <f t="shared" si="45"/>
        <v>58920.071297505245</v>
      </c>
      <c r="DY60" s="137">
        <f t="shared" si="45"/>
        <v>5373.3962468387435</v>
      </c>
      <c r="DZ60" s="137">
        <f t="shared" si="45"/>
        <v>10017.294507614675</v>
      </c>
      <c r="EA60" s="137">
        <f t="shared" si="45"/>
        <v>36216.37672712325</v>
      </c>
      <c r="EB60" s="137">
        <f t="shared" si="45"/>
        <v>13780.891588342818</v>
      </c>
      <c r="EC60" s="137">
        <f t="shared" si="45"/>
        <v>94782.090673635743</v>
      </c>
      <c r="ED60" s="137">
        <f t="shared" si="45"/>
        <v>41866.365247803828</v>
      </c>
      <c r="EE60" s="137">
        <f t="shared" si="45"/>
        <v>19893.871692214805</v>
      </c>
      <c r="EF60" s="137">
        <f t="shared" si="45"/>
        <v>160162.96387732387</v>
      </c>
      <c r="EG60" s="137">
        <f t="shared" si="45"/>
        <v>12450.516509135123</v>
      </c>
      <c r="EH60" s="137">
        <f t="shared" si="45"/>
        <v>20088.98107866642</v>
      </c>
      <c r="EI60" s="137">
        <f t="shared" si="45"/>
        <v>188313.28633736758</v>
      </c>
      <c r="EJ60" s="137">
        <f t="shared" si="45"/>
        <v>333423.72044504131</v>
      </c>
      <c r="EK60" s="137">
        <f t="shared" ref="EK60:GV60" si="46">EK6+EK7+EK8</f>
        <v>72302.257822265383</v>
      </c>
      <c r="EL60" s="137">
        <f t="shared" si="46"/>
        <v>806397.0125855318</v>
      </c>
      <c r="EM60" s="137">
        <f t="shared" si="46"/>
        <v>6166217.0944086351</v>
      </c>
      <c r="EN60" s="137">
        <f t="shared" si="46"/>
        <v>366489.83603607432</v>
      </c>
      <c r="EO60" s="137">
        <f t="shared" si="46"/>
        <v>196405.30475526059</v>
      </c>
      <c r="EP60" s="137">
        <f t="shared" si="46"/>
        <v>404497.97632664593</v>
      </c>
      <c r="EQ60" s="137">
        <f t="shared" si="46"/>
        <v>47349.650479000346</v>
      </c>
      <c r="ER60" s="137">
        <f t="shared" si="46"/>
        <v>34223.911227914658</v>
      </c>
      <c r="ES60" s="137">
        <f t="shared" si="46"/>
        <v>91659.790876598752</v>
      </c>
      <c r="ET60" s="137">
        <f t="shared" si="46"/>
        <v>257306.66208321677</v>
      </c>
      <c r="EU60" s="137">
        <f t="shared" si="46"/>
        <v>9505651.6547150128</v>
      </c>
      <c r="EV60" s="137">
        <f t="shared" si="46"/>
        <v>5347.3901960421263</v>
      </c>
      <c r="EW60" s="137">
        <f t="shared" si="46"/>
        <v>4020.0142721728521</v>
      </c>
      <c r="EX60" s="137">
        <f t="shared" si="46"/>
        <v>36999.76579617316</v>
      </c>
      <c r="EY60" s="137">
        <f t="shared" si="46"/>
        <v>3926.8734116310798</v>
      </c>
      <c r="EZ60" s="137">
        <f t="shared" si="46"/>
        <v>59934.906263445562</v>
      </c>
      <c r="FA60" s="137">
        <f t="shared" si="46"/>
        <v>7525.1718876578952</v>
      </c>
      <c r="FB60" s="137">
        <f t="shared" si="46"/>
        <v>12047.509653970181</v>
      </c>
      <c r="FC60" s="137">
        <f t="shared" si="46"/>
        <v>24527.730640625548</v>
      </c>
      <c r="FD60" s="137">
        <f t="shared" si="46"/>
        <v>14705.517229992198</v>
      </c>
      <c r="FE60" s="137">
        <f t="shared" si="46"/>
        <v>83100.608741579112</v>
      </c>
      <c r="FF60" s="137">
        <f t="shared" si="46"/>
        <v>40083.417508619474</v>
      </c>
      <c r="FG60" s="137">
        <f t="shared" si="46"/>
        <v>22386.625384017683</v>
      </c>
      <c r="FH60" s="137">
        <f t="shared" si="46"/>
        <v>159395.80960122193</v>
      </c>
      <c r="FI60" s="137">
        <f t="shared" si="46"/>
        <v>10078.778315066893</v>
      </c>
      <c r="FJ60" s="137">
        <f t="shared" si="46"/>
        <v>17763.829120265138</v>
      </c>
      <c r="FK60" s="137">
        <f t="shared" si="46"/>
        <v>169118.58853835441</v>
      </c>
      <c r="FL60" s="137">
        <f t="shared" si="46"/>
        <v>340660.77380655712</v>
      </c>
      <c r="FM60" s="137">
        <f t="shared" si="46"/>
        <v>57033.323304033795</v>
      </c>
      <c r="FN60" s="137">
        <f t="shared" si="46"/>
        <v>800870.65699089877</v>
      </c>
      <c r="FO60" s="137">
        <f t="shared" si="46"/>
        <v>5792600.3522866759</v>
      </c>
      <c r="FP60" s="137">
        <f t="shared" si="46"/>
        <v>311439.69578710152</v>
      </c>
      <c r="FQ60" s="137">
        <f t="shared" si="46"/>
        <v>162094.20808417146</v>
      </c>
      <c r="FR60" s="137">
        <f t="shared" si="46"/>
        <v>399618.86697462108</v>
      </c>
      <c r="FS60" s="137">
        <f t="shared" si="46"/>
        <v>35517.260581320421</v>
      </c>
      <c r="FT60" s="137">
        <f t="shared" si="46"/>
        <v>36426.399051225249</v>
      </c>
      <c r="FU60" s="137">
        <f t="shared" si="46"/>
        <v>81169.822736915434</v>
      </c>
      <c r="FV60" s="137">
        <f t="shared" si="46"/>
        <v>249704.43459285185</v>
      </c>
      <c r="FW60" s="137">
        <f t="shared" si="46"/>
        <v>8938098.3307572082</v>
      </c>
      <c r="FX60" s="137">
        <f t="shared" si="46"/>
        <v>6891.1298591270634</v>
      </c>
      <c r="FY60" s="137">
        <f t="shared" si="46"/>
        <v>2079.7997113780589</v>
      </c>
      <c r="FZ60" s="137">
        <f t="shared" si="46"/>
        <v>33734.284226620002</v>
      </c>
      <c r="GA60" s="137">
        <f t="shared" si="46"/>
        <v>4875.0447192208394</v>
      </c>
      <c r="GB60" s="137">
        <f t="shared" si="46"/>
        <v>62577.317875309011</v>
      </c>
      <c r="GC60" s="137">
        <f t="shared" si="46"/>
        <v>8814.6095920126627</v>
      </c>
      <c r="GD60" s="137">
        <f t="shared" si="46"/>
        <v>9707.4739025474937</v>
      </c>
      <c r="GE60" s="137">
        <f t="shared" si="46"/>
        <v>33626.944152145967</v>
      </c>
      <c r="GF60" s="137">
        <f t="shared" si="46"/>
        <v>10947.571731509186</v>
      </c>
      <c r="GG60" s="137">
        <f t="shared" si="46"/>
        <v>67133.00119266301</v>
      </c>
      <c r="GH60" s="137">
        <f t="shared" si="46"/>
        <v>37240.594214309211</v>
      </c>
      <c r="GI60" s="137">
        <f t="shared" si="46"/>
        <v>16332.976285779196</v>
      </c>
      <c r="GJ60" s="137">
        <f t="shared" si="46"/>
        <v>143019.9421853919</v>
      </c>
      <c r="GK60" s="137">
        <f t="shared" si="46"/>
        <v>9715.3427190765942</v>
      </c>
      <c r="GL60" s="137">
        <f t="shared" si="46"/>
        <v>17725.071539029981</v>
      </c>
      <c r="GM60" s="137">
        <f t="shared" si="46"/>
        <v>183480.46820079917</v>
      </c>
      <c r="GN60" s="137">
        <f t="shared" si="46"/>
        <v>305731.24109441962</v>
      </c>
      <c r="GO60" s="137">
        <f t="shared" si="46"/>
        <v>58385.143074954161</v>
      </c>
      <c r="GP60" s="137">
        <f t="shared" si="46"/>
        <v>840484.28223091899</v>
      </c>
      <c r="GQ60" s="137">
        <f t="shared" si="46"/>
        <v>6260014.6991544832</v>
      </c>
      <c r="GR60" s="137">
        <f t="shared" si="46"/>
        <v>320929.682993797</v>
      </c>
      <c r="GS60" s="137">
        <f t="shared" si="46"/>
        <v>159101.11896782034</v>
      </c>
      <c r="GT60" s="137">
        <f t="shared" si="46"/>
        <v>429177.00724605459</v>
      </c>
      <c r="GU60" s="137">
        <f t="shared" si="46"/>
        <v>32001.710156975587</v>
      </c>
      <c r="GV60" s="137">
        <f t="shared" si="46"/>
        <v>34561.757105215613</v>
      </c>
      <c r="GW60" s="137">
        <f t="shared" ref="GW60:IA60" si="47">GW6+GW7+GW8</f>
        <v>65161.360731855333</v>
      </c>
      <c r="GX60" s="137">
        <f t="shared" si="47"/>
        <v>217416.82024014794</v>
      </c>
      <c r="GY60" s="137">
        <f t="shared" si="47"/>
        <v>9370866.3951035626</v>
      </c>
      <c r="GZ60" s="137">
        <f t="shared" si="47"/>
        <v>5993.191023562963</v>
      </c>
      <c r="HA60" s="137">
        <f t="shared" si="47"/>
        <v>1208.5431628131917</v>
      </c>
      <c r="HB60" s="137">
        <f t="shared" si="47"/>
        <v>26978.105199168247</v>
      </c>
      <c r="HC60" s="137">
        <f t="shared" si="47"/>
        <v>4807.5030833930696</v>
      </c>
      <c r="HD60" s="137">
        <f t="shared" si="47"/>
        <v>57030.11807849515</v>
      </c>
      <c r="HE60" s="137">
        <f t="shared" si="47"/>
        <v>7431.2136870262157</v>
      </c>
      <c r="HF60" s="137">
        <f t="shared" si="47"/>
        <v>8064.8005619461637</v>
      </c>
      <c r="HG60" s="137">
        <f t="shared" si="47"/>
        <v>19305.755757212075</v>
      </c>
      <c r="HH60" s="137">
        <f t="shared" si="47"/>
        <v>7896.0176007625441</v>
      </c>
      <c r="HI60" s="137">
        <f t="shared" si="47"/>
        <v>44711.907051152368</v>
      </c>
      <c r="HJ60" s="137">
        <f t="shared" si="47"/>
        <v>28985.296398827719</v>
      </c>
      <c r="HK60" s="137">
        <f t="shared" si="47"/>
        <v>14365.163418820084</v>
      </c>
      <c r="HL60" s="137">
        <f t="shared" si="47"/>
        <v>111006.13421939148</v>
      </c>
      <c r="HM60" s="137">
        <f t="shared" si="47"/>
        <v>6677.7725365714614</v>
      </c>
      <c r="HN60" s="137">
        <f t="shared" si="47"/>
        <v>13752.203405019154</v>
      </c>
      <c r="HO60" s="137">
        <f t="shared" si="47"/>
        <v>138451.11200667292</v>
      </c>
      <c r="HP60" s="137">
        <f t="shared" si="47"/>
        <v>245130.07118738978</v>
      </c>
      <c r="HQ60" s="137">
        <f t="shared" si="47"/>
        <v>39634.051816467931</v>
      </c>
      <c r="HR60" s="137">
        <f t="shared" si="47"/>
        <v>788254.05773232074</v>
      </c>
      <c r="HS60" s="137">
        <f t="shared" si="47"/>
        <v>4895275.9737603366</v>
      </c>
      <c r="HT60" s="137">
        <f t="shared" si="47"/>
        <v>675369.5290689338</v>
      </c>
      <c r="HU60" s="137">
        <f t="shared" si="47"/>
        <v>119877.22330368723</v>
      </c>
      <c r="HV60" s="137">
        <f t="shared" si="47"/>
        <v>220970.10022758602</v>
      </c>
      <c r="HW60" s="137">
        <f t="shared" si="47"/>
        <v>29609.88635482224</v>
      </c>
      <c r="HX60" s="137">
        <f t="shared" si="47"/>
        <v>26983.589908214457</v>
      </c>
      <c r="HY60" s="137">
        <f t="shared" si="47"/>
        <v>52096.387750775866</v>
      </c>
      <c r="HZ60" s="137">
        <f t="shared" si="47"/>
        <v>233410.15254664086</v>
      </c>
      <c r="IA60" s="137">
        <f t="shared" si="47"/>
        <v>7823275.8608480114</v>
      </c>
    </row>
    <row r="61" spans="11:235" x14ac:dyDescent="0.25">
      <c r="K61" s="103" t="s">
        <v>844</v>
      </c>
      <c r="L61" s="137">
        <f>SUM(L51:L60)</f>
        <v>275078.65088099032</v>
      </c>
      <c r="M61" s="137">
        <f t="shared" ref="M61:BX61" si="48">SUM(M51:M60)</f>
        <v>92405.410754300407</v>
      </c>
      <c r="N61" s="137">
        <f t="shared" si="48"/>
        <v>684087.00411816523</v>
      </c>
      <c r="O61" s="137">
        <f t="shared" si="48"/>
        <v>76074.210351970323</v>
      </c>
      <c r="P61" s="137">
        <f t="shared" si="48"/>
        <v>790466.43483217328</v>
      </c>
      <c r="Q61" s="137">
        <f t="shared" si="48"/>
        <v>67499.943182746894</v>
      </c>
      <c r="R61" s="137">
        <f t="shared" si="48"/>
        <v>128747.35864591639</v>
      </c>
      <c r="S61" s="137">
        <f t="shared" si="48"/>
        <v>416951.18725140434</v>
      </c>
      <c r="T61" s="137">
        <f t="shared" si="48"/>
        <v>264198.399737111</v>
      </c>
      <c r="U61" s="137">
        <f t="shared" si="48"/>
        <v>1274761.1157417342</v>
      </c>
      <c r="V61" s="137">
        <f t="shared" si="48"/>
        <v>509756.26109786821</v>
      </c>
      <c r="W61" s="137">
        <f t="shared" si="48"/>
        <v>474190.3320736278</v>
      </c>
      <c r="X61" s="137">
        <f t="shared" si="48"/>
        <v>1665741.7685356638</v>
      </c>
      <c r="Y61" s="137">
        <f t="shared" si="48"/>
        <v>290380.91870871815</v>
      </c>
      <c r="Z61" s="137">
        <f t="shared" si="48"/>
        <v>328017.10943066108</v>
      </c>
      <c r="AA61" s="137">
        <f t="shared" si="48"/>
        <v>1711746.634188541</v>
      </c>
      <c r="AB61" s="137">
        <f t="shared" si="48"/>
        <v>4218686.7313980926</v>
      </c>
      <c r="AC61" s="137">
        <f t="shared" si="48"/>
        <v>1012968.4859002344</v>
      </c>
      <c r="AD61" s="137">
        <f t="shared" si="48"/>
        <v>13482710.063538618</v>
      </c>
      <c r="AE61" s="137">
        <f t="shared" si="48"/>
        <v>38774653.606415495</v>
      </c>
      <c r="AF61" s="137">
        <f t="shared" si="48"/>
        <v>4063533.3015127894</v>
      </c>
      <c r="AG61" s="137">
        <f t="shared" si="48"/>
        <v>2245531.1504474031</v>
      </c>
      <c r="AH61" s="137">
        <f t="shared" si="48"/>
        <v>4242795.910177609</v>
      </c>
      <c r="AI61" s="137">
        <f t="shared" si="48"/>
        <v>512534.40844562312</v>
      </c>
      <c r="AJ61" s="137">
        <f t="shared" si="48"/>
        <v>506009.92418380652</v>
      </c>
      <c r="AK61" s="137">
        <f t="shared" si="48"/>
        <v>1198215.40738653</v>
      </c>
      <c r="AL61" s="137">
        <f t="shared" si="48"/>
        <v>2772791.8871659348</v>
      </c>
      <c r="AM61" s="137">
        <f t="shared" si="48"/>
        <v>82080533.616103709</v>
      </c>
      <c r="AN61" s="137">
        <f t="shared" si="48"/>
        <v>242545.26845582106</v>
      </c>
      <c r="AO61" s="137">
        <f t="shared" si="48"/>
        <v>87392.837678302196</v>
      </c>
      <c r="AP61" s="137">
        <f t="shared" si="48"/>
        <v>651447.58326431736</v>
      </c>
      <c r="AQ61" s="137">
        <f t="shared" si="48"/>
        <v>71534.120610181446</v>
      </c>
      <c r="AR61" s="137">
        <f t="shared" si="48"/>
        <v>726285.48494723672</v>
      </c>
      <c r="AS61" s="137">
        <f t="shared" si="48"/>
        <v>65710.326578275053</v>
      </c>
      <c r="AT61" s="137">
        <f t="shared" si="48"/>
        <v>125486.31081654564</v>
      </c>
      <c r="AU61" s="137">
        <f t="shared" si="48"/>
        <v>420421.63798321894</v>
      </c>
      <c r="AV61" s="137">
        <f t="shared" si="48"/>
        <v>300107.21456727106</v>
      </c>
      <c r="AW61" s="137">
        <f t="shared" si="48"/>
        <v>1179691.7652898845</v>
      </c>
      <c r="AX61" s="137">
        <f t="shared" si="48"/>
        <v>491847.84552464256</v>
      </c>
      <c r="AY61" s="137">
        <f t="shared" si="48"/>
        <v>423468.71856502007</v>
      </c>
      <c r="AZ61" s="137">
        <f t="shared" si="48"/>
        <v>1714623.4441177503</v>
      </c>
      <c r="BA61" s="137">
        <f t="shared" si="48"/>
        <v>256011.94456995203</v>
      </c>
      <c r="BB61" s="137">
        <f t="shared" si="48"/>
        <v>313195.72080210591</v>
      </c>
      <c r="BC61" s="137">
        <f t="shared" si="48"/>
        <v>1585762.9608737391</v>
      </c>
      <c r="BD61" s="137">
        <f t="shared" si="48"/>
        <v>4265770.0328383483</v>
      </c>
      <c r="BE61" s="137">
        <f t="shared" si="48"/>
        <v>1013353.4430304925</v>
      </c>
      <c r="BF61" s="137">
        <f t="shared" si="48"/>
        <v>13513936.63872477</v>
      </c>
      <c r="BG61" s="137">
        <f t="shared" si="48"/>
        <v>38222800.276936136</v>
      </c>
      <c r="BH61" s="137">
        <f t="shared" si="48"/>
        <v>4136696.4198100679</v>
      </c>
      <c r="BI61" s="137">
        <f t="shared" si="48"/>
        <v>2234728.603373168</v>
      </c>
      <c r="BJ61" s="137">
        <f t="shared" si="48"/>
        <v>3987158.968725157</v>
      </c>
      <c r="BK61" s="137">
        <f t="shared" si="48"/>
        <v>509752.00001166249</v>
      </c>
      <c r="BL61" s="137">
        <f t="shared" si="48"/>
        <v>483611.52414469089</v>
      </c>
      <c r="BM61" s="137">
        <f t="shared" si="48"/>
        <v>1173797.7522069903</v>
      </c>
      <c r="BN61" s="137">
        <f t="shared" si="48"/>
        <v>2711266.9522578856</v>
      </c>
      <c r="BO61" s="137">
        <f t="shared" si="48"/>
        <v>80908405.796703622</v>
      </c>
      <c r="BP61" s="137">
        <f t="shared" si="48"/>
        <v>228341.19493798725</v>
      </c>
      <c r="BQ61" s="137">
        <f t="shared" si="48"/>
        <v>77570.268675888452</v>
      </c>
      <c r="BR61" s="137">
        <f t="shared" si="48"/>
        <v>664823.67891355767</v>
      </c>
      <c r="BS61" s="137">
        <f t="shared" si="48"/>
        <v>67514.421052170699</v>
      </c>
      <c r="BT61" s="137">
        <f t="shared" si="48"/>
        <v>702742.21262164309</v>
      </c>
      <c r="BU61" s="137">
        <f t="shared" si="48"/>
        <v>58878.33753007534</v>
      </c>
      <c r="BV61" s="137">
        <f t="shared" si="48"/>
        <v>117276.84182558436</v>
      </c>
      <c r="BW61" s="137">
        <f t="shared" si="48"/>
        <v>401490.75172317942</v>
      </c>
      <c r="BX61" s="137">
        <f t="shared" si="48"/>
        <v>256231.87771492224</v>
      </c>
      <c r="BY61" s="137">
        <f t="shared" ref="BY61:EJ61" si="49">SUM(BY51:BY60)</f>
        <v>1106073.2437636356</v>
      </c>
      <c r="BZ61" s="137">
        <f t="shared" si="49"/>
        <v>515804.92695121357</v>
      </c>
      <c r="CA61" s="137">
        <f t="shared" si="49"/>
        <v>407279.64593769296</v>
      </c>
      <c r="CB61" s="137">
        <f t="shared" si="49"/>
        <v>1789965.4081639873</v>
      </c>
      <c r="CC61" s="137">
        <f t="shared" si="49"/>
        <v>261703.47699190833</v>
      </c>
      <c r="CD61" s="137">
        <f t="shared" si="49"/>
        <v>286818.14631488069</v>
      </c>
      <c r="CE61" s="137">
        <f t="shared" si="49"/>
        <v>1560265.7654209444</v>
      </c>
      <c r="CF61" s="137">
        <f t="shared" si="49"/>
        <v>4202459.1017039921</v>
      </c>
      <c r="CG61" s="137">
        <f t="shared" si="49"/>
        <v>948333.32411925425</v>
      </c>
      <c r="CH61" s="137">
        <f t="shared" si="49"/>
        <v>14104917.389035791</v>
      </c>
      <c r="CI61" s="137">
        <f t="shared" si="49"/>
        <v>38422145.703134321</v>
      </c>
      <c r="CJ61" s="137">
        <f t="shared" si="49"/>
        <v>4032429.6545164618</v>
      </c>
      <c r="CK61" s="137">
        <f t="shared" si="49"/>
        <v>2096732.3674610127</v>
      </c>
      <c r="CL61" s="137">
        <f t="shared" si="49"/>
        <v>3850522.6155620799</v>
      </c>
      <c r="CM61" s="137">
        <f t="shared" si="49"/>
        <v>471188.24839595275</v>
      </c>
      <c r="CN61" s="137">
        <f t="shared" si="49"/>
        <v>475708.55317995057</v>
      </c>
      <c r="CO61" s="137">
        <f t="shared" si="49"/>
        <v>1068285.9906668784</v>
      </c>
      <c r="CP61" s="137">
        <f t="shared" si="49"/>
        <v>2551453.4764144104</v>
      </c>
      <c r="CQ61" s="137">
        <f t="shared" si="49"/>
        <v>80726956.622729361</v>
      </c>
      <c r="CR61" s="137">
        <f t="shared" si="49"/>
        <v>216448.45904401672</v>
      </c>
      <c r="CS61" s="137">
        <f t="shared" si="49"/>
        <v>64273.957548236322</v>
      </c>
      <c r="CT61" s="137">
        <f t="shared" si="49"/>
        <v>606002.07392713742</v>
      </c>
      <c r="CU61" s="137">
        <f t="shared" si="49"/>
        <v>56960.224425450368</v>
      </c>
      <c r="CV61" s="137">
        <f t="shared" si="49"/>
        <v>659479.23831793875</v>
      </c>
      <c r="CW61" s="137">
        <f t="shared" si="49"/>
        <v>54640.735046979098</v>
      </c>
      <c r="CX61" s="137">
        <f t="shared" si="49"/>
        <v>99718.022155454106</v>
      </c>
      <c r="CY61" s="137">
        <f t="shared" si="49"/>
        <v>336762.73956710839</v>
      </c>
      <c r="CZ61" s="137">
        <f t="shared" si="49"/>
        <v>209109.26864279341</v>
      </c>
      <c r="DA61" s="137">
        <f t="shared" si="49"/>
        <v>994142.11257951614</v>
      </c>
      <c r="DB61" s="137">
        <f t="shared" si="49"/>
        <v>485752.21698408533</v>
      </c>
      <c r="DC61" s="137">
        <f t="shared" si="49"/>
        <v>355177.13796475582</v>
      </c>
      <c r="DD61" s="137">
        <f t="shared" si="49"/>
        <v>1636380.7788786574</v>
      </c>
      <c r="DE61" s="137">
        <f t="shared" si="49"/>
        <v>241660.74226388405</v>
      </c>
      <c r="DF61" s="137">
        <f t="shared" si="49"/>
        <v>260335.69032871863</v>
      </c>
      <c r="DG61" s="137">
        <f t="shared" si="49"/>
        <v>1531477.8369033132</v>
      </c>
      <c r="DH61" s="137">
        <f t="shared" si="49"/>
        <v>3958731.511079127</v>
      </c>
      <c r="DI61" s="137">
        <f t="shared" si="49"/>
        <v>897172.67857085704</v>
      </c>
      <c r="DJ61" s="137">
        <f t="shared" si="49"/>
        <v>13255809.732819103</v>
      </c>
      <c r="DK61" s="137">
        <f t="shared" si="49"/>
        <v>35501053.881059214</v>
      </c>
      <c r="DL61" s="137">
        <f t="shared" si="49"/>
        <v>3638142.1962387115</v>
      </c>
      <c r="DM61" s="137">
        <f t="shared" si="49"/>
        <v>1929397.6701330976</v>
      </c>
      <c r="DN61" s="137">
        <f t="shared" si="49"/>
        <v>3877352.8899204517</v>
      </c>
      <c r="DO61" s="137">
        <f t="shared" si="49"/>
        <v>445529.42728454369</v>
      </c>
      <c r="DP61" s="137">
        <f t="shared" si="49"/>
        <v>418402.0071267286</v>
      </c>
      <c r="DQ61" s="137">
        <f t="shared" si="49"/>
        <v>1047422.6007149039</v>
      </c>
      <c r="DR61" s="137">
        <f t="shared" si="49"/>
        <v>2769640.4078904372</v>
      </c>
      <c r="DS61" s="137">
        <f t="shared" si="49"/>
        <v>75546976.237415224</v>
      </c>
      <c r="DT61" s="137">
        <f t="shared" si="49"/>
        <v>197204.24960713339</v>
      </c>
      <c r="DU61" s="137">
        <f t="shared" si="49"/>
        <v>75286.321156240578</v>
      </c>
      <c r="DV61" s="137">
        <f t="shared" si="49"/>
        <v>556881.95262637571</v>
      </c>
      <c r="DW61" s="137">
        <f t="shared" si="49"/>
        <v>51968.22201424573</v>
      </c>
      <c r="DX61" s="137">
        <f t="shared" si="49"/>
        <v>655261.0959753606</v>
      </c>
      <c r="DY61" s="137">
        <f t="shared" si="49"/>
        <v>48519.692234075323</v>
      </c>
      <c r="DZ61" s="137">
        <f t="shared" si="49"/>
        <v>87287.631788107654</v>
      </c>
      <c r="EA61" s="137">
        <f t="shared" si="49"/>
        <v>308078.51399691799</v>
      </c>
      <c r="EB61" s="137">
        <f t="shared" si="49"/>
        <v>177917.41298463914</v>
      </c>
      <c r="EC61" s="137">
        <f t="shared" si="49"/>
        <v>977443.5864682449</v>
      </c>
      <c r="ED61" s="137">
        <f t="shared" si="49"/>
        <v>363882.48607476393</v>
      </c>
      <c r="EE61" s="137">
        <f t="shared" si="49"/>
        <v>336460.21008064266</v>
      </c>
      <c r="EF61" s="137">
        <f t="shared" si="49"/>
        <v>1489348.9289026379</v>
      </c>
      <c r="EG61" s="137">
        <f t="shared" si="49"/>
        <v>233058.35616148246</v>
      </c>
      <c r="EH61" s="137">
        <f t="shared" si="49"/>
        <v>226370.74215500397</v>
      </c>
      <c r="EI61" s="137">
        <f t="shared" si="49"/>
        <v>1423823.4916271458</v>
      </c>
      <c r="EJ61" s="137">
        <f t="shared" si="49"/>
        <v>4076903.932979824</v>
      </c>
      <c r="EK61" s="137">
        <f t="shared" ref="EK61:GV61" si="50">SUM(EK51:EK60)</f>
        <v>849488.57365214941</v>
      </c>
      <c r="EL61" s="137">
        <f t="shared" si="50"/>
        <v>12116687.893572986</v>
      </c>
      <c r="EM61" s="137">
        <f t="shared" si="50"/>
        <v>34192772.260285892</v>
      </c>
      <c r="EN61" s="137">
        <f t="shared" si="50"/>
        <v>3602632.7618650016</v>
      </c>
      <c r="EO61" s="137">
        <f t="shared" si="50"/>
        <v>1887348.3040823662</v>
      </c>
      <c r="EP61" s="137">
        <f t="shared" si="50"/>
        <v>3830391.8214359661</v>
      </c>
      <c r="EQ61" s="137">
        <f t="shared" si="50"/>
        <v>421976.38467010244</v>
      </c>
      <c r="ER61" s="137">
        <f t="shared" si="50"/>
        <v>369353.89776463114</v>
      </c>
      <c r="ES61" s="137">
        <f t="shared" si="50"/>
        <v>1002529.3403739145</v>
      </c>
      <c r="ET61" s="137">
        <f t="shared" si="50"/>
        <v>2317776.6018615565</v>
      </c>
      <c r="EU61" s="137">
        <f t="shared" si="50"/>
        <v>71876654.666397408</v>
      </c>
      <c r="EV61" s="137">
        <f t="shared" si="50"/>
        <v>162115.20909520509</v>
      </c>
      <c r="EW61" s="137">
        <f t="shared" si="50"/>
        <v>64927.855512938178</v>
      </c>
      <c r="EX61" s="137">
        <f t="shared" si="50"/>
        <v>461345.69456894021</v>
      </c>
      <c r="EY61" s="137">
        <f t="shared" si="50"/>
        <v>47661.742115018722</v>
      </c>
      <c r="EZ61" s="137">
        <f t="shared" si="50"/>
        <v>566001.29387819744</v>
      </c>
      <c r="FA61" s="137">
        <f t="shared" si="50"/>
        <v>48944.946431158001</v>
      </c>
      <c r="FB61" s="137">
        <f t="shared" si="50"/>
        <v>88382.449944301101</v>
      </c>
      <c r="FC61" s="137">
        <f t="shared" si="50"/>
        <v>251333.80386440322</v>
      </c>
      <c r="FD61" s="137">
        <f t="shared" si="50"/>
        <v>157791.59423613918</v>
      </c>
      <c r="FE61" s="137">
        <f t="shared" si="50"/>
        <v>802174.56423181354</v>
      </c>
      <c r="FF61" s="137">
        <f t="shared" si="50"/>
        <v>304002.70112357481</v>
      </c>
      <c r="FG61" s="137">
        <f t="shared" si="50"/>
        <v>283154.91420548025</v>
      </c>
      <c r="FH61" s="137">
        <f t="shared" si="50"/>
        <v>1375609.0644886072</v>
      </c>
      <c r="FI61" s="137">
        <f t="shared" si="50"/>
        <v>221398.83557680214</v>
      </c>
      <c r="FJ61" s="137">
        <f t="shared" si="50"/>
        <v>204959.64415747783</v>
      </c>
      <c r="FK61" s="137">
        <f t="shared" si="50"/>
        <v>1272120.6710816112</v>
      </c>
      <c r="FL61" s="137">
        <f t="shared" si="50"/>
        <v>3484702.0993269281</v>
      </c>
      <c r="FM61" s="137">
        <f t="shared" si="50"/>
        <v>817432.44932286814</v>
      </c>
      <c r="FN61" s="137">
        <f t="shared" si="50"/>
        <v>11017397.853494598</v>
      </c>
      <c r="FO61" s="137">
        <f t="shared" si="50"/>
        <v>31170397.057535581</v>
      </c>
      <c r="FP61" s="137">
        <f t="shared" si="50"/>
        <v>3146285.5340975313</v>
      </c>
      <c r="FQ61" s="137">
        <f t="shared" si="50"/>
        <v>1657130.1614569246</v>
      </c>
      <c r="FR61" s="137">
        <f t="shared" si="50"/>
        <v>3415509.4517543549</v>
      </c>
      <c r="FS61" s="137">
        <f t="shared" si="50"/>
        <v>382775.66638572182</v>
      </c>
      <c r="FT61" s="137">
        <f t="shared" si="50"/>
        <v>343094.19042945083</v>
      </c>
      <c r="FU61" s="137">
        <f t="shared" si="50"/>
        <v>854092.17065757408</v>
      </c>
      <c r="FV61" s="137">
        <f t="shared" si="50"/>
        <v>2137297.999794527</v>
      </c>
      <c r="FW61" s="137">
        <f t="shared" si="50"/>
        <v>64738039.618767716</v>
      </c>
      <c r="FX61" s="137">
        <f t="shared" si="50"/>
        <v>139461.0299077672</v>
      </c>
      <c r="FY61" s="137">
        <f t="shared" si="50"/>
        <v>64153.904569038656</v>
      </c>
      <c r="FZ61" s="137">
        <f t="shared" si="50"/>
        <v>433031.28461161774</v>
      </c>
      <c r="GA61" s="137">
        <f t="shared" si="50"/>
        <v>39907.834418477571</v>
      </c>
      <c r="GB61" s="137">
        <f t="shared" si="50"/>
        <v>495210.7745826607</v>
      </c>
      <c r="GC61" s="137">
        <f t="shared" si="50"/>
        <v>54801.16386280478</v>
      </c>
      <c r="GD61" s="137">
        <f t="shared" si="50"/>
        <v>136112.66282624795</v>
      </c>
      <c r="GE61" s="137">
        <f t="shared" si="50"/>
        <v>273183.47490728297</v>
      </c>
      <c r="GF61" s="137">
        <f t="shared" si="50"/>
        <v>153937.75871073423</v>
      </c>
      <c r="GG61" s="137">
        <f t="shared" si="50"/>
        <v>724522.52546590741</v>
      </c>
      <c r="GH61" s="137">
        <f t="shared" si="50"/>
        <v>267985.20786896604</v>
      </c>
      <c r="GI61" s="137">
        <f t="shared" si="50"/>
        <v>221273.15997686575</v>
      </c>
      <c r="GJ61" s="137">
        <f t="shared" si="50"/>
        <v>1381983.8223776852</v>
      </c>
      <c r="GK61" s="137">
        <f t="shared" si="50"/>
        <v>170123.2338134895</v>
      </c>
      <c r="GL61" s="137">
        <f t="shared" si="50"/>
        <v>213889.52636840116</v>
      </c>
      <c r="GM61" s="137">
        <f t="shared" si="50"/>
        <v>1241603.0659610783</v>
      </c>
      <c r="GN61" s="137">
        <f t="shared" si="50"/>
        <v>3450496.2369352262</v>
      </c>
      <c r="GO61" s="137">
        <f t="shared" si="50"/>
        <v>842285.30027017684</v>
      </c>
      <c r="GP61" s="137">
        <f t="shared" si="50"/>
        <v>10899578.785174303</v>
      </c>
      <c r="GQ61" s="137">
        <f t="shared" si="50"/>
        <v>28547441.746363543</v>
      </c>
      <c r="GR61" s="137">
        <f t="shared" si="50"/>
        <v>2950135.730867052</v>
      </c>
      <c r="GS61" s="137">
        <f t="shared" si="50"/>
        <v>1540381.3053846068</v>
      </c>
      <c r="GT61" s="137">
        <f t="shared" si="50"/>
        <v>3409590.7788502439</v>
      </c>
      <c r="GU61" s="137">
        <f t="shared" si="50"/>
        <v>338813.59309144743</v>
      </c>
      <c r="GV61" s="137">
        <f t="shared" si="50"/>
        <v>318149.68672354147</v>
      </c>
      <c r="GW61" s="137">
        <f t="shared" ref="GW61:IA61" si="51">SUM(GW51:GW60)</f>
        <v>811319.58805611858</v>
      </c>
      <c r="GX61" s="137">
        <f t="shared" si="51"/>
        <v>1637467.1061354026</v>
      </c>
      <c r="GY61" s="137">
        <f t="shared" si="51"/>
        <v>60756840.288080707</v>
      </c>
      <c r="GZ61" s="137">
        <f t="shared" si="51"/>
        <v>120136.09087883031</v>
      </c>
      <c r="HA61" s="137">
        <f t="shared" si="51"/>
        <v>60588.082465738349</v>
      </c>
      <c r="HB61" s="137">
        <f t="shared" si="51"/>
        <v>370406.61904210539</v>
      </c>
      <c r="HC61" s="137">
        <f t="shared" si="51"/>
        <v>37080.875209956983</v>
      </c>
      <c r="HD61" s="137">
        <f t="shared" si="51"/>
        <v>424736.07131573377</v>
      </c>
      <c r="HE61" s="137">
        <f t="shared" si="51"/>
        <v>47686.002192620363</v>
      </c>
      <c r="HF61" s="137">
        <f t="shared" si="51"/>
        <v>94121.111727305601</v>
      </c>
      <c r="HG61" s="137">
        <f t="shared" si="51"/>
        <v>202278.61293621999</v>
      </c>
      <c r="HH61" s="137">
        <f t="shared" si="51"/>
        <v>137135.36943456178</v>
      </c>
      <c r="HI61" s="137">
        <f t="shared" si="51"/>
        <v>619876.90510240069</v>
      </c>
      <c r="HJ61" s="137">
        <f t="shared" si="51"/>
        <v>244681.71356124585</v>
      </c>
      <c r="HK61" s="137">
        <f t="shared" si="51"/>
        <v>215458.75116090174</v>
      </c>
      <c r="HL61" s="137">
        <f t="shared" si="51"/>
        <v>1180236.2240346968</v>
      </c>
      <c r="HM61" s="137">
        <f t="shared" si="51"/>
        <v>150802.74405361194</v>
      </c>
      <c r="HN61" s="137">
        <f t="shared" si="51"/>
        <v>221816.98839695987</v>
      </c>
      <c r="HO61" s="137">
        <f t="shared" si="51"/>
        <v>1082738.6015424491</v>
      </c>
      <c r="HP61" s="137">
        <f t="shared" si="51"/>
        <v>3050747.9234010242</v>
      </c>
      <c r="HQ61" s="137">
        <f t="shared" si="51"/>
        <v>636533.84587526799</v>
      </c>
      <c r="HR61" s="137">
        <f t="shared" si="51"/>
        <v>10343175.97601804</v>
      </c>
      <c r="HS61" s="137">
        <f t="shared" si="51"/>
        <v>25782687.861596175</v>
      </c>
      <c r="HT61" s="137">
        <f t="shared" si="51"/>
        <v>2723068.3982521943</v>
      </c>
      <c r="HU61" s="137">
        <f t="shared" si="51"/>
        <v>1325622.8017911564</v>
      </c>
      <c r="HV61" s="137">
        <f t="shared" si="51"/>
        <v>2877152.529992634</v>
      </c>
      <c r="HW61" s="137">
        <f t="shared" si="51"/>
        <v>324654.56807005277</v>
      </c>
      <c r="HX61" s="137">
        <f t="shared" si="51"/>
        <v>267633.60649268504</v>
      </c>
      <c r="HY61" s="137">
        <f t="shared" si="51"/>
        <v>707951.58474776126</v>
      </c>
      <c r="HZ61" s="137">
        <f t="shared" si="51"/>
        <v>1782202.6986718851</v>
      </c>
      <c r="IA61" s="137">
        <f t="shared" si="51"/>
        <v>55031212.557964206</v>
      </c>
    </row>
    <row r="62" spans="11:235" x14ac:dyDescent="0.25">
      <c r="K62" s="14"/>
      <c r="IA62" s="107"/>
    </row>
    <row r="63" spans="11:235" x14ac:dyDescent="0.25">
      <c r="K63" s="14"/>
      <c r="IA63" s="107"/>
    </row>
    <row r="64" spans="11:235" x14ac:dyDescent="0.25">
      <c r="K64" s="26" t="s">
        <v>843</v>
      </c>
      <c r="L64" s="24" t="s">
        <v>556</v>
      </c>
      <c r="M64" s="24" t="s">
        <v>557</v>
      </c>
      <c r="N64" s="24" t="s">
        <v>558</v>
      </c>
      <c r="O64" s="24" t="s">
        <v>559</v>
      </c>
      <c r="P64" s="24" t="s">
        <v>560</v>
      </c>
      <c r="Q64" s="24" t="s">
        <v>561</v>
      </c>
      <c r="R64" s="24" t="s">
        <v>562</v>
      </c>
      <c r="S64" s="24" t="s">
        <v>563</v>
      </c>
      <c r="T64" s="24" t="s">
        <v>564</v>
      </c>
      <c r="U64" s="24" t="s">
        <v>565</v>
      </c>
      <c r="V64" s="24" t="s">
        <v>566</v>
      </c>
      <c r="W64" s="24" t="s">
        <v>567</v>
      </c>
      <c r="X64" s="24" t="s">
        <v>568</v>
      </c>
      <c r="Y64" s="24" t="s">
        <v>569</v>
      </c>
      <c r="Z64" s="24" t="s">
        <v>570</v>
      </c>
      <c r="AA64" s="24" t="s">
        <v>571</v>
      </c>
      <c r="AB64" s="24" t="s">
        <v>572</v>
      </c>
      <c r="AC64" s="24" t="s">
        <v>573</v>
      </c>
      <c r="AD64" s="24" t="s">
        <v>574</v>
      </c>
      <c r="AE64" s="24" t="s">
        <v>575</v>
      </c>
      <c r="AF64" s="24" t="s">
        <v>576</v>
      </c>
      <c r="AG64" s="24" t="s">
        <v>577</v>
      </c>
      <c r="AH64" s="24" t="s">
        <v>578</v>
      </c>
      <c r="AI64" s="24" t="s">
        <v>579</v>
      </c>
      <c r="AJ64" s="24" t="s">
        <v>580</v>
      </c>
      <c r="AK64" s="24" t="s">
        <v>581</v>
      </c>
      <c r="AL64" s="24" t="s">
        <v>582</v>
      </c>
      <c r="AM64" s="24" t="s">
        <v>583</v>
      </c>
      <c r="AN64" s="24" t="s">
        <v>584</v>
      </c>
      <c r="AO64" s="24" t="s">
        <v>585</v>
      </c>
      <c r="AP64" s="24" t="s">
        <v>586</v>
      </c>
      <c r="AQ64" s="24" t="s">
        <v>587</v>
      </c>
      <c r="AR64" s="24" t="s">
        <v>588</v>
      </c>
      <c r="AS64" s="24" t="s">
        <v>589</v>
      </c>
      <c r="AT64" s="24" t="s">
        <v>590</v>
      </c>
      <c r="AU64" s="24" t="s">
        <v>591</v>
      </c>
      <c r="AV64" s="24" t="s">
        <v>592</v>
      </c>
      <c r="AW64" s="24" t="s">
        <v>593</v>
      </c>
      <c r="AX64" s="24" t="s">
        <v>594</v>
      </c>
      <c r="AY64" s="24" t="s">
        <v>595</v>
      </c>
      <c r="AZ64" s="24" t="s">
        <v>596</v>
      </c>
      <c r="BA64" s="24" t="s">
        <v>597</v>
      </c>
      <c r="BB64" s="24" t="s">
        <v>598</v>
      </c>
      <c r="BC64" s="24" t="s">
        <v>599</v>
      </c>
      <c r="BD64" s="24" t="s">
        <v>600</v>
      </c>
      <c r="BE64" s="24" t="s">
        <v>601</v>
      </c>
      <c r="BF64" s="24" t="s">
        <v>602</v>
      </c>
      <c r="BG64" s="24" t="s">
        <v>603</v>
      </c>
      <c r="BH64" s="24" t="s">
        <v>604</v>
      </c>
      <c r="BI64" s="24" t="s">
        <v>605</v>
      </c>
      <c r="BJ64" s="24" t="s">
        <v>606</v>
      </c>
      <c r="BK64" s="24" t="s">
        <v>607</v>
      </c>
      <c r="BL64" s="24" t="s">
        <v>608</v>
      </c>
      <c r="BM64" s="24" t="s">
        <v>609</v>
      </c>
      <c r="BN64" s="24" t="s">
        <v>610</v>
      </c>
      <c r="BO64" s="24" t="s">
        <v>611</v>
      </c>
      <c r="BP64" s="24" t="s">
        <v>612</v>
      </c>
      <c r="BQ64" s="24" t="s">
        <v>613</v>
      </c>
      <c r="BR64" s="24" t="s">
        <v>614</v>
      </c>
      <c r="BS64" s="24" t="s">
        <v>615</v>
      </c>
      <c r="BT64" s="24" t="s">
        <v>616</v>
      </c>
      <c r="BU64" s="24" t="s">
        <v>617</v>
      </c>
      <c r="BV64" s="24" t="s">
        <v>618</v>
      </c>
      <c r="BW64" s="24" t="s">
        <v>619</v>
      </c>
      <c r="BX64" s="24" t="s">
        <v>620</v>
      </c>
      <c r="BY64" s="24" t="s">
        <v>621</v>
      </c>
      <c r="BZ64" s="24" t="s">
        <v>622</v>
      </c>
      <c r="CA64" s="24" t="s">
        <v>623</v>
      </c>
      <c r="CB64" s="24" t="s">
        <v>624</v>
      </c>
      <c r="CC64" s="24" t="s">
        <v>625</v>
      </c>
      <c r="CD64" s="24" t="s">
        <v>626</v>
      </c>
      <c r="CE64" s="24" t="s">
        <v>627</v>
      </c>
      <c r="CF64" s="24" t="s">
        <v>628</v>
      </c>
      <c r="CG64" s="24" t="s">
        <v>629</v>
      </c>
      <c r="CH64" s="24" t="s">
        <v>630</v>
      </c>
      <c r="CI64" s="24" t="s">
        <v>631</v>
      </c>
      <c r="CJ64" s="24" t="s">
        <v>632</v>
      </c>
      <c r="CK64" s="24" t="s">
        <v>633</v>
      </c>
      <c r="CL64" s="24" t="s">
        <v>634</v>
      </c>
      <c r="CM64" s="24" t="s">
        <v>635</v>
      </c>
      <c r="CN64" s="24" t="s">
        <v>636</v>
      </c>
      <c r="CO64" s="24" t="s">
        <v>637</v>
      </c>
      <c r="CP64" s="24" t="s">
        <v>638</v>
      </c>
      <c r="CQ64" s="24" t="s">
        <v>639</v>
      </c>
      <c r="CR64" s="24" t="s">
        <v>640</v>
      </c>
      <c r="CS64" s="24" t="s">
        <v>641</v>
      </c>
      <c r="CT64" s="24" t="s">
        <v>642</v>
      </c>
      <c r="CU64" s="24" t="s">
        <v>643</v>
      </c>
      <c r="CV64" s="24" t="s">
        <v>644</v>
      </c>
      <c r="CW64" s="24" t="s">
        <v>645</v>
      </c>
      <c r="CX64" s="24" t="s">
        <v>646</v>
      </c>
      <c r="CY64" s="24" t="s">
        <v>647</v>
      </c>
      <c r="CZ64" s="24" t="s">
        <v>648</v>
      </c>
      <c r="DA64" s="24" t="s">
        <v>649</v>
      </c>
      <c r="DB64" s="24" t="s">
        <v>650</v>
      </c>
      <c r="DC64" s="24" t="s">
        <v>651</v>
      </c>
      <c r="DD64" s="24" t="s">
        <v>652</v>
      </c>
      <c r="DE64" s="24" t="s">
        <v>653</v>
      </c>
      <c r="DF64" s="24" t="s">
        <v>654</v>
      </c>
      <c r="DG64" s="24" t="s">
        <v>655</v>
      </c>
      <c r="DH64" s="24" t="s">
        <v>656</v>
      </c>
      <c r="DI64" s="24" t="s">
        <v>657</v>
      </c>
      <c r="DJ64" s="24" t="s">
        <v>658</v>
      </c>
      <c r="DK64" s="24" t="s">
        <v>659</v>
      </c>
      <c r="DL64" s="24" t="s">
        <v>660</v>
      </c>
      <c r="DM64" s="24" t="s">
        <v>661</v>
      </c>
      <c r="DN64" s="24" t="s">
        <v>662</v>
      </c>
      <c r="DO64" s="24" t="s">
        <v>663</v>
      </c>
      <c r="DP64" s="24" t="s">
        <v>664</v>
      </c>
      <c r="DQ64" s="24" t="s">
        <v>665</v>
      </c>
      <c r="DR64" s="24" t="s">
        <v>666</v>
      </c>
      <c r="DS64" s="24" t="s">
        <v>667</v>
      </c>
      <c r="DT64" s="24" t="s">
        <v>668</v>
      </c>
      <c r="DU64" s="24" t="s">
        <v>669</v>
      </c>
      <c r="DV64" s="24" t="s">
        <v>670</v>
      </c>
      <c r="DW64" s="24" t="s">
        <v>671</v>
      </c>
      <c r="DX64" s="24" t="s">
        <v>672</v>
      </c>
      <c r="DY64" s="24" t="s">
        <v>673</v>
      </c>
      <c r="DZ64" s="24" t="s">
        <v>674</v>
      </c>
      <c r="EA64" s="24" t="s">
        <v>675</v>
      </c>
      <c r="EB64" s="24" t="s">
        <v>676</v>
      </c>
      <c r="EC64" s="24" t="s">
        <v>677</v>
      </c>
      <c r="ED64" s="24" t="s">
        <v>678</v>
      </c>
      <c r="EE64" s="24" t="s">
        <v>679</v>
      </c>
      <c r="EF64" s="24" t="s">
        <v>680</v>
      </c>
      <c r="EG64" s="24" t="s">
        <v>681</v>
      </c>
      <c r="EH64" s="24" t="s">
        <v>682</v>
      </c>
      <c r="EI64" s="24" t="s">
        <v>683</v>
      </c>
      <c r="EJ64" s="24" t="s">
        <v>684</v>
      </c>
      <c r="EK64" s="24" t="s">
        <v>685</v>
      </c>
      <c r="EL64" s="24" t="s">
        <v>686</v>
      </c>
      <c r="EM64" s="24" t="s">
        <v>687</v>
      </c>
      <c r="EN64" s="24" t="s">
        <v>688</v>
      </c>
      <c r="EO64" s="24" t="s">
        <v>689</v>
      </c>
      <c r="EP64" s="24" t="s">
        <v>690</v>
      </c>
      <c r="EQ64" s="24" t="s">
        <v>691</v>
      </c>
      <c r="ER64" s="24" t="s">
        <v>692</v>
      </c>
      <c r="ES64" s="24" t="s">
        <v>693</v>
      </c>
      <c r="ET64" s="24" t="s">
        <v>694</v>
      </c>
      <c r="EU64" s="24" t="s">
        <v>695</v>
      </c>
      <c r="EV64" s="24" t="s">
        <v>696</v>
      </c>
      <c r="EW64" s="24" t="s">
        <v>697</v>
      </c>
      <c r="EX64" s="24" t="s">
        <v>698</v>
      </c>
      <c r="EY64" s="24" t="s">
        <v>699</v>
      </c>
      <c r="EZ64" s="24" t="s">
        <v>700</v>
      </c>
      <c r="FA64" s="24" t="s">
        <v>701</v>
      </c>
      <c r="FB64" s="24" t="s">
        <v>702</v>
      </c>
      <c r="FC64" s="24" t="s">
        <v>703</v>
      </c>
      <c r="FD64" s="24" t="s">
        <v>704</v>
      </c>
      <c r="FE64" s="24" t="s">
        <v>705</v>
      </c>
      <c r="FF64" s="24" t="s">
        <v>706</v>
      </c>
      <c r="FG64" s="24" t="s">
        <v>707</v>
      </c>
      <c r="FH64" s="24" t="s">
        <v>708</v>
      </c>
      <c r="FI64" s="24" t="s">
        <v>709</v>
      </c>
      <c r="FJ64" s="24" t="s">
        <v>710</v>
      </c>
      <c r="FK64" s="24" t="s">
        <v>711</v>
      </c>
      <c r="FL64" s="24" t="s">
        <v>712</v>
      </c>
      <c r="FM64" s="24" t="s">
        <v>713</v>
      </c>
      <c r="FN64" s="24" t="s">
        <v>714</v>
      </c>
      <c r="FO64" s="24" t="s">
        <v>715</v>
      </c>
      <c r="FP64" s="24" t="s">
        <v>716</v>
      </c>
      <c r="FQ64" s="24" t="s">
        <v>717</v>
      </c>
      <c r="FR64" s="24" t="s">
        <v>718</v>
      </c>
      <c r="FS64" s="24" t="s">
        <v>719</v>
      </c>
      <c r="FT64" s="24" t="s">
        <v>720</v>
      </c>
      <c r="FU64" s="24" t="s">
        <v>721</v>
      </c>
      <c r="FV64" s="24" t="s">
        <v>722</v>
      </c>
      <c r="FW64" s="24" t="s">
        <v>723</v>
      </c>
      <c r="FX64" s="24" t="s">
        <v>724</v>
      </c>
      <c r="FY64" s="24" t="s">
        <v>725</v>
      </c>
      <c r="FZ64" s="24" t="s">
        <v>726</v>
      </c>
      <c r="GA64" s="24" t="s">
        <v>727</v>
      </c>
      <c r="GB64" s="24" t="s">
        <v>728</v>
      </c>
      <c r="GC64" s="24" t="s">
        <v>729</v>
      </c>
      <c r="GD64" s="24" t="s">
        <v>730</v>
      </c>
      <c r="GE64" s="24" t="s">
        <v>731</v>
      </c>
      <c r="GF64" s="24" t="s">
        <v>732</v>
      </c>
      <c r="GG64" s="24" t="s">
        <v>733</v>
      </c>
      <c r="GH64" s="24" t="s">
        <v>734</v>
      </c>
      <c r="GI64" s="24" t="s">
        <v>735</v>
      </c>
      <c r="GJ64" s="24" t="s">
        <v>736</v>
      </c>
      <c r="GK64" s="24" t="s">
        <v>737</v>
      </c>
      <c r="GL64" s="24" t="s">
        <v>738</v>
      </c>
      <c r="GM64" s="24" t="s">
        <v>739</v>
      </c>
      <c r="GN64" s="24" t="s">
        <v>740</v>
      </c>
      <c r="GO64" s="24" t="s">
        <v>741</v>
      </c>
      <c r="GP64" s="24" t="s">
        <v>742</v>
      </c>
      <c r="GQ64" s="24" t="s">
        <v>743</v>
      </c>
      <c r="GR64" s="24" t="s">
        <v>744</v>
      </c>
      <c r="GS64" s="24" t="s">
        <v>745</v>
      </c>
      <c r="GT64" s="24" t="s">
        <v>746</v>
      </c>
      <c r="GU64" s="24" t="s">
        <v>747</v>
      </c>
      <c r="GV64" s="24" t="s">
        <v>748</v>
      </c>
      <c r="GW64" s="24" t="s">
        <v>749</v>
      </c>
      <c r="GX64" s="24" t="s">
        <v>750</v>
      </c>
      <c r="GY64" s="24" t="s">
        <v>751</v>
      </c>
      <c r="GZ64" s="24" t="s">
        <v>752</v>
      </c>
      <c r="HA64" s="24" t="s">
        <v>753</v>
      </c>
      <c r="HB64" s="24" t="s">
        <v>754</v>
      </c>
      <c r="HC64" s="24" t="s">
        <v>755</v>
      </c>
      <c r="HD64" s="24" t="s">
        <v>756</v>
      </c>
      <c r="HE64" s="24" t="s">
        <v>757</v>
      </c>
      <c r="HF64" s="24" t="s">
        <v>758</v>
      </c>
      <c r="HG64" s="24" t="s">
        <v>759</v>
      </c>
      <c r="HH64" s="24" t="s">
        <v>760</v>
      </c>
      <c r="HI64" s="24" t="s">
        <v>761</v>
      </c>
      <c r="HJ64" s="24" t="s">
        <v>762</v>
      </c>
      <c r="HK64" s="24" t="s">
        <v>763</v>
      </c>
      <c r="HL64" s="24" t="s">
        <v>764</v>
      </c>
      <c r="HM64" s="24" t="s">
        <v>765</v>
      </c>
      <c r="HN64" s="24" t="s">
        <v>766</v>
      </c>
      <c r="HO64" s="24" t="s">
        <v>767</v>
      </c>
      <c r="HP64" s="24" t="s">
        <v>768</v>
      </c>
      <c r="HQ64" s="24" t="s">
        <v>769</v>
      </c>
      <c r="HR64" s="24" t="s">
        <v>770</v>
      </c>
      <c r="HS64" s="24" t="s">
        <v>771</v>
      </c>
      <c r="HT64" s="24" t="s">
        <v>772</v>
      </c>
      <c r="HU64" s="24" t="s">
        <v>773</v>
      </c>
      <c r="HV64" s="24" t="s">
        <v>774</v>
      </c>
      <c r="HW64" s="24" t="s">
        <v>775</v>
      </c>
      <c r="HX64" s="24" t="s">
        <v>776</v>
      </c>
      <c r="HY64" s="24" t="s">
        <v>777</v>
      </c>
      <c r="HZ64" s="24" t="s">
        <v>778</v>
      </c>
      <c r="IA64" s="24" t="s">
        <v>779</v>
      </c>
    </row>
    <row r="65" spans="11:235" x14ac:dyDescent="0.25">
      <c r="K65" s="27" t="s">
        <v>845</v>
      </c>
      <c r="L65" s="25">
        <f>SUMIFS($L$3:$L$48,$K$3:$K$48,"Serviços Não-Financeiros")</f>
        <v>214642.9871939398</v>
      </c>
      <c r="M65" s="25">
        <f t="shared" ref="M65:BX65" si="52">SUMIFS($L$3:$L$48,$K$3:$K$48,"Serviços Não-Financeiros")</f>
        <v>214642.9871939398</v>
      </c>
      <c r="N65" s="25">
        <f t="shared" si="52"/>
        <v>214642.9871939398</v>
      </c>
      <c r="O65" s="25">
        <f t="shared" si="52"/>
        <v>214642.9871939398</v>
      </c>
      <c r="P65" s="25">
        <f t="shared" si="52"/>
        <v>214642.9871939398</v>
      </c>
      <c r="Q65" s="25">
        <f t="shared" si="52"/>
        <v>214642.9871939398</v>
      </c>
      <c r="R65" s="25">
        <f t="shared" si="52"/>
        <v>214642.9871939398</v>
      </c>
      <c r="S65" s="25">
        <f t="shared" si="52"/>
        <v>214642.9871939398</v>
      </c>
      <c r="T65" s="25">
        <f t="shared" si="52"/>
        <v>214642.9871939398</v>
      </c>
      <c r="U65" s="25">
        <f t="shared" si="52"/>
        <v>214642.9871939398</v>
      </c>
      <c r="V65" s="25">
        <f t="shared" si="52"/>
        <v>214642.9871939398</v>
      </c>
      <c r="W65" s="25">
        <f t="shared" si="52"/>
        <v>214642.9871939398</v>
      </c>
      <c r="X65" s="25">
        <f t="shared" si="52"/>
        <v>214642.9871939398</v>
      </c>
      <c r="Y65" s="25">
        <f t="shared" si="52"/>
        <v>214642.9871939398</v>
      </c>
      <c r="Z65" s="25">
        <f t="shared" si="52"/>
        <v>214642.9871939398</v>
      </c>
      <c r="AA65" s="25">
        <f t="shared" si="52"/>
        <v>214642.9871939398</v>
      </c>
      <c r="AB65" s="25">
        <f t="shared" si="52"/>
        <v>214642.9871939398</v>
      </c>
      <c r="AC65" s="25">
        <f t="shared" si="52"/>
        <v>214642.9871939398</v>
      </c>
      <c r="AD65" s="25">
        <f t="shared" si="52"/>
        <v>214642.9871939398</v>
      </c>
      <c r="AE65" s="25">
        <f t="shared" si="52"/>
        <v>214642.9871939398</v>
      </c>
      <c r="AF65" s="25">
        <f t="shared" si="52"/>
        <v>214642.9871939398</v>
      </c>
      <c r="AG65" s="25">
        <f t="shared" si="52"/>
        <v>214642.9871939398</v>
      </c>
      <c r="AH65" s="25">
        <f t="shared" si="52"/>
        <v>214642.9871939398</v>
      </c>
      <c r="AI65" s="25">
        <f t="shared" si="52"/>
        <v>214642.9871939398</v>
      </c>
      <c r="AJ65" s="25">
        <f t="shared" si="52"/>
        <v>214642.9871939398</v>
      </c>
      <c r="AK65" s="25">
        <f t="shared" si="52"/>
        <v>214642.9871939398</v>
      </c>
      <c r="AL65" s="25">
        <f t="shared" si="52"/>
        <v>214642.9871939398</v>
      </c>
      <c r="AM65" s="25">
        <f t="shared" si="52"/>
        <v>214642.9871939398</v>
      </c>
      <c r="AN65" s="25">
        <f t="shared" si="52"/>
        <v>214642.9871939398</v>
      </c>
      <c r="AO65" s="25">
        <f t="shared" si="52"/>
        <v>214642.9871939398</v>
      </c>
      <c r="AP65" s="25">
        <f t="shared" si="52"/>
        <v>214642.9871939398</v>
      </c>
      <c r="AQ65" s="25">
        <f t="shared" si="52"/>
        <v>214642.9871939398</v>
      </c>
      <c r="AR65" s="25">
        <f t="shared" si="52"/>
        <v>214642.9871939398</v>
      </c>
      <c r="AS65" s="25">
        <f t="shared" si="52"/>
        <v>214642.9871939398</v>
      </c>
      <c r="AT65" s="25">
        <f t="shared" si="52"/>
        <v>214642.9871939398</v>
      </c>
      <c r="AU65" s="25">
        <f t="shared" si="52"/>
        <v>214642.9871939398</v>
      </c>
      <c r="AV65" s="25">
        <f t="shared" si="52"/>
        <v>214642.9871939398</v>
      </c>
      <c r="AW65" s="25">
        <f t="shared" si="52"/>
        <v>214642.9871939398</v>
      </c>
      <c r="AX65" s="25">
        <f t="shared" si="52"/>
        <v>214642.9871939398</v>
      </c>
      <c r="AY65" s="25">
        <f t="shared" si="52"/>
        <v>214642.9871939398</v>
      </c>
      <c r="AZ65" s="25">
        <f t="shared" si="52"/>
        <v>214642.9871939398</v>
      </c>
      <c r="BA65" s="25">
        <f t="shared" si="52"/>
        <v>214642.9871939398</v>
      </c>
      <c r="BB65" s="25">
        <f t="shared" si="52"/>
        <v>214642.9871939398</v>
      </c>
      <c r="BC65" s="25">
        <f t="shared" si="52"/>
        <v>214642.9871939398</v>
      </c>
      <c r="BD65" s="25">
        <f t="shared" si="52"/>
        <v>214642.9871939398</v>
      </c>
      <c r="BE65" s="25">
        <f t="shared" si="52"/>
        <v>214642.9871939398</v>
      </c>
      <c r="BF65" s="25">
        <f t="shared" si="52"/>
        <v>214642.9871939398</v>
      </c>
      <c r="BG65" s="25">
        <f t="shared" si="52"/>
        <v>214642.9871939398</v>
      </c>
      <c r="BH65" s="25">
        <f t="shared" si="52"/>
        <v>214642.9871939398</v>
      </c>
      <c r="BI65" s="25">
        <f t="shared" si="52"/>
        <v>214642.9871939398</v>
      </c>
      <c r="BJ65" s="25">
        <f t="shared" si="52"/>
        <v>214642.9871939398</v>
      </c>
      <c r="BK65" s="25">
        <f t="shared" si="52"/>
        <v>214642.9871939398</v>
      </c>
      <c r="BL65" s="25">
        <f t="shared" si="52"/>
        <v>214642.9871939398</v>
      </c>
      <c r="BM65" s="25">
        <f t="shared" si="52"/>
        <v>214642.9871939398</v>
      </c>
      <c r="BN65" s="25">
        <f t="shared" si="52"/>
        <v>214642.9871939398</v>
      </c>
      <c r="BO65" s="25">
        <f t="shared" si="52"/>
        <v>214642.9871939398</v>
      </c>
      <c r="BP65" s="25">
        <f t="shared" si="52"/>
        <v>214642.9871939398</v>
      </c>
      <c r="BQ65" s="25">
        <f t="shared" si="52"/>
        <v>214642.9871939398</v>
      </c>
      <c r="BR65" s="25">
        <f t="shared" si="52"/>
        <v>214642.9871939398</v>
      </c>
      <c r="BS65" s="25">
        <f t="shared" si="52"/>
        <v>214642.9871939398</v>
      </c>
      <c r="BT65" s="25">
        <f t="shared" si="52"/>
        <v>214642.9871939398</v>
      </c>
      <c r="BU65" s="25">
        <f t="shared" si="52"/>
        <v>214642.9871939398</v>
      </c>
      <c r="BV65" s="25">
        <f t="shared" si="52"/>
        <v>214642.9871939398</v>
      </c>
      <c r="BW65" s="25">
        <f t="shared" si="52"/>
        <v>214642.9871939398</v>
      </c>
      <c r="BX65" s="25">
        <f t="shared" si="52"/>
        <v>214642.9871939398</v>
      </c>
      <c r="BY65" s="25">
        <f t="shared" ref="BY65:EJ65" si="53">SUMIFS($L$3:$L$48,$K$3:$K$48,"Serviços Não-Financeiros")</f>
        <v>214642.9871939398</v>
      </c>
      <c r="BZ65" s="25">
        <f t="shared" si="53"/>
        <v>214642.9871939398</v>
      </c>
      <c r="CA65" s="25">
        <f t="shared" si="53"/>
        <v>214642.9871939398</v>
      </c>
      <c r="CB65" s="25">
        <f t="shared" si="53"/>
        <v>214642.9871939398</v>
      </c>
      <c r="CC65" s="25">
        <f t="shared" si="53"/>
        <v>214642.9871939398</v>
      </c>
      <c r="CD65" s="25">
        <f t="shared" si="53"/>
        <v>214642.9871939398</v>
      </c>
      <c r="CE65" s="25">
        <f t="shared" si="53"/>
        <v>214642.9871939398</v>
      </c>
      <c r="CF65" s="25">
        <f t="shared" si="53"/>
        <v>214642.9871939398</v>
      </c>
      <c r="CG65" s="25">
        <f t="shared" si="53"/>
        <v>214642.9871939398</v>
      </c>
      <c r="CH65" s="25">
        <f t="shared" si="53"/>
        <v>214642.9871939398</v>
      </c>
      <c r="CI65" s="25">
        <f t="shared" si="53"/>
        <v>214642.9871939398</v>
      </c>
      <c r="CJ65" s="25">
        <f t="shared" si="53"/>
        <v>214642.9871939398</v>
      </c>
      <c r="CK65" s="25">
        <f t="shared" si="53"/>
        <v>214642.9871939398</v>
      </c>
      <c r="CL65" s="25">
        <f t="shared" si="53"/>
        <v>214642.9871939398</v>
      </c>
      <c r="CM65" s="25">
        <f t="shared" si="53"/>
        <v>214642.9871939398</v>
      </c>
      <c r="CN65" s="25">
        <f t="shared" si="53"/>
        <v>214642.9871939398</v>
      </c>
      <c r="CO65" s="25">
        <f t="shared" si="53"/>
        <v>214642.9871939398</v>
      </c>
      <c r="CP65" s="25">
        <f t="shared" si="53"/>
        <v>214642.9871939398</v>
      </c>
      <c r="CQ65" s="25">
        <f t="shared" si="53"/>
        <v>214642.9871939398</v>
      </c>
      <c r="CR65" s="25">
        <f t="shared" si="53"/>
        <v>214642.9871939398</v>
      </c>
      <c r="CS65" s="25">
        <f t="shared" si="53"/>
        <v>214642.9871939398</v>
      </c>
      <c r="CT65" s="25">
        <f t="shared" si="53"/>
        <v>214642.9871939398</v>
      </c>
      <c r="CU65" s="25">
        <f t="shared" si="53"/>
        <v>214642.9871939398</v>
      </c>
      <c r="CV65" s="25">
        <f t="shared" si="53"/>
        <v>214642.9871939398</v>
      </c>
      <c r="CW65" s="25">
        <f t="shared" si="53"/>
        <v>214642.9871939398</v>
      </c>
      <c r="CX65" s="25">
        <f t="shared" si="53"/>
        <v>214642.9871939398</v>
      </c>
      <c r="CY65" s="25">
        <f t="shared" si="53"/>
        <v>214642.9871939398</v>
      </c>
      <c r="CZ65" s="25">
        <f t="shared" si="53"/>
        <v>214642.9871939398</v>
      </c>
      <c r="DA65" s="25">
        <f t="shared" si="53"/>
        <v>214642.9871939398</v>
      </c>
      <c r="DB65" s="25">
        <f t="shared" si="53"/>
        <v>214642.9871939398</v>
      </c>
      <c r="DC65" s="25">
        <f t="shared" si="53"/>
        <v>214642.9871939398</v>
      </c>
      <c r="DD65" s="25">
        <f t="shared" si="53"/>
        <v>214642.9871939398</v>
      </c>
      <c r="DE65" s="25">
        <f t="shared" si="53"/>
        <v>214642.9871939398</v>
      </c>
      <c r="DF65" s="25">
        <f t="shared" si="53"/>
        <v>214642.9871939398</v>
      </c>
      <c r="DG65" s="25">
        <f t="shared" si="53"/>
        <v>214642.9871939398</v>
      </c>
      <c r="DH65" s="25">
        <f t="shared" si="53"/>
        <v>214642.9871939398</v>
      </c>
      <c r="DI65" s="25">
        <f t="shared" si="53"/>
        <v>214642.9871939398</v>
      </c>
      <c r="DJ65" s="25">
        <f t="shared" si="53"/>
        <v>214642.9871939398</v>
      </c>
      <c r="DK65" s="25">
        <f t="shared" si="53"/>
        <v>214642.9871939398</v>
      </c>
      <c r="DL65" s="25">
        <f t="shared" si="53"/>
        <v>214642.9871939398</v>
      </c>
      <c r="DM65" s="25">
        <f t="shared" si="53"/>
        <v>214642.9871939398</v>
      </c>
      <c r="DN65" s="25">
        <f t="shared" si="53"/>
        <v>214642.9871939398</v>
      </c>
      <c r="DO65" s="25">
        <f t="shared" si="53"/>
        <v>214642.9871939398</v>
      </c>
      <c r="DP65" s="25">
        <f t="shared" si="53"/>
        <v>214642.9871939398</v>
      </c>
      <c r="DQ65" s="25">
        <f t="shared" si="53"/>
        <v>214642.9871939398</v>
      </c>
      <c r="DR65" s="25">
        <f t="shared" si="53"/>
        <v>214642.9871939398</v>
      </c>
      <c r="DS65" s="25">
        <f t="shared" si="53"/>
        <v>214642.9871939398</v>
      </c>
      <c r="DT65" s="25">
        <f t="shared" si="53"/>
        <v>214642.9871939398</v>
      </c>
      <c r="DU65" s="25">
        <f t="shared" si="53"/>
        <v>214642.9871939398</v>
      </c>
      <c r="DV65" s="25">
        <f t="shared" si="53"/>
        <v>214642.9871939398</v>
      </c>
      <c r="DW65" s="25">
        <f t="shared" si="53"/>
        <v>214642.9871939398</v>
      </c>
      <c r="DX65" s="25">
        <f t="shared" si="53"/>
        <v>214642.9871939398</v>
      </c>
      <c r="DY65" s="25">
        <f t="shared" si="53"/>
        <v>214642.9871939398</v>
      </c>
      <c r="DZ65" s="25">
        <f t="shared" si="53"/>
        <v>214642.9871939398</v>
      </c>
      <c r="EA65" s="25">
        <f t="shared" si="53"/>
        <v>214642.9871939398</v>
      </c>
      <c r="EB65" s="25">
        <f t="shared" si="53"/>
        <v>214642.9871939398</v>
      </c>
      <c r="EC65" s="25">
        <f t="shared" si="53"/>
        <v>214642.9871939398</v>
      </c>
      <c r="ED65" s="25">
        <f t="shared" si="53"/>
        <v>214642.9871939398</v>
      </c>
      <c r="EE65" s="25">
        <f t="shared" si="53"/>
        <v>214642.9871939398</v>
      </c>
      <c r="EF65" s="25">
        <f t="shared" si="53"/>
        <v>214642.9871939398</v>
      </c>
      <c r="EG65" s="25">
        <f t="shared" si="53"/>
        <v>214642.9871939398</v>
      </c>
      <c r="EH65" s="25">
        <f t="shared" si="53"/>
        <v>214642.9871939398</v>
      </c>
      <c r="EI65" s="25">
        <f t="shared" si="53"/>
        <v>214642.9871939398</v>
      </c>
      <c r="EJ65" s="25">
        <f t="shared" si="53"/>
        <v>214642.9871939398</v>
      </c>
      <c r="EK65" s="25">
        <f t="shared" ref="EK65:GV65" si="54">SUMIFS($L$3:$L$48,$K$3:$K$48,"Serviços Não-Financeiros")</f>
        <v>214642.9871939398</v>
      </c>
      <c r="EL65" s="25">
        <f t="shared" si="54"/>
        <v>214642.9871939398</v>
      </c>
      <c r="EM65" s="25">
        <f t="shared" si="54"/>
        <v>214642.9871939398</v>
      </c>
      <c r="EN65" s="25">
        <f t="shared" si="54"/>
        <v>214642.9871939398</v>
      </c>
      <c r="EO65" s="25">
        <f t="shared" si="54"/>
        <v>214642.9871939398</v>
      </c>
      <c r="EP65" s="25">
        <f t="shared" si="54"/>
        <v>214642.9871939398</v>
      </c>
      <c r="EQ65" s="25">
        <f t="shared" si="54"/>
        <v>214642.9871939398</v>
      </c>
      <c r="ER65" s="25">
        <f t="shared" si="54"/>
        <v>214642.9871939398</v>
      </c>
      <c r="ES65" s="25">
        <f t="shared" si="54"/>
        <v>214642.9871939398</v>
      </c>
      <c r="ET65" s="25">
        <f t="shared" si="54"/>
        <v>214642.9871939398</v>
      </c>
      <c r="EU65" s="25">
        <f t="shared" si="54"/>
        <v>214642.9871939398</v>
      </c>
      <c r="EV65" s="25">
        <f t="shared" si="54"/>
        <v>214642.9871939398</v>
      </c>
      <c r="EW65" s="25">
        <f t="shared" si="54"/>
        <v>214642.9871939398</v>
      </c>
      <c r="EX65" s="25">
        <f t="shared" si="54"/>
        <v>214642.9871939398</v>
      </c>
      <c r="EY65" s="25">
        <f t="shared" si="54"/>
        <v>214642.9871939398</v>
      </c>
      <c r="EZ65" s="25">
        <f t="shared" si="54"/>
        <v>214642.9871939398</v>
      </c>
      <c r="FA65" s="25">
        <f t="shared" si="54"/>
        <v>214642.9871939398</v>
      </c>
      <c r="FB65" s="25">
        <f t="shared" si="54"/>
        <v>214642.9871939398</v>
      </c>
      <c r="FC65" s="25">
        <f t="shared" si="54"/>
        <v>214642.9871939398</v>
      </c>
      <c r="FD65" s="25">
        <f t="shared" si="54"/>
        <v>214642.9871939398</v>
      </c>
      <c r="FE65" s="25">
        <f t="shared" si="54"/>
        <v>214642.9871939398</v>
      </c>
      <c r="FF65" s="25">
        <f t="shared" si="54"/>
        <v>214642.9871939398</v>
      </c>
      <c r="FG65" s="25">
        <f t="shared" si="54"/>
        <v>214642.9871939398</v>
      </c>
      <c r="FH65" s="25">
        <f t="shared" si="54"/>
        <v>214642.9871939398</v>
      </c>
      <c r="FI65" s="25">
        <f t="shared" si="54"/>
        <v>214642.9871939398</v>
      </c>
      <c r="FJ65" s="25">
        <f t="shared" si="54"/>
        <v>214642.9871939398</v>
      </c>
      <c r="FK65" s="25">
        <f t="shared" si="54"/>
        <v>214642.9871939398</v>
      </c>
      <c r="FL65" s="25">
        <f t="shared" si="54"/>
        <v>214642.9871939398</v>
      </c>
      <c r="FM65" s="25">
        <f t="shared" si="54"/>
        <v>214642.9871939398</v>
      </c>
      <c r="FN65" s="25">
        <f t="shared" si="54"/>
        <v>214642.9871939398</v>
      </c>
      <c r="FO65" s="25">
        <f t="shared" si="54"/>
        <v>214642.9871939398</v>
      </c>
      <c r="FP65" s="25">
        <f t="shared" si="54"/>
        <v>214642.9871939398</v>
      </c>
      <c r="FQ65" s="25">
        <f t="shared" si="54"/>
        <v>214642.9871939398</v>
      </c>
      <c r="FR65" s="25">
        <f t="shared" si="54"/>
        <v>214642.9871939398</v>
      </c>
      <c r="FS65" s="25">
        <f t="shared" si="54"/>
        <v>214642.9871939398</v>
      </c>
      <c r="FT65" s="25">
        <f t="shared" si="54"/>
        <v>214642.9871939398</v>
      </c>
      <c r="FU65" s="25">
        <f t="shared" si="54"/>
        <v>214642.9871939398</v>
      </c>
      <c r="FV65" s="25">
        <f t="shared" si="54"/>
        <v>214642.9871939398</v>
      </c>
      <c r="FW65" s="25">
        <f t="shared" si="54"/>
        <v>214642.9871939398</v>
      </c>
      <c r="FX65" s="25">
        <f t="shared" si="54"/>
        <v>214642.9871939398</v>
      </c>
      <c r="FY65" s="25">
        <f t="shared" si="54"/>
        <v>214642.9871939398</v>
      </c>
      <c r="FZ65" s="25">
        <f t="shared" si="54"/>
        <v>214642.9871939398</v>
      </c>
      <c r="GA65" s="25">
        <f t="shared" si="54"/>
        <v>214642.9871939398</v>
      </c>
      <c r="GB65" s="25">
        <f t="shared" si="54"/>
        <v>214642.9871939398</v>
      </c>
      <c r="GC65" s="25">
        <f t="shared" si="54"/>
        <v>214642.9871939398</v>
      </c>
      <c r="GD65" s="25">
        <f t="shared" si="54"/>
        <v>214642.9871939398</v>
      </c>
      <c r="GE65" s="25">
        <f t="shared" si="54"/>
        <v>214642.9871939398</v>
      </c>
      <c r="GF65" s="25">
        <f t="shared" si="54"/>
        <v>214642.9871939398</v>
      </c>
      <c r="GG65" s="25">
        <f t="shared" si="54"/>
        <v>214642.9871939398</v>
      </c>
      <c r="GH65" s="25">
        <f t="shared" si="54"/>
        <v>214642.9871939398</v>
      </c>
      <c r="GI65" s="25">
        <f t="shared" si="54"/>
        <v>214642.9871939398</v>
      </c>
      <c r="GJ65" s="25">
        <f t="shared" si="54"/>
        <v>214642.9871939398</v>
      </c>
      <c r="GK65" s="25">
        <f t="shared" si="54"/>
        <v>214642.9871939398</v>
      </c>
      <c r="GL65" s="25">
        <f t="shared" si="54"/>
        <v>214642.9871939398</v>
      </c>
      <c r="GM65" s="25">
        <f t="shared" si="54"/>
        <v>214642.9871939398</v>
      </c>
      <c r="GN65" s="25">
        <f t="shared" si="54"/>
        <v>214642.9871939398</v>
      </c>
      <c r="GO65" s="25">
        <f t="shared" si="54"/>
        <v>214642.9871939398</v>
      </c>
      <c r="GP65" s="25">
        <f t="shared" si="54"/>
        <v>214642.9871939398</v>
      </c>
      <c r="GQ65" s="25">
        <f t="shared" si="54"/>
        <v>214642.9871939398</v>
      </c>
      <c r="GR65" s="25">
        <f t="shared" si="54"/>
        <v>214642.9871939398</v>
      </c>
      <c r="GS65" s="25">
        <f t="shared" si="54"/>
        <v>214642.9871939398</v>
      </c>
      <c r="GT65" s="25">
        <f t="shared" si="54"/>
        <v>214642.9871939398</v>
      </c>
      <c r="GU65" s="25">
        <f t="shared" si="54"/>
        <v>214642.9871939398</v>
      </c>
      <c r="GV65" s="25">
        <f t="shared" si="54"/>
        <v>214642.9871939398</v>
      </c>
      <c r="GW65" s="25">
        <f t="shared" ref="GW65:IA65" si="55">SUMIFS($L$3:$L$48,$K$3:$K$48,"Serviços Não-Financeiros")</f>
        <v>214642.9871939398</v>
      </c>
      <c r="GX65" s="25">
        <f t="shared" si="55"/>
        <v>214642.9871939398</v>
      </c>
      <c r="GY65" s="25">
        <f t="shared" si="55"/>
        <v>214642.9871939398</v>
      </c>
      <c r="GZ65" s="25">
        <f t="shared" si="55"/>
        <v>214642.9871939398</v>
      </c>
      <c r="HA65" s="25">
        <f t="shared" si="55"/>
        <v>214642.9871939398</v>
      </c>
      <c r="HB65" s="25">
        <f t="shared" si="55"/>
        <v>214642.9871939398</v>
      </c>
      <c r="HC65" s="25">
        <f t="shared" si="55"/>
        <v>214642.9871939398</v>
      </c>
      <c r="HD65" s="25">
        <f t="shared" si="55"/>
        <v>214642.9871939398</v>
      </c>
      <c r="HE65" s="25">
        <f t="shared" si="55"/>
        <v>214642.9871939398</v>
      </c>
      <c r="HF65" s="25">
        <f t="shared" si="55"/>
        <v>214642.9871939398</v>
      </c>
      <c r="HG65" s="25">
        <f t="shared" si="55"/>
        <v>214642.9871939398</v>
      </c>
      <c r="HH65" s="25">
        <f t="shared" si="55"/>
        <v>214642.9871939398</v>
      </c>
      <c r="HI65" s="25">
        <f t="shared" si="55"/>
        <v>214642.9871939398</v>
      </c>
      <c r="HJ65" s="25">
        <f t="shared" si="55"/>
        <v>214642.9871939398</v>
      </c>
      <c r="HK65" s="25">
        <f t="shared" si="55"/>
        <v>214642.9871939398</v>
      </c>
      <c r="HL65" s="25">
        <f t="shared" si="55"/>
        <v>214642.9871939398</v>
      </c>
      <c r="HM65" s="25">
        <f t="shared" si="55"/>
        <v>214642.9871939398</v>
      </c>
      <c r="HN65" s="25">
        <f t="shared" si="55"/>
        <v>214642.9871939398</v>
      </c>
      <c r="HO65" s="25">
        <f t="shared" si="55"/>
        <v>214642.9871939398</v>
      </c>
      <c r="HP65" s="25">
        <f t="shared" si="55"/>
        <v>214642.9871939398</v>
      </c>
      <c r="HQ65" s="25">
        <f t="shared" si="55"/>
        <v>214642.9871939398</v>
      </c>
      <c r="HR65" s="25">
        <f t="shared" si="55"/>
        <v>214642.9871939398</v>
      </c>
      <c r="HS65" s="25">
        <f t="shared" si="55"/>
        <v>214642.9871939398</v>
      </c>
      <c r="HT65" s="25">
        <f t="shared" si="55"/>
        <v>214642.9871939398</v>
      </c>
      <c r="HU65" s="25">
        <f t="shared" si="55"/>
        <v>214642.9871939398</v>
      </c>
      <c r="HV65" s="25">
        <f t="shared" si="55"/>
        <v>214642.9871939398</v>
      </c>
      <c r="HW65" s="25">
        <f t="shared" si="55"/>
        <v>214642.9871939398</v>
      </c>
      <c r="HX65" s="25">
        <f t="shared" si="55"/>
        <v>214642.9871939398</v>
      </c>
      <c r="HY65" s="25">
        <f t="shared" si="55"/>
        <v>214642.9871939398</v>
      </c>
      <c r="HZ65" s="25">
        <f t="shared" si="55"/>
        <v>214642.9871939398</v>
      </c>
      <c r="IA65" s="25">
        <f t="shared" si="55"/>
        <v>214642.9871939398</v>
      </c>
    </row>
    <row r="66" spans="11:235" x14ac:dyDescent="0.25">
      <c r="K66" s="27" t="s">
        <v>48</v>
      </c>
      <c r="L66" s="25">
        <f>SUMIFS($L$3:$L$48,$K$3:$K$48,"Comércio")</f>
        <v>60435.663687050532</v>
      </c>
      <c r="M66" s="25">
        <f t="shared" ref="M66:BX66" si="56">SUMIFS($L$3:$L$48,$K$3:$K$48,"Comércio")</f>
        <v>60435.663687050532</v>
      </c>
      <c r="N66" s="25">
        <f t="shared" si="56"/>
        <v>60435.663687050532</v>
      </c>
      <c r="O66" s="25">
        <f t="shared" si="56"/>
        <v>60435.663687050532</v>
      </c>
      <c r="P66" s="25">
        <f t="shared" si="56"/>
        <v>60435.663687050532</v>
      </c>
      <c r="Q66" s="25">
        <f t="shared" si="56"/>
        <v>60435.663687050532</v>
      </c>
      <c r="R66" s="25">
        <f t="shared" si="56"/>
        <v>60435.663687050532</v>
      </c>
      <c r="S66" s="25">
        <f t="shared" si="56"/>
        <v>60435.663687050532</v>
      </c>
      <c r="T66" s="25">
        <f t="shared" si="56"/>
        <v>60435.663687050532</v>
      </c>
      <c r="U66" s="25">
        <f t="shared" si="56"/>
        <v>60435.663687050532</v>
      </c>
      <c r="V66" s="25">
        <f t="shared" si="56"/>
        <v>60435.663687050532</v>
      </c>
      <c r="W66" s="25">
        <f t="shared" si="56"/>
        <v>60435.663687050532</v>
      </c>
      <c r="X66" s="25">
        <f t="shared" si="56"/>
        <v>60435.663687050532</v>
      </c>
      <c r="Y66" s="25">
        <f t="shared" si="56"/>
        <v>60435.663687050532</v>
      </c>
      <c r="Z66" s="25">
        <f t="shared" si="56"/>
        <v>60435.663687050532</v>
      </c>
      <c r="AA66" s="25">
        <f t="shared" si="56"/>
        <v>60435.663687050532</v>
      </c>
      <c r="AB66" s="25">
        <f t="shared" si="56"/>
        <v>60435.663687050532</v>
      </c>
      <c r="AC66" s="25">
        <f t="shared" si="56"/>
        <v>60435.663687050532</v>
      </c>
      <c r="AD66" s="25">
        <f t="shared" si="56"/>
        <v>60435.663687050532</v>
      </c>
      <c r="AE66" s="25">
        <f t="shared" si="56"/>
        <v>60435.663687050532</v>
      </c>
      <c r="AF66" s="25">
        <f t="shared" si="56"/>
        <v>60435.663687050532</v>
      </c>
      <c r="AG66" s="25">
        <f t="shared" si="56"/>
        <v>60435.663687050532</v>
      </c>
      <c r="AH66" s="25">
        <f t="shared" si="56"/>
        <v>60435.663687050532</v>
      </c>
      <c r="AI66" s="25">
        <f t="shared" si="56"/>
        <v>60435.663687050532</v>
      </c>
      <c r="AJ66" s="25">
        <f t="shared" si="56"/>
        <v>60435.663687050532</v>
      </c>
      <c r="AK66" s="25">
        <f t="shared" si="56"/>
        <v>60435.663687050532</v>
      </c>
      <c r="AL66" s="25">
        <f t="shared" si="56"/>
        <v>60435.663687050532</v>
      </c>
      <c r="AM66" s="25">
        <f t="shared" si="56"/>
        <v>60435.663687050532</v>
      </c>
      <c r="AN66" s="25">
        <f t="shared" si="56"/>
        <v>60435.663687050532</v>
      </c>
      <c r="AO66" s="25">
        <f t="shared" si="56"/>
        <v>60435.663687050532</v>
      </c>
      <c r="AP66" s="25">
        <f t="shared" si="56"/>
        <v>60435.663687050532</v>
      </c>
      <c r="AQ66" s="25">
        <f t="shared" si="56"/>
        <v>60435.663687050532</v>
      </c>
      <c r="AR66" s="25">
        <f t="shared" si="56"/>
        <v>60435.663687050532</v>
      </c>
      <c r="AS66" s="25">
        <f t="shared" si="56"/>
        <v>60435.663687050532</v>
      </c>
      <c r="AT66" s="25">
        <f t="shared" si="56"/>
        <v>60435.663687050532</v>
      </c>
      <c r="AU66" s="25">
        <f t="shared" si="56"/>
        <v>60435.663687050532</v>
      </c>
      <c r="AV66" s="25">
        <f t="shared" si="56"/>
        <v>60435.663687050532</v>
      </c>
      <c r="AW66" s="25">
        <f t="shared" si="56"/>
        <v>60435.663687050532</v>
      </c>
      <c r="AX66" s="25">
        <f t="shared" si="56"/>
        <v>60435.663687050532</v>
      </c>
      <c r="AY66" s="25">
        <f t="shared" si="56"/>
        <v>60435.663687050532</v>
      </c>
      <c r="AZ66" s="25">
        <f t="shared" si="56"/>
        <v>60435.663687050532</v>
      </c>
      <c r="BA66" s="25">
        <f t="shared" si="56"/>
        <v>60435.663687050532</v>
      </c>
      <c r="BB66" s="25">
        <f t="shared" si="56"/>
        <v>60435.663687050532</v>
      </c>
      <c r="BC66" s="25">
        <f t="shared" si="56"/>
        <v>60435.663687050532</v>
      </c>
      <c r="BD66" s="25">
        <f t="shared" si="56"/>
        <v>60435.663687050532</v>
      </c>
      <c r="BE66" s="25">
        <f t="shared" si="56"/>
        <v>60435.663687050532</v>
      </c>
      <c r="BF66" s="25">
        <f t="shared" si="56"/>
        <v>60435.663687050532</v>
      </c>
      <c r="BG66" s="25">
        <f t="shared" si="56"/>
        <v>60435.663687050532</v>
      </c>
      <c r="BH66" s="25">
        <f t="shared" si="56"/>
        <v>60435.663687050532</v>
      </c>
      <c r="BI66" s="25">
        <f t="shared" si="56"/>
        <v>60435.663687050532</v>
      </c>
      <c r="BJ66" s="25">
        <f t="shared" si="56"/>
        <v>60435.663687050532</v>
      </c>
      <c r="BK66" s="25">
        <f t="shared" si="56"/>
        <v>60435.663687050532</v>
      </c>
      <c r="BL66" s="25">
        <f t="shared" si="56"/>
        <v>60435.663687050532</v>
      </c>
      <c r="BM66" s="25">
        <f t="shared" si="56"/>
        <v>60435.663687050532</v>
      </c>
      <c r="BN66" s="25">
        <f t="shared" si="56"/>
        <v>60435.663687050532</v>
      </c>
      <c r="BO66" s="25">
        <f t="shared" si="56"/>
        <v>60435.663687050532</v>
      </c>
      <c r="BP66" s="25">
        <f t="shared" si="56"/>
        <v>60435.663687050532</v>
      </c>
      <c r="BQ66" s="25">
        <f t="shared" si="56"/>
        <v>60435.663687050532</v>
      </c>
      <c r="BR66" s="25">
        <f t="shared" si="56"/>
        <v>60435.663687050532</v>
      </c>
      <c r="BS66" s="25">
        <f t="shared" si="56"/>
        <v>60435.663687050532</v>
      </c>
      <c r="BT66" s="25">
        <f t="shared" si="56"/>
        <v>60435.663687050532</v>
      </c>
      <c r="BU66" s="25">
        <f t="shared" si="56"/>
        <v>60435.663687050532</v>
      </c>
      <c r="BV66" s="25">
        <f t="shared" si="56"/>
        <v>60435.663687050532</v>
      </c>
      <c r="BW66" s="25">
        <f t="shared" si="56"/>
        <v>60435.663687050532</v>
      </c>
      <c r="BX66" s="25">
        <f t="shared" si="56"/>
        <v>60435.663687050532</v>
      </c>
      <c r="BY66" s="25">
        <f t="shared" ref="BY66:EJ66" si="57">SUMIFS($L$3:$L$48,$K$3:$K$48,"Comércio")</f>
        <v>60435.663687050532</v>
      </c>
      <c r="BZ66" s="25">
        <f t="shared" si="57"/>
        <v>60435.663687050532</v>
      </c>
      <c r="CA66" s="25">
        <f t="shared" si="57"/>
        <v>60435.663687050532</v>
      </c>
      <c r="CB66" s="25">
        <f t="shared" si="57"/>
        <v>60435.663687050532</v>
      </c>
      <c r="CC66" s="25">
        <f t="shared" si="57"/>
        <v>60435.663687050532</v>
      </c>
      <c r="CD66" s="25">
        <f t="shared" si="57"/>
        <v>60435.663687050532</v>
      </c>
      <c r="CE66" s="25">
        <f t="shared" si="57"/>
        <v>60435.663687050532</v>
      </c>
      <c r="CF66" s="25">
        <f t="shared" si="57"/>
        <v>60435.663687050532</v>
      </c>
      <c r="CG66" s="25">
        <f t="shared" si="57"/>
        <v>60435.663687050532</v>
      </c>
      <c r="CH66" s="25">
        <f t="shared" si="57"/>
        <v>60435.663687050532</v>
      </c>
      <c r="CI66" s="25">
        <f t="shared" si="57"/>
        <v>60435.663687050532</v>
      </c>
      <c r="CJ66" s="25">
        <f t="shared" si="57"/>
        <v>60435.663687050532</v>
      </c>
      <c r="CK66" s="25">
        <f t="shared" si="57"/>
        <v>60435.663687050532</v>
      </c>
      <c r="CL66" s="25">
        <f t="shared" si="57"/>
        <v>60435.663687050532</v>
      </c>
      <c r="CM66" s="25">
        <f t="shared" si="57"/>
        <v>60435.663687050532</v>
      </c>
      <c r="CN66" s="25">
        <f t="shared" si="57"/>
        <v>60435.663687050532</v>
      </c>
      <c r="CO66" s="25">
        <f t="shared" si="57"/>
        <v>60435.663687050532</v>
      </c>
      <c r="CP66" s="25">
        <f t="shared" si="57"/>
        <v>60435.663687050532</v>
      </c>
      <c r="CQ66" s="25">
        <f t="shared" si="57"/>
        <v>60435.663687050532</v>
      </c>
      <c r="CR66" s="25">
        <f t="shared" si="57"/>
        <v>60435.663687050532</v>
      </c>
      <c r="CS66" s="25">
        <f t="shared" si="57"/>
        <v>60435.663687050532</v>
      </c>
      <c r="CT66" s="25">
        <f t="shared" si="57"/>
        <v>60435.663687050532</v>
      </c>
      <c r="CU66" s="25">
        <f t="shared" si="57"/>
        <v>60435.663687050532</v>
      </c>
      <c r="CV66" s="25">
        <f t="shared" si="57"/>
        <v>60435.663687050532</v>
      </c>
      <c r="CW66" s="25">
        <f t="shared" si="57"/>
        <v>60435.663687050532</v>
      </c>
      <c r="CX66" s="25">
        <f t="shared" si="57"/>
        <v>60435.663687050532</v>
      </c>
      <c r="CY66" s="25">
        <f t="shared" si="57"/>
        <v>60435.663687050532</v>
      </c>
      <c r="CZ66" s="25">
        <f t="shared" si="57"/>
        <v>60435.663687050532</v>
      </c>
      <c r="DA66" s="25">
        <f t="shared" si="57"/>
        <v>60435.663687050532</v>
      </c>
      <c r="DB66" s="25">
        <f t="shared" si="57"/>
        <v>60435.663687050532</v>
      </c>
      <c r="DC66" s="25">
        <f t="shared" si="57"/>
        <v>60435.663687050532</v>
      </c>
      <c r="DD66" s="25">
        <f t="shared" si="57"/>
        <v>60435.663687050532</v>
      </c>
      <c r="DE66" s="25">
        <f t="shared" si="57"/>
        <v>60435.663687050532</v>
      </c>
      <c r="DF66" s="25">
        <f t="shared" si="57"/>
        <v>60435.663687050532</v>
      </c>
      <c r="DG66" s="25">
        <f t="shared" si="57"/>
        <v>60435.663687050532</v>
      </c>
      <c r="DH66" s="25">
        <f t="shared" si="57"/>
        <v>60435.663687050532</v>
      </c>
      <c r="DI66" s="25">
        <f t="shared" si="57"/>
        <v>60435.663687050532</v>
      </c>
      <c r="DJ66" s="25">
        <f t="shared" si="57"/>
        <v>60435.663687050532</v>
      </c>
      <c r="DK66" s="25">
        <f t="shared" si="57"/>
        <v>60435.663687050532</v>
      </c>
      <c r="DL66" s="25">
        <f t="shared" si="57"/>
        <v>60435.663687050532</v>
      </c>
      <c r="DM66" s="25">
        <f t="shared" si="57"/>
        <v>60435.663687050532</v>
      </c>
      <c r="DN66" s="25">
        <f t="shared" si="57"/>
        <v>60435.663687050532</v>
      </c>
      <c r="DO66" s="25">
        <f t="shared" si="57"/>
        <v>60435.663687050532</v>
      </c>
      <c r="DP66" s="25">
        <f t="shared" si="57"/>
        <v>60435.663687050532</v>
      </c>
      <c r="DQ66" s="25">
        <f t="shared" si="57"/>
        <v>60435.663687050532</v>
      </c>
      <c r="DR66" s="25">
        <f t="shared" si="57"/>
        <v>60435.663687050532</v>
      </c>
      <c r="DS66" s="25">
        <f t="shared" si="57"/>
        <v>60435.663687050532</v>
      </c>
      <c r="DT66" s="25">
        <f t="shared" si="57"/>
        <v>60435.663687050532</v>
      </c>
      <c r="DU66" s="25">
        <f t="shared" si="57"/>
        <v>60435.663687050532</v>
      </c>
      <c r="DV66" s="25">
        <f t="shared" si="57"/>
        <v>60435.663687050532</v>
      </c>
      <c r="DW66" s="25">
        <f t="shared" si="57"/>
        <v>60435.663687050532</v>
      </c>
      <c r="DX66" s="25">
        <f t="shared" si="57"/>
        <v>60435.663687050532</v>
      </c>
      <c r="DY66" s="25">
        <f t="shared" si="57"/>
        <v>60435.663687050532</v>
      </c>
      <c r="DZ66" s="25">
        <f t="shared" si="57"/>
        <v>60435.663687050532</v>
      </c>
      <c r="EA66" s="25">
        <f t="shared" si="57"/>
        <v>60435.663687050532</v>
      </c>
      <c r="EB66" s="25">
        <f t="shared" si="57"/>
        <v>60435.663687050532</v>
      </c>
      <c r="EC66" s="25">
        <f t="shared" si="57"/>
        <v>60435.663687050532</v>
      </c>
      <c r="ED66" s="25">
        <f t="shared" si="57"/>
        <v>60435.663687050532</v>
      </c>
      <c r="EE66" s="25">
        <f t="shared" si="57"/>
        <v>60435.663687050532</v>
      </c>
      <c r="EF66" s="25">
        <f t="shared" si="57"/>
        <v>60435.663687050532</v>
      </c>
      <c r="EG66" s="25">
        <f t="shared" si="57"/>
        <v>60435.663687050532</v>
      </c>
      <c r="EH66" s="25">
        <f t="shared" si="57"/>
        <v>60435.663687050532</v>
      </c>
      <c r="EI66" s="25">
        <f t="shared" si="57"/>
        <v>60435.663687050532</v>
      </c>
      <c r="EJ66" s="25">
        <f t="shared" si="57"/>
        <v>60435.663687050532</v>
      </c>
      <c r="EK66" s="25">
        <f t="shared" ref="EK66:GV66" si="58">SUMIFS($L$3:$L$48,$K$3:$K$48,"Comércio")</f>
        <v>60435.663687050532</v>
      </c>
      <c r="EL66" s="25">
        <f t="shared" si="58"/>
        <v>60435.663687050532</v>
      </c>
      <c r="EM66" s="25">
        <f t="shared" si="58"/>
        <v>60435.663687050532</v>
      </c>
      <c r="EN66" s="25">
        <f t="shared" si="58"/>
        <v>60435.663687050532</v>
      </c>
      <c r="EO66" s="25">
        <f t="shared" si="58"/>
        <v>60435.663687050532</v>
      </c>
      <c r="EP66" s="25">
        <f t="shared" si="58"/>
        <v>60435.663687050532</v>
      </c>
      <c r="EQ66" s="25">
        <f t="shared" si="58"/>
        <v>60435.663687050532</v>
      </c>
      <c r="ER66" s="25">
        <f t="shared" si="58"/>
        <v>60435.663687050532</v>
      </c>
      <c r="ES66" s="25">
        <f t="shared" si="58"/>
        <v>60435.663687050532</v>
      </c>
      <c r="ET66" s="25">
        <f t="shared" si="58"/>
        <v>60435.663687050532</v>
      </c>
      <c r="EU66" s="25">
        <f t="shared" si="58"/>
        <v>60435.663687050532</v>
      </c>
      <c r="EV66" s="25">
        <f t="shared" si="58"/>
        <v>60435.663687050532</v>
      </c>
      <c r="EW66" s="25">
        <f t="shared" si="58"/>
        <v>60435.663687050532</v>
      </c>
      <c r="EX66" s="25">
        <f t="shared" si="58"/>
        <v>60435.663687050532</v>
      </c>
      <c r="EY66" s="25">
        <f t="shared" si="58"/>
        <v>60435.663687050532</v>
      </c>
      <c r="EZ66" s="25">
        <f t="shared" si="58"/>
        <v>60435.663687050532</v>
      </c>
      <c r="FA66" s="25">
        <f t="shared" si="58"/>
        <v>60435.663687050532</v>
      </c>
      <c r="FB66" s="25">
        <f t="shared" si="58"/>
        <v>60435.663687050532</v>
      </c>
      <c r="FC66" s="25">
        <f t="shared" si="58"/>
        <v>60435.663687050532</v>
      </c>
      <c r="FD66" s="25">
        <f t="shared" si="58"/>
        <v>60435.663687050532</v>
      </c>
      <c r="FE66" s="25">
        <f t="shared" si="58"/>
        <v>60435.663687050532</v>
      </c>
      <c r="FF66" s="25">
        <f t="shared" si="58"/>
        <v>60435.663687050532</v>
      </c>
      <c r="FG66" s="25">
        <f t="shared" si="58"/>
        <v>60435.663687050532</v>
      </c>
      <c r="FH66" s="25">
        <f t="shared" si="58"/>
        <v>60435.663687050532</v>
      </c>
      <c r="FI66" s="25">
        <f t="shared" si="58"/>
        <v>60435.663687050532</v>
      </c>
      <c r="FJ66" s="25">
        <f t="shared" si="58"/>
        <v>60435.663687050532</v>
      </c>
      <c r="FK66" s="25">
        <f t="shared" si="58"/>
        <v>60435.663687050532</v>
      </c>
      <c r="FL66" s="25">
        <f t="shared" si="58"/>
        <v>60435.663687050532</v>
      </c>
      <c r="FM66" s="25">
        <f t="shared" si="58"/>
        <v>60435.663687050532</v>
      </c>
      <c r="FN66" s="25">
        <f t="shared" si="58"/>
        <v>60435.663687050532</v>
      </c>
      <c r="FO66" s="25">
        <f t="shared" si="58"/>
        <v>60435.663687050532</v>
      </c>
      <c r="FP66" s="25">
        <f t="shared" si="58"/>
        <v>60435.663687050532</v>
      </c>
      <c r="FQ66" s="25">
        <f t="shared" si="58"/>
        <v>60435.663687050532</v>
      </c>
      <c r="FR66" s="25">
        <f t="shared" si="58"/>
        <v>60435.663687050532</v>
      </c>
      <c r="FS66" s="25">
        <f t="shared" si="58"/>
        <v>60435.663687050532</v>
      </c>
      <c r="FT66" s="25">
        <f t="shared" si="58"/>
        <v>60435.663687050532</v>
      </c>
      <c r="FU66" s="25">
        <f t="shared" si="58"/>
        <v>60435.663687050532</v>
      </c>
      <c r="FV66" s="25">
        <f t="shared" si="58"/>
        <v>60435.663687050532</v>
      </c>
      <c r="FW66" s="25">
        <f t="shared" si="58"/>
        <v>60435.663687050532</v>
      </c>
      <c r="FX66" s="25">
        <f t="shared" si="58"/>
        <v>60435.663687050532</v>
      </c>
      <c r="FY66" s="25">
        <f t="shared" si="58"/>
        <v>60435.663687050532</v>
      </c>
      <c r="FZ66" s="25">
        <f t="shared" si="58"/>
        <v>60435.663687050532</v>
      </c>
      <c r="GA66" s="25">
        <f t="shared" si="58"/>
        <v>60435.663687050532</v>
      </c>
      <c r="GB66" s="25">
        <f t="shared" si="58"/>
        <v>60435.663687050532</v>
      </c>
      <c r="GC66" s="25">
        <f t="shared" si="58"/>
        <v>60435.663687050532</v>
      </c>
      <c r="GD66" s="25">
        <f t="shared" si="58"/>
        <v>60435.663687050532</v>
      </c>
      <c r="GE66" s="25">
        <f t="shared" si="58"/>
        <v>60435.663687050532</v>
      </c>
      <c r="GF66" s="25">
        <f t="shared" si="58"/>
        <v>60435.663687050532</v>
      </c>
      <c r="GG66" s="25">
        <f t="shared" si="58"/>
        <v>60435.663687050532</v>
      </c>
      <c r="GH66" s="25">
        <f t="shared" si="58"/>
        <v>60435.663687050532</v>
      </c>
      <c r="GI66" s="25">
        <f t="shared" si="58"/>
        <v>60435.663687050532</v>
      </c>
      <c r="GJ66" s="25">
        <f t="shared" si="58"/>
        <v>60435.663687050532</v>
      </c>
      <c r="GK66" s="25">
        <f t="shared" si="58"/>
        <v>60435.663687050532</v>
      </c>
      <c r="GL66" s="25">
        <f t="shared" si="58"/>
        <v>60435.663687050532</v>
      </c>
      <c r="GM66" s="25">
        <f t="shared" si="58"/>
        <v>60435.663687050532</v>
      </c>
      <c r="GN66" s="25">
        <f t="shared" si="58"/>
        <v>60435.663687050532</v>
      </c>
      <c r="GO66" s="25">
        <f t="shared" si="58"/>
        <v>60435.663687050532</v>
      </c>
      <c r="GP66" s="25">
        <f t="shared" si="58"/>
        <v>60435.663687050532</v>
      </c>
      <c r="GQ66" s="25">
        <f t="shared" si="58"/>
        <v>60435.663687050532</v>
      </c>
      <c r="GR66" s="25">
        <f t="shared" si="58"/>
        <v>60435.663687050532</v>
      </c>
      <c r="GS66" s="25">
        <f t="shared" si="58"/>
        <v>60435.663687050532</v>
      </c>
      <c r="GT66" s="25">
        <f t="shared" si="58"/>
        <v>60435.663687050532</v>
      </c>
      <c r="GU66" s="25">
        <f t="shared" si="58"/>
        <v>60435.663687050532</v>
      </c>
      <c r="GV66" s="25">
        <f t="shared" si="58"/>
        <v>60435.663687050532</v>
      </c>
      <c r="GW66" s="25">
        <f t="shared" ref="GW66:IA66" si="59">SUMIFS($L$3:$L$48,$K$3:$K$48,"Comércio")</f>
        <v>60435.663687050532</v>
      </c>
      <c r="GX66" s="25">
        <f t="shared" si="59"/>
        <v>60435.663687050532</v>
      </c>
      <c r="GY66" s="25">
        <f t="shared" si="59"/>
        <v>60435.663687050532</v>
      </c>
      <c r="GZ66" s="25">
        <f t="shared" si="59"/>
        <v>60435.663687050532</v>
      </c>
      <c r="HA66" s="25">
        <f t="shared" si="59"/>
        <v>60435.663687050532</v>
      </c>
      <c r="HB66" s="25">
        <f t="shared" si="59"/>
        <v>60435.663687050532</v>
      </c>
      <c r="HC66" s="25">
        <f t="shared" si="59"/>
        <v>60435.663687050532</v>
      </c>
      <c r="HD66" s="25">
        <f t="shared" si="59"/>
        <v>60435.663687050532</v>
      </c>
      <c r="HE66" s="25">
        <f t="shared" si="59"/>
        <v>60435.663687050532</v>
      </c>
      <c r="HF66" s="25">
        <f t="shared" si="59"/>
        <v>60435.663687050532</v>
      </c>
      <c r="HG66" s="25">
        <f t="shared" si="59"/>
        <v>60435.663687050532</v>
      </c>
      <c r="HH66" s="25">
        <f t="shared" si="59"/>
        <v>60435.663687050532</v>
      </c>
      <c r="HI66" s="25">
        <f t="shared" si="59"/>
        <v>60435.663687050532</v>
      </c>
      <c r="HJ66" s="25">
        <f t="shared" si="59"/>
        <v>60435.663687050532</v>
      </c>
      <c r="HK66" s="25">
        <f t="shared" si="59"/>
        <v>60435.663687050532</v>
      </c>
      <c r="HL66" s="25">
        <f t="shared" si="59"/>
        <v>60435.663687050532</v>
      </c>
      <c r="HM66" s="25">
        <f t="shared" si="59"/>
        <v>60435.663687050532</v>
      </c>
      <c r="HN66" s="25">
        <f t="shared" si="59"/>
        <v>60435.663687050532</v>
      </c>
      <c r="HO66" s="25">
        <f t="shared" si="59"/>
        <v>60435.663687050532</v>
      </c>
      <c r="HP66" s="25">
        <f t="shared" si="59"/>
        <v>60435.663687050532</v>
      </c>
      <c r="HQ66" s="25">
        <f t="shared" si="59"/>
        <v>60435.663687050532</v>
      </c>
      <c r="HR66" s="25">
        <f t="shared" si="59"/>
        <v>60435.663687050532</v>
      </c>
      <c r="HS66" s="25">
        <f t="shared" si="59"/>
        <v>60435.663687050532</v>
      </c>
      <c r="HT66" s="25">
        <f t="shared" si="59"/>
        <v>60435.663687050532</v>
      </c>
      <c r="HU66" s="25">
        <f t="shared" si="59"/>
        <v>60435.663687050532</v>
      </c>
      <c r="HV66" s="25">
        <f t="shared" si="59"/>
        <v>60435.663687050532</v>
      </c>
      <c r="HW66" s="25">
        <f t="shared" si="59"/>
        <v>60435.663687050532</v>
      </c>
      <c r="HX66" s="25">
        <f t="shared" si="59"/>
        <v>60435.663687050532</v>
      </c>
      <c r="HY66" s="25">
        <f t="shared" si="59"/>
        <v>60435.663687050532</v>
      </c>
      <c r="HZ66" s="25">
        <f t="shared" si="59"/>
        <v>60435.663687050532</v>
      </c>
      <c r="IA66" s="25">
        <f t="shared" si="59"/>
        <v>60435.663687050532</v>
      </c>
    </row>
    <row r="67" spans="11:235" x14ac:dyDescent="0.25">
      <c r="K67" s="104" t="s">
        <v>95</v>
      </c>
      <c r="L67" s="25">
        <f>SUM(L65:L66)</f>
        <v>275078.65088099032</v>
      </c>
      <c r="M67" s="25">
        <f t="shared" ref="M67:BX67" si="60">SUM(M65:M66)</f>
        <v>275078.65088099032</v>
      </c>
      <c r="N67" s="25">
        <f t="shared" si="60"/>
        <v>275078.65088099032</v>
      </c>
      <c r="O67" s="25">
        <f t="shared" si="60"/>
        <v>275078.65088099032</v>
      </c>
      <c r="P67" s="25">
        <f t="shared" si="60"/>
        <v>275078.65088099032</v>
      </c>
      <c r="Q67" s="25">
        <f t="shared" si="60"/>
        <v>275078.65088099032</v>
      </c>
      <c r="R67" s="25">
        <f t="shared" si="60"/>
        <v>275078.65088099032</v>
      </c>
      <c r="S67" s="25">
        <f t="shared" si="60"/>
        <v>275078.65088099032</v>
      </c>
      <c r="T67" s="25">
        <f t="shared" si="60"/>
        <v>275078.65088099032</v>
      </c>
      <c r="U67" s="25">
        <f t="shared" si="60"/>
        <v>275078.65088099032</v>
      </c>
      <c r="V67" s="25">
        <f t="shared" si="60"/>
        <v>275078.65088099032</v>
      </c>
      <c r="W67" s="25">
        <f t="shared" si="60"/>
        <v>275078.65088099032</v>
      </c>
      <c r="X67" s="25">
        <f t="shared" si="60"/>
        <v>275078.65088099032</v>
      </c>
      <c r="Y67" s="25">
        <f t="shared" si="60"/>
        <v>275078.65088099032</v>
      </c>
      <c r="Z67" s="25">
        <f t="shared" si="60"/>
        <v>275078.65088099032</v>
      </c>
      <c r="AA67" s="25">
        <f t="shared" si="60"/>
        <v>275078.65088099032</v>
      </c>
      <c r="AB67" s="25">
        <f t="shared" si="60"/>
        <v>275078.65088099032</v>
      </c>
      <c r="AC67" s="25">
        <f t="shared" si="60"/>
        <v>275078.65088099032</v>
      </c>
      <c r="AD67" s="25">
        <f t="shared" si="60"/>
        <v>275078.65088099032</v>
      </c>
      <c r="AE67" s="25">
        <f t="shared" si="60"/>
        <v>275078.65088099032</v>
      </c>
      <c r="AF67" s="25">
        <f t="shared" si="60"/>
        <v>275078.65088099032</v>
      </c>
      <c r="AG67" s="25">
        <f t="shared" si="60"/>
        <v>275078.65088099032</v>
      </c>
      <c r="AH67" s="25">
        <f t="shared" si="60"/>
        <v>275078.65088099032</v>
      </c>
      <c r="AI67" s="25">
        <f t="shared" si="60"/>
        <v>275078.65088099032</v>
      </c>
      <c r="AJ67" s="25">
        <f t="shared" si="60"/>
        <v>275078.65088099032</v>
      </c>
      <c r="AK67" s="25">
        <f t="shared" si="60"/>
        <v>275078.65088099032</v>
      </c>
      <c r="AL67" s="25">
        <f t="shared" si="60"/>
        <v>275078.65088099032</v>
      </c>
      <c r="AM67" s="25">
        <f t="shared" si="60"/>
        <v>275078.65088099032</v>
      </c>
      <c r="AN67" s="25">
        <f t="shared" si="60"/>
        <v>275078.65088099032</v>
      </c>
      <c r="AO67" s="25">
        <f t="shared" si="60"/>
        <v>275078.65088099032</v>
      </c>
      <c r="AP67" s="25">
        <f t="shared" si="60"/>
        <v>275078.65088099032</v>
      </c>
      <c r="AQ67" s="25">
        <f t="shared" si="60"/>
        <v>275078.65088099032</v>
      </c>
      <c r="AR67" s="25">
        <f t="shared" si="60"/>
        <v>275078.65088099032</v>
      </c>
      <c r="AS67" s="25">
        <f t="shared" si="60"/>
        <v>275078.65088099032</v>
      </c>
      <c r="AT67" s="25">
        <f t="shared" si="60"/>
        <v>275078.65088099032</v>
      </c>
      <c r="AU67" s="25">
        <f t="shared" si="60"/>
        <v>275078.65088099032</v>
      </c>
      <c r="AV67" s="25">
        <f t="shared" si="60"/>
        <v>275078.65088099032</v>
      </c>
      <c r="AW67" s="25">
        <f t="shared" si="60"/>
        <v>275078.65088099032</v>
      </c>
      <c r="AX67" s="25">
        <f t="shared" si="60"/>
        <v>275078.65088099032</v>
      </c>
      <c r="AY67" s="25">
        <f t="shared" si="60"/>
        <v>275078.65088099032</v>
      </c>
      <c r="AZ67" s="25">
        <f t="shared" si="60"/>
        <v>275078.65088099032</v>
      </c>
      <c r="BA67" s="25">
        <f t="shared" si="60"/>
        <v>275078.65088099032</v>
      </c>
      <c r="BB67" s="25">
        <f t="shared" si="60"/>
        <v>275078.65088099032</v>
      </c>
      <c r="BC67" s="25">
        <f t="shared" si="60"/>
        <v>275078.65088099032</v>
      </c>
      <c r="BD67" s="25">
        <f t="shared" si="60"/>
        <v>275078.65088099032</v>
      </c>
      <c r="BE67" s="25">
        <f t="shared" si="60"/>
        <v>275078.65088099032</v>
      </c>
      <c r="BF67" s="25">
        <f t="shared" si="60"/>
        <v>275078.65088099032</v>
      </c>
      <c r="BG67" s="25">
        <f t="shared" si="60"/>
        <v>275078.65088099032</v>
      </c>
      <c r="BH67" s="25">
        <f t="shared" si="60"/>
        <v>275078.65088099032</v>
      </c>
      <c r="BI67" s="25">
        <f t="shared" si="60"/>
        <v>275078.65088099032</v>
      </c>
      <c r="BJ67" s="25">
        <f t="shared" si="60"/>
        <v>275078.65088099032</v>
      </c>
      <c r="BK67" s="25">
        <f t="shared" si="60"/>
        <v>275078.65088099032</v>
      </c>
      <c r="BL67" s="25">
        <f t="shared" si="60"/>
        <v>275078.65088099032</v>
      </c>
      <c r="BM67" s="25">
        <f t="shared" si="60"/>
        <v>275078.65088099032</v>
      </c>
      <c r="BN67" s="25">
        <f t="shared" si="60"/>
        <v>275078.65088099032</v>
      </c>
      <c r="BO67" s="25">
        <f t="shared" si="60"/>
        <v>275078.65088099032</v>
      </c>
      <c r="BP67" s="25">
        <f t="shared" si="60"/>
        <v>275078.65088099032</v>
      </c>
      <c r="BQ67" s="25">
        <f t="shared" si="60"/>
        <v>275078.65088099032</v>
      </c>
      <c r="BR67" s="25">
        <f t="shared" si="60"/>
        <v>275078.65088099032</v>
      </c>
      <c r="BS67" s="25">
        <f t="shared" si="60"/>
        <v>275078.65088099032</v>
      </c>
      <c r="BT67" s="25">
        <f t="shared" si="60"/>
        <v>275078.65088099032</v>
      </c>
      <c r="BU67" s="25">
        <f t="shared" si="60"/>
        <v>275078.65088099032</v>
      </c>
      <c r="BV67" s="25">
        <f t="shared" si="60"/>
        <v>275078.65088099032</v>
      </c>
      <c r="BW67" s="25">
        <f t="shared" si="60"/>
        <v>275078.65088099032</v>
      </c>
      <c r="BX67" s="25">
        <f t="shared" si="60"/>
        <v>275078.65088099032</v>
      </c>
      <c r="BY67" s="25">
        <f t="shared" ref="BY67:EJ67" si="61">SUM(BY65:BY66)</f>
        <v>275078.65088099032</v>
      </c>
      <c r="BZ67" s="25">
        <f t="shared" si="61"/>
        <v>275078.65088099032</v>
      </c>
      <c r="CA67" s="25">
        <f t="shared" si="61"/>
        <v>275078.65088099032</v>
      </c>
      <c r="CB67" s="25">
        <f t="shared" si="61"/>
        <v>275078.65088099032</v>
      </c>
      <c r="CC67" s="25">
        <f t="shared" si="61"/>
        <v>275078.65088099032</v>
      </c>
      <c r="CD67" s="25">
        <f t="shared" si="61"/>
        <v>275078.65088099032</v>
      </c>
      <c r="CE67" s="25">
        <f t="shared" si="61"/>
        <v>275078.65088099032</v>
      </c>
      <c r="CF67" s="25">
        <f t="shared" si="61"/>
        <v>275078.65088099032</v>
      </c>
      <c r="CG67" s="25">
        <f t="shared" si="61"/>
        <v>275078.65088099032</v>
      </c>
      <c r="CH67" s="25">
        <f t="shared" si="61"/>
        <v>275078.65088099032</v>
      </c>
      <c r="CI67" s="25">
        <f t="shared" si="61"/>
        <v>275078.65088099032</v>
      </c>
      <c r="CJ67" s="25">
        <f t="shared" si="61"/>
        <v>275078.65088099032</v>
      </c>
      <c r="CK67" s="25">
        <f t="shared" si="61"/>
        <v>275078.65088099032</v>
      </c>
      <c r="CL67" s="25">
        <f t="shared" si="61"/>
        <v>275078.65088099032</v>
      </c>
      <c r="CM67" s="25">
        <f t="shared" si="61"/>
        <v>275078.65088099032</v>
      </c>
      <c r="CN67" s="25">
        <f t="shared" si="61"/>
        <v>275078.65088099032</v>
      </c>
      <c r="CO67" s="25">
        <f t="shared" si="61"/>
        <v>275078.65088099032</v>
      </c>
      <c r="CP67" s="25">
        <f t="shared" si="61"/>
        <v>275078.65088099032</v>
      </c>
      <c r="CQ67" s="25">
        <f t="shared" si="61"/>
        <v>275078.65088099032</v>
      </c>
      <c r="CR67" s="25">
        <f t="shared" si="61"/>
        <v>275078.65088099032</v>
      </c>
      <c r="CS67" s="25">
        <f t="shared" si="61"/>
        <v>275078.65088099032</v>
      </c>
      <c r="CT67" s="25">
        <f t="shared" si="61"/>
        <v>275078.65088099032</v>
      </c>
      <c r="CU67" s="25">
        <f t="shared" si="61"/>
        <v>275078.65088099032</v>
      </c>
      <c r="CV67" s="25">
        <f t="shared" si="61"/>
        <v>275078.65088099032</v>
      </c>
      <c r="CW67" s="25">
        <f t="shared" si="61"/>
        <v>275078.65088099032</v>
      </c>
      <c r="CX67" s="25">
        <f t="shared" si="61"/>
        <v>275078.65088099032</v>
      </c>
      <c r="CY67" s="25">
        <f t="shared" si="61"/>
        <v>275078.65088099032</v>
      </c>
      <c r="CZ67" s="25">
        <f t="shared" si="61"/>
        <v>275078.65088099032</v>
      </c>
      <c r="DA67" s="25">
        <f t="shared" si="61"/>
        <v>275078.65088099032</v>
      </c>
      <c r="DB67" s="25">
        <f t="shared" si="61"/>
        <v>275078.65088099032</v>
      </c>
      <c r="DC67" s="25">
        <f t="shared" si="61"/>
        <v>275078.65088099032</v>
      </c>
      <c r="DD67" s="25">
        <f t="shared" si="61"/>
        <v>275078.65088099032</v>
      </c>
      <c r="DE67" s="25">
        <f t="shared" si="61"/>
        <v>275078.65088099032</v>
      </c>
      <c r="DF67" s="25">
        <f t="shared" si="61"/>
        <v>275078.65088099032</v>
      </c>
      <c r="DG67" s="25">
        <f t="shared" si="61"/>
        <v>275078.65088099032</v>
      </c>
      <c r="DH67" s="25">
        <f t="shared" si="61"/>
        <v>275078.65088099032</v>
      </c>
      <c r="DI67" s="25">
        <f t="shared" si="61"/>
        <v>275078.65088099032</v>
      </c>
      <c r="DJ67" s="25">
        <f t="shared" si="61"/>
        <v>275078.65088099032</v>
      </c>
      <c r="DK67" s="25">
        <f t="shared" si="61"/>
        <v>275078.65088099032</v>
      </c>
      <c r="DL67" s="25">
        <f t="shared" si="61"/>
        <v>275078.65088099032</v>
      </c>
      <c r="DM67" s="25">
        <f t="shared" si="61"/>
        <v>275078.65088099032</v>
      </c>
      <c r="DN67" s="25">
        <f t="shared" si="61"/>
        <v>275078.65088099032</v>
      </c>
      <c r="DO67" s="25">
        <f t="shared" si="61"/>
        <v>275078.65088099032</v>
      </c>
      <c r="DP67" s="25">
        <f t="shared" si="61"/>
        <v>275078.65088099032</v>
      </c>
      <c r="DQ67" s="25">
        <f t="shared" si="61"/>
        <v>275078.65088099032</v>
      </c>
      <c r="DR67" s="25">
        <f t="shared" si="61"/>
        <v>275078.65088099032</v>
      </c>
      <c r="DS67" s="25">
        <f t="shared" si="61"/>
        <v>275078.65088099032</v>
      </c>
      <c r="DT67" s="25">
        <f t="shared" si="61"/>
        <v>275078.65088099032</v>
      </c>
      <c r="DU67" s="25">
        <f t="shared" si="61"/>
        <v>275078.65088099032</v>
      </c>
      <c r="DV67" s="25">
        <f t="shared" si="61"/>
        <v>275078.65088099032</v>
      </c>
      <c r="DW67" s="25">
        <f t="shared" si="61"/>
        <v>275078.65088099032</v>
      </c>
      <c r="DX67" s="25">
        <f t="shared" si="61"/>
        <v>275078.65088099032</v>
      </c>
      <c r="DY67" s="25">
        <f t="shared" si="61"/>
        <v>275078.65088099032</v>
      </c>
      <c r="DZ67" s="25">
        <f t="shared" si="61"/>
        <v>275078.65088099032</v>
      </c>
      <c r="EA67" s="25">
        <f t="shared" si="61"/>
        <v>275078.65088099032</v>
      </c>
      <c r="EB67" s="25">
        <f t="shared" si="61"/>
        <v>275078.65088099032</v>
      </c>
      <c r="EC67" s="25">
        <f t="shared" si="61"/>
        <v>275078.65088099032</v>
      </c>
      <c r="ED67" s="25">
        <f t="shared" si="61"/>
        <v>275078.65088099032</v>
      </c>
      <c r="EE67" s="25">
        <f t="shared" si="61"/>
        <v>275078.65088099032</v>
      </c>
      <c r="EF67" s="25">
        <f t="shared" si="61"/>
        <v>275078.65088099032</v>
      </c>
      <c r="EG67" s="25">
        <f t="shared" si="61"/>
        <v>275078.65088099032</v>
      </c>
      <c r="EH67" s="25">
        <f t="shared" si="61"/>
        <v>275078.65088099032</v>
      </c>
      <c r="EI67" s="25">
        <f t="shared" si="61"/>
        <v>275078.65088099032</v>
      </c>
      <c r="EJ67" s="25">
        <f t="shared" si="61"/>
        <v>275078.65088099032</v>
      </c>
      <c r="EK67" s="25">
        <f t="shared" ref="EK67:GV67" si="62">SUM(EK65:EK66)</f>
        <v>275078.65088099032</v>
      </c>
      <c r="EL67" s="25">
        <f t="shared" si="62"/>
        <v>275078.65088099032</v>
      </c>
      <c r="EM67" s="25">
        <f t="shared" si="62"/>
        <v>275078.65088099032</v>
      </c>
      <c r="EN67" s="25">
        <f t="shared" si="62"/>
        <v>275078.65088099032</v>
      </c>
      <c r="EO67" s="25">
        <f t="shared" si="62"/>
        <v>275078.65088099032</v>
      </c>
      <c r="EP67" s="25">
        <f t="shared" si="62"/>
        <v>275078.65088099032</v>
      </c>
      <c r="EQ67" s="25">
        <f t="shared" si="62"/>
        <v>275078.65088099032</v>
      </c>
      <c r="ER67" s="25">
        <f t="shared" si="62"/>
        <v>275078.65088099032</v>
      </c>
      <c r="ES67" s="25">
        <f t="shared" si="62"/>
        <v>275078.65088099032</v>
      </c>
      <c r="ET67" s="25">
        <f t="shared" si="62"/>
        <v>275078.65088099032</v>
      </c>
      <c r="EU67" s="25">
        <f t="shared" si="62"/>
        <v>275078.65088099032</v>
      </c>
      <c r="EV67" s="25">
        <f t="shared" si="62"/>
        <v>275078.65088099032</v>
      </c>
      <c r="EW67" s="25">
        <f t="shared" si="62"/>
        <v>275078.65088099032</v>
      </c>
      <c r="EX67" s="25">
        <f t="shared" si="62"/>
        <v>275078.65088099032</v>
      </c>
      <c r="EY67" s="25">
        <f t="shared" si="62"/>
        <v>275078.65088099032</v>
      </c>
      <c r="EZ67" s="25">
        <f t="shared" si="62"/>
        <v>275078.65088099032</v>
      </c>
      <c r="FA67" s="25">
        <f t="shared" si="62"/>
        <v>275078.65088099032</v>
      </c>
      <c r="FB67" s="25">
        <f t="shared" si="62"/>
        <v>275078.65088099032</v>
      </c>
      <c r="FC67" s="25">
        <f t="shared" si="62"/>
        <v>275078.65088099032</v>
      </c>
      <c r="FD67" s="25">
        <f t="shared" si="62"/>
        <v>275078.65088099032</v>
      </c>
      <c r="FE67" s="25">
        <f t="shared" si="62"/>
        <v>275078.65088099032</v>
      </c>
      <c r="FF67" s="25">
        <f t="shared" si="62"/>
        <v>275078.65088099032</v>
      </c>
      <c r="FG67" s="25">
        <f t="shared" si="62"/>
        <v>275078.65088099032</v>
      </c>
      <c r="FH67" s="25">
        <f t="shared" si="62"/>
        <v>275078.65088099032</v>
      </c>
      <c r="FI67" s="25">
        <f t="shared" si="62"/>
        <v>275078.65088099032</v>
      </c>
      <c r="FJ67" s="25">
        <f t="shared" si="62"/>
        <v>275078.65088099032</v>
      </c>
      <c r="FK67" s="25">
        <f t="shared" si="62"/>
        <v>275078.65088099032</v>
      </c>
      <c r="FL67" s="25">
        <f t="shared" si="62"/>
        <v>275078.65088099032</v>
      </c>
      <c r="FM67" s="25">
        <f t="shared" si="62"/>
        <v>275078.65088099032</v>
      </c>
      <c r="FN67" s="25">
        <f t="shared" si="62"/>
        <v>275078.65088099032</v>
      </c>
      <c r="FO67" s="25">
        <f t="shared" si="62"/>
        <v>275078.65088099032</v>
      </c>
      <c r="FP67" s="25">
        <f t="shared" si="62"/>
        <v>275078.65088099032</v>
      </c>
      <c r="FQ67" s="25">
        <f t="shared" si="62"/>
        <v>275078.65088099032</v>
      </c>
      <c r="FR67" s="25">
        <f t="shared" si="62"/>
        <v>275078.65088099032</v>
      </c>
      <c r="FS67" s="25">
        <f t="shared" si="62"/>
        <v>275078.65088099032</v>
      </c>
      <c r="FT67" s="25">
        <f t="shared" si="62"/>
        <v>275078.65088099032</v>
      </c>
      <c r="FU67" s="25">
        <f t="shared" si="62"/>
        <v>275078.65088099032</v>
      </c>
      <c r="FV67" s="25">
        <f t="shared" si="62"/>
        <v>275078.65088099032</v>
      </c>
      <c r="FW67" s="25">
        <f t="shared" si="62"/>
        <v>275078.65088099032</v>
      </c>
      <c r="FX67" s="25">
        <f t="shared" si="62"/>
        <v>275078.65088099032</v>
      </c>
      <c r="FY67" s="25">
        <f t="shared" si="62"/>
        <v>275078.65088099032</v>
      </c>
      <c r="FZ67" s="25">
        <f t="shared" si="62"/>
        <v>275078.65088099032</v>
      </c>
      <c r="GA67" s="25">
        <f t="shared" si="62"/>
        <v>275078.65088099032</v>
      </c>
      <c r="GB67" s="25">
        <f t="shared" si="62"/>
        <v>275078.65088099032</v>
      </c>
      <c r="GC67" s="25">
        <f t="shared" si="62"/>
        <v>275078.65088099032</v>
      </c>
      <c r="GD67" s="25">
        <f t="shared" si="62"/>
        <v>275078.65088099032</v>
      </c>
      <c r="GE67" s="25">
        <f t="shared" si="62"/>
        <v>275078.65088099032</v>
      </c>
      <c r="GF67" s="25">
        <f t="shared" si="62"/>
        <v>275078.65088099032</v>
      </c>
      <c r="GG67" s="25">
        <f t="shared" si="62"/>
        <v>275078.65088099032</v>
      </c>
      <c r="GH67" s="25">
        <f t="shared" si="62"/>
        <v>275078.65088099032</v>
      </c>
      <c r="GI67" s="25">
        <f t="shared" si="62"/>
        <v>275078.65088099032</v>
      </c>
      <c r="GJ67" s="25">
        <f t="shared" si="62"/>
        <v>275078.65088099032</v>
      </c>
      <c r="GK67" s="25">
        <f t="shared" si="62"/>
        <v>275078.65088099032</v>
      </c>
      <c r="GL67" s="25">
        <f t="shared" si="62"/>
        <v>275078.65088099032</v>
      </c>
      <c r="GM67" s="25">
        <f t="shared" si="62"/>
        <v>275078.65088099032</v>
      </c>
      <c r="GN67" s="25">
        <f t="shared" si="62"/>
        <v>275078.65088099032</v>
      </c>
      <c r="GO67" s="25">
        <f t="shared" si="62"/>
        <v>275078.65088099032</v>
      </c>
      <c r="GP67" s="25">
        <f t="shared" si="62"/>
        <v>275078.65088099032</v>
      </c>
      <c r="GQ67" s="25">
        <f t="shared" si="62"/>
        <v>275078.65088099032</v>
      </c>
      <c r="GR67" s="25">
        <f t="shared" si="62"/>
        <v>275078.65088099032</v>
      </c>
      <c r="GS67" s="25">
        <f t="shared" si="62"/>
        <v>275078.65088099032</v>
      </c>
      <c r="GT67" s="25">
        <f t="shared" si="62"/>
        <v>275078.65088099032</v>
      </c>
      <c r="GU67" s="25">
        <f t="shared" si="62"/>
        <v>275078.65088099032</v>
      </c>
      <c r="GV67" s="25">
        <f t="shared" si="62"/>
        <v>275078.65088099032</v>
      </c>
      <c r="GW67" s="25">
        <f t="shared" ref="GW67:IA67" si="63">SUM(GW65:GW66)</f>
        <v>275078.65088099032</v>
      </c>
      <c r="GX67" s="25">
        <f t="shared" si="63"/>
        <v>275078.65088099032</v>
      </c>
      <c r="GY67" s="25">
        <f t="shared" si="63"/>
        <v>275078.65088099032</v>
      </c>
      <c r="GZ67" s="25">
        <f t="shared" si="63"/>
        <v>275078.65088099032</v>
      </c>
      <c r="HA67" s="25">
        <f t="shared" si="63"/>
        <v>275078.65088099032</v>
      </c>
      <c r="HB67" s="25">
        <f t="shared" si="63"/>
        <v>275078.65088099032</v>
      </c>
      <c r="HC67" s="25">
        <f t="shared" si="63"/>
        <v>275078.65088099032</v>
      </c>
      <c r="HD67" s="25">
        <f t="shared" si="63"/>
        <v>275078.65088099032</v>
      </c>
      <c r="HE67" s="25">
        <f t="shared" si="63"/>
        <v>275078.65088099032</v>
      </c>
      <c r="HF67" s="25">
        <f t="shared" si="63"/>
        <v>275078.65088099032</v>
      </c>
      <c r="HG67" s="25">
        <f t="shared" si="63"/>
        <v>275078.65088099032</v>
      </c>
      <c r="HH67" s="25">
        <f t="shared" si="63"/>
        <v>275078.65088099032</v>
      </c>
      <c r="HI67" s="25">
        <f t="shared" si="63"/>
        <v>275078.65088099032</v>
      </c>
      <c r="HJ67" s="25">
        <f t="shared" si="63"/>
        <v>275078.65088099032</v>
      </c>
      <c r="HK67" s="25">
        <f t="shared" si="63"/>
        <v>275078.65088099032</v>
      </c>
      <c r="HL67" s="25">
        <f t="shared" si="63"/>
        <v>275078.65088099032</v>
      </c>
      <c r="HM67" s="25">
        <f t="shared" si="63"/>
        <v>275078.65088099032</v>
      </c>
      <c r="HN67" s="25">
        <f t="shared" si="63"/>
        <v>275078.65088099032</v>
      </c>
      <c r="HO67" s="25">
        <f t="shared" si="63"/>
        <v>275078.65088099032</v>
      </c>
      <c r="HP67" s="25">
        <f t="shared" si="63"/>
        <v>275078.65088099032</v>
      </c>
      <c r="HQ67" s="25">
        <f t="shared" si="63"/>
        <v>275078.65088099032</v>
      </c>
      <c r="HR67" s="25">
        <f t="shared" si="63"/>
        <v>275078.65088099032</v>
      </c>
      <c r="HS67" s="25">
        <f t="shared" si="63"/>
        <v>275078.65088099032</v>
      </c>
      <c r="HT67" s="25">
        <f t="shared" si="63"/>
        <v>275078.65088099032</v>
      </c>
      <c r="HU67" s="25">
        <f t="shared" si="63"/>
        <v>275078.65088099032</v>
      </c>
      <c r="HV67" s="25">
        <f t="shared" si="63"/>
        <v>275078.65088099032</v>
      </c>
      <c r="HW67" s="25">
        <f t="shared" si="63"/>
        <v>275078.65088099032</v>
      </c>
      <c r="HX67" s="25">
        <f t="shared" si="63"/>
        <v>275078.65088099032</v>
      </c>
      <c r="HY67" s="25">
        <f t="shared" si="63"/>
        <v>275078.65088099032</v>
      </c>
      <c r="HZ67" s="25">
        <f t="shared" si="63"/>
        <v>275078.65088099032</v>
      </c>
      <c r="IA67" s="25">
        <f t="shared" si="63"/>
        <v>275078.65088099032</v>
      </c>
    </row>
  </sheetData>
  <autoFilter ref="A2:IA48" xr:uid="{00000000-0009-0000-0000-000003000000}"/>
  <mergeCells count="1">
    <mergeCell ref="A1:Y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R777"/>
  <sheetViews>
    <sheetView topLeftCell="B1" zoomScaleNormal="100" workbookViewId="0">
      <selection activeCell="M32" sqref="M32"/>
    </sheetView>
  </sheetViews>
  <sheetFormatPr defaultRowHeight="15" x14ac:dyDescent="0.25"/>
  <cols>
    <col min="2" max="2" width="44.7109375" customWidth="1"/>
    <col min="3" max="3" width="19.5703125" customWidth="1"/>
    <col min="4" max="4" width="23.5703125" bestFit="1" customWidth="1"/>
    <col min="5" max="5" width="14.28515625" bestFit="1" customWidth="1"/>
    <col min="6" max="6" width="13.7109375" customWidth="1"/>
    <col min="7" max="7" width="13.28515625" bestFit="1" customWidth="1"/>
    <col min="8" max="8" width="26.5703125" customWidth="1"/>
    <col min="9" max="9" width="15.28515625" customWidth="1"/>
    <col min="10" max="10" width="11.5703125" bestFit="1" customWidth="1"/>
    <col min="11" max="11" width="10.85546875" bestFit="1" customWidth="1"/>
    <col min="12" max="12" width="11.42578125" bestFit="1" customWidth="1"/>
    <col min="13" max="13" width="25.42578125" bestFit="1" customWidth="1"/>
    <col min="14" max="14" width="25.85546875" customWidth="1"/>
    <col min="15" max="15" width="14.28515625" customWidth="1"/>
    <col min="16" max="16" width="13.7109375" customWidth="1"/>
    <col min="17" max="17" width="14.28515625" customWidth="1"/>
    <col min="18" max="18" width="26.5703125" customWidth="1"/>
    <col min="19" max="19" width="15.28515625" customWidth="1"/>
    <col min="20" max="20" width="13.28515625" customWidth="1"/>
    <col min="21" max="21" width="11.5703125" customWidth="1"/>
    <col min="22" max="22" width="14.28515625" bestFit="1" customWidth="1"/>
    <col min="23" max="23" width="14.28515625" customWidth="1"/>
    <col min="24" max="24" width="62.85546875" customWidth="1"/>
    <col min="25" max="25" width="16.140625" customWidth="1"/>
    <col min="26" max="26" width="14.85546875" customWidth="1"/>
    <col min="27" max="27" width="17.42578125" customWidth="1"/>
    <col min="28" max="28" width="36.7109375" customWidth="1"/>
    <col min="29" max="29" width="35.7109375" customWidth="1"/>
    <col min="30" max="30" width="38" customWidth="1"/>
    <col min="31" max="31" width="22.7109375" customWidth="1"/>
    <col min="32" max="32" width="17.28515625" customWidth="1"/>
    <col min="33" max="33" width="45.28515625" customWidth="1"/>
    <col min="34" max="34" width="34.28515625" customWidth="1"/>
    <col min="35" max="35" width="73.7109375" customWidth="1"/>
    <col min="36" max="36" width="67" customWidth="1"/>
    <col min="37" max="37" width="45.42578125" customWidth="1"/>
    <col min="38" max="38" width="51.7109375" customWidth="1"/>
    <col min="39" max="39" width="48" customWidth="1"/>
    <col min="40" max="40" width="38.5703125" customWidth="1"/>
    <col min="41" max="41" width="63" customWidth="1"/>
    <col min="42" max="42" width="22.140625" customWidth="1"/>
    <col min="43" max="43" width="10.7109375" customWidth="1"/>
    <col min="44" max="167" width="117.140625" customWidth="1"/>
    <col min="168" max="1121" width="117.140625" bestFit="1" customWidth="1"/>
    <col min="1122" max="1122" width="39.85546875" bestFit="1" customWidth="1"/>
    <col min="1123" max="1123" width="35.28515625" bestFit="1" customWidth="1"/>
    <col min="1124" max="1124" width="40.42578125" bestFit="1" customWidth="1"/>
    <col min="1125" max="1125" width="38.7109375" bestFit="1" customWidth="1"/>
    <col min="1126" max="1126" width="35.140625" bestFit="1" customWidth="1"/>
    <col min="1127" max="1127" width="37.42578125" bestFit="1" customWidth="1"/>
    <col min="1128" max="1128" width="39.85546875" bestFit="1" customWidth="1"/>
    <col min="1129" max="1129" width="40.42578125" bestFit="1" customWidth="1"/>
    <col min="1130" max="1130" width="35.7109375" bestFit="1" customWidth="1"/>
    <col min="1131" max="1131" width="36.28515625" bestFit="1" customWidth="1"/>
    <col min="1132" max="1132" width="49.85546875" bestFit="1" customWidth="1"/>
    <col min="1133" max="1133" width="38" bestFit="1" customWidth="1"/>
    <col min="1134" max="1134" width="42.7109375" bestFit="1" customWidth="1"/>
    <col min="1135" max="1135" width="38.28515625" bestFit="1" customWidth="1"/>
    <col min="1136" max="1136" width="38.140625" bestFit="1" customWidth="1"/>
    <col min="1137" max="1137" width="36.140625" bestFit="1" customWidth="1"/>
    <col min="1138" max="1138" width="43.140625" bestFit="1" customWidth="1"/>
    <col min="1139" max="1139" width="43.7109375" bestFit="1" customWidth="1"/>
    <col min="1140" max="1140" width="44" bestFit="1" customWidth="1"/>
    <col min="1141" max="1141" width="40" bestFit="1" customWidth="1"/>
    <col min="1142" max="1142" width="37.28515625" bestFit="1" customWidth="1"/>
    <col min="1143" max="1143" width="44.140625" bestFit="1" customWidth="1"/>
    <col min="1144" max="1144" width="47.42578125" bestFit="1" customWidth="1"/>
    <col min="1145" max="1145" width="48.85546875" bestFit="1" customWidth="1"/>
    <col min="1146" max="1146" width="42.85546875" bestFit="1" customWidth="1"/>
    <col min="1147" max="1147" width="36.28515625" bestFit="1" customWidth="1"/>
    <col min="1148" max="1148" width="45.28515625" bestFit="1" customWidth="1"/>
    <col min="1149" max="1149" width="32" bestFit="1" customWidth="1"/>
  </cols>
  <sheetData>
    <row r="1" spans="1:44" s="122" customFormat="1" x14ac:dyDescent="0.25">
      <c r="B1" s="188" t="s">
        <v>891</v>
      </c>
      <c r="C1" s="188"/>
      <c r="D1" s="188"/>
      <c r="E1" s="188"/>
      <c r="F1" s="188"/>
      <c r="G1" s="188"/>
      <c r="H1" s="188"/>
      <c r="I1" s="188"/>
      <c r="J1" s="188"/>
    </row>
    <row r="2" spans="1:44" x14ac:dyDescent="0.25">
      <c r="C2">
        <v>2007</v>
      </c>
      <c r="D2">
        <v>2007</v>
      </c>
      <c r="E2">
        <v>2007</v>
      </c>
      <c r="F2">
        <v>2007</v>
      </c>
      <c r="G2">
        <v>2007</v>
      </c>
      <c r="H2">
        <v>2007</v>
      </c>
      <c r="I2">
        <v>2007</v>
      </c>
      <c r="J2">
        <v>2007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2007</v>
      </c>
      <c r="V2">
        <v>2007</v>
      </c>
      <c r="W2">
        <v>2007</v>
      </c>
      <c r="X2">
        <v>2007</v>
      </c>
      <c r="Y2">
        <v>2007</v>
      </c>
      <c r="Z2">
        <v>2007</v>
      </c>
      <c r="AA2">
        <v>2007</v>
      </c>
      <c r="AB2">
        <v>2007</v>
      </c>
      <c r="AC2">
        <v>2007</v>
      </c>
      <c r="AD2">
        <v>2007</v>
      </c>
      <c r="AE2">
        <v>2007</v>
      </c>
      <c r="AF2">
        <v>2007</v>
      </c>
      <c r="AG2">
        <v>2007</v>
      </c>
      <c r="AH2">
        <v>2007</v>
      </c>
      <c r="AI2">
        <v>2007</v>
      </c>
      <c r="AJ2">
        <v>2007</v>
      </c>
      <c r="AK2">
        <v>2007</v>
      </c>
      <c r="AL2">
        <v>2007</v>
      </c>
      <c r="AM2">
        <v>2007</v>
      </c>
      <c r="AN2">
        <v>2007</v>
      </c>
      <c r="AO2">
        <v>2007</v>
      </c>
      <c r="AP2">
        <v>2007</v>
      </c>
      <c r="AQ2">
        <v>2007</v>
      </c>
    </row>
    <row r="3" spans="1:44" x14ac:dyDescent="0.25">
      <c r="C3" s="13" t="s">
        <v>93</v>
      </c>
    </row>
    <row r="4" spans="1:44" x14ac:dyDescent="0.25">
      <c r="B4" s="13" t="s">
        <v>94</v>
      </c>
      <c r="C4" s="134" t="s">
        <v>780</v>
      </c>
      <c r="D4" s="134" t="s">
        <v>782</v>
      </c>
      <c r="E4" s="134" t="s">
        <v>23</v>
      </c>
      <c r="F4" s="134" t="s">
        <v>787</v>
      </c>
      <c r="G4" s="134" t="s">
        <v>788</v>
      </c>
      <c r="H4" s="134" t="s">
        <v>791</v>
      </c>
      <c r="I4" s="134" t="s">
        <v>25</v>
      </c>
      <c r="J4" s="134" t="s">
        <v>24</v>
      </c>
      <c r="K4" s="134" t="s">
        <v>35</v>
      </c>
      <c r="L4" s="134" t="s">
        <v>795</v>
      </c>
      <c r="M4" s="134" t="s">
        <v>84</v>
      </c>
    </row>
    <row r="5" spans="1:44" x14ac:dyDescent="0.25">
      <c r="A5">
        <v>2007</v>
      </c>
      <c r="B5" s="7" t="s">
        <v>313</v>
      </c>
      <c r="C5" s="9">
        <v>9039.8147269317978</v>
      </c>
      <c r="D5" s="9">
        <v>1661.4693132916173</v>
      </c>
      <c r="E5" s="9">
        <v>57745.109002476784</v>
      </c>
      <c r="F5" s="9">
        <v>0</v>
      </c>
      <c r="G5" s="9">
        <v>33609.933269528941</v>
      </c>
      <c r="H5" s="9">
        <v>5541.1815711611598</v>
      </c>
      <c r="I5" s="9">
        <v>1950.0968296077217</v>
      </c>
      <c r="J5" s="9">
        <v>4581.8701945224984</v>
      </c>
      <c r="K5" s="9">
        <v>13.424947746845845</v>
      </c>
      <c r="L5" s="9">
        <v>5993.191023562963</v>
      </c>
      <c r="M5" s="9">
        <v>120136.09087883031</v>
      </c>
    </row>
    <row r="6" spans="1:44" x14ac:dyDescent="0.25">
      <c r="A6">
        <v>2007</v>
      </c>
      <c r="B6" s="7" t="s">
        <v>314</v>
      </c>
      <c r="C6" s="9">
        <v>2097.015526360643</v>
      </c>
      <c r="D6" s="9">
        <v>933.7124959577551</v>
      </c>
      <c r="E6" s="9">
        <v>24403.149117962126</v>
      </c>
      <c r="F6" s="9">
        <v>0</v>
      </c>
      <c r="G6" s="9">
        <v>12194.525189700829</v>
      </c>
      <c r="H6" s="9">
        <v>1076.5529574779669</v>
      </c>
      <c r="I6" s="9">
        <v>1492.1784392091865</v>
      </c>
      <c r="J6" s="9">
        <v>1351.359910975455</v>
      </c>
      <c r="K6" s="9">
        <v>15831.045665281194</v>
      </c>
      <c r="L6" s="9">
        <v>1208.5431628131917</v>
      </c>
      <c r="M6" s="9">
        <v>60588.082465738349</v>
      </c>
    </row>
    <row r="7" spans="1:44" x14ac:dyDescent="0.25">
      <c r="A7">
        <v>2007</v>
      </c>
      <c r="B7" s="7" t="s">
        <v>315</v>
      </c>
      <c r="C7" s="9">
        <v>19903.945190654045</v>
      </c>
      <c r="D7" s="9">
        <v>4558.4215653167139</v>
      </c>
      <c r="E7" s="9">
        <v>174441.30690263418</v>
      </c>
      <c r="F7" s="9">
        <v>163.73488646433498</v>
      </c>
      <c r="G7" s="9">
        <v>94176.576603586203</v>
      </c>
      <c r="H7" s="9">
        <v>21906.711927852804</v>
      </c>
      <c r="I7" s="9">
        <v>6361.1809741068055</v>
      </c>
      <c r="J7" s="9">
        <v>14055.23545987844</v>
      </c>
      <c r="K7" s="9">
        <v>7861.4003324435253</v>
      </c>
      <c r="L7" s="9">
        <v>26978.105199168247</v>
      </c>
      <c r="M7" s="9">
        <v>370406.61904210539</v>
      </c>
      <c r="AR7" s="9"/>
    </row>
    <row r="8" spans="1:44" x14ac:dyDescent="0.25">
      <c r="A8">
        <v>2007</v>
      </c>
      <c r="B8" s="7" t="s">
        <v>316</v>
      </c>
      <c r="C8" s="9">
        <v>728.28614184591345</v>
      </c>
      <c r="D8" s="9">
        <v>320.57618317206533</v>
      </c>
      <c r="E8" s="9">
        <v>15375.107986168498</v>
      </c>
      <c r="F8" s="9">
        <v>271.69509279899626</v>
      </c>
      <c r="G8" s="9">
        <v>10053.993645949271</v>
      </c>
      <c r="H8" s="9">
        <v>2875.4253776456858</v>
      </c>
      <c r="I8" s="9">
        <v>1301.9731734335564</v>
      </c>
      <c r="J8" s="9">
        <v>1159.8582525987788</v>
      </c>
      <c r="K8" s="9">
        <v>186.45627295114465</v>
      </c>
      <c r="L8" s="9">
        <v>4807.5030833930696</v>
      </c>
      <c r="M8" s="9">
        <v>37080.875209956983</v>
      </c>
      <c r="AR8" s="9"/>
    </row>
    <row r="9" spans="1:44" x14ac:dyDescent="0.25">
      <c r="A9">
        <v>2007</v>
      </c>
      <c r="B9" s="7" t="s">
        <v>317</v>
      </c>
      <c r="C9" s="9">
        <v>15927.947275487462</v>
      </c>
      <c r="D9" s="9">
        <v>22589.433960797916</v>
      </c>
      <c r="E9" s="9">
        <v>167983.5079937327</v>
      </c>
      <c r="F9" s="9">
        <v>2546.5108845053232</v>
      </c>
      <c r="G9" s="9">
        <v>125854.77334575738</v>
      </c>
      <c r="H9" s="9">
        <v>10951.180395560434</v>
      </c>
      <c r="I9" s="9">
        <v>8248.306748975665</v>
      </c>
      <c r="J9" s="9">
        <v>9904.6985255603249</v>
      </c>
      <c r="K9" s="9">
        <v>3699.5941068614297</v>
      </c>
      <c r="L9" s="9">
        <v>57030.11807849515</v>
      </c>
      <c r="M9" s="9">
        <v>424736.07131573377</v>
      </c>
      <c r="AR9" s="9"/>
    </row>
    <row r="10" spans="1:44" x14ac:dyDescent="0.25">
      <c r="A10">
        <v>2007</v>
      </c>
      <c r="B10" s="7" t="s">
        <v>318</v>
      </c>
      <c r="C10" s="9">
        <v>863.99223813768924</v>
      </c>
      <c r="D10" s="9">
        <v>101.83578723057377</v>
      </c>
      <c r="E10" s="9">
        <v>24808.869883610812</v>
      </c>
      <c r="F10" s="9">
        <v>0</v>
      </c>
      <c r="G10" s="9">
        <v>12266.432362804129</v>
      </c>
      <c r="H10" s="9">
        <v>513.66302428111953</v>
      </c>
      <c r="I10" s="9">
        <v>1064.7084837613852</v>
      </c>
      <c r="J10" s="9">
        <v>635.28672576842291</v>
      </c>
      <c r="K10" s="9">
        <v>0</v>
      </c>
      <c r="L10" s="9">
        <v>7431.2136870262157</v>
      </c>
      <c r="M10" s="9">
        <v>47686.002192620363</v>
      </c>
      <c r="AR10" s="9"/>
    </row>
    <row r="11" spans="1:44" x14ac:dyDescent="0.25">
      <c r="A11">
        <v>2007</v>
      </c>
      <c r="B11" s="7" t="s">
        <v>319</v>
      </c>
      <c r="C11" s="9">
        <v>14301.110483248933</v>
      </c>
      <c r="D11" s="9">
        <v>970.63571613597469</v>
      </c>
      <c r="E11" s="9">
        <v>25158.671611819271</v>
      </c>
      <c r="F11" s="9">
        <v>0</v>
      </c>
      <c r="G11" s="9">
        <v>38735.45645792377</v>
      </c>
      <c r="H11" s="9">
        <v>2397.2975942336766</v>
      </c>
      <c r="I11" s="9">
        <v>1228.060791385147</v>
      </c>
      <c r="J11" s="9">
        <v>3265.0785106126705</v>
      </c>
      <c r="K11" s="9">
        <v>0</v>
      </c>
      <c r="L11" s="9">
        <v>8064.8005619461637</v>
      </c>
      <c r="M11" s="9">
        <v>94121.111727305601</v>
      </c>
      <c r="AR11" s="9"/>
    </row>
    <row r="12" spans="1:44" x14ac:dyDescent="0.25">
      <c r="A12">
        <v>2007</v>
      </c>
      <c r="B12" s="7" t="s">
        <v>320</v>
      </c>
      <c r="C12" s="9">
        <v>11616.432796278612</v>
      </c>
      <c r="D12" s="9">
        <v>3701.5380555034485</v>
      </c>
      <c r="E12" s="9">
        <v>103448.65936994046</v>
      </c>
      <c r="F12" s="9">
        <v>106.67119836596957</v>
      </c>
      <c r="G12" s="9">
        <v>51162.948222188876</v>
      </c>
      <c r="H12" s="9">
        <v>3270.4594250870077</v>
      </c>
      <c r="I12" s="9">
        <v>2410.3795529655217</v>
      </c>
      <c r="J12" s="9">
        <v>6675.4638871014577</v>
      </c>
      <c r="K12" s="9">
        <v>580.30467157657768</v>
      </c>
      <c r="L12" s="9">
        <v>19305.755757212075</v>
      </c>
      <c r="M12" s="9">
        <v>202278.61293621999</v>
      </c>
      <c r="AR12" s="9"/>
    </row>
    <row r="13" spans="1:44" x14ac:dyDescent="0.25">
      <c r="A13">
        <v>2007</v>
      </c>
      <c r="B13" s="7" t="s">
        <v>321</v>
      </c>
      <c r="C13" s="9">
        <v>8178.6436688619879</v>
      </c>
      <c r="D13" s="9">
        <v>14696.332115610263</v>
      </c>
      <c r="E13" s="9">
        <v>54045.471402125047</v>
      </c>
      <c r="F13" s="9">
        <v>36.663400306682732</v>
      </c>
      <c r="G13" s="9">
        <v>39385.675824853402</v>
      </c>
      <c r="H13" s="9">
        <v>3146.8954663280165</v>
      </c>
      <c r="I13" s="9">
        <v>4125.7494047641885</v>
      </c>
      <c r="J13" s="9">
        <v>4228.9529548441105</v>
      </c>
      <c r="K13" s="9">
        <v>1394.9675961055113</v>
      </c>
      <c r="L13" s="9">
        <v>7896.0176007625441</v>
      </c>
      <c r="M13" s="9">
        <v>137135.36943456178</v>
      </c>
      <c r="AR13" s="9"/>
    </row>
    <row r="14" spans="1:44" x14ac:dyDescent="0.25">
      <c r="A14">
        <v>2007</v>
      </c>
      <c r="B14" s="7" t="s">
        <v>322</v>
      </c>
      <c r="C14" s="9">
        <v>37973.124443321183</v>
      </c>
      <c r="D14" s="9">
        <v>16255.122660742318</v>
      </c>
      <c r="E14" s="9">
        <v>247210.31838589255</v>
      </c>
      <c r="F14" s="9">
        <v>527.70828446043413</v>
      </c>
      <c r="G14" s="9">
        <v>224115.96525929688</v>
      </c>
      <c r="H14" s="9">
        <v>13803.156585707367</v>
      </c>
      <c r="I14" s="9">
        <v>21636.712921257746</v>
      </c>
      <c r="J14" s="9">
        <v>13398.857876189883</v>
      </c>
      <c r="K14" s="9">
        <v>244.03163438010768</v>
      </c>
      <c r="L14" s="9">
        <v>44711.907051152368</v>
      </c>
      <c r="M14" s="9">
        <v>619876.90510240069</v>
      </c>
      <c r="AR14" s="9"/>
    </row>
    <row r="15" spans="1:44" x14ac:dyDescent="0.25">
      <c r="A15">
        <v>2007</v>
      </c>
      <c r="B15" s="7" t="s">
        <v>323</v>
      </c>
      <c r="C15" s="9">
        <v>8791.1899419473248</v>
      </c>
      <c r="D15" s="9">
        <v>7789.3426770175101</v>
      </c>
      <c r="E15" s="9">
        <v>100820.96880818988</v>
      </c>
      <c r="F15" s="9">
        <v>531.04040865258366</v>
      </c>
      <c r="G15" s="9">
        <v>74307.36033504743</v>
      </c>
      <c r="H15" s="9">
        <v>7581.3616810527656</v>
      </c>
      <c r="I15" s="9">
        <v>7082.2344827287798</v>
      </c>
      <c r="J15" s="9">
        <v>5694.6309568068818</v>
      </c>
      <c r="K15" s="9">
        <v>3098.2878709749348</v>
      </c>
      <c r="L15" s="9">
        <v>28985.296398827719</v>
      </c>
      <c r="M15" s="9">
        <v>244681.71356124585</v>
      </c>
      <c r="AR15" s="9"/>
    </row>
    <row r="16" spans="1:44" x14ac:dyDescent="0.25">
      <c r="A16">
        <v>2007</v>
      </c>
      <c r="B16" s="7" t="s">
        <v>324</v>
      </c>
      <c r="C16" s="9">
        <v>7453.5832736753619</v>
      </c>
      <c r="D16" s="9">
        <v>2214.296796805319</v>
      </c>
      <c r="E16" s="9">
        <v>117294.43192306929</v>
      </c>
      <c r="F16" s="9">
        <v>258.13195026872097</v>
      </c>
      <c r="G16" s="9">
        <v>60065.209921937188</v>
      </c>
      <c r="H16" s="9">
        <v>4110.864199163816</v>
      </c>
      <c r="I16" s="9">
        <v>4888.1472200006847</v>
      </c>
      <c r="J16" s="9">
        <v>4591.0715906160613</v>
      </c>
      <c r="K16" s="9">
        <v>217.85086654523025</v>
      </c>
      <c r="L16" s="9">
        <v>14365.163418820084</v>
      </c>
      <c r="M16" s="9">
        <v>215458.75116090174</v>
      </c>
      <c r="AR16" s="9"/>
    </row>
    <row r="17" spans="1:44" x14ac:dyDescent="0.25">
      <c r="A17">
        <v>2007</v>
      </c>
      <c r="B17" s="7" t="s">
        <v>325</v>
      </c>
      <c r="C17" s="9">
        <v>316828.20348842698</v>
      </c>
      <c r="D17" s="9">
        <v>13196.160241619233</v>
      </c>
      <c r="E17" s="9">
        <v>276320.6228754748</v>
      </c>
      <c r="F17" s="9">
        <v>1676.9484244189887</v>
      </c>
      <c r="G17" s="9">
        <v>401068.7762768364</v>
      </c>
      <c r="H17" s="9">
        <v>12346.328865375648</v>
      </c>
      <c r="I17" s="9">
        <v>22227.922764459781</v>
      </c>
      <c r="J17" s="9">
        <v>23946.707739815487</v>
      </c>
      <c r="K17" s="9">
        <v>1618.41913887799</v>
      </c>
      <c r="L17" s="9">
        <v>111006.13421939148</v>
      </c>
      <c r="M17" s="9">
        <v>1180236.2240346968</v>
      </c>
      <c r="AR17" s="9"/>
    </row>
    <row r="18" spans="1:44" x14ac:dyDescent="0.25">
      <c r="A18">
        <v>2007</v>
      </c>
      <c r="B18" s="7" t="s">
        <v>326</v>
      </c>
      <c r="C18" s="9">
        <v>3427.3350038891049</v>
      </c>
      <c r="D18" s="9">
        <v>698.00924369333632</v>
      </c>
      <c r="E18" s="9">
        <v>81395.996664871665</v>
      </c>
      <c r="F18" s="9">
        <v>146.65360122673093</v>
      </c>
      <c r="G18" s="9">
        <v>49698.320775272266</v>
      </c>
      <c r="H18" s="9">
        <v>3147.4976320592041</v>
      </c>
      <c r="I18" s="9">
        <v>2668.53073526343</v>
      </c>
      <c r="J18" s="9">
        <v>2813.6070471555768</v>
      </c>
      <c r="K18" s="9">
        <v>129.0208136091606</v>
      </c>
      <c r="L18" s="9">
        <v>6677.7725365714614</v>
      </c>
      <c r="M18" s="9">
        <v>150802.74405361194</v>
      </c>
      <c r="AR18" s="9"/>
    </row>
    <row r="19" spans="1:44" x14ac:dyDescent="0.25">
      <c r="A19">
        <v>2007</v>
      </c>
      <c r="B19" s="7" t="s">
        <v>327</v>
      </c>
      <c r="C19" s="9">
        <v>10148.327240898798</v>
      </c>
      <c r="D19" s="9">
        <v>3645.2373734173038</v>
      </c>
      <c r="E19" s="9">
        <v>115290.47647201926</v>
      </c>
      <c r="F19" s="9">
        <v>5242.3745683610541</v>
      </c>
      <c r="G19" s="9">
        <v>52689.076985053493</v>
      </c>
      <c r="H19" s="9">
        <v>3482.9549625445534</v>
      </c>
      <c r="I19" s="9">
        <v>13486.284436782455</v>
      </c>
      <c r="J19" s="9">
        <v>3211.9431916261092</v>
      </c>
      <c r="K19" s="9">
        <v>868.10976123772991</v>
      </c>
      <c r="L19" s="9">
        <v>13752.203405019154</v>
      </c>
      <c r="M19" s="9">
        <v>221816.98839695987</v>
      </c>
      <c r="AR19" s="9"/>
    </row>
    <row r="20" spans="1:44" x14ac:dyDescent="0.25">
      <c r="A20">
        <v>2007</v>
      </c>
      <c r="B20" s="7" t="s">
        <v>328</v>
      </c>
      <c r="C20" s="9">
        <v>65599.019682714352</v>
      </c>
      <c r="D20" s="9">
        <v>25729.78369527504</v>
      </c>
      <c r="E20" s="9">
        <v>395054.06960551545</v>
      </c>
      <c r="F20" s="9">
        <v>841.30231112991203</v>
      </c>
      <c r="G20" s="9">
        <v>340423.14653413498</v>
      </c>
      <c r="H20" s="9">
        <v>44292.296344693204</v>
      </c>
      <c r="I20" s="9">
        <v>29475.82626239003</v>
      </c>
      <c r="J20" s="9">
        <v>32688.962213900115</v>
      </c>
      <c r="K20" s="9">
        <v>10183.082886023109</v>
      </c>
      <c r="L20" s="9">
        <v>138451.11200667292</v>
      </c>
      <c r="M20" s="9">
        <v>1082738.6015424491</v>
      </c>
      <c r="AR20" s="9"/>
    </row>
    <row r="21" spans="1:44" x14ac:dyDescent="0.25">
      <c r="A21">
        <v>2007</v>
      </c>
      <c r="B21" s="7" t="s">
        <v>329</v>
      </c>
      <c r="C21" s="9">
        <v>339760.24207397772</v>
      </c>
      <c r="D21" s="9">
        <v>77770.062356034963</v>
      </c>
      <c r="E21" s="9">
        <v>1112335.0061305617</v>
      </c>
      <c r="F21" s="9">
        <v>9408.5579273950098</v>
      </c>
      <c r="G21" s="9">
        <v>979453.01016659639</v>
      </c>
      <c r="H21" s="9">
        <v>112968.37040969224</v>
      </c>
      <c r="I21" s="9">
        <v>80956.185342258395</v>
      </c>
      <c r="J21" s="9">
        <v>72113.704725543037</v>
      </c>
      <c r="K21" s="9">
        <v>20852.713081575355</v>
      </c>
      <c r="L21" s="9">
        <v>245130.07118738978</v>
      </c>
      <c r="M21" s="9">
        <v>3050747.9234010242</v>
      </c>
      <c r="AR21" s="9"/>
    </row>
    <row r="22" spans="1:44" x14ac:dyDescent="0.25">
      <c r="A22">
        <v>2007</v>
      </c>
      <c r="B22" s="7" t="s">
        <v>330</v>
      </c>
      <c r="C22" s="9">
        <v>29854.124550555764</v>
      </c>
      <c r="D22" s="9">
        <v>7030.8197760336352</v>
      </c>
      <c r="E22" s="9">
        <v>238419.6247246931</v>
      </c>
      <c r="F22" s="9">
        <v>0</v>
      </c>
      <c r="G22" s="9">
        <v>250052.98009501988</v>
      </c>
      <c r="H22" s="9">
        <v>15805.997617131323</v>
      </c>
      <c r="I22" s="9">
        <v>8758.4991419333164</v>
      </c>
      <c r="J22" s="9">
        <v>41097.81252246409</v>
      </c>
      <c r="K22" s="9">
        <v>5879.9356309689601</v>
      </c>
      <c r="L22" s="9">
        <v>39634.051816467931</v>
      </c>
      <c r="M22" s="9">
        <v>636533.84587526799</v>
      </c>
      <c r="AR22" s="9"/>
    </row>
    <row r="23" spans="1:44" x14ac:dyDescent="0.25">
      <c r="A23">
        <v>2007</v>
      </c>
      <c r="B23" s="7" t="s">
        <v>331</v>
      </c>
      <c r="C23" s="9">
        <v>614122.90291239787</v>
      </c>
      <c r="D23" s="9">
        <v>134523.55630590155</v>
      </c>
      <c r="E23" s="9">
        <v>6243738.917564637</v>
      </c>
      <c r="F23" s="9">
        <v>11722.053220494736</v>
      </c>
      <c r="G23" s="9">
        <v>1998227.4331428432</v>
      </c>
      <c r="H23" s="9">
        <v>173097.03140510677</v>
      </c>
      <c r="I23" s="9">
        <v>112394.88129714329</v>
      </c>
      <c r="J23" s="9">
        <v>213804.34813552635</v>
      </c>
      <c r="K23" s="9">
        <v>53290.794301665926</v>
      </c>
      <c r="L23" s="9">
        <v>788254.05773232074</v>
      </c>
      <c r="M23" s="9">
        <v>10343175.97601804</v>
      </c>
      <c r="AR23" s="9"/>
    </row>
    <row r="24" spans="1:44" x14ac:dyDescent="0.25">
      <c r="A24">
        <v>2007</v>
      </c>
      <c r="B24" s="7" t="s">
        <v>332</v>
      </c>
      <c r="C24" s="9">
        <v>1232990.5859252855</v>
      </c>
      <c r="D24" s="9">
        <v>201976.83644465177</v>
      </c>
      <c r="E24" s="9">
        <v>9177539.5971541256</v>
      </c>
      <c r="F24" s="9">
        <v>6781.0981143184226</v>
      </c>
      <c r="G24" s="9">
        <v>8253409.622491274</v>
      </c>
      <c r="H24" s="9">
        <v>590885.78464746254</v>
      </c>
      <c r="I24" s="9">
        <v>373340.15828190674</v>
      </c>
      <c r="J24" s="9">
        <v>903286.14447360812</v>
      </c>
      <c r="K24" s="9">
        <v>147202.06030320562</v>
      </c>
      <c r="L24" s="9">
        <v>4895275.9737603366</v>
      </c>
      <c r="M24" s="9">
        <v>25782687.861596175</v>
      </c>
      <c r="AR24" s="9"/>
    </row>
    <row r="25" spans="1:44" x14ac:dyDescent="0.25">
      <c r="A25">
        <v>2007</v>
      </c>
      <c r="B25" s="7" t="s">
        <v>333</v>
      </c>
      <c r="C25" s="9">
        <v>156230.41802588364</v>
      </c>
      <c r="D25" s="9">
        <v>75975.317146106419</v>
      </c>
      <c r="E25" s="9">
        <v>720009.0627192352</v>
      </c>
      <c r="F25" s="9">
        <v>7107.4224454351343</v>
      </c>
      <c r="G25" s="9">
        <v>836410.75158282404</v>
      </c>
      <c r="H25" s="9">
        <v>87464.173220449084</v>
      </c>
      <c r="I25" s="9">
        <v>63716.848149778489</v>
      </c>
      <c r="J25" s="9">
        <v>72901.413456958748</v>
      </c>
      <c r="K25" s="9">
        <v>27883.462436589696</v>
      </c>
      <c r="L25" s="9">
        <v>675369.5290689338</v>
      </c>
      <c r="M25" s="9">
        <v>2723068.3982521943</v>
      </c>
      <c r="AR25" s="9"/>
    </row>
    <row r="26" spans="1:44" x14ac:dyDescent="0.25">
      <c r="A26">
        <v>2007</v>
      </c>
      <c r="B26" s="7" t="s">
        <v>334</v>
      </c>
      <c r="C26" s="9">
        <v>87117.091388902685</v>
      </c>
      <c r="D26" s="9">
        <v>38515.045549999253</v>
      </c>
      <c r="E26" s="9">
        <v>538644.63399389107</v>
      </c>
      <c r="F26" s="9">
        <v>2372.3080183575903</v>
      </c>
      <c r="G26" s="9">
        <v>343372.07776012045</v>
      </c>
      <c r="H26" s="9">
        <v>69713.387595585576</v>
      </c>
      <c r="I26" s="9">
        <v>59545.754090264185</v>
      </c>
      <c r="J26" s="9">
        <v>64908.771511157189</v>
      </c>
      <c r="K26" s="9">
        <v>1556.5085791910208</v>
      </c>
      <c r="L26" s="9">
        <v>119877.22330368723</v>
      </c>
      <c r="M26" s="9">
        <v>1325622.8017911564</v>
      </c>
      <c r="AR26" s="9"/>
    </row>
    <row r="27" spans="1:44" x14ac:dyDescent="0.25">
      <c r="A27">
        <v>2007</v>
      </c>
      <c r="B27" s="7" t="s">
        <v>335</v>
      </c>
      <c r="C27" s="9">
        <v>271813.16628103959</v>
      </c>
      <c r="D27" s="9">
        <v>46932.507457303756</v>
      </c>
      <c r="E27" s="9">
        <v>1112570.5814338033</v>
      </c>
      <c r="F27" s="9">
        <v>1453.5733776411003</v>
      </c>
      <c r="G27" s="9">
        <v>1003152.8282481876</v>
      </c>
      <c r="H27" s="9">
        <v>88480.097817122791</v>
      </c>
      <c r="I27" s="9">
        <v>50045.173915006817</v>
      </c>
      <c r="J27" s="9">
        <v>61527.459602100309</v>
      </c>
      <c r="K27" s="9">
        <v>20207.041632842789</v>
      </c>
      <c r="L27" s="9">
        <v>220970.10022758602</v>
      </c>
      <c r="M27" s="9">
        <v>2877152.529992634</v>
      </c>
      <c r="AR27" s="9"/>
    </row>
    <row r="28" spans="1:44" x14ac:dyDescent="0.25">
      <c r="A28">
        <v>2007</v>
      </c>
      <c r="B28" s="7" t="s">
        <v>336</v>
      </c>
      <c r="C28" s="9">
        <v>10786.40201526606</v>
      </c>
      <c r="D28" s="9">
        <v>17050.911363905769</v>
      </c>
      <c r="E28" s="9">
        <v>174580.74680464953</v>
      </c>
      <c r="F28" s="9">
        <v>2686.551952038777</v>
      </c>
      <c r="G28" s="9">
        <v>68021.347537236186</v>
      </c>
      <c r="H28" s="9">
        <v>7529.8557497261636</v>
      </c>
      <c r="I28" s="9">
        <v>8938.8503167846829</v>
      </c>
      <c r="J28" s="9">
        <v>4860.4304256964806</v>
      </c>
      <c r="K28" s="9">
        <v>589.58554992683833</v>
      </c>
      <c r="L28" s="9">
        <v>29609.88635482224</v>
      </c>
      <c r="M28" s="9">
        <v>324654.56807005277</v>
      </c>
      <c r="AR28" s="9"/>
    </row>
    <row r="29" spans="1:44" x14ac:dyDescent="0.25">
      <c r="A29">
        <v>2007</v>
      </c>
      <c r="B29" s="7" t="s">
        <v>337</v>
      </c>
      <c r="C29" s="9">
        <v>15660.243620730487</v>
      </c>
      <c r="D29" s="9">
        <v>12948.41105873292</v>
      </c>
      <c r="E29" s="9">
        <v>114629.31843000464</v>
      </c>
      <c r="F29" s="9">
        <v>2982.9164961474567</v>
      </c>
      <c r="G29" s="9">
        <v>65376.243861910843</v>
      </c>
      <c r="H29" s="9">
        <v>9922.2197386708067</v>
      </c>
      <c r="I29" s="9">
        <v>5861.0636256854523</v>
      </c>
      <c r="J29" s="9">
        <v>13071.720968832826</v>
      </c>
      <c r="K29" s="9">
        <v>197.87878375514575</v>
      </c>
      <c r="L29" s="9">
        <v>26983.589908214457</v>
      </c>
      <c r="M29" s="9">
        <v>267633.60649268504</v>
      </c>
      <c r="AR29" s="9"/>
    </row>
    <row r="30" spans="1:44" x14ac:dyDescent="0.25">
      <c r="A30">
        <v>2007</v>
      </c>
      <c r="B30" s="7" t="s">
        <v>338</v>
      </c>
      <c r="C30" s="9">
        <v>41514.438542143624</v>
      </c>
      <c r="D30" s="9">
        <v>17828.706888596331</v>
      </c>
      <c r="E30" s="9">
        <v>306117.56388146343</v>
      </c>
      <c r="F30" s="9">
        <v>1680.2018187831839</v>
      </c>
      <c r="G30" s="9">
        <v>228406.99194446948</v>
      </c>
      <c r="H30" s="9">
        <v>18899.834241593209</v>
      </c>
      <c r="I30" s="9">
        <v>19088.56464826702</v>
      </c>
      <c r="J30" s="9">
        <v>21691.2094800368</v>
      </c>
      <c r="K30" s="9">
        <v>627.68555163236874</v>
      </c>
      <c r="L30" s="9">
        <v>52096.387750775866</v>
      </c>
      <c r="M30" s="9">
        <v>707951.58474776126</v>
      </c>
      <c r="AR30" s="9"/>
    </row>
    <row r="31" spans="1:44" x14ac:dyDescent="0.25">
      <c r="A31">
        <v>2007</v>
      </c>
      <c r="B31" s="7" t="s">
        <v>339</v>
      </c>
      <c r="C31" s="9">
        <v>40206.215948091361</v>
      </c>
      <c r="D31" s="9">
        <v>20816.610252735813</v>
      </c>
      <c r="E31" s="9">
        <v>760396.40703923174</v>
      </c>
      <c r="F31" s="9">
        <v>1695.8134805640984</v>
      </c>
      <c r="G31" s="9">
        <v>491816.37091869058</v>
      </c>
      <c r="H31" s="9">
        <v>32533.312375419562</v>
      </c>
      <c r="I31" s="9">
        <v>19555.079790358057</v>
      </c>
      <c r="J31" s="9">
        <v>14640.367778044081</v>
      </c>
      <c r="K31" s="9">
        <v>167132.368542109</v>
      </c>
      <c r="L31" s="9">
        <v>233410.15254664086</v>
      </c>
      <c r="M31" s="9">
        <v>1782202.6986718851</v>
      </c>
      <c r="AR31" s="9"/>
    </row>
    <row r="32" spans="1:44" x14ac:dyDescent="0.25">
      <c r="A32">
        <v>2007</v>
      </c>
      <c r="B32" s="7" t="s">
        <v>92</v>
      </c>
      <c r="C32" s="9">
        <v>3372933.8024069536</v>
      </c>
      <c r="D32" s="9">
        <v>770430.69248158857</v>
      </c>
      <c r="E32" s="9">
        <v>22479778.197881803</v>
      </c>
      <c r="F32" s="9">
        <v>60239.931862135243</v>
      </c>
      <c r="G32" s="9">
        <v>16137507.828759044</v>
      </c>
      <c r="H32" s="9">
        <v>1347743.8928281846</v>
      </c>
      <c r="I32" s="9">
        <v>931849.35182047857</v>
      </c>
      <c r="J32" s="9">
        <v>1616106.9681179402</v>
      </c>
      <c r="K32" s="9">
        <v>491346.03095807729</v>
      </c>
      <c r="L32" s="9">
        <v>7823275.8608480114</v>
      </c>
      <c r="M32" s="9">
        <v>55031212.557964206</v>
      </c>
      <c r="AR32" s="9"/>
    </row>
    <row r="35" spans="1:13" x14ac:dyDescent="0.25">
      <c r="C35" s="13" t="s">
        <v>93</v>
      </c>
    </row>
    <row r="36" spans="1:13" x14ac:dyDescent="0.25">
      <c r="B36" s="13" t="s">
        <v>94</v>
      </c>
      <c r="C36" s="134" t="s">
        <v>780</v>
      </c>
      <c r="D36" s="134" t="s">
        <v>782</v>
      </c>
      <c r="E36" s="134" t="s">
        <v>23</v>
      </c>
      <c r="F36" s="134" t="s">
        <v>787</v>
      </c>
      <c r="G36" s="134" t="s">
        <v>788</v>
      </c>
      <c r="H36" s="134" t="s">
        <v>791</v>
      </c>
      <c r="I36" s="134" t="s">
        <v>25</v>
      </c>
      <c r="J36" s="134" t="s">
        <v>24</v>
      </c>
      <c r="K36" s="134" t="s">
        <v>35</v>
      </c>
      <c r="L36" s="134" t="s">
        <v>795</v>
      </c>
      <c r="M36" s="134" t="s">
        <v>84</v>
      </c>
    </row>
    <row r="37" spans="1:13" x14ac:dyDescent="0.25">
      <c r="A37">
        <v>2008</v>
      </c>
      <c r="B37" s="7" t="s">
        <v>340</v>
      </c>
      <c r="C37" s="9">
        <v>8315.8356001749089</v>
      </c>
      <c r="D37" s="9">
        <v>356.16490580852553</v>
      </c>
      <c r="E37" s="9">
        <v>68392.778260186533</v>
      </c>
      <c r="F37" s="9">
        <v>144.67442586455908</v>
      </c>
      <c r="G37" s="9">
        <v>42375.324479292496</v>
      </c>
      <c r="H37" s="9">
        <v>5682.4563636822859</v>
      </c>
      <c r="I37" s="9">
        <v>2079.3592124182101</v>
      </c>
      <c r="J37" s="9">
        <v>5071.8667885945397</v>
      </c>
      <c r="K37" s="9">
        <v>151.44001261805738</v>
      </c>
      <c r="L37" s="9">
        <v>6891.1298591270634</v>
      </c>
      <c r="M37" s="9">
        <v>139461.0299077672</v>
      </c>
    </row>
    <row r="38" spans="1:13" x14ac:dyDescent="0.25">
      <c r="A38">
        <v>2008</v>
      </c>
      <c r="B38" s="7" t="s">
        <v>341</v>
      </c>
      <c r="C38" s="9">
        <v>5780.5722240193063</v>
      </c>
      <c r="D38" s="9">
        <v>639.60432699439775</v>
      </c>
      <c r="E38" s="9">
        <v>21382.889363573311</v>
      </c>
      <c r="F38" s="9">
        <v>0</v>
      </c>
      <c r="G38" s="9">
        <v>12268.772265404075</v>
      </c>
      <c r="H38" s="9">
        <v>1245.1337569927659</v>
      </c>
      <c r="I38" s="9">
        <v>1402.7216812340482</v>
      </c>
      <c r="J38" s="9">
        <v>1609.6777893342687</v>
      </c>
      <c r="K38" s="9">
        <v>17744.733450108422</v>
      </c>
      <c r="L38" s="9">
        <v>2079.7997113780589</v>
      </c>
      <c r="M38" s="9">
        <v>64153.904569038656</v>
      </c>
    </row>
    <row r="39" spans="1:13" x14ac:dyDescent="0.25">
      <c r="A39">
        <v>2008</v>
      </c>
      <c r="B39" s="7" t="s">
        <v>342</v>
      </c>
      <c r="C39" s="9">
        <v>33214.094475203616</v>
      </c>
      <c r="D39" s="9">
        <v>28870.245743819472</v>
      </c>
      <c r="E39" s="9">
        <v>200614.55695940915</v>
      </c>
      <c r="F39" s="9">
        <v>472.7289137908939</v>
      </c>
      <c r="G39" s="9">
        <v>95133.148776022746</v>
      </c>
      <c r="H39" s="9">
        <v>8397.1516737605925</v>
      </c>
      <c r="I39" s="9">
        <v>6556.4328586805887</v>
      </c>
      <c r="J39" s="9">
        <v>18038.320109016116</v>
      </c>
      <c r="K39" s="9">
        <v>8000.3208752945602</v>
      </c>
      <c r="L39" s="9">
        <v>33734.284226620002</v>
      </c>
      <c r="M39" s="9">
        <v>433031.28461161774</v>
      </c>
    </row>
    <row r="40" spans="1:13" x14ac:dyDescent="0.25">
      <c r="A40">
        <v>2008</v>
      </c>
      <c r="B40" s="7" t="s">
        <v>343</v>
      </c>
      <c r="C40" s="9">
        <v>677.07987490752021</v>
      </c>
      <c r="D40" s="9">
        <v>388.31245216805956</v>
      </c>
      <c r="E40" s="9">
        <v>17769.03908790334</v>
      </c>
      <c r="F40" s="9">
        <v>142.91769045263089</v>
      </c>
      <c r="G40" s="9">
        <v>11430.669685974699</v>
      </c>
      <c r="H40" s="9">
        <v>1901.5342682953133</v>
      </c>
      <c r="I40" s="9">
        <v>1187.7444662145058</v>
      </c>
      <c r="J40" s="9">
        <v>1321.9539278714253</v>
      </c>
      <c r="K40" s="9">
        <v>213.53824546924423</v>
      </c>
      <c r="L40" s="9">
        <v>4875.0447192208394</v>
      </c>
      <c r="M40" s="9">
        <v>39907.834418477571</v>
      </c>
    </row>
    <row r="41" spans="1:13" x14ac:dyDescent="0.25">
      <c r="A41">
        <v>2008</v>
      </c>
      <c r="B41" s="7" t="s">
        <v>344</v>
      </c>
      <c r="C41" s="9">
        <v>17193.371069197703</v>
      </c>
      <c r="D41" s="9">
        <v>34608.584497044016</v>
      </c>
      <c r="E41" s="9">
        <v>192066.00888747969</v>
      </c>
      <c r="F41" s="9">
        <v>1996.7754744011049</v>
      </c>
      <c r="G41" s="9">
        <v>147264.51381350969</v>
      </c>
      <c r="H41" s="9">
        <v>15780.313238130471</v>
      </c>
      <c r="I41" s="9">
        <v>7300.5190306198838</v>
      </c>
      <c r="J41" s="9">
        <v>5716.3881030558077</v>
      </c>
      <c r="K41" s="9">
        <v>10706.982593913297</v>
      </c>
      <c r="L41" s="9">
        <v>62577.317875309011</v>
      </c>
      <c r="M41" s="9">
        <v>495210.7745826607</v>
      </c>
    </row>
    <row r="42" spans="1:13" x14ac:dyDescent="0.25">
      <c r="A42">
        <v>2008</v>
      </c>
      <c r="B42" s="7" t="s">
        <v>345</v>
      </c>
      <c r="C42" s="9">
        <v>706.21200890584146</v>
      </c>
      <c r="D42" s="9">
        <v>2479.4189174448816</v>
      </c>
      <c r="E42" s="9">
        <v>28926.922264967121</v>
      </c>
      <c r="F42" s="9">
        <v>0</v>
      </c>
      <c r="G42" s="9">
        <v>11208.146012541261</v>
      </c>
      <c r="H42" s="9">
        <v>947.39104542305233</v>
      </c>
      <c r="I42" s="9">
        <v>1055.7066074465408</v>
      </c>
      <c r="J42" s="9">
        <v>662.75741406342729</v>
      </c>
      <c r="K42" s="9">
        <v>0</v>
      </c>
      <c r="L42" s="9">
        <v>8814.6095920126627</v>
      </c>
      <c r="M42" s="9">
        <v>54801.16386280478</v>
      </c>
    </row>
    <row r="43" spans="1:13" x14ac:dyDescent="0.25">
      <c r="A43">
        <v>2008</v>
      </c>
      <c r="B43" s="7" t="s">
        <v>346</v>
      </c>
      <c r="C43" s="9">
        <v>7991.6159950814626</v>
      </c>
      <c r="D43" s="9">
        <v>1478.4755915360272</v>
      </c>
      <c r="E43" s="9">
        <v>58246.634675394751</v>
      </c>
      <c r="F43" s="9">
        <v>322.25792149390873</v>
      </c>
      <c r="G43" s="9">
        <v>49955.955603498391</v>
      </c>
      <c r="H43" s="9">
        <v>2794.5502920961617</v>
      </c>
      <c r="I43" s="9">
        <v>2432.9750232153406</v>
      </c>
      <c r="J43" s="9">
        <v>3182.7238213844257</v>
      </c>
      <c r="K43" s="9">
        <v>0</v>
      </c>
      <c r="L43" s="9">
        <v>9707.4739025474937</v>
      </c>
      <c r="M43" s="9">
        <v>136112.66282624795</v>
      </c>
    </row>
    <row r="44" spans="1:13" x14ac:dyDescent="0.25">
      <c r="A44">
        <v>2008</v>
      </c>
      <c r="B44" s="7" t="s">
        <v>347</v>
      </c>
      <c r="C44" s="9">
        <v>12407.504812761867</v>
      </c>
      <c r="D44" s="9">
        <v>1908.3155936124854</v>
      </c>
      <c r="E44" s="9">
        <v>150857.88731100759</v>
      </c>
      <c r="F44" s="9">
        <v>0</v>
      </c>
      <c r="G44" s="9">
        <v>59816.707690346186</v>
      </c>
      <c r="H44" s="9">
        <v>4016.7219447086268</v>
      </c>
      <c r="I44" s="9">
        <v>1959.2436176561464</v>
      </c>
      <c r="J44" s="9">
        <v>8590.149785044101</v>
      </c>
      <c r="K44" s="9">
        <v>0</v>
      </c>
      <c r="L44" s="9">
        <v>33626.944152145967</v>
      </c>
      <c r="M44" s="9">
        <v>273183.47490728297</v>
      </c>
    </row>
    <row r="45" spans="1:13" x14ac:dyDescent="0.25">
      <c r="A45">
        <v>2008</v>
      </c>
      <c r="B45" s="7" t="s">
        <v>348</v>
      </c>
      <c r="C45" s="9">
        <v>7786.8022345850077</v>
      </c>
      <c r="D45" s="9">
        <v>16161.195602482478</v>
      </c>
      <c r="E45" s="9">
        <v>62918.400432961709</v>
      </c>
      <c r="F45" s="9">
        <v>258.4250250650461</v>
      </c>
      <c r="G45" s="9">
        <v>46760.715847398991</v>
      </c>
      <c r="H45" s="9">
        <v>3120.4857989861607</v>
      </c>
      <c r="I45" s="9">
        <v>1219.8274843563458</v>
      </c>
      <c r="J45" s="9">
        <v>3503.1638413704768</v>
      </c>
      <c r="K45" s="9">
        <v>1261.1707120188278</v>
      </c>
      <c r="L45" s="9">
        <v>10947.571731509186</v>
      </c>
      <c r="M45" s="9">
        <v>153937.75871073423</v>
      </c>
    </row>
    <row r="46" spans="1:13" x14ac:dyDescent="0.25">
      <c r="A46">
        <v>2008</v>
      </c>
      <c r="B46" s="7" t="s">
        <v>349</v>
      </c>
      <c r="C46" s="9">
        <v>43219.884352385183</v>
      </c>
      <c r="D46" s="9">
        <v>17816.460098396376</v>
      </c>
      <c r="E46" s="9">
        <v>268783.19578374573</v>
      </c>
      <c r="F46" s="9">
        <v>4604.0818866918198</v>
      </c>
      <c r="G46" s="9">
        <v>250795.71606739482</v>
      </c>
      <c r="H46" s="9">
        <v>29201.067877245601</v>
      </c>
      <c r="I46" s="9">
        <v>28889.686385631918</v>
      </c>
      <c r="J46" s="9">
        <v>13695.135540599207</v>
      </c>
      <c r="K46" s="9">
        <v>384.2962811536288</v>
      </c>
      <c r="L46" s="9">
        <v>67133.00119266301</v>
      </c>
      <c r="M46" s="9">
        <v>724522.52546590741</v>
      </c>
    </row>
    <row r="47" spans="1:13" x14ac:dyDescent="0.25">
      <c r="A47">
        <v>2008</v>
      </c>
      <c r="B47" s="7" t="s">
        <v>350</v>
      </c>
      <c r="C47" s="9">
        <v>10800.440788201957</v>
      </c>
      <c r="D47" s="9">
        <v>7177.116718652198</v>
      </c>
      <c r="E47" s="9">
        <v>105755.08487729264</v>
      </c>
      <c r="F47" s="9">
        <v>321.09953280507386</v>
      </c>
      <c r="G47" s="9">
        <v>83202.555874831436</v>
      </c>
      <c r="H47" s="9">
        <v>9736.1373689119227</v>
      </c>
      <c r="I47" s="9">
        <v>7037.176352298633</v>
      </c>
      <c r="J47" s="9">
        <v>4318.5504902770954</v>
      </c>
      <c r="K47" s="9">
        <v>2396.4516513859098</v>
      </c>
      <c r="L47" s="9">
        <v>37240.594214309211</v>
      </c>
      <c r="M47" s="9">
        <v>267985.20786896604</v>
      </c>
    </row>
    <row r="48" spans="1:13" x14ac:dyDescent="0.25">
      <c r="A48">
        <v>2008</v>
      </c>
      <c r="B48" s="7" t="s">
        <v>351</v>
      </c>
      <c r="C48" s="9">
        <v>7340.5781742622758</v>
      </c>
      <c r="D48" s="9">
        <v>6101.5885131445739</v>
      </c>
      <c r="E48" s="9">
        <v>109776.29270161393</v>
      </c>
      <c r="F48" s="9">
        <v>446.24315553582204</v>
      </c>
      <c r="G48" s="9">
        <v>65602.170877408367</v>
      </c>
      <c r="H48" s="9">
        <v>5466.4836038799949</v>
      </c>
      <c r="I48" s="9">
        <v>2859.2713355552032</v>
      </c>
      <c r="J48" s="9">
        <v>6865.2493259843868</v>
      </c>
      <c r="K48" s="9">
        <v>482.30600370198204</v>
      </c>
      <c r="L48" s="9">
        <v>16332.976285779196</v>
      </c>
      <c r="M48" s="9">
        <v>221273.15997686575</v>
      </c>
    </row>
    <row r="49" spans="1:13" x14ac:dyDescent="0.25">
      <c r="A49">
        <v>2008</v>
      </c>
      <c r="B49" s="7" t="s">
        <v>352</v>
      </c>
      <c r="C49" s="9">
        <v>338894.53159592545</v>
      </c>
      <c r="D49" s="9">
        <v>52390.029861550684</v>
      </c>
      <c r="E49" s="9">
        <v>335050.11221918231</v>
      </c>
      <c r="F49" s="9">
        <v>1425.9064707821919</v>
      </c>
      <c r="G49" s="9">
        <v>433926.69631589029</v>
      </c>
      <c r="H49" s="9">
        <v>16575.078752738329</v>
      </c>
      <c r="I49" s="9">
        <v>19018.28523156295</v>
      </c>
      <c r="J49" s="9">
        <v>29012.513345501535</v>
      </c>
      <c r="K49" s="9">
        <v>12670.726399159359</v>
      </c>
      <c r="L49" s="9">
        <v>143019.9421853919</v>
      </c>
      <c r="M49" s="9">
        <v>1381983.8223776852</v>
      </c>
    </row>
    <row r="50" spans="1:13" x14ac:dyDescent="0.25">
      <c r="A50">
        <v>2008</v>
      </c>
      <c r="B50" s="7" t="s">
        <v>353</v>
      </c>
      <c r="C50" s="9">
        <v>4840.1292580863455</v>
      </c>
      <c r="D50" s="9">
        <v>800.14920873093206</v>
      </c>
      <c r="E50" s="9">
        <v>94939.106854148253</v>
      </c>
      <c r="F50" s="9">
        <v>863.93605849413177</v>
      </c>
      <c r="G50" s="9">
        <v>49271.559441540128</v>
      </c>
      <c r="H50" s="9">
        <v>4354.8070565115431</v>
      </c>
      <c r="I50" s="9">
        <v>2652.511367882691</v>
      </c>
      <c r="J50" s="9">
        <v>2529.2337837971145</v>
      </c>
      <c r="K50" s="9">
        <v>156.45806522175852</v>
      </c>
      <c r="L50" s="9">
        <v>9715.3427190765942</v>
      </c>
      <c r="M50" s="9">
        <v>170123.2338134895</v>
      </c>
    </row>
    <row r="51" spans="1:13" x14ac:dyDescent="0.25">
      <c r="A51">
        <v>2008</v>
      </c>
      <c r="B51" s="7" t="s">
        <v>354</v>
      </c>
      <c r="C51" s="9">
        <v>14100.615978320864</v>
      </c>
      <c r="D51" s="9">
        <v>3591.2721755121288</v>
      </c>
      <c r="E51" s="9">
        <v>104661.1198498548</v>
      </c>
      <c r="F51" s="9">
        <v>5205.2116484220242</v>
      </c>
      <c r="G51" s="9">
        <v>55487.77527290229</v>
      </c>
      <c r="H51" s="9">
        <v>5751.5852666863075</v>
      </c>
      <c r="I51" s="9">
        <v>3672.3524956777742</v>
      </c>
      <c r="J51" s="9">
        <v>2059.1363102513756</v>
      </c>
      <c r="K51" s="9">
        <v>1635.3858317436263</v>
      </c>
      <c r="L51" s="9">
        <v>17725.071539029981</v>
      </c>
      <c r="M51" s="9">
        <v>213889.52636840116</v>
      </c>
    </row>
    <row r="52" spans="1:13" x14ac:dyDescent="0.25">
      <c r="A52">
        <v>2008</v>
      </c>
      <c r="B52" s="7" t="s">
        <v>355</v>
      </c>
      <c r="C52" s="9">
        <v>74204.401485832292</v>
      </c>
      <c r="D52" s="9">
        <v>34628.328346424714</v>
      </c>
      <c r="E52" s="9">
        <v>427168.42130712967</v>
      </c>
      <c r="F52" s="9">
        <v>1668.4515323215583</v>
      </c>
      <c r="G52" s="9">
        <v>406973.14454503695</v>
      </c>
      <c r="H52" s="9">
        <v>48842.726240981719</v>
      </c>
      <c r="I52" s="9">
        <v>28289.833386283306</v>
      </c>
      <c r="J52" s="9">
        <v>28364.383934323785</v>
      </c>
      <c r="K52" s="9">
        <v>7982.9069819453161</v>
      </c>
      <c r="L52" s="9">
        <v>183480.46820079917</v>
      </c>
      <c r="M52" s="9">
        <v>1241603.0659610783</v>
      </c>
    </row>
    <row r="53" spans="1:13" x14ac:dyDescent="0.25">
      <c r="A53">
        <v>2008</v>
      </c>
      <c r="B53" s="7" t="s">
        <v>356</v>
      </c>
      <c r="C53" s="9">
        <v>478658.32779969234</v>
      </c>
      <c r="D53" s="9">
        <v>94282.615680256713</v>
      </c>
      <c r="E53" s="9">
        <v>1174742.8525979386</v>
      </c>
      <c r="F53" s="9">
        <v>9566.7478131480675</v>
      </c>
      <c r="G53" s="9">
        <v>1080895.6985574162</v>
      </c>
      <c r="H53" s="9">
        <v>132942.23392101203</v>
      </c>
      <c r="I53" s="9">
        <v>73107.910910576771</v>
      </c>
      <c r="J53" s="9">
        <v>69277.62596727506</v>
      </c>
      <c r="K53" s="9">
        <v>31290.982593491164</v>
      </c>
      <c r="L53" s="9">
        <v>305731.24109441962</v>
      </c>
      <c r="M53" s="9">
        <v>3450496.2369352262</v>
      </c>
    </row>
    <row r="54" spans="1:13" x14ac:dyDescent="0.25">
      <c r="A54">
        <v>2008</v>
      </c>
      <c r="B54" s="7" t="s">
        <v>357</v>
      </c>
      <c r="C54" s="9">
        <v>36621.828983815874</v>
      </c>
      <c r="D54" s="9">
        <v>7261.2800314949618</v>
      </c>
      <c r="E54" s="9">
        <v>378665.81319455866</v>
      </c>
      <c r="F54" s="9">
        <v>650.26353783364334</v>
      </c>
      <c r="G54" s="9">
        <v>275124.32409696479</v>
      </c>
      <c r="H54" s="9">
        <v>21649.754015057249</v>
      </c>
      <c r="I54" s="9">
        <v>9124.8898751728466</v>
      </c>
      <c r="J54" s="9">
        <v>47905.931219994047</v>
      </c>
      <c r="K54" s="9">
        <v>6896.0722403304553</v>
      </c>
      <c r="L54" s="9">
        <v>58385.143074954161</v>
      </c>
      <c r="M54" s="9">
        <v>842285.30027017684</v>
      </c>
    </row>
    <row r="55" spans="1:13" x14ac:dyDescent="0.25">
      <c r="A55">
        <v>2008</v>
      </c>
      <c r="B55" s="7" t="s">
        <v>358</v>
      </c>
      <c r="C55" s="9">
        <v>872616.97915848019</v>
      </c>
      <c r="D55" s="9">
        <v>130540.65719083347</v>
      </c>
      <c r="E55" s="9">
        <v>6317047.577090703</v>
      </c>
      <c r="F55" s="9">
        <v>16599.379037995019</v>
      </c>
      <c r="G55" s="9">
        <v>2100821.2650240944</v>
      </c>
      <c r="H55" s="9">
        <v>211366.43815638818</v>
      </c>
      <c r="I55" s="9">
        <v>111264.88393490291</v>
      </c>
      <c r="J55" s="9">
        <v>231139.81499196828</v>
      </c>
      <c r="K55" s="9">
        <v>67697.508358017862</v>
      </c>
      <c r="L55" s="9">
        <v>840484.28223091899</v>
      </c>
      <c r="M55" s="9">
        <v>10899578.785174303</v>
      </c>
    </row>
    <row r="56" spans="1:13" x14ac:dyDescent="0.25">
      <c r="A56">
        <v>2008</v>
      </c>
      <c r="B56" s="7" t="s">
        <v>359</v>
      </c>
      <c r="C56" s="9">
        <v>1566718.1894918508</v>
      </c>
      <c r="D56" s="9">
        <v>300987.68107597437</v>
      </c>
      <c r="E56" s="9">
        <v>9006436.1578955334</v>
      </c>
      <c r="F56" s="9">
        <v>124881.34543590747</v>
      </c>
      <c r="G56" s="9">
        <v>9025538.0062049236</v>
      </c>
      <c r="H56" s="9">
        <v>792917.84725489933</v>
      </c>
      <c r="I56" s="9">
        <v>359660.06836049334</v>
      </c>
      <c r="J56" s="9">
        <v>957772.35883356864</v>
      </c>
      <c r="K56" s="9">
        <v>152515.39265591066</v>
      </c>
      <c r="L56" s="9">
        <v>6260014.6991544832</v>
      </c>
      <c r="M56" s="9">
        <v>28547441.746363543</v>
      </c>
    </row>
    <row r="57" spans="1:13" x14ac:dyDescent="0.25">
      <c r="A57">
        <v>2008</v>
      </c>
      <c r="B57" s="7" t="s">
        <v>360</v>
      </c>
      <c r="C57" s="9">
        <v>164264.03528121897</v>
      </c>
      <c r="D57" s="9">
        <v>78758.383618226275</v>
      </c>
      <c r="E57" s="9">
        <v>899434.75187308551</v>
      </c>
      <c r="F57" s="9">
        <v>18638.775158940964</v>
      </c>
      <c r="G57" s="9">
        <v>1207287.8435472539</v>
      </c>
      <c r="H57" s="9">
        <v>100824.65640240075</v>
      </c>
      <c r="I57" s="9">
        <v>62594.309559203291</v>
      </c>
      <c r="J57" s="9">
        <v>64991.905522916903</v>
      </c>
      <c r="K57" s="9">
        <v>32411.386910008143</v>
      </c>
      <c r="L57" s="9">
        <v>320929.682993797</v>
      </c>
      <c r="M57" s="9">
        <v>2950135.730867052</v>
      </c>
    </row>
    <row r="58" spans="1:13" x14ac:dyDescent="0.25">
      <c r="A58">
        <v>2008</v>
      </c>
      <c r="B58" s="7" t="s">
        <v>361</v>
      </c>
      <c r="C58" s="9">
        <v>100905.68825973777</v>
      </c>
      <c r="D58" s="9">
        <v>38380.315922060006</v>
      </c>
      <c r="E58" s="9">
        <v>632713.94010457897</v>
      </c>
      <c r="F58" s="9">
        <v>6047.73666854979</v>
      </c>
      <c r="G58" s="9">
        <v>391729.25559055625</v>
      </c>
      <c r="H58" s="9">
        <v>82655.310985741031</v>
      </c>
      <c r="I58" s="9">
        <v>61880.117919130265</v>
      </c>
      <c r="J58" s="9">
        <v>65395.82789330541</v>
      </c>
      <c r="K58" s="9">
        <v>1571.9930731269442</v>
      </c>
      <c r="L58" s="9">
        <v>159101.11896782034</v>
      </c>
      <c r="M58" s="9">
        <v>1540381.3053846068</v>
      </c>
    </row>
    <row r="59" spans="1:13" x14ac:dyDescent="0.25">
      <c r="A59">
        <v>2008</v>
      </c>
      <c r="B59" s="7" t="s">
        <v>362</v>
      </c>
      <c r="C59" s="9">
        <v>297294.9669340353</v>
      </c>
      <c r="D59" s="9">
        <v>52681.928109092798</v>
      </c>
      <c r="E59" s="9">
        <v>1341285.6250186821</v>
      </c>
      <c r="F59" s="9">
        <v>5512.1470066479296</v>
      </c>
      <c r="G59" s="9">
        <v>1064307.5213311859</v>
      </c>
      <c r="H59" s="9">
        <v>106566.53947071912</v>
      </c>
      <c r="I59" s="9">
        <v>44022.903091685053</v>
      </c>
      <c r="J59" s="9">
        <v>64034.827684340235</v>
      </c>
      <c r="K59" s="9">
        <v>4707.3129578011385</v>
      </c>
      <c r="L59" s="9">
        <v>429177.00724605459</v>
      </c>
      <c r="M59" s="9">
        <v>3409590.7788502439</v>
      </c>
    </row>
    <row r="60" spans="1:13" x14ac:dyDescent="0.25">
      <c r="A60">
        <v>2008</v>
      </c>
      <c r="B60" s="7" t="s">
        <v>363</v>
      </c>
      <c r="C60" s="9">
        <v>11122.919644528689</v>
      </c>
      <c r="D60" s="9">
        <v>12579.082666034166</v>
      </c>
      <c r="E60" s="9">
        <v>178172.78887636584</v>
      </c>
      <c r="F60" s="9">
        <v>207.96841398666757</v>
      </c>
      <c r="G60" s="9">
        <v>77963.721523024215</v>
      </c>
      <c r="H60" s="9">
        <v>11342.226118981975</v>
      </c>
      <c r="I60" s="9">
        <v>9748.2180743555018</v>
      </c>
      <c r="J60" s="9">
        <v>4955.9645574124806</v>
      </c>
      <c r="K60" s="9">
        <v>718.99305978229586</v>
      </c>
      <c r="L60" s="9">
        <v>32001.710156975587</v>
      </c>
      <c r="M60" s="9">
        <v>338813.59309144743</v>
      </c>
    </row>
    <row r="61" spans="1:13" x14ac:dyDescent="0.25">
      <c r="A61">
        <v>2008</v>
      </c>
      <c r="B61" s="7" t="s">
        <v>364</v>
      </c>
      <c r="C61" s="9">
        <v>15595.278056826999</v>
      </c>
      <c r="D61" s="9">
        <v>13033.181283190195</v>
      </c>
      <c r="E61" s="9">
        <v>138245.01626569626</v>
      </c>
      <c r="F61" s="9">
        <v>4834.2974394329003</v>
      </c>
      <c r="G61" s="9">
        <v>77974.733801865979</v>
      </c>
      <c r="H61" s="9">
        <v>11561.828139387322</v>
      </c>
      <c r="I61" s="9">
        <v>7114.313209918203</v>
      </c>
      <c r="J61" s="9">
        <v>14975.617921414787</v>
      </c>
      <c r="K61" s="9">
        <v>253.66350059314286</v>
      </c>
      <c r="L61" s="9">
        <v>34561.757105215613</v>
      </c>
      <c r="M61" s="9">
        <v>318149.68672354147</v>
      </c>
    </row>
    <row r="62" spans="1:13" x14ac:dyDescent="0.25">
      <c r="A62">
        <v>2008</v>
      </c>
      <c r="B62" s="7" t="s">
        <v>365</v>
      </c>
      <c r="C62" s="9">
        <v>47757.761201747679</v>
      </c>
      <c r="D62" s="9">
        <v>11427.861491174122</v>
      </c>
      <c r="E62" s="9">
        <v>363194.10041636549</v>
      </c>
      <c r="F62" s="9">
        <v>3434.3979174418328</v>
      </c>
      <c r="G62" s="9">
        <v>259473.72937851364</v>
      </c>
      <c r="H62" s="9">
        <v>21563.273529156948</v>
      </c>
      <c r="I62" s="9">
        <v>16572.040715883184</v>
      </c>
      <c r="J62" s="9">
        <v>22020.723854625681</v>
      </c>
      <c r="K62" s="9">
        <v>714.33881935465502</v>
      </c>
      <c r="L62" s="9">
        <v>65161.360731855333</v>
      </c>
      <c r="M62" s="9">
        <v>811319.58805611858</v>
      </c>
    </row>
    <row r="63" spans="1:13" x14ac:dyDescent="0.25">
      <c r="A63">
        <v>2008</v>
      </c>
      <c r="B63" s="7" t="s">
        <v>366</v>
      </c>
      <c r="C63" s="9">
        <v>43549.258721961909</v>
      </c>
      <c r="D63" s="9">
        <v>19683.746540086038</v>
      </c>
      <c r="E63" s="9">
        <v>532075.38086363778</v>
      </c>
      <c r="F63" s="9">
        <v>702.21931785379468</v>
      </c>
      <c r="G63" s="9">
        <v>555091.31098607229</v>
      </c>
      <c r="H63" s="9">
        <v>52500.213442345659</v>
      </c>
      <c r="I63" s="9">
        <v>19391.846093653017</v>
      </c>
      <c r="J63" s="9">
        <v>12602.531248980835</v>
      </c>
      <c r="K63" s="9">
        <v>184453.77868066341</v>
      </c>
      <c r="L63" s="9">
        <v>217416.82024014794</v>
      </c>
      <c r="M63" s="9">
        <v>1637467.1061354026</v>
      </c>
    </row>
    <row r="64" spans="1:13" x14ac:dyDescent="0.25">
      <c r="A64">
        <v>2008</v>
      </c>
      <c r="B64" s="7" t="s">
        <v>91</v>
      </c>
      <c r="C64" s="9">
        <v>4222578.9034617487</v>
      </c>
      <c r="D64" s="9">
        <v>969011.99616174516</v>
      </c>
      <c r="E64" s="9">
        <v>23209322.455033001</v>
      </c>
      <c r="F64" s="9">
        <v>208947.98748385886</v>
      </c>
      <c r="G64" s="9">
        <v>17937680.982610866</v>
      </c>
      <c r="H64" s="9">
        <v>1709703.9459851203</v>
      </c>
      <c r="I64" s="9">
        <v>892095.14828170848</v>
      </c>
      <c r="J64" s="9">
        <v>1689614.3340062716</v>
      </c>
      <c r="K64" s="9">
        <v>547018.13995281386</v>
      </c>
      <c r="L64" s="9">
        <v>9370866.3951035626</v>
      </c>
      <c r="M64" s="9">
        <v>60756840.288080707</v>
      </c>
    </row>
    <row r="67" spans="1:13" x14ac:dyDescent="0.25">
      <c r="C67" s="13" t="s">
        <v>93</v>
      </c>
    </row>
    <row r="68" spans="1:13" x14ac:dyDescent="0.25">
      <c r="B68" s="13" t="s">
        <v>94</v>
      </c>
      <c r="C68" s="134" t="s">
        <v>780</v>
      </c>
      <c r="D68" s="134" t="s">
        <v>782</v>
      </c>
      <c r="E68" s="134" t="s">
        <v>23</v>
      </c>
      <c r="F68" s="134" t="s">
        <v>787</v>
      </c>
      <c r="G68" s="134" t="s">
        <v>788</v>
      </c>
      <c r="H68" s="134" t="s">
        <v>791</v>
      </c>
      <c r="I68" s="134" t="s">
        <v>25</v>
      </c>
      <c r="J68" s="134" t="s">
        <v>24</v>
      </c>
      <c r="K68" s="134" t="s">
        <v>35</v>
      </c>
      <c r="L68" s="134" t="s">
        <v>795</v>
      </c>
      <c r="M68" s="134" t="s">
        <v>84</v>
      </c>
    </row>
    <row r="69" spans="1:13" x14ac:dyDescent="0.25">
      <c r="A69">
        <v>2009</v>
      </c>
      <c r="B69" s="7" t="s">
        <v>367</v>
      </c>
      <c r="C69" s="9">
        <v>9206.8971545536697</v>
      </c>
      <c r="D69" s="9">
        <v>527.48852497769406</v>
      </c>
      <c r="E69" s="9">
        <v>87739.294959088991</v>
      </c>
      <c r="F69" s="9">
        <v>89.755824602689771</v>
      </c>
      <c r="G69" s="9">
        <v>44281.288863189991</v>
      </c>
      <c r="H69" s="9">
        <v>5948.7257193482073</v>
      </c>
      <c r="I69" s="9">
        <v>2213.2616007899483</v>
      </c>
      <c r="J69" s="9">
        <v>6394.9496932780976</v>
      </c>
      <c r="K69" s="9">
        <v>366.15655933368635</v>
      </c>
      <c r="L69" s="9">
        <v>5347.3901960421263</v>
      </c>
      <c r="M69" s="9">
        <v>162115.20909520509</v>
      </c>
    </row>
    <row r="70" spans="1:13" x14ac:dyDescent="0.25">
      <c r="A70">
        <v>2009</v>
      </c>
      <c r="B70" s="7" t="s">
        <v>368</v>
      </c>
      <c r="C70" s="9">
        <v>5760.1102721707302</v>
      </c>
      <c r="D70" s="9">
        <v>138.67106931494544</v>
      </c>
      <c r="E70" s="9">
        <v>20260.829601460959</v>
      </c>
      <c r="F70" s="9">
        <v>0</v>
      </c>
      <c r="G70" s="9">
        <v>12330.691701721678</v>
      </c>
      <c r="H70" s="9">
        <v>1618.1740776119748</v>
      </c>
      <c r="I70" s="9">
        <v>1415.2055528343237</v>
      </c>
      <c r="J70" s="9">
        <v>1802.331631725345</v>
      </c>
      <c r="K70" s="9">
        <v>17581.827333925354</v>
      </c>
      <c r="L70" s="9">
        <v>4020.0142721728521</v>
      </c>
      <c r="M70" s="9">
        <v>64927.855512938178</v>
      </c>
    </row>
    <row r="71" spans="1:13" x14ac:dyDescent="0.25">
      <c r="A71">
        <v>2009</v>
      </c>
      <c r="B71" s="7" t="s">
        <v>369</v>
      </c>
      <c r="C71" s="9">
        <v>31327.445695211449</v>
      </c>
      <c r="D71" s="9">
        <v>25648.442158098664</v>
      </c>
      <c r="E71" s="9">
        <v>215284.08417247725</v>
      </c>
      <c r="F71" s="9">
        <v>125.32152615524747</v>
      </c>
      <c r="G71" s="9">
        <v>111687.43940770338</v>
      </c>
      <c r="H71" s="9">
        <v>8899.8934892443795</v>
      </c>
      <c r="I71" s="9">
        <v>5262.5397255616454</v>
      </c>
      <c r="J71" s="9">
        <v>16286.956320978315</v>
      </c>
      <c r="K71" s="9">
        <v>9823.8062773368383</v>
      </c>
      <c r="L71" s="9">
        <v>36999.76579617316</v>
      </c>
      <c r="M71" s="9">
        <v>461345.69456894021</v>
      </c>
    </row>
    <row r="72" spans="1:13" x14ac:dyDescent="0.25">
      <c r="A72">
        <v>2009</v>
      </c>
      <c r="B72" s="7" t="s">
        <v>370</v>
      </c>
      <c r="C72" s="9">
        <v>478.0737217797157</v>
      </c>
      <c r="D72" s="9">
        <v>775.76130897069015</v>
      </c>
      <c r="E72" s="9">
        <v>23293.298614337134</v>
      </c>
      <c r="F72" s="9">
        <v>132.56072942793892</v>
      </c>
      <c r="G72" s="9">
        <v>11905.908904633148</v>
      </c>
      <c r="H72" s="9">
        <v>2192.8016327854712</v>
      </c>
      <c r="I72" s="9">
        <v>1479.5588238666885</v>
      </c>
      <c r="J72" s="9">
        <v>1884.2159323932542</v>
      </c>
      <c r="K72" s="9">
        <v>1592.689035193597</v>
      </c>
      <c r="L72" s="9">
        <v>3926.8734116310798</v>
      </c>
      <c r="M72" s="9">
        <v>47661.742115018722</v>
      </c>
    </row>
    <row r="73" spans="1:13" x14ac:dyDescent="0.25">
      <c r="A73">
        <v>2009</v>
      </c>
      <c r="B73" s="7" t="s">
        <v>371</v>
      </c>
      <c r="C73" s="9">
        <v>18745.238509402054</v>
      </c>
      <c r="D73" s="9">
        <v>28020.331400939467</v>
      </c>
      <c r="E73" s="9">
        <v>198537.6941583397</v>
      </c>
      <c r="F73" s="9">
        <v>2462.2055265445715</v>
      </c>
      <c r="G73" s="9">
        <v>153071.58253622899</v>
      </c>
      <c r="H73" s="9">
        <v>15111.585553253099</v>
      </c>
      <c r="I73" s="9">
        <v>5270.1098207832492</v>
      </c>
      <c r="J73" s="9">
        <v>7453.8853557881648</v>
      </c>
      <c r="K73" s="9">
        <v>77393.754753472604</v>
      </c>
      <c r="L73" s="9">
        <v>59934.906263445562</v>
      </c>
      <c r="M73" s="9">
        <v>566001.29387819744</v>
      </c>
    </row>
    <row r="74" spans="1:13" x14ac:dyDescent="0.25">
      <c r="A74">
        <v>2009</v>
      </c>
      <c r="B74" s="7" t="s">
        <v>372</v>
      </c>
      <c r="C74" s="9">
        <v>565.68205607950244</v>
      </c>
      <c r="D74" s="9">
        <v>160.94779636137542</v>
      </c>
      <c r="E74" s="9">
        <v>31335.98067207406</v>
      </c>
      <c r="F74" s="9">
        <v>0</v>
      </c>
      <c r="G74" s="9">
        <v>7715.0090298059131</v>
      </c>
      <c r="H74" s="9">
        <v>627.34480617022518</v>
      </c>
      <c r="I74" s="9">
        <v>558.30019147682299</v>
      </c>
      <c r="J74" s="9">
        <v>456.50999153220732</v>
      </c>
      <c r="K74" s="9">
        <v>0</v>
      </c>
      <c r="L74" s="9">
        <v>7525.1718876578952</v>
      </c>
      <c r="M74" s="9">
        <v>48944.946431158001</v>
      </c>
    </row>
    <row r="75" spans="1:13" x14ac:dyDescent="0.25">
      <c r="A75">
        <v>2009</v>
      </c>
      <c r="B75" s="7" t="s">
        <v>373</v>
      </c>
      <c r="C75" s="9">
        <v>7842.1685777304629</v>
      </c>
      <c r="D75" s="9">
        <v>1670.6515322765349</v>
      </c>
      <c r="E75" s="9">
        <v>20913.782790033099</v>
      </c>
      <c r="F75" s="9">
        <v>95.426146687452487</v>
      </c>
      <c r="G75" s="9">
        <v>37784.269326810187</v>
      </c>
      <c r="H75" s="9">
        <v>2727.3208640467233</v>
      </c>
      <c r="I75" s="9">
        <v>1802.4329555468469</v>
      </c>
      <c r="J75" s="9">
        <v>3498.8880971996268</v>
      </c>
      <c r="K75" s="9">
        <v>0</v>
      </c>
      <c r="L75" s="9">
        <v>12047.509653970181</v>
      </c>
      <c r="M75" s="9">
        <v>88382.449944301101</v>
      </c>
    </row>
    <row r="76" spans="1:13" x14ac:dyDescent="0.25">
      <c r="A76">
        <v>2009</v>
      </c>
      <c r="B76" s="7" t="s">
        <v>374</v>
      </c>
      <c r="C76" s="9">
        <v>14793.426336589364</v>
      </c>
      <c r="D76" s="9">
        <v>1678.2561694045289</v>
      </c>
      <c r="E76" s="9">
        <v>127118.24025981294</v>
      </c>
      <c r="F76" s="9">
        <v>224.7850777726471</v>
      </c>
      <c r="G76" s="9">
        <v>66161.290104248503</v>
      </c>
      <c r="H76" s="9">
        <v>5037.7910935845102</v>
      </c>
      <c r="I76" s="9">
        <v>3621.3863937130932</v>
      </c>
      <c r="J76" s="9">
        <v>7602.8971480374812</v>
      </c>
      <c r="K76" s="9">
        <v>568.00064061460773</v>
      </c>
      <c r="L76" s="9">
        <v>24527.730640625548</v>
      </c>
      <c r="M76" s="9">
        <v>251333.80386440322</v>
      </c>
    </row>
    <row r="77" spans="1:13" x14ac:dyDescent="0.25">
      <c r="A77">
        <v>2009</v>
      </c>
      <c r="B77" s="7" t="s">
        <v>375</v>
      </c>
      <c r="C77" s="9">
        <v>8853.828844377962</v>
      </c>
      <c r="D77" s="9">
        <v>14079.200770730549</v>
      </c>
      <c r="E77" s="9">
        <v>64111.771883787653</v>
      </c>
      <c r="F77" s="9">
        <v>449.09553602621082</v>
      </c>
      <c r="G77" s="9">
        <v>40982.079856996752</v>
      </c>
      <c r="H77" s="9">
        <v>4123.0485093726211</v>
      </c>
      <c r="I77" s="9">
        <v>1714.856917702612</v>
      </c>
      <c r="J77" s="9">
        <v>5200.0420801475229</v>
      </c>
      <c r="K77" s="9">
        <v>3572.1526070050982</v>
      </c>
      <c r="L77" s="9">
        <v>14705.517229992198</v>
      </c>
      <c r="M77" s="9">
        <v>157791.59423613918</v>
      </c>
    </row>
    <row r="78" spans="1:13" x14ac:dyDescent="0.25">
      <c r="A78">
        <v>2009</v>
      </c>
      <c r="B78" s="7" t="s">
        <v>376</v>
      </c>
      <c r="C78" s="9">
        <v>31669.336276445923</v>
      </c>
      <c r="D78" s="9">
        <v>25613.198632810803</v>
      </c>
      <c r="E78" s="9">
        <v>308670.85813887126</v>
      </c>
      <c r="F78" s="9">
        <v>646.68730101101255</v>
      </c>
      <c r="G78" s="9">
        <v>286795.66960123787</v>
      </c>
      <c r="H78" s="9">
        <v>21508.934335288432</v>
      </c>
      <c r="I78" s="9">
        <v>29648.221007225289</v>
      </c>
      <c r="J78" s="9">
        <v>14124.501646636072</v>
      </c>
      <c r="K78" s="9">
        <v>396.54855070770884</v>
      </c>
      <c r="L78" s="9">
        <v>83100.608741579112</v>
      </c>
      <c r="M78" s="9">
        <v>802174.56423181354</v>
      </c>
    </row>
    <row r="79" spans="1:13" x14ac:dyDescent="0.25">
      <c r="A79">
        <v>2009</v>
      </c>
      <c r="B79" s="7" t="s">
        <v>377</v>
      </c>
      <c r="C79" s="9">
        <v>9609.677752940037</v>
      </c>
      <c r="D79" s="9">
        <v>8258.0534810407844</v>
      </c>
      <c r="E79" s="9">
        <v>139111.52409973511</v>
      </c>
      <c r="F79" s="9">
        <v>871.04358892710002</v>
      </c>
      <c r="G79" s="9">
        <v>85004.155967730054</v>
      </c>
      <c r="H79" s="9">
        <v>9018.6021002174821</v>
      </c>
      <c r="I79" s="9">
        <v>5248.1859424408876</v>
      </c>
      <c r="J79" s="9">
        <v>4401.0733786340161</v>
      </c>
      <c r="K79" s="9">
        <v>2396.9673032898236</v>
      </c>
      <c r="L79" s="9">
        <v>40083.417508619474</v>
      </c>
      <c r="M79" s="9">
        <v>304002.70112357481</v>
      </c>
    </row>
    <row r="80" spans="1:13" x14ac:dyDescent="0.25">
      <c r="A80">
        <v>2009</v>
      </c>
      <c r="B80" s="7" t="s">
        <v>378</v>
      </c>
      <c r="C80" s="9">
        <v>6876.3998446025589</v>
      </c>
      <c r="D80" s="9">
        <v>7953.3240962927102</v>
      </c>
      <c r="E80" s="9">
        <v>157152.20226535117</v>
      </c>
      <c r="F80" s="9">
        <v>1627.1853079919911</v>
      </c>
      <c r="G80" s="9">
        <v>69256.904402975721</v>
      </c>
      <c r="H80" s="9">
        <v>6907.3295052529957</v>
      </c>
      <c r="I80" s="9">
        <v>3335.1573214083346</v>
      </c>
      <c r="J80" s="9">
        <v>7408.1834068888575</v>
      </c>
      <c r="K80" s="9">
        <v>251.60267069826557</v>
      </c>
      <c r="L80" s="9">
        <v>22386.625384017683</v>
      </c>
      <c r="M80" s="9">
        <v>283154.91420548025</v>
      </c>
    </row>
    <row r="81" spans="1:13" x14ac:dyDescent="0.25">
      <c r="A81">
        <v>2009</v>
      </c>
      <c r="B81" s="7" t="s">
        <v>379</v>
      </c>
      <c r="C81" s="9">
        <v>322274.61494325416</v>
      </c>
      <c r="D81" s="9">
        <v>72797.179845572042</v>
      </c>
      <c r="E81" s="9">
        <v>350229.40656357468</v>
      </c>
      <c r="F81" s="9">
        <v>2103.1929007951121</v>
      </c>
      <c r="G81" s="9">
        <v>402134.46791391855</v>
      </c>
      <c r="H81" s="9">
        <v>19354.943234100723</v>
      </c>
      <c r="I81" s="9">
        <v>19684.417541339946</v>
      </c>
      <c r="J81" s="9">
        <v>24447.133705997534</v>
      </c>
      <c r="K81" s="9">
        <v>3187.8982388324303</v>
      </c>
      <c r="L81" s="9">
        <v>159395.80960122193</v>
      </c>
      <c r="M81" s="9">
        <v>1375609.0644886072</v>
      </c>
    </row>
    <row r="82" spans="1:13" x14ac:dyDescent="0.25">
      <c r="A82">
        <v>2009</v>
      </c>
      <c r="B82" s="7" t="s">
        <v>380</v>
      </c>
      <c r="C82" s="9">
        <v>4135.0960680060161</v>
      </c>
      <c r="D82" s="9">
        <v>20285.446070264868</v>
      </c>
      <c r="E82" s="9">
        <v>125840.23562830011</v>
      </c>
      <c r="F82" s="9">
        <v>838.16739798242634</v>
      </c>
      <c r="G82" s="9">
        <v>49499.18940559082</v>
      </c>
      <c r="H82" s="9">
        <v>4493.0441514901659</v>
      </c>
      <c r="I82" s="9">
        <v>2484.4128169834012</v>
      </c>
      <c r="J82" s="9">
        <v>3626.3247713111314</v>
      </c>
      <c r="K82" s="9">
        <v>118.14095180629968</v>
      </c>
      <c r="L82" s="9">
        <v>10078.778315066893</v>
      </c>
      <c r="M82" s="9">
        <v>221398.83557680214</v>
      </c>
    </row>
    <row r="83" spans="1:13" x14ac:dyDescent="0.25">
      <c r="A83">
        <v>2009</v>
      </c>
      <c r="B83" s="7" t="s">
        <v>381</v>
      </c>
      <c r="C83" s="9">
        <v>12626.665983100687</v>
      </c>
      <c r="D83" s="9">
        <v>3051.9248344882535</v>
      </c>
      <c r="E83" s="9">
        <v>101467.79619439064</v>
      </c>
      <c r="F83" s="9">
        <v>5299.7384109044879</v>
      </c>
      <c r="G83" s="9">
        <v>50313.837855001926</v>
      </c>
      <c r="H83" s="9">
        <v>6955.2734308886756</v>
      </c>
      <c r="I83" s="9">
        <v>3559.9857768472575</v>
      </c>
      <c r="J83" s="9">
        <v>1896.23265693386</v>
      </c>
      <c r="K83" s="9">
        <v>2024.3598946568679</v>
      </c>
      <c r="L83" s="9">
        <v>17763.829120265138</v>
      </c>
      <c r="M83" s="9">
        <v>204959.64415747783</v>
      </c>
    </row>
    <row r="84" spans="1:13" x14ac:dyDescent="0.25">
      <c r="A84">
        <v>2009</v>
      </c>
      <c r="B84" s="7" t="s">
        <v>382</v>
      </c>
      <c r="C84" s="9">
        <v>69238.648528855338</v>
      </c>
      <c r="D84" s="9">
        <v>44624.196784811997</v>
      </c>
      <c r="E84" s="9">
        <v>465823.99488122953</v>
      </c>
      <c r="F84" s="9">
        <v>2339.4498336889114</v>
      </c>
      <c r="G84" s="9">
        <v>404241.33076526423</v>
      </c>
      <c r="H84" s="9">
        <v>45267.760431717114</v>
      </c>
      <c r="I84" s="9">
        <v>28226.024838967616</v>
      </c>
      <c r="J84" s="9">
        <v>33227.097332942038</v>
      </c>
      <c r="K84" s="9">
        <v>10013.579145779826</v>
      </c>
      <c r="L84" s="9">
        <v>169118.58853835441</v>
      </c>
      <c r="M84" s="9">
        <v>1272120.6710816112</v>
      </c>
    </row>
    <row r="85" spans="1:13" x14ac:dyDescent="0.25">
      <c r="A85">
        <v>2009</v>
      </c>
      <c r="B85" s="7" t="s">
        <v>383</v>
      </c>
      <c r="C85" s="9">
        <v>254247.02935502774</v>
      </c>
      <c r="D85" s="9">
        <v>102581.47920430542</v>
      </c>
      <c r="E85" s="9">
        <v>1328042.5337164586</v>
      </c>
      <c r="F85" s="9">
        <v>14247.40935107394</v>
      </c>
      <c r="G85" s="9">
        <v>1112358.5203994764</v>
      </c>
      <c r="H85" s="9">
        <v>133664.00164988244</v>
      </c>
      <c r="I85" s="9">
        <v>76380.847564798343</v>
      </c>
      <c r="J85" s="9">
        <v>77544.380888883286</v>
      </c>
      <c r="K85" s="9">
        <v>44975.123390464702</v>
      </c>
      <c r="L85" s="9">
        <v>340660.77380655712</v>
      </c>
      <c r="M85" s="9">
        <v>3484702.0993269281</v>
      </c>
    </row>
    <row r="86" spans="1:13" x14ac:dyDescent="0.25">
      <c r="A86">
        <v>2009</v>
      </c>
      <c r="B86" s="7" t="s">
        <v>384</v>
      </c>
      <c r="C86" s="9">
        <v>42885.280308692083</v>
      </c>
      <c r="D86" s="9">
        <v>9446.9220781524655</v>
      </c>
      <c r="E86" s="9">
        <v>359968.45626440656</v>
      </c>
      <c r="F86" s="9">
        <v>655.40749296816898</v>
      </c>
      <c r="G86" s="9">
        <v>276913.18394301255</v>
      </c>
      <c r="H86" s="9">
        <v>24431.528639665481</v>
      </c>
      <c r="I86" s="9">
        <v>11273.409612647702</v>
      </c>
      <c r="J86" s="9">
        <v>27011.185499798812</v>
      </c>
      <c r="K86" s="9">
        <v>7813.752179490346</v>
      </c>
      <c r="L86" s="9">
        <v>57033.323304033795</v>
      </c>
      <c r="M86" s="9">
        <v>817432.44932286814</v>
      </c>
    </row>
    <row r="87" spans="1:13" x14ac:dyDescent="0.25">
      <c r="A87">
        <v>2009</v>
      </c>
      <c r="B87" s="7" t="s">
        <v>385</v>
      </c>
      <c r="C87" s="9">
        <v>464995.35925156658</v>
      </c>
      <c r="D87" s="9">
        <v>140627.01033847427</v>
      </c>
      <c r="E87" s="9">
        <v>6704832.9736753134</v>
      </c>
      <c r="F87" s="9">
        <v>27149.849317143795</v>
      </c>
      <c r="G87" s="9">
        <v>2193807.0779921012</v>
      </c>
      <c r="H87" s="9">
        <v>214250.98258972148</v>
      </c>
      <c r="I87" s="9">
        <v>111360.29843544189</v>
      </c>
      <c r="J87" s="9">
        <v>228733.18582512226</v>
      </c>
      <c r="K87" s="9">
        <v>130770.45907881382</v>
      </c>
      <c r="L87" s="9">
        <v>800870.65699089877</v>
      </c>
      <c r="M87" s="9">
        <v>11017397.853494598</v>
      </c>
    </row>
    <row r="88" spans="1:13" x14ac:dyDescent="0.25">
      <c r="A88">
        <v>2009</v>
      </c>
      <c r="B88" s="7" t="s">
        <v>386</v>
      </c>
      <c r="C88" s="9">
        <v>1369343.1406901083</v>
      </c>
      <c r="D88" s="9">
        <v>361938.28154694696</v>
      </c>
      <c r="E88" s="9">
        <v>11619976.602462159</v>
      </c>
      <c r="F88" s="9">
        <v>566674.44643339911</v>
      </c>
      <c r="G88" s="9">
        <v>9161724.605270179</v>
      </c>
      <c r="H88" s="9">
        <v>827379.38129301951</v>
      </c>
      <c r="I88" s="9">
        <v>348800.13530836557</v>
      </c>
      <c r="J88" s="9">
        <v>1001302.4788725097</v>
      </c>
      <c r="K88" s="9">
        <v>120657.63337221293</v>
      </c>
      <c r="L88" s="9">
        <v>5792600.3522866759</v>
      </c>
      <c r="M88" s="9">
        <v>31170397.057535581</v>
      </c>
    </row>
    <row r="89" spans="1:13" x14ac:dyDescent="0.25">
      <c r="A89">
        <v>2009</v>
      </c>
      <c r="B89" s="7" t="s">
        <v>387</v>
      </c>
      <c r="C89" s="9">
        <v>176500.2871459992</v>
      </c>
      <c r="D89" s="9">
        <v>80298.516774671778</v>
      </c>
      <c r="E89" s="9">
        <v>952589.9646587132</v>
      </c>
      <c r="F89" s="9">
        <v>29918.829815573798</v>
      </c>
      <c r="G89" s="9">
        <v>1291369.6290801424</v>
      </c>
      <c r="H89" s="9">
        <v>115915.0853022432</v>
      </c>
      <c r="I89" s="9">
        <v>60814.101852925429</v>
      </c>
      <c r="J89" s="9">
        <v>90340.402432251547</v>
      </c>
      <c r="K89" s="9">
        <v>37099.021247909302</v>
      </c>
      <c r="L89" s="9">
        <v>311439.69578710152</v>
      </c>
      <c r="M89" s="9">
        <v>3146285.5340975313</v>
      </c>
    </row>
    <row r="90" spans="1:13" x14ac:dyDescent="0.25">
      <c r="A90">
        <v>2009</v>
      </c>
      <c r="B90" s="7" t="s">
        <v>388</v>
      </c>
      <c r="C90" s="9">
        <v>116629.06438090475</v>
      </c>
      <c r="D90" s="9">
        <v>46566.998761854251</v>
      </c>
      <c r="E90" s="9">
        <v>687779.16463510855</v>
      </c>
      <c r="F90" s="9">
        <v>5370.6438047156043</v>
      </c>
      <c r="G90" s="9">
        <v>408954.65036801668</v>
      </c>
      <c r="H90" s="9">
        <v>95130.418399435177</v>
      </c>
      <c r="I90" s="9">
        <v>66051.721130854407</v>
      </c>
      <c r="J90" s="9">
        <v>66702.471755435807</v>
      </c>
      <c r="K90" s="9">
        <v>1850.8201364278482</v>
      </c>
      <c r="L90" s="9">
        <v>162094.20808417146</v>
      </c>
      <c r="M90" s="9">
        <v>1657130.1614569246</v>
      </c>
    </row>
    <row r="91" spans="1:13" x14ac:dyDescent="0.25">
      <c r="A91">
        <v>2009</v>
      </c>
      <c r="B91" s="7" t="s">
        <v>389</v>
      </c>
      <c r="C91" s="9">
        <v>298112.26119368372</v>
      </c>
      <c r="D91" s="9">
        <v>43777.548806647646</v>
      </c>
      <c r="E91" s="9">
        <v>1324003.2130293536</v>
      </c>
      <c r="F91" s="9">
        <v>7832.0212583164566</v>
      </c>
      <c r="G91" s="9">
        <v>1101056.7656958702</v>
      </c>
      <c r="H91" s="9">
        <v>107300.3858041174</v>
      </c>
      <c r="I91" s="9">
        <v>43186.332265608668</v>
      </c>
      <c r="J91" s="9">
        <v>78100.597514119116</v>
      </c>
      <c r="K91" s="9">
        <v>12521.459212017144</v>
      </c>
      <c r="L91" s="9">
        <v>399618.86697462108</v>
      </c>
      <c r="M91" s="9">
        <v>3415509.4517543549</v>
      </c>
    </row>
    <row r="92" spans="1:13" x14ac:dyDescent="0.25">
      <c r="A92">
        <v>2009</v>
      </c>
      <c r="B92" s="7" t="s">
        <v>390</v>
      </c>
      <c r="C92" s="9">
        <v>17021.478602267296</v>
      </c>
      <c r="D92" s="9">
        <v>11732.286497424971</v>
      </c>
      <c r="E92" s="9">
        <v>214957.8039523979</v>
      </c>
      <c r="F92" s="9">
        <v>247.25793531753968</v>
      </c>
      <c r="G92" s="9">
        <v>79621.924319347512</v>
      </c>
      <c r="H92" s="9">
        <v>6315.2842667927034</v>
      </c>
      <c r="I92" s="9">
        <v>10563.266748343205</v>
      </c>
      <c r="J92" s="9">
        <v>6162.2665987268301</v>
      </c>
      <c r="K92" s="9">
        <v>636.83688378342197</v>
      </c>
      <c r="L92" s="9">
        <v>35517.260581320421</v>
      </c>
      <c r="M92" s="9">
        <v>382775.66638572182</v>
      </c>
    </row>
    <row r="93" spans="1:13" x14ac:dyDescent="0.25">
      <c r="A93">
        <v>2009</v>
      </c>
      <c r="B93" s="7" t="s">
        <v>391</v>
      </c>
      <c r="C93" s="9">
        <v>15502.650337248308</v>
      </c>
      <c r="D93" s="9">
        <v>11597.195313478798</v>
      </c>
      <c r="E93" s="9">
        <v>155778.30627901171</v>
      </c>
      <c r="F93" s="9">
        <v>5886.3769257014746</v>
      </c>
      <c r="G93" s="9">
        <v>83890.962551492063</v>
      </c>
      <c r="H93" s="9">
        <v>13500.331990953106</v>
      </c>
      <c r="I93" s="9">
        <v>6031.3343469569036</v>
      </c>
      <c r="J93" s="9">
        <v>14185.853950005483</v>
      </c>
      <c r="K93" s="9">
        <v>294.77968337767095</v>
      </c>
      <c r="L93" s="9">
        <v>36426.399051225249</v>
      </c>
      <c r="M93" s="9">
        <v>343094.19042945083</v>
      </c>
    </row>
    <row r="94" spans="1:13" x14ac:dyDescent="0.25">
      <c r="A94">
        <v>2009</v>
      </c>
      <c r="B94" s="7" t="s">
        <v>392</v>
      </c>
      <c r="C94" s="9">
        <v>52980.471100851631</v>
      </c>
      <c r="D94" s="9">
        <v>10308.109177328755</v>
      </c>
      <c r="E94" s="9">
        <v>376728.64954923396</v>
      </c>
      <c r="F94" s="9">
        <v>1685.4084413470798</v>
      </c>
      <c r="G94" s="9">
        <v>266619.5761385567</v>
      </c>
      <c r="H94" s="9">
        <v>22245.216793901811</v>
      </c>
      <c r="I94" s="9">
        <v>16975.938886347572</v>
      </c>
      <c r="J94" s="9">
        <v>24309.476805662736</v>
      </c>
      <c r="K94" s="9">
        <v>1069.5010274285059</v>
      </c>
      <c r="L94" s="9">
        <v>81169.822736915434</v>
      </c>
      <c r="M94" s="9">
        <v>854092.17065757408</v>
      </c>
    </row>
    <row r="95" spans="1:13" x14ac:dyDescent="0.25">
      <c r="A95">
        <v>2009</v>
      </c>
      <c r="B95" s="7" t="s">
        <v>393</v>
      </c>
      <c r="C95" s="9">
        <v>36547.558070077393</v>
      </c>
      <c r="D95" s="9">
        <v>19223.464985012444</v>
      </c>
      <c r="E95" s="9">
        <v>1180267.3198177107</v>
      </c>
      <c r="F95" s="9">
        <v>649.87277646025893</v>
      </c>
      <c r="G95" s="9">
        <v>554308.77010084433</v>
      </c>
      <c r="H95" s="9">
        <v>52198.043945491998</v>
      </c>
      <c r="I95" s="9">
        <v>17005.101911990459</v>
      </c>
      <c r="J95" s="9">
        <v>15132.007139920806</v>
      </c>
      <c r="K95" s="9">
        <v>12261.426454166958</v>
      </c>
      <c r="L95" s="9">
        <v>249704.43459285185</v>
      </c>
      <c r="M95" s="9">
        <v>2137297.999794527</v>
      </c>
    </row>
    <row r="96" spans="1:13" x14ac:dyDescent="0.25">
      <c r="A96">
        <v>2009</v>
      </c>
      <c r="B96" s="7" t="s">
        <v>90</v>
      </c>
      <c r="C96" s="9">
        <v>3398767.8910015267</v>
      </c>
      <c r="D96" s="9">
        <v>1093380.8879606538</v>
      </c>
      <c r="E96" s="9">
        <v>27341815.982922733</v>
      </c>
      <c r="F96" s="9">
        <v>677622.1386605351</v>
      </c>
      <c r="G96" s="9">
        <v>18363790.781502098</v>
      </c>
      <c r="H96" s="9">
        <v>1772123.2336095972</v>
      </c>
      <c r="I96" s="9">
        <v>883966.54529176804</v>
      </c>
      <c r="J96" s="9">
        <v>1769235.5304328599</v>
      </c>
      <c r="K96" s="9">
        <v>499238.29662874574</v>
      </c>
      <c r="L96" s="9">
        <v>8938098.3307572082</v>
      </c>
      <c r="M96" s="9">
        <v>64738039.618767716</v>
      </c>
    </row>
    <row r="99" spans="1:13" x14ac:dyDescent="0.25">
      <c r="C99" s="13" t="s">
        <v>93</v>
      </c>
    </row>
    <row r="100" spans="1:13" x14ac:dyDescent="0.25">
      <c r="B100" s="13" t="s">
        <v>94</v>
      </c>
      <c r="C100" s="134" t="s">
        <v>780</v>
      </c>
      <c r="D100" s="134" t="s">
        <v>782</v>
      </c>
      <c r="E100" s="134" t="s">
        <v>23</v>
      </c>
      <c r="F100" s="134" t="s">
        <v>787</v>
      </c>
      <c r="G100" s="134" t="s">
        <v>788</v>
      </c>
      <c r="H100" s="134" t="s">
        <v>791</v>
      </c>
      <c r="I100" s="134" t="s">
        <v>25</v>
      </c>
      <c r="J100" s="134" t="s">
        <v>24</v>
      </c>
      <c r="K100" s="134" t="s">
        <v>35</v>
      </c>
      <c r="L100" s="134" t="s">
        <v>795</v>
      </c>
      <c r="M100" s="134" t="s">
        <v>84</v>
      </c>
    </row>
    <row r="101" spans="1:13" x14ac:dyDescent="0.25">
      <c r="A101">
        <v>2010</v>
      </c>
      <c r="B101" s="7" t="s">
        <v>394</v>
      </c>
      <c r="C101" s="9">
        <v>12761.697774619699</v>
      </c>
      <c r="D101" s="9">
        <v>1118.4741469076582</v>
      </c>
      <c r="E101" s="9">
        <v>107402.2967720046</v>
      </c>
      <c r="F101" s="9">
        <v>248.85777744833953</v>
      </c>
      <c r="G101" s="9">
        <v>54942.338821798345</v>
      </c>
      <c r="H101" s="9">
        <v>7084.8388367157786</v>
      </c>
      <c r="I101" s="9">
        <v>1985.5369714833753</v>
      </c>
      <c r="J101" s="9">
        <v>4848.1117970895775</v>
      </c>
      <c r="K101" s="9">
        <v>348.45102639543734</v>
      </c>
      <c r="L101" s="9">
        <v>6463.6456826705953</v>
      </c>
      <c r="M101" s="9">
        <v>197204.24960713339</v>
      </c>
    </row>
    <row r="102" spans="1:13" x14ac:dyDescent="0.25">
      <c r="A102">
        <v>2010</v>
      </c>
      <c r="B102" s="7" t="s">
        <v>395</v>
      </c>
      <c r="C102" s="9">
        <v>3868.5525271441315</v>
      </c>
      <c r="D102" s="9">
        <v>166.78759975698875</v>
      </c>
      <c r="E102" s="9">
        <v>29049.23598220155</v>
      </c>
      <c r="F102" s="9">
        <v>0</v>
      </c>
      <c r="G102" s="9">
        <v>12571.510256459551</v>
      </c>
      <c r="H102" s="9">
        <v>1485.1629463515569</v>
      </c>
      <c r="I102" s="9">
        <v>1491.9676784917644</v>
      </c>
      <c r="J102" s="9">
        <v>2582.9863808021928</v>
      </c>
      <c r="K102" s="9">
        <v>18985.202641520766</v>
      </c>
      <c r="L102" s="9">
        <v>5084.9151435120866</v>
      </c>
      <c r="M102" s="9">
        <v>75286.321156240578</v>
      </c>
    </row>
    <row r="103" spans="1:13" x14ac:dyDescent="0.25">
      <c r="A103">
        <v>2010</v>
      </c>
      <c r="B103" s="7" t="s">
        <v>396</v>
      </c>
      <c r="C103" s="9">
        <v>55972.82198987079</v>
      </c>
      <c r="D103" s="9">
        <v>29145.202082142991</v>
      </c>
      <c r="E103" s="9">
        <v>247599.09395095662</v>
      </c>
      <c r="F103" s="9">
        <v>0</v>
      </c>
      <c r="G103" s="9">
        <v>124137.85151956067</v>
      </c>
      <c r="H103" s="9">
        <v>11016.842714086453</v>
      </c>
      <c r="I103" s="9">
        <v>8045.7141427944071</v>
      </c>
      <c r="J103" s="9">
        <v>18454.687114393848</v>
      </c>
      <c r="K103" s="9">
        <v>9449.5236624794288</v>
      </c>
      <c r="L103" s="9">
        <v>53060.215450090465</v>
      </c>
      <c r="M103" s="9">
        <v>556881.95262637571</v>
      </c>
    </row>
    <row r="104" spans="1:13" x14ac:dyDescent="0.25">
      <c r="A104">
        <v>2010</v>
      </c>
      <c r="B104" s="7" t="s">
        <v>397</v>
      </c>
      <c r="C104" s="9">
        <v>510.66908455846948</v>
      </c>
      <c r="D104" s="9">
        <v>722.15014478904834</v>
      </c>
      <c r="E104" s="9">
        <v>28897.495124899753</v>
      </c>
      <c r="F104" s="9">
        <v>265.39782105074624</v>
      </c>
      <c r="G104" s="9">
        <v>12410.810410009131</v>
      </c>
      <c r="H104" s="9">
        <v>2389.9684137145364</v>
      </c>
      <c r="I104" s="9">
        <v>1690.8530878463962</v>
      </c>
      <c r="J104" s="9">
        <v>1838.1339397287879</v>
      </c>
      <c r="K104" s="9">
        <v>339.18837866605901</v>
      </c>
      <c r="L104" s="9">
        <v>2903.5556089828056</v>
      </c>
      <c r="M104" s="9">
        <v>51968.22201424573</v>
      </c>
    </row>
    <row r="105" spans="1:13" x14ac:dyDescent="0.25">
      <c r="A105">
        <v>2010</v>
      </c>
      <c r="B105" s="7" t="s">
        <v>398</v>
      </c>
      <c r="C105" s="9">
        <v>22963.56441738355</v>
      </c>
      <c r="D105" s="9">
        <v>26396.339448738614</v>
      </c>
      <c r="E105" s="9">
        <v>251627.28858672883</v>
      </c>
      <c r="F105" s="9">
        <v>3553.5885259027573</v>
      </c>
      <c r="G105" s="9">
        <v>179332.68236985651</v>
      </c>
      <c r="H105" s="9">
        <v>17394.655061354431</v>
      </c>
      <c r="I105" s="9">
        <v>7134.6975310372909</v>
      </c>
      <c r="J105" s="9">
        <v>9850.542549286316</v>
      </c>
      <c r="K105" s="9">
        <v>78087.666187566996</v>
      </c>
      <c r="L105" s="9">
        <v>58920.071297505245</v>
      </c>
      <c r="M105" s="9">
        <v>655261.0959753606</v>
      </c>
    </row>
    <row r="106" spans="1:13" x14ac:dyDescent="0.25">
      <c r="A106">
        <v>2010</v>
      </c>
      <c r="B106" s="7" t="s">
        <v>399</v>
      </c>
      <c r="C106" s="9">
        <v>1102.1336461196422</v>
      </c>
      <c r="D106" s="9">
        <v>292.98010319814153</v>
      </c>
      <c r="E106" s="9">
        <v>30187.878006897157</v>
      </c>
      <c r="F106" s="9">
        <v>0</v>
      </c>
      <c r="G106" s="9">
        <v>9455.9314410712232</v>
      </c>
      <c r="H106" s="9">
        <v>635.61968606952428</v>
      </c>
      <c r="I106" s="9">
        <v>741.85578524814264</v>
      </c>
      <c r="J106" s="9">
        <v>729.89731863274551</v>
      </c>
      <c r="K106" s="9">
        <v>0</v>
      </c>
      <c r="L106" s="9">
        <v>5373.3962468387435</v>
      </c>
      <c r="M106" s="9">
        <v>48519.692234075323</v>
      </c>
    </row>
    <row r="107" spans="1:13" x14ac:dyDescent="0.25">
      <c r="A107">
        <v>2010</v>
      </c>
      <c r="B107" s="7" t="s">
        <v>400</v>
      </c>
      <c r="C107" s="9">
        <v>4950.3651724423371</v>
      </c>
      <c r="D107" s="9">
        <v>863.32639060808356</v>
      </c>
      <c r="E107" s="9">
        <v>29230.865759805714</v>
      </c>
      <c r="F107" s="9">
        <v>458.9284948205663</v>
      </c>
      <c r="G107" s="9">
        <v>34772.199587871648</v>
      </c>
      <c r="H107" s="9">
        <v>3105.5013994013543</v>
      </c>
      <c r="I107" s="9">
        <v>1874.7386559951285</v>
      </c>
      <c r="J107" s="9">
        <v>2014.4118195481565</v>
      </c>
      <c r="K107" s="9">
        <v>0</v>
      </c>
      <c r="L107" s="9">
        <v>10017.294507614675</v>
      </c>
      <c r="M107" s="9">
        <v>87287.631788107654</v>
      </c>
    </row>
    <row r="108" spans="1:13" x14ac:dyDescent="0.25">
      <c r="A108">
        <v>2010</v>
      </c>
      <c r="B108" s="7" t="s">
        <v>401</v>
      </c>
      <c r="C108" s="9">
        <v>16685.65711406742</v>
      </c>
      <c r="D108" s="9">
        <v>1088.6761984095663</v>
      </c>
      <c r="E108" s="9">
        <v>151512.81123380747</v>
      </c>
      <c r="F108" s="9">
        <v>64.882994095321436</v>
      </c>
      <c r="G108" s="9">
        <v>80391.430985722487</v>
      </c>
      <c r="H108" s="9">
        <v>5655.2537415687475</v>
      </c>
      <c r="I108" s="9">
        <v>3798.9289202759887</v>
      </c>
      <c r="J108" s="9">
        <v>9546.8631849771627</v>
      </c>
      <c r="K108" s="9">
        <v>3117.6328968706071</v>
      </c>
      <c r="L108" s="9">
        <v>36216.37672712325</v>
      </c>
      <c r="M108" s="9">
        <v>308078.51399691799</v>
      </c>
    </row>
    <row r="109" spans="1:13" x14ac:dyDescent="0.25">
      <c r="A109">
        <v>2010</v>
      </c>
      <c r="B109" s="7" t="s">
        <v>402</v>
      </c>
      <c r="C109" s="9">
        <v>10375.656346713438</v>
      </c>
      <c r="D109" s="9">
        <v>14972.430759190926</v>
      </c>
      <c r="E109" s="9">
        <v>70311.563406906906</v>
      </c>
      <c r="F109" s="9">
        <v>1462.61411159107</v>
      </c>
      <c r="G109" s="9">
        <v>54003.464123387275</v>
      </c>
      <c r="H109" s="9">
        <v>3796.3316238288849</v>
      </c>
      <c r="I109" s="9">
        <v>2203.1831484047816</v>
      </c>
      <c r="J109" s="9">
        <v>5170.5386860006211</v>
      </c>
      <c r="K109" s="9">
        <v>1840.7391902724398</v>
      </c>
      <c r="L109" s="9">
        <v>13780.891588342818</v>
      </c>
      <c r="M109" s="9">
        <v>177917.41298463914</v>
      </c>
    </row>
    <row r="110" spans="1:13" x14ac:dyDescent="0.25">
      <c r="A110">
        <v>2010</v>
      </c>
      <c r="B110" s="7" t="s">
        <v>403</v>
      </c>
      <c r="C110" s="9">
        <v>64978.904786940067</v>
      </c>
      <c r="D110" s="9">
        <v>56643.583393473149</v>
      </c>
      <c r="E110" s="9">
        <v>349982.61793472845</v>
      </c>
      <c r="F110" s="9">
        <v>1757.7135117657081</v>
      </c>
      <c r="G110" s="9">
        <v>328793.75542319298</v>
      </c>
      <c r="H110" s="9">
        <v>19764.086891076724</v>
      </c>
      <c r="I110" s="9">
        <v>37372.297310561436</v>
      </c>
      <c r="J110" s="9">
        <v>21909.880669110913</v>
      </c>
      <c r="K110" s="9">
        <v>1458.6558737597102</v>
      </c>
      <c r="L110" s="9">
        <v>94782.090673635743</v>
      </c>
      <c r="M110" s="9">
        <v>977443.5864682449</v>
      </c>
    </row>
    <row r="111" spans="1:13" x14ac:dyDescent="0.25">
      <c r="A111">
        <v>2010</v>
      </c>
      <c r="B111" s="7" t="s">
        <v>404</v>
      </c>
      <c r="C111" s="9">
        <v>20919.541353067121</v>
      </c>
      <c r="D111" s="9">
        <v>8957.0717155577295</v>
      </c>
      <c r="E111" s="9">
        <v>172269.12866035363</v>
      </c>
      <c r="F111" s="9">
        <v>1175.9380196788677</v>
      </c>
      <c r="G111" s="9">
        <v>90725.871212722806</v>
      </c>
      <c r="H111" s="9">
        <v>11241.985496403588</v>
      </c>
      <c r="I111" s="9">
        <v>7987.0802574618983</v>
      </c>
      <c r="J111" s="9">
        <v>6232.8919565313417</v>
      </c>
      <c r="K111" s="9">
        <v>2506.6121551831743</v>
      </c>
      <c r="L111" s="9">
        <v>41866.365247803828</v>
      </c>
      <c r="M111" s="9">
        <v>363882.48607476393</v>
      </c>
    </row>
    <row r="112" spans="1:13" x14ac:dyDescent="0.25">
      <c r="A112">
        <v>2010</v>
      </c>
      <c r="B112" s="7" t="s">
        <v>405</v>
      </c>
      <c r="C112" s="9">
        <v>8765.9482974547645</v>
      </c>
      <c r="D112" s="9">
        <v>8765.3190138880527</v>
      </c>
      <c r="E112" s="9">
        <v>193885.84887105032</v>
      </c>
      <c r="F112" s="9">
        <v>4267.1556216047493</v>
      </c>
      <c r="G112" s="9">
        <v>80921.224370904121</v>
      </c>
      <c r="H112" s="9">
        <v>6693.8313192527139</v>
      </c>
      <c r="I112" s="9">
        <v>4291.2504980603717</v>
      </c>
      <c r="J112" s="9">
        <v>8728.7951563999595</v>
      </c>
      <c r="K112" s="9">
        <v>246.96523981281089</v>
      </c>
      <c r="L112" s="9">
        <v>19893.871692214805</v>
      </c>
      <c r="M112" s="9">
        <v>336460.21008064266</v>
      </c>
    </row>
    <row r="113" spans="1:13" x14ac:dyDescent="0.25">
      <c r="A113">
        <v>2010</v>
      </c>
      <c r="B113" s="7" t="s">
        <v>406</v>
      </c>
      <c r="C113" s="9">
        <v>322344.95620499813</v>
      </c>
      <c r="D113" s="9">
        <v>57311.575762653891</v>
      </c>
      <c r="E113" s="9">
        <v>374517.70002085192</v>
      </c>
      <c r="F113" s="9">
        <v>4276.3267443860605</v>
      </c>
      <c r="G113" s="9">
        <v>489351.89131405612</v>
      </c>
      <c r="H113" s="9">
        <v>25126.439332391681</v>
      </c>
      <c r="I113" s="9">
        <v>23560.293651579283</v>
      </c>
      <c r="J113" s="9">
        <v>31429.215902793832</v>
      </c>
      <c r="K113" s="9">
        <v>1267.566091603223</v>
      </c>
      <c r="L113" s="9">
        <v>160162.96387732387</v>
      </c>
      <c r="M113" s="9">
        <v>1489348.9289026379</v>
      </c>
    </row>
    <row r="114" spans="1:13" x14ac:dyDescent="0.25">
      <c r="A114">
        <v>2010</v>
      </c>
      <c r="B114" s="7" t="s">
        <v>407</v>
      </c>
      <c r="C114" s="9">
        <v>6096.0636202676969</v>
      </c>
      <c r="D114" s="9">
        <v>2341.1912454030703</v>
      </c>
      <c r="E114" s="9">
        <v>139691.34762959086</v>
      </c>
      <c r="F114" s="9">
        <v>2085.9271317578982</v>
      </c>
      <c r="G114" s="9">
        <v>57115.673458439436</v>
      </c>
      <c r="H114" s="9">
        <v>6562.0414623299748</v>
      </c>
      <c r="I114" s="9">
        <v>3008.0635456678488</v>
      </c>
      <c r="J114" s="9">
        <v>3597.1473623496749</v>
      </c>
      <c r="K114" s="9">
        <v>110.3841965408473</v>
      </c>
      <c r="L114" s="9">
        <v>12450.516509135123</v>
      </c>
      <c r="M114" s="9">
        <v>233058.35616148246</v>
      </c>
    </row>
    <row r="115" spans="1:13" x14ac:dyDescent="0.25">
      <c r="A115">
        <v>2010</v>
      </c>
      <c r="B115" s="7" t="s">
        <v>408</v>
      </c>
      <c r="C115" s="9">
        <v>17882.041283861359</v>
      </c>
      <c r="D115" s="9">
        <v>4312.7770876325076</v>
      </c>
      <c r="E115" s="9">
        <v>100281.95568831734</v>
      </c>
      <c r="F115" s="9">
        <v>6191.92096726404</v>
      </c>
      <c r="G115" s="9">
        <v>63123.835778673922</v>
      </c>
      <c r="H115" s="9">
        <v>8016.8715554409046</v>
      </c>
      <c r="I115" s="9">
        <v>5560.7833530618</v>
      </c>
      <c r="J115" s="9">
        <v>842.54764245043202</v>
      </c>
      <c r="K115" s="9">
        <v>69.027719635216499</v>
      </c>
      <c r="L115" s="9">
        <v>20088.98107866642</v>
      </c>
      <c r="M115" s="9">
        <v>226370.74215500397</v>
      </c>
    </row>
    <row r="116" spans="1:13" x14ac:dyDescent="0.25">
      <c r="A116">
        <v>2010</v>
      </c>
      <c r="B116" s="7" t="s">
        <v>409</v>
      </c>
      <c r="C116" s="9">
        <v>109736.7629193755</v>
      </c>
      <c r="D116" s="9">
        <v>49434.837031123607</v>
      </c>
      <c r="E116" s="9">
        <v>520846.11355624627</v>
      </c>
      <c r="F116" s="9">
        <v>5605.8137363087553</v>
      </c>
      <c r="G116" s="9">
        <v>428884.61281690822</v>
      </c>
      <c r="H116" s="9">
        <v>50576.854640925303</v>
      </c>
      <c r="I116" s="9">
        <v>33110.798871162253</v>
      </c>
      <c r="J116" s="9">
        <v>33425.120499637575</v>
      </c>
      <c r="K116" s="9">
        <v>3889.2912180905505</v>
      </c>
      <c r="L116" s="9">
        <v>188313.28633736758</v>
      </c>
      <c r="M116" s="9">
        <v>1423823.4916271458</v>
      </c>
    </row>
    <row r="117" spans="1:13" x14ac:dyDescent="0.25">
      <c r="A117">
        <v>2010</v>
      </c>
      <c r="B117" s="7" t="s">
        <v>410</v>
      </c>
      <c r="C117" s="9">
        <v>554427.44103554019</v>
      </c>
      <c r="D117" s="9">
        <v>106080.65929743701</v>
      </c>
      <c r="E117" s="9">
        <v>1486049.4332646003</v>
      </c>
      <c r="F117" s="9">
        <v>23856.058253340347</v>
      </c>
      <c r="G117" s="9">
        <v>1217589.0893792419</v>
      </c>
      <c r="H117" s="9">
        <v>142325.81161689083</v>
      </c>
      <c r="I117" s="9">
        <v>85302.830408454291</v>
      </c>
      <c r="J117" s="9">
        <v>79329.99392100882</v>
      </c>
      <c r="K117" s="9">
        <v>48518.895358269241</v>
      </c>
      <c r="L117" s="9">
        <v>333423.72044504131</v>
      </c>
      <c r="M117" s="9">
        <v>4076903.932979824</v>
      </c>
    </row>
    <row r="118" spans="1:13" x14ac:dyDescent="0.25">
      <c r="A118">
        <v>2010</v>
      </c>
      <c r="B118" s="7" t="s">
        <v>411</v>
      </c>
      <c r="C118" s="9">
        <v>40194.515606538043</v>
      </c>
      <c r="D118" s="9">
        <v>10722.348378597626</v>
      </c>
      <c r="E118" s="9">
        <v>360446.62930601026</v>
      </c>
      <c r="F118" s="9">
        <v>552.80000672735366</v>
      </c>
      <c r="G118" s="9">
        <v>293529.37084421021</v>
      </c>
      <c r="H118" s="9">
        <v>25253.154591105947</v>
      </c>
      <c r="I118" s="9">
        <v>16465.666733345901</v>
      </c>
      <c r="J118" s="9">
        <v>29357.700385955319</v>
      </c>
      <c r="K118" s="9">
        <v>664.12997739334594</v>
      </c>
      <c r="L118" s="9">
        <v>72302.257822265383</v>
      </c>
      <c r="M118" s="9">
        <v>849488.57365214941</v>
      </c>
    </row>
    <row r="119" spans="1:13" x14ac:dyDescent="0.25">
      <c r="A119">
        <v>2010</v>
      </c>
      <c r="B119" s="7" t="s">
        <v>412</v>
      </c>
      <c r="C119" s="9">
        <v>462932.92471131653</v>
      </c>
      <c r="D119" s="9">
        <v>193149.56701903034</v>
      </c>
      <c r="E119" s="9">
        <v>7507102.7404956343</v>
      </c>
      <c r="F119" s="9">
        <v>61479.83730321825</v>
      </c>
      <c r="G119" s="9">
        <v>2311103.8798396681</v>
      </c>
      <c r="H119" s="9">
        <v>254506.8926193603</v>
      </c>
      <c r="I119" s="9">
        <v>110139.02185773017</v>
      </c>
      <c r="J119" s="9">
        <v>242896.62279251043</v>
      </c>
      <c r="K119" s="9">
        <v>166979.39434898534</v>
      </c>
      <c r="L119" s="9">
        <v>806397.0125855318</v>
      </c>
      <c r="M119" s="9">
        <v>12116687.893572986</v>
      </c>
    </row>
    <row r="120" spans="1:13" x14ac:dyDescent="0.25">
      <c r="A120">
        <v>2010</v>
      </c>
      <c r="B120" s="7" t="s">
        <v>413</v>
      </c>
      <c r="C120" s="9">
        <v>1871545.7996316361</v>
      </c>
      <c r="D120" s="9">
        <v>440297.61760610132</v>
      </c>
      <c r="E120" s="9">
        <v>12147594.249725554</v>
      </c>
      <c r="F120" s="9">
        <v>858223.97803417977</v>
      </c>
      <c r="G120" s="9">
        <v>10151202.769547507</v>
      </c>
      <c r="H120" s="9">
        <v>1039236.9061456372</v>
      </c>
      <c r="I120" s="9">
        <v>396123.43055783305</v>
      </c>
      <c r="J120" s="9">
        <v>1002313.8741340588</v>
      </c>
      <c r="K120" s="9">
        <v>120016.54049474935</v>
      </c>
      <c r="L120" s="9">
        <v>6166217.0944086351</v>
      </c>
      <c r="M120" s="9">
        <v>34192772.260285892</v>
      </c>
    </row>
    <row r="121" spans="1:13" x14ac:dyDescent="0.25">
      <c r="A121">
        <v>2010</v>
      </c>
      <c r="B121" s="7" t="s">
        <v>414</v>
      </c>
      <c r="C121" s="9">
        <v>229048.99509394256</v>
      </c>
      <c r="D121" s="9">
        <v>98974.210194153566</v>
      </c>
      <c r="E121" s="9">
        <v>1103197.3435158054</v>
      </c>
      <c r="F121" s="9">
        <v>46003.968513541251</v>
      </c>
      <c r="G121" s="9">
        <v>1403441.8621873171</v>
      </c>
      <c r="H121" s="9">
        <v>132301.06988948668</v>
      </c>
      <c r="I121" s="9">
        <v>67946.58453684402</v>
      </c>
      <c r="J121" s="9">
        <v>113531.79131821357</v>
      </c>
      <c r="K121" s="9">
        <v>41697.100579623198</v>
      </c>
      <c r="L121" s="9">
        <v>366489.83603607432</v>
      </c>
      <c r="M121" s="9">
        <v>3602632.7618650016</v>
      </c>
    </row>
    <row r="122" spans="1:13" x14ac:dyDescent="0.25">
      <c r="A122">
        <v>2010</v>
      </c>
      <c r="B122" s="7" t="s">
        <v>415</v>
      </c>
      <c r="C122" s="9">
        <v>137693.77847502608</v>
      </c>
      <c r="D122" s="9">
        <v>35109.931301297649</v>
      </c>
      <c r="E122" s="9">
        <v>811032.46041709569</v>
      </c>
      <c r="F122" s="9">
        <v>11476.652937891089</v>
      </c>
      <c r="G122" s="9">
        <v>463574.20144185994</v>
      </c>
      <c r="H122" s="9">
        <v>99138.699391709466</v>
      </c>
      <c r="I122" s="9">
        <v>73401.444635351843</v>
      </c>
      <c r="J122" s="9">
        <v>58571.618446059132</v>
      </c>
      <c r="K122" s="9">
        <v>944.21228081476124</v>
      </c>
      <c r="L122" s="9">
        <v>196405.30475526059</v>
      </c>
      <c r="M122" s="9">
        <v>1887348.3040823662</v>
      </c>
    </row>
    <row r="123" spans="1:13" x14ac:dyDescent="0.25">
      <c r="A123">
        <v>2010</v>
      </c>
      <c r="B123" s="7" t="s">
        <v>416</v>
      </c>
      <c r="C123" s="9">
        <v>304721.33868097188</v>
      </c>
      <c r="D123" s="9">
        <v>46664.559759565702</v>
      </c>
      <c r="E123" s="9">
        <v>1569374.3769499722</v>
      </c>
      <c r="F123" s="9">
        <v>13834.61140886266</v>
      </c>
      <c r="G123" s="9">
        <v>1227705.7412003416</v>
      </c>
      <c r="H123" s="9">
        <v>118257.79204058812</v>
      </c>
      <c r="I123" s="9">
        <v>47021.036184815872</v>
      </c>
      <c r="J123" s="9">
        <v>74679.560257135643</v>
      </c>
      <c r="K123" s="9">
        <v>23634.828627066679</v>
      </c>
      <c r="L123" s="9">
        <v>404497.97632664593</v>
      </c>
      <c r="M123" s="9">
        <v>3830391.8214359661</v>
      </c>
    </row>
    <row r="124" spans="1:13" x14ac:dyDescent="0.25">
      <c r="A124">
        <v>2010</v>
      </c>
      <c r="B124" s="7" t="s">
        <v>417</v>
      </c>
      <c r="C124" s="9">
        <v>15792.599541787373</v>
      </c>
      <c r="D124" s="9">
        <v>12339.91202780126</v>
      </c>
      <c r="E124" s="9">
        <v>232567.66650415334</v>
      </c>
      <c r="F124" s="9">
        <v>1594.7271823610572</v>
      </c>
      <c r="G124" s="9">
        <v>84973.267743378528</v>
      </c>
      <c r="H124" s="9">
        <v>9141.2996251165532</v>
      </c>
      <c r="I124" s="9">
        <v>11134.329665417592</v>
      </c>
      <c r="J124" s="9">
        <v>6408.6670302689545</v>
      </c>
      <c r="K124" s="9">
        <v>674.26487081740675</v>
      </c>
      <c r="L124" s="9">
        <v>47349.650479000346</v>
      </c>
      <c r="M124" s="9">
        <v>421976.38467010244</v>
      </c>
    </row>
    <row r="125" spans="1:13" x14ac:dyDescent="0.25">
      <c r="A125">
        <v>2010</v>
      </c>
      <c r="B125" s="7" t="s">
        <v>418</v>
      </c>
      <c r="C125" s="9">
        <v>18894.931438097148</v>
      </c>
      <c r="D125" s="9">
        <v>11248.112953821412</v>
      </c>
      <c r="E125" s="9">
        <v>172255.85686844523</v>
      </c>
      <c r="F125" s="9">
        <v>5789.3032159661389</v>
      </c>
      <c r="G125" s="9">
        <v>87597.973430883052</v>
      </c>
      <c r="H125" s="9">
        <v>14195.111723090235</v>
      </c>
      <c r="I125" s="9">
        <v>6793.2259679357312</v>
      </c>
      <c r="J125" s="9">
        <v>17507.554582361903</v>
      </c>
      <c r="K125" s="9">
        <v>847.91635611557638</v>
      </c>
      <c r="L125" s="9">
        <v>34223.911227914658</v>
      </c>
      <c r="M125" s="9">
        <v>369353.89776463114</v>
      </c>
    </row>
    <row r="126" spans="1:13" x14ac:dyDescent="0.25">
      <c r="A126">
        <v>2010</v>
      </c>
      <c r="B126" s="7" t="s">
        <v>419</v>
      </c>
      <c r="C126" s="9">
        <v>64445.611626027821</v>
      </c>
      <c r="D126" s="9">
        <v>13550.70881220829</v>
      </c>
      <c r="E126" s="9">
        <v>449279.32374899572</v>
      </c>
      <c r="F126" s="9">
        <v>1969.6683493678629</v>
      </c>
      <c r="G126" s="9">
        <v>302972.013854836</v>
      </c>
      <c r="H126" s="9">
        <v>25477.737717048854</v>
      </c>
      <c r="I126" s="9">
        <v>22342.867331657908</v>
      </c>
      <c r="J126" s="9">
        <v>29211.703204016616</v>
      </c>
      <c r="K126" s="9">
        <v>1619.914853156549</v>
      </c>
      <c r="L126" s="9">
        <v>91659.790876598752</v>
      </c>
      <c r="M126" s="9">
        <v>1002529.3403739145</v>
      </c>
    </row>
    <row r="127" spans="1:13" x14ac:dyDescent="0.25">
      <c r="A127">
        <v>2010</v>
      </c>
      <c r="B127" s="7" t="s">
        <v>420</v>
      </c>
      <c r="C127" s="9">
        <v>66599.078622394663</v>
      </c>
      <c r="D127" s="9">
        <v>23835.733317627109</v>
      </c>
      <c r="E127" s="9">
        <v>1196528.798698287</v>
      </c>
      <c r="F127" s="9">
        <v>1392.9122131519234</v>
      </c>
      <c r="G127" s="9">
        <v>599956.99802182068</v>
      </c>
      <c r="H127" s="9">
        <v>78103.747623293224</v>
      </c>
      <c r="I127" s="9">
        <v>19187.281872554027</v>
      </c>
      <c r="J127" s="9">
        <v>19176.949952527313</v>
      </c>
      <c r="K127" s="9">
        <v>55688.439456683896</v>
      </c>
      <c r="L127" s="9">
        <v>257306.66208321677</v>
      </c>
      <c r="M127" s="9">
        <v>2317776.6018615565</v>
      </c>
    </row>
    <row r="128" spans="1:13" x14ac:dyDescent="0.25">
      <c r="A128">
        <v>2010</v>
      </c>
      <c r="B128" s="7" t="s">
        <v>89</v>
      </c>
      <c r="C128" s="9">
        <v>4446212.3510021623</v>
      </c>
      <c r="D128" s="9">
        <v>1254506.0827911152</v>
      </c>
      <c r="E128" s="9">
        <v>29832722.1206799</v>
      </c>
      <c r="F128" s="9">
        <v>1057589.5828762825</v>
      </c>
      <c r="G128" s="9">
        <v>20244582.251381695</v>
      </c>
      <c r="H128" s="9">
        <v>2118484.5081042396</v>
      </c>
      <c r="I128" s="9">
        <v>999715.76316107262</v>
      </c>
      <c r="J128" s="9">
        <v>1834187.8080038498</v>
      </c>
      <c r="K128" s="9">
        <v>583002.54368207266</v>
      </c>
      <c r="L128" s="9">
        <v>9505651.6547150128</v>
      </c>
      <c r="M128" s="9">
        <v>71876654.666397408</v>
      </c>
    </row>
    <row r="131" spans="1:13" x14ac:dyDescent="0.25">
      <c r="C131" s="13" t="s">
        <v>93</v>
      </c>
    </row>
    <row r="132" spans="1:13" x14ac:dyDescent="0.25">
      <c r="B132" s="13" t="s">
        <v>94</v>
      </c>
      <c r="C132" s="134" t="s">
        <v>780</v>
      </c>
      <c r="D132" s="134" t="s">
        <v>782</v>
      </c>
      <c r="E132" s="134" t="s">
        <v>23</v>
      </c>
      <c r="F132" s="134" t="s">
        <v>787</v>
      </c>
      <c r="G132" s="134" t="s">
        <v>788</v>
      </c>
      <c r="H132" s="134" t="s">
        <v>791</v>
      </c>
      <c r="I132" s="134" t="s">
        <v>25</v>
      </c>
      <c r="J132" s="134" t="s">
        <v>24</v>
      </c>
      <c r="K132" s="134" t="s">
        <v>35</v>
      </c>
      <c r="L132" s="134" t="s">
        <v>795</v>
      </c>
      <c r="M132" s="134" t="s">
        <v>84</v>
      </c>
    </row>
    <row r="133" spans="1:13" x14ac:dyDescent="0.25">
      <c r="A133">
        <v>2011</v>
      </c>
      <c r="B133" s="7" t="s">
        <v>421</v>
      </c>
      <c r="C133" s="9">
        <v>15136.62743409989</v>
      </c>
      <c r="D133" s="9">
        <v>6879.809679034719</v>
      </c>
      <c r="E133" s="9">
        <v>121522.92644019071</v>
      </c>
      <c r="F133" s="9">
        <v>395.38385658289752</v>
      </c>
      <c r="G133" s="9">
        <v>49047.96511181887</v>
      </c>
      <c r="H133" s="9">
        <v>8856.7398060167397</v>
      </c>
      <c r="I133" s="9">
        <v>1567.110443335489</v>
      </c>
      <c r="J133" s="9">
        <v>3780.4515492776191</v>
      </c>
      <c r="K133" s="9">
        <v>448.45601552353884</v>
      </c>
      <c r="L133" s="9">
        <v>8812.9887081362449</v>
      </c>
      <c r="M133" s="9">
        <v>216448.45904401672</v>
      </c>
    </row>
    <row r="134" spans="1:13" x14ac:dyDescent="0.25">
      <c r="A134">
        <v>2011</v>
      </c>
      <c r="B134" s="7" t="s">
        <v>422</v>
      </c>
      <c r="C134" s="9">
        <v>5146.7455468107637</v>
      </c>
      <c r="D134" s="9">
        <v>184.67410447823815</v>
      </c>
      <c r="E134" s="9">
        <v>28636.679150173728</v>
      </c>
      <c r="F134" s="9">
        <v>230.70047291898587</v>
      </c>
      <c r="G134" s="9">
        <v>12057.499000115024</v>
      </c>
      <c r="H134" s="9">
        <v>1728.2754384224038</v>
      </c>
      <c r="I134" s="9">
        <v>1821.9175750975817</v>
      </c>
      <c r="J134" s="9">
        <v>1953.5030450326442</v>
      </c>
      <c r="K134" s="9">
        <v>9625.3418332639285</v>
      </c>
      <c r="L134" s="9">
        <v>2888.6213819230247</v>
      </c>
      <c r="M134" s="9">
        <v>64273.957548236322</v>
      </c>
    </row>
    <row r="135" spans="1:13" x14ac:dyDescent="0.25">
      <c r="A135">
        <v>2011</v>
      </c>
      <c r="B135" s="7" t="s">
        <v>423</v>
      </c>
      <c r="C135" s="9">
        <v>40496.55134774917</v>
      </c>
      <c r="D135" s="9">
        <v>40777.235615881713</v>
      </c>
      <c r="E135" s="9">
        <v>304788.7579688055</v>
      </c>
      <c r="F135" s="9">
        <v>384.07641460368751</v>
      </c>
      <c r="G135" s="9">
        <v>134675.2365940694</v>
      </c>
      <c r="H135" s="9">
        <v>11912.796947171286</v>
      </c>
      <c r="I135" s="9">
        <v>6630.0033027772151</v>
      </c>
      <c r="J135" s="9">
        <v>7041.2271667724917</v>
      </c>
      <c r="K135" s="9">
        <v>2069.9396712066859</v>
      </c>
      <c r="L135" s="9">
        <v>57226.248898100392</v>
      </c>
      <c r="M135" s="9">
        <v>606002.07392713742</v>
      </c>
    </row>
    <row r="136" spans="1:13" x14ac:dyDescent="0.25">
      <c r="A136">
        <v>2011</v>
      </c>
      <c r="B136" s="7" t="s">
        <v>424</v>
      </c>
      <c r="C136" s="9">
        <v>505.12543237939462</v>
      </c>
      <c r="D136" s="9">
        <v>781.09388150175369</v>
      </c>
      <c r="E136" s="9">
        <v>34448.25726607789</v>
      </c>
      <c r="F136" s="9">
        <v>289.15925702267162</v>
      </c>
      <c r="G136" s="9">
        <v>10943.302886311008</v>
      </c>
      <c r="H136" s="9">
        <v>2341.2679774241656</v>
      </c>
      <c r="I136" s="9">
        <v>2342.5813885257958</v>
      </c>
      <c r="J136" s="9">
        <v>2184.5103756809604</v>
      </c>
      <c r="K136" s="9">
        <v>354.10120045288016</v>
      </c>
      <c r="L136" s="9">
        <v>2770.824760073845</v>
      </c>
      <c r="M136" s="9">
        <v>56960.224425450368</v>
      </c>
    </row>
    <row r="137" spans="1:13" x14ac:dyDescent="0.25">
      <c r="A137">
        <v>2011</v>
      </c>
      <c r="B137" s="7" t="s">
        <v>425</v>
      </c>
      <c r="C137" s="9">
        <v>21074.655445479206</v>
      </c>
      <c r="D137" s="9">
        <v>28436.383659294828</v>
      </c>
      <c r="E137" s="9">
        <v>259901.15488250414</v>
      </c>
      <c r="F137" s="9">
        <v>3835.2537077688958</v>
      </c>
      <c r="G137" s="9">
        <v>179623.95649464129</v>
      </c>
      <c r="H137" s="9">
        <v>22989.152378890496</v>
      </c>
      <c r="I137" s="9">
        <v>8011.3858531743308</v>
      </c>
      <c r="J137" s="9">
        <v>7368.2891009877076</v>
      </c>
      <c r="K137" s="9">
        <v>73826.504899233216</v>
      </c>
      <c r="L137" s="9">
        <v>54412.501895964611</v>
      </c>
      <c r="M137" s="9">
        <v>659479.23831793875</v>
      </c>
    </row>
    <row r="138" spans="1:13" x14ac:dyDescent="0.25">
      <c r="A138">
        <v>2011</v>
      </c>
      <c r="B138" s="7" t="s">
        <v>426</v>
      </c>
      <c r="C138" s="9">
        <v>1297.0393946392383</v>
      </c>
      <c r="D138" s="9">
        <v>1107.5100630034635</v>
      </c>
      <c r="E138" s="9">
        <v>33277.722408395413</v>
      </c>
      <c r="F138" s="9">
        <v>0</v>
      </c>
      <c r="G138" s="9">
        <v>9153.1557292489706</v>
      </c>
      <c r="H138" s="9">
        <v>1133.3160470186299</v>
      </c>
      <c r="I138" s="9">
        <v>685.82205706256514</v>
      </c>
      <c r="J138" s="9">
        <v>480.17117845059568</v>
      </c>
      <c r="K138" s="9">
        <v>147.62828297684703</v>
      </c>
      <c r="L138" s="9">
        <v>7358.3698861833864</v>
      </c>
      <c r="M138" s="9">
        <v>54640.735046979098</v>
      </c>
    </row>
    <row r="139" spans="1:13" x14ac:dyDescent="0.25">
      <c r="A139">
        <v>2011</v>
      </c>
      <c r="B139" s="7" t="s">
        <v>427</v>
      </c>
      <c r="C139" s="9">
        <v>5706.2118366221766</v>
      </c>
      <c r="D139" s="9">
        <v>820.38944371042248</v>
      </c>
      <c r="E139" s="9">
        <v>46326.492592618815</v>
      </c>
      <c r="F139" s="9">
        <v>0</v>
      </c>
      <c r="G139" s="9">
        <v>29627.2876928568</v>
      </c>
      <c r="H139" s="9">
        <v>3218.9956142104984</v>
      </c>
      <c r="I139" s="9">
        <v>1522.0840325401737</v>
      </c>
      <c r="J139" s="9">
        <v>1418.786752153947</v>
      </c>
      <c r="K139" s="9">
        <v>0</v>
      </c>
      <c r="L139" s="9">
        <v>11077.774190741267</v>
      </c>
      <c r="M139" s="9">
        <v>99718.022155454106</v>
      </c>
    </row>
    <row r="140" spans="1:13" x14ac:dyDescent="0.25">
      <c r="A140">
        <v>2011</v>
      </c>
      <c r="B140" s="7" t="s">
        <v>428</v>
      </c>
      <c r="C140" s="9">
        <v>15109.474209847265</v>
      </c>
      <c r="D140" s="9">
        <v>1947.2264589735937</v>
      </c>
      <c r="E140" s="9">
        <v>175848.93447577604</v>
      </c>
      <c r="F140" s="9">
        <v>327.5652561118373</v>
      </c>
      <c r="G140" s="9">
        <v>79080.623034866207</v>
      </c>
      <c r="H140" s="9">
        <v>7098.9740155858753</v>
      </c>
      <c r="I140" s="9">
        <v>3170.1213157412017</v>
      </c>
      <c r="J140" s="9">
        <v>7327.0580491881074</v>
      </c>
      <c r="K140" s="9">
        <v>3744.0161570916107</v>
      </c>
      <c r="L140" s="9">
        <v>43108.746593926626</v>
      </c>
      <c r="M140" s="9">
        <v>336762.73956710839</v>
      </c>
    </row>
    <row r="141" spans="1:13" x14ac:dyDescent="0.25">
      <c r="A141">
        <v>2011</v>
      </c>
      <c r="B141" s="7" t="s">
        <v>429</v>
      </c>
      <c r="C141" s="9">
        <v>12247.203586606385</v>
      </c>
      <c r="D141" s="9">
        <v>29921.840890639774</v>
      </c>
      <c r="E141" s="9">
        <v>74533.066206980453</v>
      </c>
      <c r="F141" s="9">
        <v>3281.269470341444</v>
      </c>
      <c r="G141" s="9">
        <v>55608.705684644126</v>
      </c>
      <c r="H141" s="9">
        <v>7348.2183118747525</v>
      </c>
      <c r="I141" s="9">
        <v>1562.8662465426023</v>
      </c>
      <c r="J141" s="9">
        <v>3465.2973040780303</v>
      </c>
      <c r="K141" s="9">
        <v>5144.9943957812711</v>
      </c>
      <c r="L141" s="9">
        <v>15995.806545304578</v>
      </c>
      <c r="M141" s="9">
        <v>209109.26864279341</v>
      </c>
    </row>
    <row r="142" spans="1:13" x14ac:dyDescent="0.25">
      <c r="A142">
        <v>2011</v>
      </c>
      <c r="B142" s="7" t="s">
        <v>430</v>
      </c>
      <c r="C142" s="9">
        <v>50631.103367893287</v>
      </c>
      <c r="D142" s="9">
        <v>68137.843137784701</v>
      </c>
      <c r="E142" s="9">
        <v>335941.13354251516</v>
      </c>
      <c r="F142" s="9">
        <v>2381.0818962893322</v>
      </c>
      <c r="G142" s="9">
        <v>352262.31737458118</v>
      </c>
      <c r="H142" s="9">
        <v>22532.478892654799</v>
      </c>
      <c r="I142" s="9">
        <v>39666.987166099789</v>
      </c>
      <c r="J142" s="9">
        <v>15826.782518368713</v>
      </c>
      <c r="K142" s="9">
        <v>1845.2291681951986</v>
      </c>
      <c r="L142" s="9">
        <v>104917.15551513397</v>
      </c>
      <c r="M142" s="9">
        <v>994142.11257951614</v>
      </c>
    </row>
    <row r="143" spans="1:13" x14ac:dyDescent="0.25">
      <c r="A143">
        <v>2011</v>
      </c>
      <c r="B143" s="7" t="s">
        <v>431</v>
      </c>
      <c r="C143" s="9">
        <v>18716.850621786318</v>
      </c>
      <c r="D143" s="9">
        <v>8319.2943625259377</v>
      </c>
      <c r="E143" s="9">
        <v>295245.45020198839</v>
      </c>
      <c r="F143" s="9">
        <v>2056.6830184259552</v>
      </c>
      <c r="G143" s="9">
        <v>92463.937436909822</v>
      </c>
      <c r="H143" s="9">
        <v>10960.934561696995</v>
      </c>
      <c r="I143" s="9">
        <v>5696.3453436453638</v>
      </c>
      <c r="J143" s="9">
        <v>5243.4516802318094</v>
      </c>
      <c r="K143" s="9">
        <v>3555.6423232932084</v>
      </c>
      <c r="L143" s="9">
        <v>43493.627433581569</v>
      </c>
      <c r="M143" s="9">
        <v>485752.21698408533</v>
      </c>
    </row>
    <row r="144" spans="1:13" x14ac:dyDescent="0.25">
      <c r="A144">
        <v>2011</v>
      </c>
      <c r="B144" s="7" t="s">
        <v>432</v>
      </c>
      <c r="C144" s="9">
        <v>9544.9275348302672</v>
      </c>
      <c r="D144" s="9">
        <v>11445.254278683089</v>
      </c>
      <c r="E144" s="9">
        <v>193794.07921491249</v>
      </c>
      <c r="F144" s="9">
        <v>5048.6714697479802</v>
      </c>
      <c r="G144" s="9">
        <v>89916.528034131363</v>
      </c>
      <c r="H144" s="9">
        <v>8431.8005335610615</v>
      </c>
      <c r="I144" s="9">
        <v>4163.325096752741</v>
      </c>
      <c r="J144" s="9">
        <v>10314.556339154007</v>
      </c>
      <c r="K144" s="9">
        <v>18.764740568398185</v>
      </c>
      <c r="L144" s="9">
        <v>22499.230722414464</v>
      </c>
      <c r="M144" s="9">
        <v>355177.13796475582</v>
      </c>
    </row>
    <row r="145" spans="1:13" x14ac:dyDescent="0.25">
      <c r="A145">
        <v>2011</v>
      </c>
      <c r="B145" s="7" t="s">
        <v>433</v>
      </c>
      <c r="C145" s="9">
        <v>303453.2632728162</v>
      </c>
      <c r="D145" s="9">
        <v>21139.747905813274</v>
      </c>
      <c r="E145" s="9">
        <v>501683.7576558853</v>
      </c>
      <c r="F145" s="9">
        <v>5449.1228907324366</v>
      </c>
      <c r="G145" s="9">
        <v>562893.58818950853</v>
      </c>
      <c r="H145" s="9">
        <v>24328.375551030702</v>
      </c>
      <c r="I145" s="9">
        <v>20882.059808518094</v>
      </c>
      <c r="J145" s="9">
        <v>22042.638437778049</v>
      </c>
      <c r="K145" s="9">
        <v>4000.5193377307814</v>
      </c>
      <c r="L145" s="9">
        <v>170507.70582884402</v>
      </c>
      <c r="M145" s="9">
        <v>1636380.7788786574</v>
      </c>
    </row>
    <row r="146" spans="1:13" x14ac:dyDescent="0.25">
      <c r="A146">
        <v>2011</v>
      </c>
      <c r="B146" s="7" t="s">
        <v>434</v>
      </c>
      <c r="C146" s="9">
        <v>7951.0610752151933</v>
      </c>
      <c r="D146" s="9">
        <v>1468.5007634941508</v>
      </c>
      <c r="E146" s="9">
        <v>142664.97859420531</v>
      </c>
      <c r="F146" s="9">
        <v>2746.4630305583751</v>
      </c>
      <c r="G146" s="9">
        <v>57991.484262122322</v>
      </c>
      <c r="H146" s="9">
        <v>6997.7436153305061</v>
      </c>
      <c r="I146" s="9">
        <v>3055.8819968064345</v>
      </c>
      <c r="J146" s="9">
        <v>2299.3700363899557</v>
      </c>
      <c r="K146" s="9">
        <v>101.39014416746716</v>
      </c>
      <c r="L146" s="9">
        <v>16383.868745594282</v>
      </c>
      <c r="M146" s="9">
        <v>241660.74226388405</v>
      </c>
    </row>
    <row r="147" spans="1:13" x14ac:dyDescent="0.25">
      <c r="A147">
        <v>2011</v>
      </c>
      <c r="B147" s="7" t="s">
        <v>435</v>
      </c>
      <c r="C147" s="9">
        <v>22187.267560922224</v>
      </c>
      <c r="D147" s="9">
        <v>3811.6960359051927</v>
      </c>
      <c r="E147" s="9">
        <v>116800.67696727753</v>
      </c>
      <c r="F147" s="9">
        <v>7145.3620822708917</v>
      </c>
      <c r="G147" s="9">
        <v>68099.85586738032</v>
      </c>
      <c r="H147" s="9">
        <v>9874.0596698370737</v>
      </c>
      <c r="I147" s="9">
        <v>4489.9905645148465</v>
      </c>
      <c r="J147" s="9">
        <v>1089.3807333976517</v>
      </c>
      <c r="K147" s="9">
        <v>236.42776023850632</v>
      </c>
      <c r="L147" s="9">
        <v>26600.973086974365</v>
      </c>
      <c r="M147" s="9">
        <v>260335.69032871863</v>
      </c>
    </row>
    <row r="148" spans="1:13" x14ac:dyDescent="0.25">
      <c r="A148">
        <v>2011</v>
      </c>
      <c r="B148" s="7" t="s">
        <v>436</v>
      </c>
      <c r="C148" s="9">
        <v>92786.690150255861</v>
      </c>
      <c r="D148" s="9">
        <v>54470.105700152293</v>
      </c>
      <c r="E148" s="9">
        <v>645018.50532634486</v>
      </c>
      <c r="F148" s="9">
        <v>7880.3480762552635</v>
      </c>
      <c r="G148" s="9">
        <v>422211.44380520878</v>
      </c>
      <c r="H148" s="9">
        <v>45670.203401933119</v>
      </c>
      <c r="I148" s="9">
        <v>30213.065080963675</v>
      </c>
      <c r="J148" s="9">
        <v>25101.370910205034</v>
      </c>
      <c r="K148" s="9">
        <v>9365.3758235056957</v>
      </c>
      <c r="L148" s="9">
        <v>198760.72862848843</v>
      </c>
      <c r="M148" s="9">
        <v>1531477.8369033132</v>
      </c>
    </row>
    <row r="149" spans="1:13" x14ac:dyDescent="0.25">
      <c r="A149">
        <v>2011</v>
      </c>
      <c r="B149" s="7" t="s">
        <v>437</v>
      </c>
      <c r="C149" s="9">
        <v>332507.7254931003</v>
      </c>
      <c r="D149" s="9">
        <v>92357.558065977093</v>
      </c>
      <c r="E149" s="9">
        <v>1531263.2171693039</v>
      </c>
      <c r="F149" s="9">
        <v>36020.887720373386</v>
      </c>
      <c r="G149" s="9">
        <v>1229039.9519310831</v>
      </c>
      <c r="H149" s="9">
        <v>168729.81056938614</v>
      </c>
      <c r="I149" s="9">
        <v>75600.435918417279</v>
      </c>
      <c r="J149" s="9">
        <v>66681.756408698086</v>
      </c>
      <c r="K149" s="9">
        <v>51818.421651169017</v>
      </c>
      <c r="L149" s="9">
        <v>374711.74615161843</v>
      </c>
      <c r="M149" s="9">
        <v>3958731.511079127</v>
      </c>
    </row>
    <row r="150" spans="1:13" x14ac:dyDescent="0.25">
      <c r="A150">
        <v>2011</v>
      </c>
      <c r="B150" s="7" t="s">
        <v>438</v>
      </c>
      <c r="C150" s="9">
        <v>42896.34843206159</v>
      </c>
      <c r="D150" s="9">
        <v>17202.146470138981</v>
      </c>
      <c r="E150" s="9">
        <v>391537.64556174376</v>
      </c>
      <c r="F150" s="9">
        <v>2129.540866554365</v>
      </c>
      <c r="G150" s="9">
        <v>302376.74086790968</v>
      </c>
      <c r="H150" s="9">
        <v>29887.428721526856</v>
      </c>
      <c r="I150" s="9">
        <v>18672.091023648918</v>
      </c>
      <c r="J150" s="9">
        <v>25158.137250437925</v>
      </c>
      <c r="K150" s="9">
        <v>740.34472506149746</v>
      </c>
      <c r="L150" s="9">
        <v>66572.254651773532</v>
      </c>
      <c r="M150" s="9">
        <v>897172.67857085704</v>
      </c>
    </row>
    <row r="151" spans="1:13" x14ac:dyDescent="0.25">
      <c r="A151">
        <v>2011</v>
      </c>
      <c r="B151" s="7" t="s">
        <v>439</v>
      </c>
      <c r="C151" s="9">
        <v>458205.085831462</v>
      </c>
      <c r="D151" s="9">
        <v>183658.89019005492</v>
      </c>
      <c r="E151" s="9">
        <v>8278530.6777815083</v>
      </c>
      <c r="F151" s="9">
        <v>112723.27291779811</v>
      </c>
      <c r="G151" s="9">
        <v>2418250.6539950827</v>
      </c>
      <c r="H151" s="9">
        <v>282152.74650244962</v>
      </c>
      <c r="I151" s="9">
        <v>116499.22739675532</v>
      </c>
      <c r="J151" s="9">
        <v>357489.06024204125</v>
      </c>
      <c r="K151" s="9">
        <v>147054.39119861001</v>
      </c>
      <c r="L151" s="9">
        <v>901245.72676333948</v>
      </c>
      <c r="M151" s="9">
        <v>13255809.732819103</v>
      </c>
    </row>
    <row r="152" spans="1:13" x14ac:dyDescent="0.25">
      <c r="A152">
        <v>2011</v>
      </c>
      <c r="B152" s="7" t="s">
        <v>440</v>
      </c>
      <c r="C152" s="9">
        <v>1801872.6012252234</v>
      </c>
      <c r="D152" s="9">
        <v>514031.33289298113</v>
      </c>
      <c r="E152" s="9">
        <v>12517194.084058234</v>
      </c>
      <c r="F152" s="9">
        <v>1127009.1231819736</v>
      </c>
      <c r="G152" s="9">
        <v>10663293.066772165</v>
      </c>
      <c r="H152" s="9">
        <v>1073419.0227236035</v>
      </c>
      <c r="I152" s="9">
        <v>358005.44175546383</v>
      </c>
      <c r="J152" s="9">
        <v>934235.07825838844</v>
      </c>
      <c r="K152" s="9">
        <v>102224.18115993246</v>
      </c>
      <c r="L152" s="9">
        <v>6409769.9490312533</v>
      </c>
      <c r="M152" s="9">
        <v>35501053.881059214</v>
      </c>
    </row>
    <row r="153" spans="1:13" x14ac:dyDescent="0.25">
      <c r="A153">
        <v>2011</v>
      </c>
      <c r="B153" s="7" t="s">
        <v>441</v>
      </c>
      <c r="C153" s="9">
        <v>250574.35479244607</v>
      </c>
      <c r="D153" s="9">
        <v>96973.306079344096</v>
      </c>
      <c r="E153" s="9">
        <v>1257328.2782109282</v>
      </c>
      <c r="F153" s="9">
        <v>47548.175798355442</v>
      </c>
      <c r="G153" s="9">
        <v>1241281.858814985</v>
      </c>
      <c r="H153" s="9">
        <v>137578.97410672571</v>
      </c>
      <c r="I153" s="9">
        <v>66864.777315216648</v>
      </c>
      <c r="J153" s="9">
        <v>100039.77508023128</v>
      </c>
      <c r="K153" s="9">
        <v>38443.593402718543</v>
      </c>
      <c r="L153" s="9">
        <v>401509.10263776057</v>
      </c>
      <c r="M153" s="9">
        <v>3638142.1962387115</v>
      </c>
    </row>
    <row r="154" spans="1:13" x14ac:dyDescent="0.25">
      <c r="A154">
        <v>2011</v>
      </c>
      <c r="B154" s="7" t="s">
        <v>442</v>
      </c>
      <c r="C154" s="9">
        <v>142377.20609874796</v>
      </c>
      <c r="D154" s="9">
        <v>33863.103426524161</v>
      </c>
      <c r="E154" s="9">
        <v>817335.97998572001</v>
      </c>
      <c r="F154" s="9">
        <v>19505.840319395469</v>
      </c>
      <c r="G154" s="9">
        <v>488256.81392044231</v>
      </c>
      <c r="H154" s="9">
        <v>106861.32207570598</v>
      </c>
      <c r="I154" s="9">
        <v>74449.850840982894</v>
      </c>
      <c r="J154" s="9">
        <v>53657.874983342983</v>
      </c>
      <c r="K154" s="9">
        <v>1030.8396536523203</v>
      </c>
      <c r="L154" s="9">
        <v>192058.83882858322</v>
      </c>
      <c r="M154" s="9">
        <v>1929397.6701330976</v>
      </c>
    </row>
    <row r="155" spans="1:13" x14ac:dyDescent="0.25">
      <c r="A155">
        <v>2011</v>
      </c>
      <c r="B155" s="7" t="s">
        <v>443</v>
      </c>
      <c r="C155" s="9">
        <v>377785.15720717015</v>
      </c>
      <c r="D155" s="9">
        <v>51164.358644187349</v>
      </c>
      <c r="E155" s="9">
        <v>1553310.082998432</v>
      </c>
      <c r="F155" s="9">
        <v>19156.282015009932</v>
      </c>
      <c r="G155" s="9">
        <v>1191669.7155866469</v>
      </c>
      <c r="H155" s="9">
        <v>137461.47103466309</v>
      </c>
      <c r="I155" s="9">
        <v>46278.04390165861</v>
      </c>
      <c r="J155" s="9">
        <v>69911.122563799872</v>
      </c>
      <c r="K155" s="9">
        <v>24425.0656127658</v>
      </c>
      <c r="L155" s="9">
        <v>406191.59035611764</v>
      </c>
      <c r="M155" s="9">
        <v>3877352.8899204517</v>
      </c>
    </row>
    <row r="156" spans="1:13" x14ac:dyDescent="0.25">
      <c r="A156">
        <v>2011</v>
      </c>
      <c r="B156" s="7" t="s">
        <v>444</v>
      </c>
      <c r="C156" s="9">
        <v>19271.338067537796</v>
      </c>
      <c r="D156" s="9">
        <v>11404.264292833504</v>
      </c>
      <c r="E156" s="9">
        <v>244417.53941544774</v>
      </c>
      <c r="F156" s="9">
        <v>2325.6105286156317</v>
      </c>
      <c r="G156" s="9">
        <v>90345.847891570607</v>
      </c>
      <c r="H156" s="9">
        <v>12177.686742311984</v>
      </c>
      <c r="I156" s="9">
        <v>9587.7266562546574</v>
      </c>
      <c r="J156" s="9">
        <v>6394.6609523037023</v>
      </c>
      <c r="K156" s="9">
        <v>619.87750450193732</v>
      </c>
      <c r="L156" s="9">
        <v>48984.875233166109</v>
      </c>
      <c r="M156" s="9">
        <v>445529.42728454369</v>
      </c>
    </row>
    <row r="157" spans="1:13" x14ac:dyDescent="0.25">
      <c r="A157">
        <v>2011</v>
      </c>
      <c r="B157" s="7" t="s">
        <v>445</v>
      </c>
      <c r="C157" s="9">
        <v>24489.409678538148</v>
      </c>
      <c r="D157" s="9">
        <v>14712.923565716414</v>
      </c>
      <c r="E157" s="9">
        <v>196992.38189622157</v>
      </c>
      <c r="F157" s="9">
        <v>8622.9025694183711</v>
      </c>
      <c r="G157" s="9">
        <v>92862.733432083012</v>
      </c>
      <c r="H157" s="9">
        <v>16861.361150225755</v>
      </c>
      <c r="I157" s="9">
        <v>7104.6930617527214</v>
      </c>
      <c r="J157" s="9">
        <v>16239.251551166046</v>
      </c>
      <c r="K157" s="9">
        <v>3903.7178449316129</v>
      </c>
      <c r="L157" s="9">
        <v>36612.632376674956</v>
      </c>
      <c r="M157" s="9">
        <v>418402.0071267286</v>
      </c>
    </row>
    <row r="158" spans="1:13" x14ac:dyDescent="0.25">
      <c r="A158">
        <v>2011</v>
      </c>
      <c r="B158" s="7" t="s">
        <v>446</v>
      </c>
      <c r="C158" s="9">
        <v>78341.945703680016</v>
      </c>
      <c r="D158" s="9">
        <v>13762.122210080253</v>
      </c>
      <c r="E158" s="9">
        <v>488085.42647801328</v>
      </c>
      <c r="F158" s="9">
        <v>4429.2812183893147</v>
      </c>
      <c r="G158" s="9">
        <v>275160.04004086083</v>
      </c>
      <c r="H158" s="9">
        <v>33568.541147849435</v>
      </c>
      <c r="I158" s="9">
        <v>22282.60182166125</v>
      </c>
      <c r="J158" s="9">
        <v>17106.010743052473</v>
      </c>
      <c r="K158" s="9">
        <v>1954.0150289483868</v>
      </c>
      <c r="L158" s="9">
        <v>112732.61632236866</v>
      </c>
      <c r="M158" s="9">
        <v>1047422.6007149039</v>
      </c>
    </row>
    <row r="159" spans="1:13" x14ac:dyDescent="0.25">
      <c r="A159">
        <v>2011</v>
      </c>
      <c r="B159" s="7" t="s">
        <v>447</v>
      </c>
      <c r="C159" s="9">
        <v>52538.783962039553</v>
      </c>
      <c r="D159" s="9">
        <v>21842.248431949025</v>
      </c>
      <c r="E159" s="9">
        <v>1328191.5516196534</v>
      </c>
      <c r="F159" s="9">
        <v>2060.1184057367723</v>
      </c>
      <c r="G159" s="9">
        <v>593396.65100027609</v>
      </c>
      <c r="H159" s="9">
        <v>91921.126795907301</v>
      </c>
      <c r="I159" s="9">
        <v>20763.444943310489</v>
      </c>
      <c r="J159" s="9">
        <v>15027.917651292124</v>
      </c>
      <c r="K159" s="9">
        <v>16705.987607501687</v>
      </c>
      <c r="L159" s="9">
        <v>627192.57747277105</v>
      </c>
      <c r="M159" s="9">
        <v>2769640.4078904372</v>
      </c>
    </row>
    <row r="160" spans="1:13" x14ac:dyDescent="0.25">
      <c r="A160">
        <v>2011</v>
      </c>
      <c r="B160" s="7" t="s">
        <v>88</v>
      </c>
      <c r="C160" s="9">
        <v>4202850.7543099597</v>
      </c>
      <c r="D160" s="9">
        <v>1330620.8602506639</v>
      </c>
      <c r="E160" s="9">
        <v>31914619.438069854</v>
      </c>
      <c r="F160" s="9">
        <v>1422982.1764412508</v>
      </c>
      <c r="G160" s="9">
        <v>20791590.961451519</v>
      </c>
      <c r="H160" s="9">
        <v>2286042.8243330149</v>
      </c>
      <c r="I160" s="9">
        <v>951589.8819072207</v>
      </c>
      <c r="J160" s="9">
        <v>1778877.4908619015</v>
      </c>
      <c r="K160" s="9">
        <v>503404.76714302256</v>
      </c>
      <c r="L160" s="9">
        <v>10364397.082646813</v>
      </c>
      <c r="M160" s="9">
        <v>75546976.237415224</v>
      </c>
    </row>
    <row r="163" spans="1:13" x14ac:dyDescent="0.25">
      <c r="C163" s="13" t="s">
        <v>93</v>
      </c>
    </row>
    <row r="164" spans="1:13" x14ac:dyDescent="0.25">
      <c r="B164" s="13" t="s">
        <v>94</v>
      </c>
      <c r="C164" s="134" t="s">
        <v>780</v>
      </c>
      <c r="D164" s="134" t="s">
        <v>782</v>
      </c>
      <c r="E164" s="134" t="s">
        <v>23</v>
      </c>
      <c r="F164" s="134" t="s">
        <v>787</v>
      </c>
      <c r="G164" s="134" t="s">
        <v>788</v>
      </c>
      <c r="H164" s="134" t="s">
        <v>791</v>
      </c>
      <c r="I164" s="134" t="s">
        <v>25</v>
      </c>
      <c r="J164" s="134" t="s">
        <v>24</v>
      </c>
      <c r="K164" s="134" t="s">
        <v>35</v>
      </c>
      <c r="L164" s="134" t="s">
        <v>795</v>
      </c>
      <c r="M164" s="134" t="s">
        <v>84</v>
      </c>
    </row>
    <row r="165" spans="1:13" x14ac:dyDescent="0.25">
      <c r="A165">
        <v>2012</v>
      </c>
      <c r="B165" s="7" t="s">
        <v>448</v>
      </c>
      <c r="C165" s="9">
        <v>16538.279917410844</v>
      </c>
      <c r="D165" s="9">
        <v>1449.1605553856748</v>
      </c>
      <c r="E165" s="9">
        <v>127871.29420460007</v>
      </c>
      <c r="F165" s="9">
        <v>713.25403721955865</v>
      </c>
      <c r="G165" s="9">
        <v>57641.130770522352</v>
      </c>
      <c r="H165" s="9">
        <v>7149.3039984758452</v>
      </c>
      <c r="I165" s="9">
        <v>2231.5043921139609</v>
      </c>
      <c r="J165" s="9">
        <v>4818.4472965337427</v>
      </c>
      <c r="K165" s="9">
        <v>273.61106999342462</v>
      </c>
      <c r="L165" s="9">
        <v>9655.2086957317806</v>
      </c>
      <c r="M165" s="9">
        <v>228341.19493798725</v>
      </c>
    </row>
    <row r="166" spans="1:13" x14ac:dyDescent="0.25">
      <c r="A166">
        <v>2012</v>
      </c>
      <c r="B166" s="7" t="s">
        <v>449</v>
      </c>
      <c r="C166" s="9">
        <v>6877.0447498803933</v>
      </c>
      <c r="D166" s="9">
        <v>1134.423608026922</v>
      </c>
      <c r="E166" s="9">
        <v>35687.02101422273</v>
      </c>
      <c r="F166" s="9">
        <v>303.56667157328098</v>
      </c>
      <c r="G166" s="9">
        <v>14612.929432439518</v>
      </c>
      <c r="H166" s="9">
        <v>1665.1515360691462</v>
      </c>
      <c r="I166" s="9">
        <v>1949.1020832626416</v>
      </c>
      <c r="J166" s="9">
        <v>2423.8498313586078</v>
      </c>
      <c r="K166" s="9">
        <v>9606.6694768788111</v>
      </c>
      <c r="L166" s="9">
        <v>3310.5102721763965</v>
      </c>
      <c r="M166" s="9">
        <v>77570.268675888452</v>
      </c>
    </row>
    <row r="167" spans="1:13" x14ac:dyDescent="0.25">
      <c r="A167">
        <v>2012</v>
      </c>
      <c r="B167" s="7" t="s">
        <v>450</v>
      </c>
      <c r="C167" s="9">
        <v>57558.947726387254</v>
      </c>
      <c r="D167" s="9">
        <v>38779.105285476668</v>
      </c>
      <c r="E167" s="9">
        <v>336628.22550629912</v>
      </c>
      <c r="F167" s="9">
        <v>2087.6809451674053</v>
      </c>
      <c r="G167" s="9">
        <v>147689.23686160508</v>
      </c>
      <c r="H167" s="9">
        <v>13963.489386834814</v>
      </c>
      <c r="I167" s="9">
        <v>6279.427130614451</v>
      </c>
      <c r="J167" s="9">
        <v>8363.4676943668856</v>
      </c>
      <c r="K167" s="9">
        <v>197.07303568728321</v>
      </c>
      <c r="L167" s="9">
        <v>53277.025341118715</v>
      </c>
      <c r="M167" s="9">
        <v>664823.67891355767</v>
      </c>
    </row>
    <row r="168" spans="1:13" x14ac:dyDescent="0.25">
      <c r="A168">
        <v>2012</v>
      </c>
      <c r="B168" s="7" t="s">
        <v>451</v>
      </c>
      <c r="C168" s="9">
        <v>1082.93290853753</v>
      </c>
      <c r="D168" s="9">
        <v>330.55241638976952</v>
      </c>
      <c r="E168" s="9">
        <v>37207.313787007399</v>
      </c>
      <c r="F168" s="9">
        <v>152.25826176458247</v>
      </c>
      <c r="G168" s="9">
        <v>17411.78553558698</v>
      </c>
      <c r="H168" s="9">
        <v>2528.5633244911883</v>
      </c>
      <c r="I168" s="9">
        <v>2390.8221063617175</v>
      </c>
      <c r="J168" s="9">
        <v>2890.2991488572839</v>
      </c>
      <c r="K168" s="9">
        <v>394.15664369298827</v>
      </c>
      <c r="L168" s="9">
        <v>3125.7369194812568</v>
      </c>
      <c r="M168" s="9">
        <v>67514.421052170699</v>
      </c>
    </row>
    <row r="169" spans="1:13" x14ac:dyDescent="0.25">
      <c r="A169">
        <v>2012</v>
      </c>
      <c r="B169" s="7" t="s">
        <v>452</v>
      </c>
      <c r="C169" s="9">
        <v>24295.279712514206</v>
      </c>
      <c r="D169" s="9">
        <v>15971.44809307164</v>
      </c>
      <c r="E169" s="9">
        <v>288505.17037083948</v>
      </c>
      <c r="F169" s="9">
        <v>3452.4841325179832</v>
      </c>
      <c r="G169" s="9">
        <v>195736.10390271328</v>
      </c>
      <c r="H169" s="9">
        <v>29894.289672915358</v>
      </c>
      <c r="I169" s="9">
        <v>7751.5246789634703</v>
      </c>
      <c r="J169" s="9">
        <v>9911.1745128046168</v>
      </c>
      <c r="K169" s="9">
        <v>67372.639916993692</v>
      </c>
      <c r="L169" s="9">
        <v>59852.097628309421</v>
      </c>
      <c r="M169" s="9">
        <v>702742.21262164309</v>
      </c>
    </row>
    <row r="170" spans="1:13" x14ac:dyDescent="0.25">
      <c r="A170">
        <v>2012</v>
      </c>
      <c r="B170" s="7" t="s">
        <v>453</v>
      </c>
      <c r="C170" s="9">
        <v>2715.8174216610228</v>
      </c>
      <c r="D170" s="9">
        <v>634.94940412055439</v>
      </c>
      <c r="E170" s="9">
        <v>34212.971525858513</v>
      </c>
      <c r="F170" s="9">
        <v>0</v>
      </c>
      <c r="G170" s="9">
        <v>11298.156524265059</v>
      </c>
      <c r="H170" s="9">
        <v>1746.9385328344174</v>
      </c>
      <c r="I170" s="9">
        <v>601.82651898770769</v>
      </c>
      <c r="J170" s="9">
        <v>300.10977493765193</v>
      </c>
      <c r="K170" s="9">
        <v>171.90351741801067</v>
      </c>
      <c r="L170" s="9">
        <v>7195.6643099924077</v>
      </c>
      <c r="M170" s="9">
        <v>58878.33753007534</v>
      </c>
    </row>
    <row r="171" spans="1:13" x14ac:dyDescent="0.25">
      <c r="A171">
        <v>2012</v>
      </c>
      <c r="B171" s="7" t="s">
        <v>454</v>
      </c>
      <c r="C171" s="9">
        <v>7812.2262708433373</v>
      </c>
      <c r="D171" s="9">
        <v>706.10008720370706</v>
      </c>
      <c r="E171" s="9">
        <v>63448.640965042803</v>
      </c>
      <c r="F171" s="9">
        <v>0</v>
      </c>
      <c r="G171" s="9">
        <v>28286.105683669673</v>
      </c>
      <c r="H171" s="9">
        <v>4873.9278927066462</v>
      </c>
      <c r="I171" s="9">
        <v>1659.320695663524</v>
      </c>
      <c r="J171" s="9">
        <v>1751.7675288297703</v>
      </c>
      <c r="K171" s="9">
        <v>0</v>
      </c>
      <c r="L171" s="9">
        <v>8738.7527016248969</v>
      </c>
      <c r="M171" s="9">
        <v>117276.84182558436</v>
      </c>
    </row>
    <row r="172" spans="1:13" x14ac:dyDescent="0.25">
      <c r="A172">
        <v>2012</v>
      </c>
      <c r="B172" s="7" t="s">
        <v>455</v>
      </c>
      <c r="C172" s="9">
        <v>21206.261427589758</v>
      </c>
      <c r="D172" s="9">
        <v>2841.4343126597328</v>
      </c>
      <c r="E172" s="9">
        <v>211805.09327708927</v>
      </c>
      <c r="F172" s="9">
        <v>304.63975289575626</v>
      </c>
      <c r="G172" s="9">
        <v>97339.250052484829</v>
      </c>
      <c r="H172" s="9">
        <v>10641.474079462836</v>
      </c>
      <c r="I172" s="9">
        <v>3464.4618250680451</v>
      </c>
      <c r="J172" s="9">
        <v>11039.837089431365</v>
      </c>
      <c r="K172" s="9">
        <v>2607.5465513906106</v>
      </c>
      <c r="L172" s="9">
        <v>40240.753355107234</v>
      </c>
      <c r="M172" s="9">
        <v>401490.75172317942</v>
      </c>
    </row>
    <row r="173" spans="1:13" x14ac:dyDescent="0.25">
      <c r="A173">
        <v>2012</v>
      </c>
      <c r="B173" s="7" t="s">
        <v>456</v>
      </c>
      <c r="C173" s="9">
        <v>16013.017541557785</v>
      </c>
      <c r="D173" s="9">
        <v>20512.49274505764</v>
      </c>
      <c r="E173" s="9">
        <v>96346.929552161848</v>
      </c>
      <c r="F173" s="9">
        <v>3712.9190471039692</v>
      </c>
      <c r="G173" s="9">
        <v>64360.37390433604</v>
      </c>
      <c r="H173" s="9">
        <v>6628.3859936648623</v>
      </c>
      <c r="I173" s="9">
        <v>1874.2103792822186</v>
      </c>
      <c r="J173" s="9">
        <v>4340.8049393797855</v>
      </c>
      <c r="K173" s="9">
        <v>5625.2858389304211</v>
      </c>
      <c r="L173" s="9">
        <v>36817.45777344767</v>
      </c>
      <c r="M173" s="9">
        <v>256231.87771492224</v>
      </c>
    </row>
    <row r="174" spans="1:13" x14ac:dyDescent="0.25">
      <c r="A174">
        <v>2012</v>
      </c>
      <c r="B174" s="7" t="s">
        <v>457</v>
      </c>
      <c r="C174" s="9">
        <v>65125.56256117054</v>
      </c>
      <c r="D174" s="9">
        <v>73688.857865350699</v>
      </c>
      <c r="E174" s="9">
        <v>371784.02826689865</v>
      </c>
      <c r="F174" s="9">
        <v>2644.6205027981055</v>
      </c>
      <c r="G174" s="9">
        <v>382174.53907696385</v>
      </c>
      <c r="H174" s="9">
        <v>31890.306648332622</v>
      </c>
      <c r="I174" s="9">
        <v>48024.806588441068</v>
      </c>
      <c r="J174" s="9">
        <v>24152.771333850258</v>
      </c>
      <c r="K174" s="9">
        <v>2160.3107905538304</v>
      </c>
      <c r="L174" s="9">
        <v>104427.44012927615</v>
      </c>
      <c r="M174" s="9">
        <v>1106073.2437636356</v>
      </c>
    </row>
    <row r="175" spans="1:13" x14ac:dyDescent="0.25">
      <c r="A175">
        <v>2012</v>
      </c>
      <c r="B175" s="7" t="s">
        <v>458</v>
      </c>
      <c r="C175" s="9">
        <v>20293.571179874052</v>
      </c>
      <c r="D175" s="9">
        <v>9462.8754531623763</v>
      </c>
      <c r="E175" s="9">
        <v>309667.08754998317</v>
      </c>
      <c r="F175" s="9">
        <v>4313.4699704159311</v>
      </c>
      <c r="G175" s="9">
        <v>92009.79344628632</v>
      </c>
      <c r="H175" s="9">
        <v>12630.954443247665</v>
      </c>
      <c r="I175" s="9">
        <v>9252.0873808582455</v>
      </c>
      <c r="J175" s="9">
        <v>5719.910889134313</v>
      </c>
      <c r="K175" s="9">
        <v>2496.9193981405815</v>
      </c>
      <c r="L175" s="9">
        <v>49958.257240110936</v>
      </c>
      <c r="M175" s="9">
        <v>515804.92695121357</v>
      </c>
    </row>
    <row r="176" spans="1:13" x14ac:dyDescent="0.25">
      <c r="A176">
        <v>2012</v>
      </c>
      <c r="B176" s="7" t="s">
        <v>459</v>
      </c>
      <c r="C176" s="9">
        <v>13089.337966553758</v>
      </c>
      <c r="D176" s="9">
        <v>24173.165296324543</v>
      </c>
      <c r="E176" s="9">
        <v>219574.72085433986</v>
      </c>
      <c r="F176" s="9">
        <v>5504.9190143117812</v>
      </c>
      <c r="G176" s="9">
        <v>89308.473325619387</v>
      </c>
      <c r="H176" s="9">
        <v>9067.7874798202301</v>
      </c>
      <c r="I176" s="9">
        <v>4017.9251767832416</v>
      </c>
      <c r="J176" s="9">
        <v>13619.331840887082</v>
      </c>
      <c r="K176" s="9">
        <v>19.848206141395579</v>
      </c>
      <c r="L176" s="9">
        <v>28904.136776911611</v>
      </c>
      <c r="M176" s="9">
        <v>407279.64593769296</v>
      </c>
    </row>
    <row r="177" spans="1:13" x14ac:dyDescent="0.25">
      <c r="A177">
        <v>2012</v>
      </c>
      <c r="B177" s="7" t="s">
        <v>460</v>
      </c>
      <c r="C177" s="9">
        <v>335636.52495327144</v>
      </c>
      <c r="D177" s="9">
        <v>24411.404128078517</v>
      </c>
      <c r="E177" s="9">
        <v>540533.30689380772</v>
      </c>
      <c r="F177" s="9">
        <v>7750.2191915992771</v>
      </c>
      <c r="G177" s="9">
        <v>598418.95761869149</v>
      </c>
      <c r="H177" s="9">
        <v>32234.444695468344</v>
      </c>
      <c r="I177" s="9">
        <v>23287.753927072346</v>
      </c>
      <c r="J177" s="9">
        <v>26788.501216579112</v>
      </c>
      <c r="K177" s="9">
        <v>3744.6377133871492</v>
      </c>
      <c r="L177" s="9">
        <v>197159.65782603179</v>
      </c>
      <c r="M177" s="9">
        <v>1789965.4081639873</v>
      </c>
    </row>
    <row r="178" spans="1:13" x14ac:dyDescent="0.25">
      <c r="A178">
        <v>2012</v>
      </c>
      <c r="B178" s="7" t="s">
        <v>461</v>
      </c>
      <c r="C178" s="9">
        <v>7814.6217658868227</v>
      </c>
      <c r="D178" s="9">
        <v>2215.6544019135413</v>
      </c>
      <c r="E178" s="9">
        <v>145351.23655216751</v>
      </c>
      <c r="F178" s="9">
        <v>2483.7874488030875</v>
      </c>
      <c r="G178" s="9">
        <v>63118.652964978901</v>
      </c>
      <c r="H178" s="9">
        <v>10935.664857978012</v>
      </c>
      <c r="I178" s="9">
        <v>5276.7884966102201</v>
      </c>
      <c r="J178" s="9">
        <v>2776.480014776952</v>
      </c>
      <c r="K178" s="9">
        <v>100.30487023979967</v>
      </c>
      <c r="L178" s="9">
        <v>21630.285618553527</v>
      </c>
      <c r="M178" s="9">
        <v>261703.47699190833</v>
      </c>
    </row>
    <row r="179" spans="1:13" x14ac:dyDescent="0.25">
      <c r="A179">
        <v>2012</v>
      </c>
      <c r="B179" s="7" t="s">
        <v>462</v>
      </c>
      <c r="C179" s="9">
        <v>28038.737329703894</v>
      </c>
      <c r="D179" s="9">
        <v>4334.3150751769963</v>
      </c>
      <c r="E179" s="9">
        <v>117029.58085954261</v>
      </c>
      <c r="F179" s="9">
        <v>10282.914404249366</v>
      </c>
      <c r="G179" s="9">
        <v>75505.230401916924</v>
      </c>
      <c r="H179" s="9">
        <v>11429.929581916895</v>
      </c>
      <c r="I179" s="9">
        <v>4777.1504579066714</v>
      </c>
      <c r="J179" s="9">
        <v>1228.0681528995815</v>
      </c>
      <c r="K179" s="9">
        <v>218.23908130962471</v>
      </c>
      <c r="L179" s="9">
        <v>33973.980970258097</v>
      </c>
      <c r="M179" s="9">
        <v>286818.14631488069</v>
      </c>
    </row>
    <row r="180" spans="1:13" x14ac:dyDescent="0.25">
      <c r="A180">
        <v>2012</v>
      </c>
      <c r="B180" s="7" t="s">
        <v>463</v>
      </c>
      <c r="C180" s="9">
        <v>93936.764571639855</v>
      </c>
      <c r="D180" s="9">
        <v>66316.726335441097</v>
      </c>
      <c r="E180" s="9">
        <v>618005.62873300165</v>
      </c>
      <c r="F180" s="9">
        <v>9757.1518763143868</v>
      </c>
      <c r="G180" s="9">
        <v>432542.04752725235</v>
      </c>
      <c r="H180" s="9">
        <v>49298.582697154648</v>
      </c>
      <c r="I180" s="9">
        <v>23282.542703633389</v>
      </c>
      <c r="J180" s="9">
        <v>36344.407063520033</v>
      </c>
      <c r="K180" s="9">
        <v>9608.8375950629943</v>
      </c>
      <c r="L180" s="9">
        <v>221173.07631792373</v>
      </c>
      <c r="M180" s="9">
        <v>1560265.7654209444</v>
      </c>
    </row>
    <row r="181" spans="1:13" x14ac:dyDescent="0.25">
      <c r="A181">
        <v>2012</v>
      </c>
      <c r="B181" s="7" t="s">
        <v>464</v>
      </c>
      <c r="C181" s="9">
        <v>364438.69062490709</v>
      </c>
      <c r="D181" s="9">
        <v>121290.58065820721</v>
      </c>
      <c r="E181" s="9">
        <v>1533072.0002338872</v>
      </c>
      <c r="F181" s="9">
        <v>30085.948505656896</v>
      </c>
      <c r="G181" s="9">
        <v>1344259.0266600307</v>
      </c>
      <c r="H181" s="9">
        <v>192215.28848152826</v>
      </c>
      <c r="I181" s="9">
        <v>76532.332100850981</v>
      </c>
      <c r="J181" s="9">
        <v>81878.117442530318</v>
      </c>
      <c r="K181" s="9">
        <v>57910.040215041547</v>
      </c>
      <c r="L181" s="9">
        <v>400777.07678135252</v>
      </c>
      <c r="M181" s="9">
        <v>4202459.1017039921</v>
      </c>
    </row>
    <row r="182" spans="1:13" x14ac:dyDescent="0.25">
      <c r="A182">
        <v>2012</v>
      </c>
      <c r="B182" s="7" t="s">
        <v>465</v>
      </c>
      <c r="C182" s="9">
        <v>47424.882344421625</v>
      </c>
      <c r="D182" s="9">
        <v>17233.738014197723</v>
      </c>
      <c r="E182" s="9">
        <v>390543.65874035616</v>
      </c>
      <c r="F182" s="9">
        <v>3288.9671429228542</v>
      </c>
      <c r="G182" s="9">
        <v>319025.37081360188</v>
      </c>
      <c r="H182" s="9">
        <v>33859.728438518643</v>
      </c>
      <c r="I182" s="9">
        <v>22336.491620432113</v>
      </c>
      <c r="J182" s="9">
        <v>34979.051118815965</v>
      </c>
      <c r="K182" s="9">
        <v>959.37974149938862</v>
      </c>
      <c r="L182" s="9">
        <v>78682.056144487928</v>
      </c>
      <c r="M182" s="9">
        <v>948333.32411925425</v>
      </c>
    </row>
    <row r="183" spans="1:13" x14ac:dyDescent="0.25">
      <c r="A183">
        <v>2012</v>
      </c>
      <c r="B183" s="7" t="s">
        <v>466</v>
      </c>
      <c r="C183" s="9">
        <v>566698.16197144194</v>
      </c>
      <c r="D183" s="9">
        <v>178736.80512114859</v>
      </c>
      <c r="E183" s="9">
        <v>8960394.4509320054</v>
      </c>
      <c r="F183" s="9">
        <v>158456.67523376452</v>
      </c>
      <c r="G183" s="9">
        <v>2479130.0680862404</v>
      </c>
      <c r="H183" s="9">
        <v>308615.51927595405</v>
      </c>
      <c r="I183" s="9">
        <v>105752.38494992052</v>
      </c>
      <c r="J183" s="9">
        <v>238535.191959118</v>
      </c>
      <c r="K183" s="9">
        <v>169861.96785812796</v>
      </c>
      <c r="L183" s="9">
        <v>938736.16364806937</v>
      </c>
      <c r="M183" s="9">
        <v>14104917.389035791</v>
      </c>
    </row>
    <row r="184" spans="1:13" x14ac:dyDescent="0.25">
      <c r="A184">
        <v>2012</v>
      </c>
      <c r="B184" s="7" t="s">
        <v>467</v>
      </c>
      <c r="C184" s="9">
        <v>2366722.7058878317</v>
      </c>
      <c r="D184" s="9">
        <v>583981.4587771066</v>
      </c>
      <c r="E184" s="9">
        <v>13176984.06332639</v>
      </c>
      <c r="F184" s="9">
        <v>1155891.1924806589</v>
      </c>
      <c r="G184" s="9">
        <v>10913365.605255011</v>
      </c>
      <c r="H184" s="9">
        <v>1134083.0168139627</v>
      </c>
      <c r="I184" s="9">
        <v>357161.55825388752</v>
      </c>
      <c r="J184" s="9">
        <v>1230439.8665636037</v>
      </c>
      <c r="K184" s="9">
        <v>121041.15429334475</v>
      </c>
      <c r="L184" s="9">
        <v>7382475.0814825259</v>
      </c>
      <c r="M184" s="9">
        <v>38422145.703134321</v>
      </c>
    </row>
    <row r="185" spans="1:13" x14ac:dyDescent="0.25">
      <c r="A185">
        <v>2012</v>
      </c>
      <c r="B185" s="7" t="s">
        <v>468</v>
      </c>
      <c r="C185" s="9">
        <v>287818.61025229527</v>
      </c>
      <c r="D185" s="9">
        <v>108688.21339700019</v>
      </c>
      <c r="E185" s="9">
        <v>1277223.7463110278</v>
      </c>
      <c r="F185" s="9">
        <v>66780.091993285008</v>
      </c>
      <c r="G185" s="9">
        <v>1468491.8134661312</v>
      </c>
      <c r="H185" s="9">
        <v>152225.58308237433</v>
      </c>
      <c r="I185" s="9">
        <v>62016.283186580928</v>
      </c>
      <c r="J185" s="9">
        <v>128032.45257074565</v>
      </c>
      <c r="K185" s="9">
        <v>40444.465917625203</v>
      </c>
      <c r="L185" s="9">
        <v>440708.39433939673</v>
      </c>
      <c r="M185" s="9">
        <v>4032429.6545164618</v>
      </c>
    </row>
    <row r="186" spans="1:13" x14ac:dyDescent="0.25">
      <c r="A186">
        <v>2012</v>
      </c>
      <c r="B186" s="7" t="s">
        <v>469</v>
      </c>
      <c r="C186" s="9">
        <v>173147.67047386861</v>
      </c>
      <c r="D186" s="9">
        <v>32866.143134325532</v>
      </c>
      <c r="E186" s="9">
        <v>864896.94204511528</v>
      </c>
      <c r="F186" s="9">
        <v>24080.991833018899</v>
      </c>
      <c r="G186" s="9">
        <v>520655.9252078695</v>
      </c>
      <c r="H186" s="9">
        <v>117602.973986709</v>
      </c>
      <c r="I186" s="9">
        <v>76438.113919699623</v>
      </c>
      <c r="J186" s="9">
        <v>60236.218304323949</v>
      </c>
      <c r="K186" s="9">
        <v>1004.8491682110821</v>
      </c>
      <c r="L186" s="9">
        <v>225802.53938787139</v>
      </c>
      <c r="M186" s="9">
        <v>2096732.3674610127</v>
      </c>
    </row>
    <row r="187" spans="1:13" x14ac:dyDescent="0.25">
      <c r="A187">
        <v>2012</v>
      </c>
      <c r="B187" s="7" t="s">
        <v>470</v>
      </c>
      <c r="C187" s="9">
        <v>438361.14673376165</v>
      </c>
      <c r="D187" s="9">
        <v>41513.615508302828</v>
      </c>
      <c r="E187" s="9">
        <v>1462946.2492371849</v>
      </c>
      <c r="F187" s="9">
        <v>16012.851720331417</v>
      </c>
      <c r="G187" s="9">
        <v>1177849.7479739911</v>
      </c>
      <c r="H187" s="9">
        <v>144905.03539376927</v>
      </c>
      <c r="I187" s="9">
        <v>51093.12824494989</v>
      </c>
      <c r="J187" s="9">
        <v>79390.671067482835</v>
      </c>
      <c r="K187" s="9">
        <v>23892.32142312733</v>
      </c>
      <c r="L187" s="9">
        <v>414557.84825917857</v>
      </c>
      <c r="M187" s="9">
        <v>3850522.6155620799</v>
      </c>
    </row>
    <row r="188" spans="1:13" x14ac:dyDescent="0.25">
      <c r="A188">
        <v>2012</v>
      </c>
      <c r="B188" s="7" t="s">
        <v>471</v>
      </c>
      <c r="C188" s="9">
        <v>21671.378519147118</v>
      </c>
      <c r="D188" s="9">
        <v>13939.793573677161</v>
      </c>
      <c r="E188" s="9">
        <v>241369.48215364423</v>
      </c>
      <c r="F188" s="9">
        <v>5120.8648356260928</v>
      </c>
      <c r="G188" s="9">
        <v>98367.532368155589</v>
      </c>
      <c r="H188" s="9">
        <v>14532.512262320353</v>
      </c>
      <c r="I188" s="9">
        <v>11454.034546707326</v>
      </c>
      <c r="J188" s="9">
        <v>7122.8082566660796</v>
      </c>
      <c r="K188" s="9">
        <v>968.41246597999475</v>
      </c>
      <c r="L188" s="9">
        <v>56641.429414028753</v>
      </c>
      <c r="M188" s="9">
        <v>471188.24839595275</v>
      </c>
    </row>
    <row r="189" spans="1:13" x14ac:dyDescent="0.25">
      <c r="A189">
        <v>2012</v>
      </c>
      <c r="B189" s="7" t="s">
        <v>472</v>
      </c>
      <c r="C189" s="9">
        <v>24422.506453132271</v>
      </c>
      <c r="D189" s="9">
        <v>4990.4551093191203</v>
      </c>
      <c r="E189" s="9">
        <v>225142.56648591525</v>
      </c>
      <c r="F189" s="9">
        <v>20858.727267366514</v>
      </c>
      <c r="G189" s="9">
        <v>108287.89699582972</v>
      </c>
      <c r="H189" s="9">
        <v>20118.863115354703</v>
      </c>
      <c r="I189" s="9">
        <v>6693.8204733493003</v>
      </c>
      <c r="J189" s="9">
        <v>18328.423893504096</v>
      </c>
      <c r="K189" s="9">
        <v>560.10847450208007</v>
      </c>
      <c r="L189" s="9">
        <v>46305.184911677512</v>
      </c>
      <c r="M189" s="9">
        <v>475708.55317995057</v>
      </c>
    </row>
    <row r="190" spans="1:13" x14ac:dyDescent="0.25">
      <c r="A190">
        <v>2012</v>
      </c>
      <c r="B190" s="7" t="s">
        <v>473</v>
      </c>
      <c r="C190" s="9">
        <v>101918.95233235959</v>
      </c>
      <c r="D190" s="9">
        <v>21771.715555390634</v>
      </c>
      <c r="E190" s="9">
        <v>449365.21455830312</v>
      </c>
      <c r="F190" s="9">
        <v>8542.0023748404947</v>
      </c>
      <c r="G190" s="9">
        <v>286902.88844882557</v>
      </c>
      <c r="H190" s="9">
        <v>39718.392184195545</v>
      </c>
      <c r="I190" s="9">
        <v>24975.547786317624</v>
      </c>
      <c r="J190" s="9">
        <v>23523.36055089032</v>
      </c>
      <c r="K190" s="9">
        <v>1152.3137145570224</v>
      </c>
      <c r="L190" s="9">
        <v>110415.60316119855</v>
      </c>
      <c r="M190" s="9">
        <v>1068285.9906668784</v>
      </c>
    </row>
    <row r="191" spans="1:13" x14ac:dyDescent="0.25">
      <c r="A191">
        <v>2012</v>
      </c>
      <c r="B191" s="7" t="s">
        <v>474</v>
      </c>
      <c r="C191" s="9">
        <v>61319.951890090466</v>
      </c>
      <c r="D191" s="9">
        <v>26802.285247282649</v>
      </c>
      <c r="E191" s="9">
        <v>1430577.9515187216</v>
      </c>
      <c r="F191" s="9">
        <v>3811.5202852404141</v>
      </c>
      <c r="G191" s="9">
        <v>589200.69571528642</v>
      </c>
      <c r="H191" s="9">
        <v>85204.706050895125</v>
      </c>
      <c r="I191" s="9">
        <v>19975.535921828468</v>
      </c>
      <c r="J191" s="9">
        <v>17445.822389831454</v>
      </c>
      <c r="K191" s="9">
        <v>13717.270368337238</v>
      </c>
      <c r="L191" s="9">
        <v>303397.73702689668</v>
      </c>
      <c r="M191" s="9">
        <v>2551453.4764144104</v>
      </c>
    </row>
    <row r="192" spans="1:13" x14ac:dyDescent="0.25">
      <c r="B192" s="7" t="s">
        <v>87</v>
      </c>
      <c r="C192" s="9">
        <v>5171979.5854877401</v>
      </c>
      <c r="D192" s="9">
        <v>1438777.4691587985</v>
      </c>
      <c r="E192" s="9">
        <v>33566174.575455412</v>
      </c>
      <c r="F192" s="9">
        <v>1546393.7189294463</v>
      </c>
      <c r="G192" s="9">
        <v>21672989.338020302</v>
      </c>
      <c r="H192" s="9">
        <v>2479660.8139069555</v>
      </c>
      <c r="I192" s="9">
        <v>960550.48554614722</v>
      </c>
      <c r="J192" s="9">
        <v>2076381.2124456596</v>
      </c>
      <c r="K192" s="9">
        <v>536110.26734617422</v>
      </c>
      <c r="L192" s="9">
        <v>11277939.15643274</v>
      </c>
      <c r="M192" s="9">
        <v>80726956.622729361</v>
      </c>
    </row>
    <row r="195" spans="1:13" x14ac:dyDescent="0.25">
      <c r="C195" s="13" t="s">
        <v>93</v>
      </c>
    </row>
    <row r="196" spans="1:13" x14ac:dyDescent="0.25">
      <c r="B196" s="13" t="s">
        <v>94</v>
      </c>
      <c r="C196" s="134" t="s">
        <v>780</v>
      </c>
      <c r="D196" s="134" t="s">
        <v>782</v>
      </c>
      <c r="E196" s="134" t="s">
        <v>23</v>
      </c>
      <c r="F196" s="134" t="s">
        <v>787</v>
      </c>
      <c r="G196" s="134" t="s">
        <v>788</v>
      </c>
      <c r="H196" s="134" t="s">
        <v>791</v>
      </c>
      <c r="I196" s="134" t="s">
        <v>25</v>
      </c>
      <c r="J196" s="134" t="s">
        <v>24</v>
      </c>
      <c r="K196" s="134" t="s">
        <v>35</v>
      </c>
      <c r="L196" s="134" t="s">
        <v>795</v>
      </c>
      <c r="M196" s="134" t="s">
        <v>84</v>
      </c>
    </row>
    <row r="197" spans="1:13" x14ac:dyDescent="0.25">
      <c r="A197">
        <v>2013</v>
      </c>
      <c r="B197" s="7" t="s">
        <v>475</v>
      </c>
      <c r="C197" s="9">
        <v>20138.398625169422</v>
      </c>
      <c r="D197" s="9">
        <v>1257.4949725728245</v>
      </c>
      <c r="E197" s="9">
        <v>136863.77174144794</v>
      </c>
      <c r="F197" s="9">
        <v>715.64762052843912</v>
      </c>
      <c r="G197" s="9">
        <v>55112.852657696145</v>
      </c>
      <c r="H197" s="9">
        <v>8060.9196318810536</v>
      </c>
      <c r="I197" s="9">
        <v>2302.7364361464693</v>
      </c>
      <c r="J197" s="9">
        <v>6225.2985280851099</v>
      </c>
      <c r="K197" s="9">
        <v>1178.3782275803153</v>
      </c>
      <c r="L197" s="9">
        <v>10689.770014713335</v>
      </c>
      <c r="M197" s="9">
        <v>242545.26845582106</v>
      </c>
    </row>
    <row r="198" spans="1:13" x14ac:dyDescent="0.25">
      <c r="A198">
        <v>2013</v>
      </c>
      <c r="B198" s="7" t="s">
        <v>476</v>
      </c>
      <c r="C198" s="9">
        <v>5034.9477308185342</v>
      </c>
      <c r="D198" s="9">
        <v>2319.953050039639</v>
      </c>
      <c r="E198" s="9">
        <v>46394.017445906393</v>
      </c>
      <c r="F198" s="9">
        <v>0</v>
      </c>
      <c r="G198" s="9">
        <v>13757.435297624663</v>
      </c>
      <c r="H198" s="9">
        <v>1852.7015455725882</v>
      </c>
      <c r="I198" s="9">
        <v>2129.4928483239191</v>
      </c>
      <c r="J198" s="9">
        <v>2044.3729863593674</v>
      </c>
      <c r="K198" s="9">
        <v>11402.208888326168</v>
      </c>
      <c r="L198" s="9">
        <v>2457.7078853309195</v>
      </c>
      <c r="M198" s="9">
        <v>87392.837678302196</v>
      </c>
    </row>
    <row r="199" spans="1:13" x14ac:dyDescent="0.25">
      <c r="A199">
        <v>2013</v>
      </c>
      <c r="B199" s="7" t="s">
        <v>477</v>
      </c>
      <c r="C199" s="9">
        <v>62118.050398070183</v>
      </c>
      <c r="D199" s="9">
        <v>41629.214049266149</v>
      </c>
      <c r="E199" s="9">
        <v>330034.00199900608</v>
      </c>
      <c r="F199" s="9">
        <v>2130.3379652027015</v>
      </c>
      <c r="G199" s="9">
        <v>124978.64681236398</v>
      </c>
      <c r="H199" s="9">
        <v>13568.045955022428</v>
      </c>
      <c r="I199" s="9">
        <v>7682.1101030555456</v>
      </c>
      <c r="J199" s="9">
        <v>16851.712837156098</v>
      </c>
      <c r="K199" s="9">
        <v>498.25582076045606</v>
      </c>
      <c r="L199" s="9">
        <v>51957.207324413605</v>
      </c>
      <c r="M199" s="9">
        <v>651447.58326431736</v>
      </c>
    </row>
    <row r="200" spans="1:13" x14ac:dyDescent="0.25">
      <c r="A200">
        <v>2013</v>
      </c>
      <c r="B200" s="7" t="s">
        <v>478</v>
      </c>
      <c r="C200" s="9">
        <v>947.21902007636902</v>
      </c>
      <c r="D200" s="9">
        <v>246.64041520321251</v>
      </c>
      <c r="E200" s="9">
        <v>43250.750615456142</v>
      </c>
      <c r="F200" s="9">
        <v>77.733017470482636</v>
      </c>
      <c r="G200" s="9">
        <v>15764.603006163785</v>
      </c>
      <c r="H200" s="9">
        <v>2447.4937509925217</v>
      </c>
      <c r="I200" s="9">
        <v>3027.6751427414565</v>
      </c>
      <c r="J200" s="9">
        <v>2617.3851242602241</v>
      </c>
      <c r="K200" s="9">
        <v>363.98537883577558</v>
      </c>
      <c r="L200" s="9">
        <v>2790.6351389814859</v>
      </c>
      <c r="M200" s="9">
        <v>71534.120610181446</v>
      </c>
    </row>
    <row r="201" spans="1:13" x14ac:dyDescent="0.25">
      <c r="A201">
        <v>2013</v>
      </c>
      <c r="B201" s="7" t="s">
        <v>479</v>
      </c>
      <c r="C201" s="9">
        <v>36854.768408513897</v>
      </c>
      <c r="D201" s="9">
        <v>19746.652449823705</v>
      </c>
      <c r="E201" s="9">
        <v>280140.28774303669</v>
      </c>
      <c r="F201" s="9">
        <v>3491.9867639620875</v>
      </c>
      <c r="G201" s="9">
        <v>188383.31712902966</v>
      </c>
      <c r="H201" s="9">
        <v>32777.084780592719</v>
      </c>
      <c r="I201" s="9">
        <v>9310.3047340950925</v>
      </c>
      <c r="J201" s="9">
        <v>13305.341187776692</v>
      </c>
      <c r="K201" s="9">
        <v>80578.53409999689</v>
      </c>
      <c r="L201" s="9">
        <v>61697.207650409342</v>
      </c>
      <c r="M201" s="9">
        <v>726285.48494723672</v>
      </c>
    </row>
    <row r="202" spans="1:13" x14ac:dyDescent="0.25">
      <c r="A202">
        <v>2013</v>
      </c>
      <c r="B202" s="7" t="s">
        <v>480</v>
      </c>
      <c r="C202" s="9">
        <v>2564.1431202355348</v>
      </c>
      <c r="D202" s="9">
        <v>2331.5296908148803</v>
      </c>
      <c r="E202" s="9">
        <v>35571.058339940348</v>
      </c>
      <c r="F202" s="9">
        <v>0</v>
      </c>
      <c r="G202" s="9">
        <v>14265.157758827687</v>
      </c>
      <c r="H202" s="9">
        <v>1901.2514991667967</v>
      </c>
      <c r="I202" s="9">
        <v>1535.1178805238571</v>
      </c>
      <c r="J202" s="9">
        <v>261.53081632769249</v>
      </c>
      <c r="K202" s="9">
        <v>176.85717044033782</v>
      </c>
      <c r="L202" s="9">
        <v>7103.6803019979197</v>
      </c>
      <c r="M202" s="9">
        <v>65710.326578275053</v>
      </c>
    </row>
    <row r="203" spans="1:13" x14ac:dyDescent="0.25">
      <c r="A203">
        <v>2013</v>
      </c>
      <c r="B203" s="7" t="s">
        <v>481</v>
      </c>
      <c r="C203" s="9">
        <v>6939.3526191358433</v>
      </c>
      <c r="D203" s="9">
        <v>641.69570704072078</v>
      </c>
      <c r="E203" s="9">
        <v>65322.076657112797</v>
      </c>
      <c r="F203" s="9">
        <v>308.02878850652695</v>
      </c>
      <c r="G203" s="9">
        <v>35014.408455174758</v>
      </c>
      <c r="H203" s="9">
        <v>6257.6293942250286</v>
      </c>
      <c r="I203" s="9">
        <v>2104.4708807316979</v>
      </c>
      <c r="J203" s="9">
        <v>1882.8128841258479</v>
      </c>
      <c r="K203" s="9">
        <v>84.297553270542096</v>
      </c>
      <c r="L203" s="9">
        <v>6931.5378772218628</v>
      </c>
      <c r="M203" s="9">
        <v>125486.31081654564</v>
      </c>
    </row>
    <row r="204" spans="1:13" x14ac:dyDescent="0.25">
      <c r="A204">
        <v>2013</v>
      </c>
      <c r="B204" s="7" t="s">
        <v>482</v>
      </c>
      <c r="C204" s="9">
        <v>31137.037813749612</v>
      </c>
      <c r="D204" s="9">
        <v>3382.3976702086916</v>
      </c>
      <c r="E204" s="9">
        <v>222888.98979129418</v>
      </c>
      <c r="F204" s="9">
        <v>790.7044681504276</v>
      </c>
      <c r="G204" s="9">
        <v>95783.004735183451</v>
      </c>
      <c r="H204" s="9">
        <v>12074.005596238401</v>
      </c>
      <c r="I204" s="9">
        <v>4923.913082505539</v>
      </c>
      <c r="J204" s="9">
        <v>10348.459903855128</v>
      </c>
      <c r="K204" s="9">
        <v>2690.9581302414335</v>
      </c>
      <c r="L204" s="9">
        <v>36402.166791792064</v>
      </c>
      <c r="M204" s="9">
        <v>420421.63798321894</v>
      </c>
    </row>
    <row r="205" spans="1:13" x14ac:dyDescent="0.25">
      <c r="A205">
        <v>2013</v>
      </c>
      <c r="B205" s="7" t="s">
        <v>483</v>
      </c>
      <c r="C205" s="9">
        <v>19791.959328117886</v>
      </c>
      <c r="D205" s="9">
        <v>19888.312182078869</v>
      </c>
      <c r="E205" s="9">
        <v>108290.29818482464</v>
      </c>
      <c r="F205" s="9">
        <v>5253.8079462871328</v>
      </c>
      <c r="G205" s="9">
        <v>68106.126117399181</v>
      </c>
      <c r="H205" s="9">
        <v>7937.8531354572706</v>
      </c>
      <c r="I205" s="9">
        <v>2280.932608227949</v>
      </c>
      <c r="J205" s="9">
        <v>4617.6480132022843</v>
      </c>
      <c r="K205" s="9">
        <v>10718.375794085752</v>
      </c>
      <c r="L205" s="9">
        <v>53221.901257590071</v>
      </c>
      <c r="M205" s="9">
        <v>300107.21456727106</v>
      </c>
    </row>
    <row r="206" spans="1:13" x14ac:dyDescent="0.25">
      <c r="A206">
        <v>2013</v>
      </c>
      <c r="B206" s="7" t="s">
        <v>484</v>
      </c>
      <c r="C206" s="9">
        <v>82343.836503707105</v>
      </c>
      <c r="D206" s="9">
        <v>87110.626219288635</v>
      </c>
      <c r="E206" s="9">
        <v>398059.18316189578</v>
      </c>
      <c r="F206" s="9">
        <v>5044.5338054932072</v>
      </c>
      <c r="G206" s="9">
        <v>378703.61816981999</v>
      </c>
      <c r="H206" s="9">
        <v>33809.279365967232</v>
      </c>
      <c r="I206" s="9">
        <v>58712.88400604971</v>
      </c>
      <c r="J206" s="9">
        <v>25067.995915748619</v>
      </c>
      <c r="K206" s="9">
        <v>198.12362768850767</v>
      </c>
      <c r="L206" s="9">
        <v>110641.68451422561</v>
      </c>
      <c r="M206" s="9">
        <v>1179691.7652898845</v>
      </c>
    </row>
    <row r="207" spans="1:13" x14ac:dyDescent="0.25">
      <c r="A207">
        <v>2013</v>
      </c>
      <c r="B207" s="7" t="s">
        <v>485</v>
      </c>
      <c r="C207" s="9">
        <v>22910.911584221409</v>
      </c>
      <c r="D207" s="9">
        <v>12650.011272788901</v>
      </c>
      <c r="E207" s="9">
        <v>272459.53158021631</v>
      </c>
      <c r="F207" s="9">
        <v>5926.2856458474616</v>
      </c>
      <c r="G207" s="9">
        <v>94150.233850113989</v>
      </c>
      <c r="H207" s="9">
        <v>14282.166862883581</v>
      </c>
      <c r="I207" s="9">
        <v>10664.104796357213</v>
      </c>
      <c r="J207" s="9">
        <v>6510.2083266290792</v>
      </c>
      <c r="K207" s="9">
        <v>2759.8264354144144</v>
      </c>
      <c r="L207" s="9">
        <v>49534.565170170143</v>
      </c>
      <c r="M207" s="9">
        <v>491847.84552464256</v>
      </c>
    </row>
    <row r="208" spans="1:13" x14ac:dyDescent="0.25">
      <c r="A208">
        <v>2013</v>
      </c>
      <c r="B208" s="7" t="s">
        <v>486</v>
      </c>
      <c r="C208" s="9">
        <v>15212.365874143072</v>
      </c>
      <c r="D208" s="9">
        <v>10188.17872806442</v>
      </c>
      <c r="E208" s="9">
        <v>226171.95113474695</v>
      </c>
      <c r="F208" s="9">
        <v>5514.4228720340561</v>
      </c>
      <c r="G208" s="9">
        <v>92160.13691235664</v>
      </c>
      <c r="H208" s="9">
        <v>12333.869997661612</v>
      </c>
      <c r="I208" s="9">
        <v>5059.4281462453173</v>
      </c>
      <c r="J208" s="9">
        <v>18663.655902792565</v>
      </c>
      <c r="K208" s="9">
        <v>0</v>
      </c>
      <c r="L208" s="9">
        <v>38164.708996975431</v>
      </c>
      <c r="M208" s="9">
        <v>423468.71856502007</v>
      </c>
    </row>
    <row r="209" spans="1:13" x14ac:dyDescent="0.25">
      <c r="A209">
        <v>2013</v>
      </c>
      <c r="B209" s="7" t="s">
        <v>487</v>
      </c>
      <c r="C209" s="9">
        <v>68735.420402857839</v>
      </c>
      <c r="D209" s="9">
        <v>27186.281751950126</v>
      </c>
      <c r="E209" s="9">
        <v>572310.173706676</v>
      </c>
      <c r="F209" s="9">
        <v>22329.19278249811</v>
      </c>
      <c r="G209" s="9">
        <v>695987.29446481157</v>
      </c>
      <c r="H209" s="9">
        <v>51802.078431499285</v>
      </c>
      <c r="I209" s="9">
        <v>28037.43113569124</v>
      </c>
      <c r="J209" s="9">
        <v>25808.722425231659</v>
      </c>
      <c r="K209" s="9">
        <v>6069.4054841535835</v>
      </c>
      <c r="L209" s="9">
        <v>216357.44353238068</v>
      </c>
      <c r="M209" s="9">
        <v>1714623.4441177503</v>
      </c>
    </row>
    <row r="210" spans="1:13" x14ac:dyDescent="0.25">
      <c r="A210">
        <v>2013</v>
      </c>
      <c r="B210" s="7" t="s">
        <v>488</v>
      </c>
      <c r="C210" s="9">
        <v>9752.4737868796819</v>
      </c>
      <c r="D210" s="9">
        <v>3182.9410286089851</v>
      </c>
      <c r="E210" s="9">
        <v>147337.21327717049</v>
      </c>
      <c r="F210" s="9">
        <v>5856.9585645019934</v>
      </c>
      <c r="G210" s="9">
        <v>48560.870012219013</v>
      </c>
      <c r="H210" s="9">
        <v>11957.82302396595</v>
      </c>
      <c r="I210" s="9">
        <v>6687.0321505272577</v>
      </c>
      <c r="J210" s="9">
        <v>3592.0653782768395</v>
      </c>
      <c r="K210" s="9">
        <v>125.12478654764683</v>
      </c>
      <c r="L210" s="9">
        <v>18959.442561254156</v>
      </c>
      <c r="M210" s="9">
        <v>256011.94456995203</v>
      </c>
    </row>
    <row r="211" spans="1:13" x14ac:dyDescent="0.25">
      <c r="A211">
        <v>2013</v>
      </c>
      <c r="B211" s="7" t="s">
        <v>489</v>
      </c>
      <c r="C211" s="9">
        <v>40983.121852919816</v>
      </c>
      <c r="D211" s="9">
        <v>6557.3633092235577</v>
      </c>
      <c r="E211" s="9">
        <v>121217.16591973735</v>
      </c>
      <c r="F211" s="9">
        <v>8223.1090036242967</v>
      </c>
      <c r="G211" s="9">
        <v>81597.892737661241</v>
      </c>
      <c r="H211" s="9">
        <v>11687.031627607852</v>
      </c>
      <c r="I211" s="9">
        <v>4939.0403428766067</v>
      </c>
      <c r="J211" s="9">
        <v>1073.999636543462</v>
      </c>
      <c r="K211" s="9">
        <v>235.3520174277923</v>
      </c>
      <c r="L211" s="9">
        <v>36681.64435448392</v>
      </c>
      <c r="M211" s="9">
        <v>313195.72080210591</v>
      </c>
    </row>
    <row r="212" spans="1:13" x14ac:dyDescent="0.25">
      <c r="A212">
        <v>2013</v>
      </c>
      <c r="B212" s="7" t="s">
        <v>490</v>
      </c>
      <c r="C212" s="9">
        <v>110624.44022514291</v>
      </c>
      <c r="D212" s="9">
        <v>86233.613064599063</v>
      </c>
      <c r="E212" s="9">
        <v>626341.86577907531</v>
      </c>
      <c r="F212" s="9">
        <v>11880.993011546601</v>
      </c>
      <c r="G212" s="9">
        <v>411260.05600986659</v>
      </c>
      <c r="H212" s="9">
        <v>56220.32235938192</v>
      </c>
      <c r="I212" s="9">
        <v>26426.595191034405</v>
      </c>
      <c r="J212" s="9">
        <v>38386.566637030075</v>
      </c>
      <c r="K212" s="9">
        <v>9479.5272242302708</v>
      </c>
      <c r="L212" s="9">
        <v>208908.98137183176</v>
      </c>
      <c r="M212" s="9">
        <v>1585762.9608737391</v>
      </c>
    </row>
    <row r="213" spans="1:13" x14ac:dyDescent="0.25">
      <c r="A213">
        <v>2013</v>
      </c>
      <c r="B213" s="7" t="s">
        <v>491</v>
      </c>
      <c r="C213" s="9">
        <v>340113.89785432047</v>
      </c>
      <c r="D213" s="9">
        <v>115747.20815146936</v>
      </c>
      <c r="E213" s="9">
        <v>1580179.5856830531</v>
      </c>
      <c r="F213" s="9">
        <v>35531.832994705743</v>
      </c>
      <c r="G213" s="9">
        <v>1319713.3220946698</v>
      </c>
      <c r="H213" s="9">
        <v>210545.30255984745</v>
      </c>
      <c r="I213" s="9">
        <v>88698.010991373783</v>
      </c>
      <c r="J213" s="9">
        <v>91448.087018801511</v>
      </c>
      <c r="K213" s="9">
        <v>50429.689080757707</v>
      </c>
      <c r="L213" s="9">
        <v>433363.09640934982</v>
      </c>
      <c r="M213" s="9">
        <v>4265770.0328383483</v>
      </c>
    </row>
    <row r="214" spans="1:13" x14ac:dyDescent="0.25">
      <c r="A214">
        <v>2013</v>
      </c>
      <c r="B214" s="7" t="s">
        <v>492</v>
      </c>
      <c r="C214" s="9">
        <v>56014.327570466412</v>
      </c>
      <c r="D214" s="9">
        <v>28071.442630629328</v>
      </c>
      <c r="E214" s="9">
        <v>408452.58936156658</v>
      </c>
      <c r="F214" s="9">
        <v>7099.7671594117392</v>
      </c>
      <c r="G214" s="9">
        <v>318522.91778310528</v>
      </c>
      <c r="H214" s="9">
        <v>40778.264928533201</v>
      </c>
      <c r="I214" s="9">
        <v>26222.546465313</v>
      </c>
      <c r="J214" s="9">
        <v>39726.279530685933</v>
      </c>
      <c r="K214" s="9">
        <v>970.3471165553326</v>
      </c>
      <c r="L214" s="9">
        <v>87494.960484225696</v>
      </c>
      <c r="M214" s="9">
        <v>1013353.4430304925</v>
      </c>
    </row>
    <row r="215" spans="1:13" x14ac:dyDescent="0.25">
      <c r="A215">
        <v>2013</v>
      </c>
      <c r="B215" s="7" t="s">
        <v>493</v>
      </c>
      <c r="C215" s="9">
        <v>559087.03946388769</v>
      </c>
      <c r="D215" s="9">
        <v>206006.11784050812</v>
      </c>
      <c r="E215" s="9">
        <v>8392911.9893980213</v>
      </c>
      <c r="F215" s="9">
        <v>166629.9038729234</v>
      </c>
      <c r="G215" s="9">
        <v>2274932.9655142813</v>
      </c>
      <c r="H215" s="9">
        <v>343042.0600516501</v>
      </c>
      <c r="I215" s="9">
        <v>140849.1116423707</v>
      </c>
      <c r="J215" s="9">
        <v>255116.91672929924</v>
      </c>
      <c r="K215" s="9">
        <v>169878.20809009756</v>
      </c>
      <c r="L215" s="9">
        <v>1005482.3261217335</v>
      </c>
      <c r="M215" s="9">
        <v>13513936.63872477</v>
      </c>
    </row>
    <row r="216" spans="1:13" x14ac:dyDescent="0.25">
      <c r="A216">
        <v>2013</v>
      </c>
      <c r="B216" s="7" t="s">
        <v>494</v>
      </c>
      <c r="C216" s="9">
        <v>2276158.4789089379</v>
      </c>
      <c r="D216" s="9">
        <v>621118.41096323426</v>
      </c>
      <c r="E216" s="9">
        <v>12580565.228443203</v>
      </c>
      <c r="F216" s="9">
        <v>1660276.1435860023</v>
      </c>
      <c r="G216" s="9">
        <v>10092880.643361378</v>
      </c>
      <c r="H216" s="9">
        <v>1158887.3866781653</v>
      </c>
      <c r="I216" s="9">
        <v>410663.7614132138</v>
      </c>
      <c r="J216" s="9">
        <v>1703051.9490236863</v>
      </c>
      <c r="K216" s="9">
        <v>118566.02861104946</v>
      </c>
      <c r="L216" s="9">
        <v>7600632.2459472623</v>
      </c>
      <c r="M216" s="9">
        <v>38222800.276936136</v>
      </c>
    </row>
    <row r="217" spans="1:13" x14ac:dyDescent="0.25">
      <c r="A217">
        <v>2013</v>
      </c>
      <c r="B217" s="7" t="s">
        <v>495</v>
      </c>
      <c r="C217" s="9">
        <v>331747.02511090389</v>
      </c>
      <c r="D217" s="9">
        <v>102059.53186049935</v>
      </c>
      <c r="E217" s="9">
        <v>1345662.7480334414</v>
      </c>
      <c r="F217" s="9">
        <v>89369.320991167609</v>
      </c>
      <c r="G217" s="9">
        <v>1424033.4800840141</v>
      </c>
      <c r="H217" s="9">
        <v>150065.82998811474</v>
      </c>
      <c r="I217" s="9">
        <v>71098.99617213622</v>
      </c>
      <c r="J217" s="9">
        <v>170924.8275925495</v>
      </c>
      <c r="K217" s="9">
        <v>55525.867778345433</v>
      </c>
      <c r="L217" s="9">
        <v>396208.79219889594</v>
      </c>
      <c r="M217" s="9">
        <v>4136696.4198100679</v>
      </c>
    </row>
    <row r="218" spans="1:13" x14ac:dyDescent="0.25">
      <c r="A218">
        <v>2013</v>
      </c>
      <c r="B218" s="7" t="s">
        <v>496</v>
      </c>
      <c r="C218" s="9">
        <v>180437.50550457853</v>
      </c>
      <c r="D218" s="9">
        <v>36252.130316299794</v>
      </c>
      <c r="E218" s="9">
        <v>929941.3685231905</v>
      </c>
      <c r="F218" s="9">
        <v>33049.46701175467</v>
      </c>
      <c r="G218" s="9">
        <v>512378.31502183882</v>
      </c>
      <c r="H218" s="9">
        <v>126360.06736100299</v>
      </c>
      <c r="I218" s="9">
        <v>89931.657345050844</v>
      </c>
      <c r="J218" s="9">
        <v>73593.031679220585</v>
      </c>
      <c r="K218" s="9">
        <v>972.05899754636312</v>
      </c>
      <c r="L218" s="9">
        <v>251813.00161268478</v>
      </c>
      <c r="M218" s="9">
        <v>2234728.603373168</v>
      </c>
    </row>
    <row r="219" spans="1:13" x14ac:dyDescent="0.25">
      <c r="A219">
        <v>2013</v>
      </c>
      <c r="B219" s="7" t="s">
        <v>497</v>
      </c>
      <c r="C219" s="9">
        <v>449587.97784769529</v>
      </c>
      <c r="D219" s="9">
        <v>45217.10514603489</v>
      </c>
      <c r="E219" s="9">
        <v>1546497.3738444429</v>
      </c>
      <c r="F219" s="9">
        <v>26496.025293429469</v>
      </c>
      <c r="G219" s="9">
        <v>1112392.0810461119</v>
      </c>
      <c r="H219" s="9">
        <v>157319.74029163405</v>
      </c>
      <c r="I219" s="9">
        <v>66159.534841007611</v>
      </c>
      <c r="J219" s="9">
        <v>106213.61120753852</v>
      </c>
      <c r="K219" s="9">
        <v>32763.823210066334</v>
      </c>
      <c r="L219" s="9">
        <v>444511.69599719602</v>
      </c>
      <c r="M219" s="9">
        <v>3987158.968725157</v>
      </c>
    </row>
    <row r="220" spans="1:13" x14ac:dyDescent="0.25">
      <c r="A220">
        <v>2013</v>
      </c>
      <c r="B220" s="7" t="s">
        <v>498</v>
      </c>
      <c r="C220" s="9">
        <v>27329.581828300499</v>
      </c>
      <c r="D220" s="9">
        <v>15454.85344773926</v>
      </c>
      <c r="E220" s="9">
        <v>251299.80939901338</v>
      </c>
      <c r="F220" s="9">
        <v>4011.5814124635926</v>
      </c>
      <c r="G220" s="9">
        <v>99230.578847502737</v>
      </c>
      <c r="H220" s="9">
        <v>16090.978885376779</v>
      </c>
      <c r="I220" s="9">
        <v>15176.372955399351</v>
      </c>
      <c r="J220" s="9">
        <v>7304.7474063931004</v>
      </c>
      <c r="K220" s="9">
        <v>3653.2046249550631</v>
      </c>
      <c r="L220" s="9">
        <v>70200.291204518755</v>
      </c>
      <c r="M220" s="9">
        <v>509752.00001166249</v>
      </c>
    </row>
    <row r="221" spans="1:13" x14ac:dyDescent="0.25">
      <c r="A221">
        <v>2013</v>
      </c>
      <c r="B221" s="7" t="s">
        <v>499</v>
      </c>
      <c r="C221" s="9">
        <v>25154.879536336553</v>
      </c>
      <c r="D221" s="9">
        <v>6030.2405935920488</v>
      </c>
      <c r="E221" s="9">
        <v>249123.98590692136</v>
      </c>
      <c r="F221" s="9">
        <v>5849.3781904842108</v>
      </c>
      <c r="G221" s="9">
        <v>99805.579043977821</v>
      </c>
      <c r="H221" s="9">
        <v>19096.463120551613</v>
      </c>
      <c r="I221" s="9">
        <v>8096.735709002176</v>
      </c>
      <c r="J221" s="9">
        <v>20174.329514926452</v>
      </c>
      <c r="K221" s="9">
        <v>503.94993917778277</v>
      </c>
      <c r="L221" s="9">
        <v>49775.98258972085</v>
      </c>
      <c r="M221" s="9">
        <v>483611.52414469089</v>
      </c>
    </row>
    <row r="222" spans="1:13" x14ac:dyDescent="0.25">
      <c r="A222">
        <v>2013</v>
      </c>
      <c r="B222" s="7" t="s">
        <v>500</v>
      </c>
      <c r="C222" s="9">
        <v>109951.14210516191</v>
      </c>
      <c r="D222" s="9">
        <v>21245.818910196627</v>
      </c>
      <c r="E222" s="9">
        <v>518350.11816903896</v>
      </c>
      <c r="F222" s="9">
        <v>11302.044521494103</v>
      </c>
      <c r="G222" s="9">
        <v>286147.70665392268</v>
      </c>
      <c r="H222" s="9">
        <v>42517.401735137122</v>
      </c>
      <c r="I222" s="9">
        <v>29034.581985400022</v>
      </c>
      <c r="J222" s="9">
        <v>35305.602590152281</v>
      </c>
      <c r="K222" s="9">
        <v>2317.8057688136741</v>
      </c>
      <c r="L222" s="9">
        <v>117625.52976767298</v>
      </c>
      <c r="M222" s="9">
        <v>1173797.7522069903</v>
      </c>
    </row>
    <row r="223" spans="1:13" x14ac:dyDescent="0.25">
      <c r="A223">
        <v>2013</v>
      </c>
      <c r="B223" s="7" t="s">
        <v>501</v>
      </c>
      <c r="C223" s="9">
        <v>76991.369089537489</v>
      </c>
      <c r="D223" s="9">
        <v>34170.621418512608</v>
      </c>
      <c r="E223" s="9">
        <v>1514681.6774172827</v>
      </c>
      <c r="F223" s="9">
        <v>5706.8809261384631</v>
      </c>
      <c r="G223" s="9">
        <v>616665.94535221218</v>
      </c>
      <c r="H223" s="9">
        <v>92933.672703045057</v>
      </c>
      <c r="I223" s="9">
        <v>28274.947009875472</v>
      </c>
      <c r="J223" s="9">
        <v>20683.556843898663</v>
      </c>
      <c r="K223" s="9">
        <v>19345.726528268671</v>
      </c>
      <c r="L223" s="9">
        <v>301812.55496911419</v>
      </c>
      <c r="M223" s="9">
        <v>2711266.9522578856</v>
      </c>
    </row>
    <row r="224" spans="1:13" x14ac:dyDescent="0.25">
      <c r="A224">
        <v>2013</v>
      </c>
      <c r="B224" s="7" t="s">
        <v>86</v>
      </c>
      <c r="C224" s="9">
        <v>4968661.6721138852</v>
      </c>
      <c r="D224" s="9">
        <v>1555926.3868402881</v>
      </c>
      <c r="E224" s="9">
        <v>32950318.811256718</v>
      </c>
      <c r="F224" s="9">
        <v>2122866.0882156286</v>
      </c>
      <c r="G224" s="9">
        <v>20570289.188929327</v>
      </c>
      <c r="H224" s="9">
        <v>2636606.7252611746</v>
      </c>
      <c r="I224" s="9">
        <v>1150029.5260152763</v>
      </c>
      <c r="J224" s="9">
        <v>2700800.7156405533</v>
      </c>
      <c r="K224" s="9">
        <v>581485.92038463335</v>
      </c>
      <c r="L224" s="9">
        <v>11671420.762046147</v>
      </c>
      <c r="M224" s="9">
        <v>80908405.796703622</v>
      </c>
    </row>
    <row r="227" spans="1:13" x14ac:dyDescent="0.25">
      <c r="C227" s="13" t="s">
        <v>93</v>
      </c>
    </row>
    <row r="228" spans="1:13" x14ac:dyDescent="0.25">
      <c r="B228" s="13" t="s">
        <v>94</v>
      </c>
      <c r="C228" s="134" t="s">
        <v>780</v>
      </c>
      <c r="D228" s="134" t="s">
        <v>782</v>
      </c>
      <c r="E228" s="134" t="s">
        <v>23</v>
      </c>
      <c r="F228" s="134" t="s">
        <v>787</v>
      </c>
      <c r="G228" s="134" t="s">
        <v>788</v>
      </c>
      <c r="H228" s="134" t="s">
        <v>791</v>
      </c>
      <c r="I228" s="134" t="s">
        <v>25</v>
      </c>
      <c r="J228" s="134" t="s">
        <v>24</v>
      </c>
      <c r="K228" s="134" t="s">
        <v>35</v>
      </c>
      <c r="L228" s="134" t="s">
        <v>795</v>
      </c>
      <c r="M228" s="134" t="s">
        <v>84</v>
      </c>
    </row>
    <row r="229" spans="1:13" x14ac:dyDescent="0.25">
      <c r="A229">
        <v>2014</v>
      </c>
      <c r="B229" s="7" t="s">
        <v>502</v>
      </c>
      <c r="C229" s="9">
        <v>19319.488433451988</v>
      </c>
      <c r="D229" s="9">
        <v>1999.4233936346986</v>
      </c>
      <c r="E229" s="9">
        <v>142770.33396171467</v>
      </c>
      <c r="F229" s="9">
        <v>816.846453552958</v>
      </c>
      <c r="G229" s="9">
        <v>74572.236507235357</v>
      </c>
      <c r="H229" s="9">
        <v>8814.3808621823355</v>
      </c>
      <c r="I229" s="9">
        <v>2306.2091912479573</v>
      </c>
      <c r="J229" s="9">
        <v>5580.3173400688529</v>
      </c>
      <c r="K229" s="9">
        <v>1240.5851325745534</v>
      </c>
      <c r="L229" s="9">
        <v>17658.829605326995</v>
      </c>
      <c r="M229" s="9">
        <v>275078.65088099032</v>
      </c>
    </row>
    <row r="230" spans="1:13" x14ac:dyDescent="0.25">
      <c r="A230">
        <v>2014</v>
      </c>
      <c r="B230" s="7" t="s">
        <v>503</v>
      </c>
      <c r="C230" s="9">
        <v>6239.2309411600127</v>
      </c>
      <c r="D230" s="9">
        <v>3449.216294801774</v>
      </c>
      <c r="E230" s="9">
        <v>46097.101556677582</v>
      </c>
      <c r="F230" s="9">
        <v>33.237212271514693</v>
      </c>
      <c r="G230" s="9">
        <v>17495.101718887476</v>
      </c>
      <c r="H230" s="9">
        <v>1836.4110072641467</v>
      </c>
      <c r="I230" s="9">
        <v>2364.9184842455224</v>
      </c>
      <c r="J230" s="9">
        <v>2266.8230311035381</v>
      </c>
      <c r="K230" s="9">
        <v>10148.351259800964</v>
      </c>
      <c r="L230" s="9">
        <v>2475.0192480878522</v>
      </c>
      <c r="M230" s="9">
        <v>92405.410754300407</v>
      </c>
    </row>
    <row r="231" spans="1:13" x14ac:dyDescent="0.25">
      <c r="A231">
        <v>2014</v>
      </c>
      <c r="B231" s="7" t="s">
        <v>504</v>
      </c>
      <c r="C231" s="9">
        <v>69967.133336915693</v>
      </c>
      <c r="D231" s="9">
        <v>46392.976721605824</v>
      </c>
      <c r="E231" s="9">
        <v>350674.09109132719</v>
      </c>
      <c r="F231" s="9">
        <v>1692.7695591277461</v>
      </c>
      <c r="G231" s="9">
        <v>134571.86451143381</v>
      </c>
      <c r="H231" s="9">
        <v>13635.476991047422</v>
      </c>
      <c r="I231" s="9">
        <v>8168.8312527677554</v>
      </c>
      <c r="J231" s="9">
        <v>8674.4671241930591</v>
      </c>
      <c r="K231" s="9">
        <v>128.77675902393756</v>
      </c>
      <c r="L231" s="9">
        <v>50180.616770722903</v>
      </c>
      <c r="M231" s="9">
        <v>684087.00411816523</v>
      </c>
    </row>
    <row r="232" spans="1:13" x14ac:dyDescent="0.25">
      <c r="A232">
        <v>2014</v>
      </c>
      <c r="B232" s="7" t="s">
        <v>505</v>
      </c>
      <c r="C232" s="9">
        <v>1611.1258704603347</v>
      </c>
      <c r="D232" s="9">
        <v>121.36367274093575</v>
      </c>
      <c r="E232" s="9">
        <v>43051.414467224946</v>
      </c>
      <c r="F232" s="9">
        <v>0</v>
      </c>
      <c r="G232" s="9">
        <v>14991.991200221992</v>
      </c>
      <c r="H232" s="9">
        <v>3576.7172315976395</v>
      </c>
      <c r="I232" s="9">
        <v>4261.4816950813592</v>
      </c>
      <c r="J232" s="9">
        <v>2438.7808149685529</v>
      </c>
      <c r="K232" s="9">
        <v>363.81277246448275</v>
      </c>
      <c r="L232" s="9">
        <v>5657.522627210069</v>
      </c>
      <c r="M232" s="9">
        <v>76074.210351970323</v>
      </c>
    </row>
    <row r="233" spans="1:13" x14ac:dyDescent="0.25">
      <c r="A233">
        <v>2014</v>
      </c>
      <c r="B233" s="7" t="s">
        <v>506</v>
      </c>
      <c r="C233" s="9">
        <v>45446.794918101477</v>
      </c>
      <c r="D233" s="9">
        <v>22788.119415847057</v>
      </c>
      <c r="E233" s="9">
        <v>279193.39242890966</v>
      </c>
      <c r="F233" s="9">
        <v>3303.0298161166506</v>
      </c>
      <c r="G233" s="9">
        <v>200672.01153124651</v>
      </c>
      <c r="H233" s="9">
        <v>36003.089092573406</v>
      </c>
      <c r="I233" s="9">
        <v>36272.494684837555</v>
      </c>
      <c r="J233" s="9">
        <v>15651.28350143251</v>
      </c>
      <c r="K233" s="9">
        <v>75767.820166519523</v>
      </c>
      <c r="L233" s="9">
        <v>75368.399276589058</v>
      </c>
      <c r="M233" s="9">
        <v>790466.43483217328</v>
      </c>
    </row>
    <row r="234" spans="1:13" x14ac:dyDescent="0.25">
      <c r="A234">
        <v>2014</v>
      </c>
      <c r="B234" s="7" t="s">
        <v>507</v>
      </c>
      <c r="C234" s="9">
        <v>3333.1042885676734</v>
      </c>
      <c r="D234" s="9">
        <v>2256.4132314577673</v>
      </c>
      <c r="E234" s="9">
        <v>38634.655938261451</v>
      </c>
      <c r="F234" s="9">
        <v>304.03739925368063</v>
      </c>
      <c r="G234" s="9">
        <v>13526.269293761194</v>
      </c>
      <c r="H234" s="9">
        <v>2671.7844786215637</v>
      </c>
      <c r="I234" s="9">
        <v>1502.4268623529467</v>
      </c>
      <c r="J234" s="9">
        <v>149.77149652604464</v>
      </c>
      <c r="K234" s="9">
        <v>153.73357371623953</v>
      </c>
      <c r="L234" s="9">
        <v>4967.7466202283194</v>
      </c>
      <c r="M234" s="9">
        <v>67499.943182746894</v>
      </c>
    </row>
    <row r="235" spans="1:13" x14ac:dyDescent="0.25">
      <c r="A235">
        <v>2014</v>
      </c>
      <c r="B235" s="7" t="s">
        <v>508</v>
      </c>
      <c r="C235" s="9">
        <v>8637.2451706206502</v>
      </c>
      <c r="D235" s="9">
        <v>916.77750568177271</v>
      </c>
      <c r="E235" s="9">
        <v>69408.282946049061</v>
      </c>
      <c r="F235" s="9">
        <v>944.84586626663906</v>
      </c>
      <c r="G235" s="9">
        <v>31116.784686523635</v>
      </c>
      <c r="H235" s="9">
        <v>6866.7509303660381</v>
      </c>
      <c r="I235" s="9">
        <v>2476.4185949542111</v>
      </c>
      <c r="J235" s="9">
        <v>1916.9665507532377</v>
      </c>
      <c r="K235" s="9">
        <v>140.84796304129597</v>
      </c>
      <c r="L235" s="9">
        <v>6322.4384316598607</v>
      </c>
      <c r="M235" s="9">
        <v>128747.35864591639</v>
      </c>
    </row>
    <row r="236" spans="1:13" x14ac:dyDescent="0.25">
      <c r="A236">
        <v>2014</v>
      </c>
      <c r="B236" s="7" t="s">
        <v>509</v>
      </c>
      <c r="C236" s="9">
        <v>39011.707798132564</v>
      </c>
      <c r="D236" s="9">
        <v>4262.1417305012328</v>
      </c>
      <c r="E236" s="9">
        <v>216386.77330462</v>
      </c>
      <c r="F236" s="9">
        <v>1176.1793564672851</v>
      </c>
      <c r="G236" s="9">
        <v>93937.032560591804</v>
      </c>
      <c r="H236" s="9">
        <v>14999.47469874027</v>
      </c>
      <c r="I236" s="9">
        <v>4216.4840371848995</v>
      </c>
      <c r="J236" s="9">
        <v>6829.707218877792</v>
      </c>
      <c r="K236" s="9">
        <v>2154.4540494296998</v>
      </c>
      <c r="L236" s="9">
        <v>33977.232496858735</v>
      </c>
      <c r="M236" s="9">
        <v>416951.18725140434</v>
      </c>
    </row>
    <row r="237" spans="1:13" x14ac:dyDescent="0.25">
      <c r="A237">
        <v>2014</v>
      </c>
      <c r="B237" s="7" t="s">
        <v>510</v>
      </c>
      <c r="C237" s="9">
        <v>22289.040292548652</v>
      </c>
      <c r="D237" s="9">
        <v>20371.656406875787</v>
      </c>
      <c r="E237" s="9">
        <v>105802.41791311368</v>
      </c>
      <c r="F237" s="9">
        <v>5405.4077163710772</v>
      </c>
      <c r="G237" s="9">
        <v>65874.500035592457</v>
      </c>
      <c r="H237" s="9">
        <v>7234.2895255406111</v>
      </c>
      <c r="I237" s="9">
        <v>2783.5254794062503</v>
      </c>
      <c r="J237" s="9">
        <v>4831.8630749235244</v>
      </c>
      <c r="K237" s="9">
        <v>6296.6944352892533</v>
      </c>
      <c r="L237" s="9">
        <v>23309.004857449683</v>
      </c>
      <c r="M237" s="9">
        <v>264198.399737111</v>
      </c>
    </row>
    <row r="238" spans="1:13" x14ac:dyDescent="0.25">
      <c r="A238">
        <v>2014</v>
      </c>
      <c r="B238" s="7" t="s">
        <v>511</v>
      </c>
      <c r="C238" s="9">
        <v>89832.879996505173</v>
      </c>
      <c r="D238" s="9">
        <v>77393.875334865908</v>
      </c>
      <c r="E238" s="9">
        <v>463992.84572680009</v>
      </c>
      <c r="F238" s="9">
        <v>8444.8585453370015</v>
      </c>
      <c r="G238" s="9">
        <v>379303.14913070318</v>
      </c>
      <c r="H238" s="9">
        <v>34463.384158963083</v>
      </c>
      <c r="I238" s="9">
        <v>71606.112082767126</v>
      </c>
      <c r="J238" s="9">
        <v>21766.132294657313</v>
      </c>
      <c r="K238" s="9">
        <v>323.69479231869991</v>
      </c>
      <c r="L238" s="9">
        <v>127634.18367881671</v>
      </c>
      <c r="M238" s="9">
        <v>1274761.1157417342</v>
      </c>
    </row>
    <row r="239" spans="1:13" x14ac:dyDescent="0.25">
      <c r="A239">
        <v>2014</v>
      </c>
      <c r="B239" s="7" t="s">
        <v>512</v>
      </c>
      <c r="C239" s="9">
        <v>22590.751274327296</v>
      </c>
      <c r="D239" s="9">
        <v>14313.981010032225</v>
      </c>
      <c r="E239" s="9">
        <v>279448.41977546678</v>
      </c>
      <c r="F239" s="9">
        <v>7103.4083972449662</v>
      </c>
      <c r="G239" s="9">
        <v>92994.192570351617</v>
      </c>
      <c r="H239" s="9">
        <v>13641.280763802113</v>
      </c>
      <c r="I239" s="9">
        <v>11078.889271693914</v>
      </c>
      <c r="J239" s="9">
        <v>6321.7663838070885</v>
      </c>
      <c r="K239" s="9">
        <v>2776.6133572129565</v>
      </c>
      <c r="L239" s="9">
        <v>59486.95829392915</v>
      </c>
      <c r="M239" s="9">
        <v>509756.26109786821</v>
      </c>
    </row>
    <row r="240" spans="1:13" x14ac:dyDescent="0.25">
      <c r="A240">
        <v>2014</v>
      </c>
      <c r="B240" s="7" t="s">
        <v>513</v>
      </c>
      <c r="C240" s="9">
        <v>19022.354008501094</v>
      </c>
      <c r="D240" s="9">
        <v>13085.147055634061</v>
      </c>
      <c r="E240" s="9">
        <v>254911.41621445757</v>
      </c>
      <c r="F240" s="9">
        <v>11058.321734969688</v>
      </c>
      <c r="G240" s="9">
        <v>102036.89898063775</v>
      </c>
      <c r="H240" s="9">
        <v>14282.716858592368</v>
      </c>
      <c r="I240" s="9">
        <v>6523.5279512783209</v>
      </c>
      <c r="J240" s="9">
        <v>11880.984529898371</v>
      </c>
      <c r="K240" s="9">
        <v>63.248187191960149</v>
      </c>
      <c r="L240" s="9">
        <v>41325.716552466671</v>
      </c>
      <c r="M240" s="9">
        <v>474190.3320736278</v>
      </c>
    </row>
    <row r="241" spans="1:13" x14ac:dyDescent="0.25">
      <c r="A241">
        <v>2014</v>
      </c>
      <c r="B241" s="7" t="s">
        <v>514</v>
      </c>
      <c r="C241" s="9">
        <v>91084.696141177585</v>
      </c>
      <c r="D241" s="9">
        <v>30461.407449394806</v>
      </c>
      <c r="E241" s="9">
        <v>537366.44092783332</v>
      </c>
      <c r="F241" s="9">
        <v>8815.8834685984439</v>
      </c>
      <c r="G241" s="9">
        <v>657508.27555074554</v>
      </c>
      <c r="H241" s="9">
        <v>43938.163291772238</v>
      </c>
      <c r="I241" s="9">
        <v>33829.399830771101</v>
      </c>
      <c r="J241" s="9">
        <v>24286.847401908006</v>
      </c>
      <c r="K241" s="9">
        <v>5756.2430456085222</v>
      </c>
      <c r="L241" s="9">
        <v>232694.41142785462</v>
      </c>
      <c r="M241" s="9">
        <v>1665741.7685356638</v>
      </c>
    </row>
    <row r="242" spans="1:13" x14ac:dyDescent="0.25">
      <c r="A242">
        <v>2014</v>
      </c>
      <c r="B242" s="7" t="s">
        <v>515</v>
      </c>
      <c r="C242" s="9">
        <v>14507.64261253627</v>
      </c>
      <c r="D242" s="9">
        <v>3284.7230239157443</v>
      </c>
      <c r="E242" s="9">
        <v>156186.20341409007</v>
      </c>
      <c r="F242" s="9">
        <v>3834.5082125491035</v>
      </c>
      <c r="G242" s="9">
        <v>61970.296467315391</v>
      </c>
      <c r="H242" s="9">
        <v>12677.972385727619</v>
      </c>
      <c r="I242" s="9">
        <v>10833.892885879413</v>
      </c>
      <c r="J242" s="9">
        <v>3201.0624374301024</v>
      </c>
      <c r="K242" s="9">
        <v>100.41512192003563</v>
      </c>
      <c r="L242" s="9">
        <v>23784.202147354357</v>
      </c>
      <c r="M242" s="9">
        <v>290380.91870871815</v>
      </c>
    </row>
    <row r="243" spans="1:13" x14ac:dyDescent="0.25">
      <c r="A243">
        <v>2014</v>
      </c>
      <c r="B243" s="7" t="s">
        <v>516</v>
      </c>
      <c r="C243" s="9">
        <v>37029.671849988728</v>
      </c>
      <c r="D243" s="9">
        <v>3994.1425776984088</v>
      </c>
      <c r="E243" s="9">
        <v>140918.60523402703</v>
      </c>
      <c r="F243" s="9">
        <v>8006.4568072201882</v>
      </c>
      <c r="G243" s="9">
        <v>76132.966597047038</v>
      </c>
      <c r="H243" s="9">
        <v>13396.92606088649</v>
      </c>
      <c r="I243" s="9">
        <v>6107.082967756578</v>
      </c>
      <c r="J243" s="9">
        <v>1275.0900215215443</v>
      </c>
      <c r="K243" s="9">
        <v>312.35358737824623</v>
      </c>
      <c r="L243" s="9">
        <v>40843.813727136869</v>
      </c>
      <c r="M243" s="9">
        <v>328017.10943066108</v>
      </c>
    </row>
    <row r="244" spans="1:13" x14ac:dyDescent="0.25">
      <c r="A244">
        <v>2014</v>
      </c>
      <c r="B244" s="7" t="s">
        <v>517</v>
      </c>
      <c r="C244" s="9">
        <v>106980.82103980501</v>
      </c>
      <c r="D244" s="9">
        <v>81124.592786369059</v>
      </c>
      <c r="E244" s="9">
        <v>660608.13100253057</v>
      </c>
      <c r="F244" s="9">
        <v>13738.978934789548</v>
      </c>
      <c r="G244" s="9">
        <v>432440.2605257387</v>
      </c>
      <c r="H244" s="9">
        <v>62579.892445983918</v>
      </c>
      <c r="I244" s="9">
        <v>29869.240435032327</v>
      </c>
      <c r="J244" s="9">
        <v>32888.939471438942</v>
      </c>
      <c r="K244" s="9">
        <v>9225.8495403784855</v>
      </c>
      <c r="L244" s="9">
        <v>282289.92800647434</v>
      </c>
      <c r="M244" s="9">
        <v>1711746.634188541</v>
      </c>
    </row>
    <row r="245" spans="1:13" x14ac:dyDescent="0.25">
      <c r="A245">
        <v>2014</v>
      </c>
      <c r="B245" s="7" t="s">
        <v>518</v>
      </c>
      <c r="C245" s="9">
        <v>340603.07238116022</v>
      </c>
      <c r="D245" s="9">
        <v>144721.75413872077</v>
      </c>
      <c r="E245" s="9">
        <v>1536125.02780255</v>
      </c>
      <c r="F245" s="9">
        <v>40779.80348136431</v>
      </c>
      <c r="G245" s="9">
        <v>1261210.6514627235</v>
      </c>
      <c r="H245" s="9">
        <v>209343.51590949672</v>
      </c>
      <c r="I245" s="9">
        <v>91320.109616274814</v>
      </c>
      <c r="J245" s="9">
        <v>76588.149572540351</v>
      </c>
      <c r="K245" s="9">
        <v>50381.928392330476</v>
      </c>
      <c r="L245" s="9">
        <v>467612.71864093136</v>
      </c>
      <c r="M245" s="9">
        <v>4218686.7313980926</v>
      </c>
    </row>
    <row r="246" spans="1:13" x14ac:dyDescent="0.25">
      <c r="A246">
        <v>2014</v>
      </c>
      <c r="B246" s="7" t="s">
        <v>519</v>
      </c>
      <c r="C246" s="9">
        <v>56560.443201327042</v>
      </c>
      <c r="D246" s="9">
        <v>7526.6283802487451</v>
      </c>
      <c r="E246" s="9">
        <v>400184.90167942346</v>
      </c>
      <c r="F246" s="9">
        <v>5166.855103665207</v>
      </c>
      <c r="G246" s="9">
        <v>327250.34900109225</v>
      </c>
      <c r="H246" s="9">
        <v>42695.574875271057</v>
      </c>
      <c r="I246" s="9">
        <v>33240.149337107003</v>
      </c>
      <c r="J246" s="9">
        <v>38430.502001789253</v>
      </c>
      <c r="K246" s="9">
        <v>823.21402518933996</v>
      </c>
      <c r="L246" s="9">
        <v>101089.86829512114</v>
      </c>
      <c r="M246" s="9">
        <v>1012968.4859002344</v>
      </c>
    </row>
    <row r="247" spans="1:13" x14ac:dyDescent="0.25">
      <c r="A247">
        <v>2014</v>
      </c>
      <c r="B247" s="7" t="s">
        <v>520</v>
      </c>
      <c r="C247" s="9">
        <v>559371.77109037549</v>
      </c>
      <c r="D247" s="9">
        <v>227852.58512207377</v>
      </c>
      <c r="E247" s="9">
        <v>8355212.0766079156</v>
      </c>
      <c r="F247" s="9">
        <v>156841.25044858194</v>
      </c>
      <c r="G247" s="9">
        <v>2284487.7062118747</v>
      </c>
      <c r="H247" s="9">
        <v>363376.58532644395</v>
      </c>
      <c r="I247" s="9">
        <v>146409.25434358217</v>
      </c>
      <c r="J247" s="9">
        <v>229823.45309821842</v>
      </c>
      <c r="K247" s="9">
        <v>130274.11960687443</v>
      </c>
      <c r="L247" s="9">
        <v>1029061.2616826752</v>
      </c>
      <c r="M247" s="9">
        <v>13482710.063538618</v>
      </c>
    </row>
    <row r="248" spans="1:13" x14ac:dyDescent="0.25">
      <c r="A248">
        <v>2014</v>
      </c>
      <c r="B248" s="7" t="s">
        <v>521</v>
      </c>
      <c r="C248" s="9">
        <v>2508668.0195235135</v>
      </c>
      <c r="D248" s="9">
        <v>674703.14355373336</v>
      </c>
      <c r="E248" s="9">
        <v>12533799.578914581</v>
      </c>
      <c r="F248" s="9">
        <v>2153467.8608078621</v>
      </c>
      <c r="G248" s="9">
        <v>9929804.4408890512</v>
      </c>
      <c r="H248" s="9">
        <v>1187843.490848915</v>
      </c>
      <c r="I248" s="9">
        <v>420403.09425672202</v>
      </c>
      <c r="J248" s="9">
        <v>1096873.3791955269</v>
      </c>
      <c r="K248" s="9">
        <v>122673.85450429298</v>
      </c>
      <c r="L248" s="9">
        <v>8146416.7439212985</v>
      </c>
      <c r="M248" s="9">
        <v>38774653.606415495</v>
      </c>
    </row>
    <row r="249" spans="1:13" x14ac:dyDescent="0.25">
      <c r="A249">
        <v>2014</v>
      </c>
      <c r="B249" s="7" t="s">
        <v>522</v>
      </c>
      <c r="C249" s="9">
        <v>332656.43334243575</v>
      </c>
      <c r="D249" s="9">
        <v>89848.14639404921</v>
      </c>
      <c r="E249" s="9">
        <v>1293115.0818749522</v>
      </c>
      <c r="F249" s="9">
        <v>60360.975711196457</v>
      </c>
      <c r="G249" s="9">
        <v>1437348.8813281485</v>
      </c>
      <c r="H249" s="9">
        <v>170036.0707748183</v>
      </c>
      <c r="I249" s="9">
        <v>74402.06927928816</v>
      </c>
      <c r="J249" s="9">
        <v>102057.4793933114</v>
      </c>
      <c r="K249" s="9">
        <v>58531.501240754675</v>
      </c>
      <c r="L249" s="9">
        <v>445176.66217383527</v>
      </c>
      <c r="M249" s="9">
        <v>4063533.3015127894</v>
      </c>
    </row>
    <row r="250" spans="1:13" x14ac:dyDescent="0.25">
      <c r="A250">
        <v>2014</v>
      </c>
      <c r="B250" s="7" t="s">
        <v>523</v>
      </c>
      <c r="C250" s="9">
        <v>197115.89395903164</v>
      </c>
      <c r="D250" s="9">
        <v>37957.968390547991</v>
      </c>
      <c r="E250" s="9">
        <v>919566.93598050182</v>
      </c>
      <c r="F250" s="9">
        <v>35151.709766496431</v>
      </c>
      <c r="G250" s="9">
        <v>497497.36488883465</v>
      </c>
      <c r="H250" s="9">
        <v>140686.41650003078</v>
      </c>
      <c r="I250" s="9">
        <v>84964.994091221306</v>
      </c>
      <c r="J250" s="9">
        <v>42535.080108648981</v>
      </c>
      <c r="K250" s="9">
        <v>1015.3098093748088</v>
      </c>
      <c r="L250" s="9">
        <v>289039.4769527145</v>
      </c>
      <c r="M250" s="9">
        <v>2245531.1504474031</v>
      </c>
    </row>
    <row r="251" spans="1:13" x14ac:dyDescent="0.25">
      <c r="A251">
        <v>2014</v>
      </c>
      <c r="B251" s="7" t="s">
        <v>524</v>
      </c>
      <c r="C251" s="9">
        <v>482075.07425896573</v>
      </c>
      <c r="D251" s="9">
        <v>53916.198029343228</v>
      </c>
      <c r="E251" s="9">
        <v>1645550.8640310732</v>
      </c>
      <c r="F251" s="9">
        <v>91005.22425921481</v>
      </c>
      <c r="G251" s="9">
        <v>1130078.8156035093</v>
      </c>
      <c r="H251" s="9">
        <v>171653.29380747277</v>
      </c>
      <c r="I251" s="9">
        <v>72423.463604118559</v>
      </c>
      <c r="J251" s="9">
        <v>79003.874969402706</v>
      </c>
      <c r="K251" s="9">
        <v>33153.404863139469</v>
      </c>
      <c r="L251" s="9">
        <v>483935.69675136963</v>
      </c>
      <c r="M251" s="9">
        <v>4242795.910177609</v>
      </c>
    </row>
    <row r="252" spans="1:13" x14ac:dyDescent="0.25">
      <c r="A252">
        <v>2014</v>
      </c>
      <c r="B252" s="7" t="s">
        <v>525</v>
      </c>
      <c r="C252" s="9">
        <v>32699.313412343956</v>
      </c>
      <c r="D252" s="9">
        <v>12971.188075144106</v>
      </c>
      <c r="E252" s="9">
        <v>220758.51116951258</v>
      </c>
      <c r="F252" s="9">
        <v>3250.1735083719873</v>
      </c>
      <c r="G252" s="9">
        <v>109536.35924341156</v>
      </c>
      <c r="H252" s="9">
        <v>19083.528191405741</v>
      </c>
      <c r="I252" s="9">
        <v>16202.675218533894</v>
      </c>
      <c r="J252" s="9">
        <v>7852.6301312117648</v>
      </c>
      <c r="K252" s="9">
        <v>3920.6525469698659</v>
      </c>
      <c r="L252" s="9">
        <v>86259.376948717661</v>
      </c>
      <c r="M252" s="9">
        <v>512534.40844562312</v>
      </c>
    </row>
    <row r="253" spans="1:13" x14ac:dyDescent="0.25">
      <c r="A253">
        <v>2014</v>
      </c>
      <c r="B253" s="7" t="s">
        <v>526</v>
      </c>
      <c r="C253" s="9">
        <v>30951.437868137942</v>
      </c>
      <c r="D253" s="9">
        <v>8387.3246599158119</v>
      </c>
      <c r="E253" s="9">
        <v>255062.03874801871</v>
      </c>
      <c r="F253" s="9">
        <v>5473.0745259044716</v>
      </c>
      <c r="G253" s="9">
        <v>96995.635856579596</v>
      </c>
      <c r="H253" s="9">
        <v>23395.245999150338</v>
      </c>
      <c r="I253" s="9">
        <v>9580.1328109534115</v>
      </c>
      <c r="J253" s="9">
        <v>17306.15555338905</v>
      </c>
      <c r="K253" s="9">
        <v>620.84167554876353</v>
      </c>
      <c r="L253" s="9">
        <v>58238.036486208424</v>
      </c>
      <c r="M253" s="9">
        <v>506009.92418380652</v>
      </c>
    </row>
    <row r="254" spans="1:13" x14ac:dyDescent="0.25">
      <c r="A254">
        <v>2014</v>
      </c>
      <c r="B254" s="7" t="s">
        <v>527</v>
      </c>
      <c r="C254" s="9">
        <v>129686.92849913292</v>
      </c>
      <c r="D254" s="9">
        <v>28900.138383356876</v>
      </c>
      <c r="E254" s="9">
        <v>488104.68578442547</v>
      </c>
      <c r="F254" s="9">
        <v>14684.661547875501</v>
      </c>
      <c r="G254" s="9">
        <v>299311.73571516853</v>
      </c>
      <c r="H254" s="9">
        <v>43125.361488169074</v>
      </c>
      <c r="I254" s="9">
        <v>34163.080805033293</v>
      </c>
      <c r="J254" s="9">
        <v>28117.327163091682</v>
      </c>
      <c r="K254" s="9">
        <v>2250.5395454446852</v>
      </c>
      <c r="L254" s="9">
        <v>129870.9484548317</v>
      </c>
      <c r="M254" s="9">
        <v>1198215.40738653</v>
      </c>
    </row>
    <row r="255" spans="1:13" x14ac:dyDescent="0.25">
      <c r="A255">
        <v>2014</v>
      </c>
      <c r="B255" s="7" t="s">
        <v>528</v>
      </c>
      <c r="C255" s="9">
        <v>82926.07672958383</v>
      </c>
      <c r="D255" s="9">
        <v>39262.406508578046</v>
      </c>
      <c r="E255" s="9">
        <v>1525014.5007934079</v>
      </c>
      <c r="F255" s="9">
        <v>12398.49931329671</v>
      </c>
      <c r="G255" s="9">
        <v>609902.11527237156</v>
      </c>
      <c r="H255" s="9">
        <v>96276.801439456525</v>
      </c>
      <c r="I255" s="9">
        <v>25076.620344949162</v>
      </c>
      <c r="J255" s="9">
        <v>15569.273786001837</v>
      </c>
      <c r="K255" s="9">
        <v>19037.528859809849</v>
      </c>
      <c r="L255" s="9">
        <v>347328.06411847926</v>
      </c>
      <c r="M255" s="9">
        <v>2772791.8871659348</v>
      </c>
    </row>
    <row r="256" spans="1:13" x14ac:dyDescent="0.25">
      <c r="A256">
        <v>2014</v>
      </c>
      <c r="B256" s="7" t="s">
        <v>85</v>
      </c>
      <c r="C256" s="9">
        <v>5350218.1522388086</v>
      </c>
      <c r="D256" s="9">
        <v>1652263.4392467691</v>
      </c>
      <c r="E256" s="9">
        <v>32957944.729289465</v>
      </c>
      <c r="F256" s="9">
        <v>2653258.8579539671</v>
      </c>
      <c r="G256" s="9">
        <v>20432567.887340795</v>
      </c>
      <c r="H256" s="9">
        <v>2758134.595944291</v>
      </c>
      <c r="I256" s="9">
        <v>1242386.579415041</v>
      </c>
      <c r="J256" s="9">
        <v>1884118.107666641</v>
      </c>
      <c r="K256" s="9">
        <v>537636.38881359808</v>
      </c>
      <c r="L256" s="9">
        <v>12612004.878194351</v>
      </c>
      <c r="M256" s="9">
        <v>82080533.616103709</v>
      </c>
    </row>
    <row r="259" spans="1:44" hidden="1" x14ac:dyDescent="0.25">
      <c r="B259" s="13" t="s">
        <v>93</v>
      </c>
    </row>
    <row r="260" spans="1:44" hidden="1" x14ac:dyDescent="0.25">
      <c r="B260" s="11" t="s">
        <v>32</v>
      </c>
      <c r="C260" s="11" t="s">
        <v>33</v>
      </c>
      <c r="D260" s="11" t="s">
        <v>34</v>
      </c>
      <c r="E260" s="11" t="s">
        <v>36</v>
      </c>
      <c r="F260" s="11" t="s">
        <v>37</v>
      </c>
      <c r="G260" s="11" t="s">
        <v>38</v>
      </c>
      <c r="H260" s="11" t="s">
        <v>39</v>
      </c>
      <c r="I260" s="11" t="s">
        <v>40</v>
      </c>
      <c r="J260" s="11" t="s">
        <v>41</v>
      </c>
      <c r="K260" s="11" t="s">
        <v>42</v>
      </c>
      <c r="L260" s="11" t="s">
        <v>43</v>
      </c>
      <c r="M260" s="11" t="s">
        <v>44</v>
      </c>
      <c r="N260" s="11" t="s">
        <v>45</v>
      </c>
      <c r="O260" s="11" t="s">
        <v>46</v>
      </c>
      <c r="P260" s="11" t="s">
        <v>47</v>
      </c>
      <c r="Q260" s="11" t="s">
        <v>49</v>
      </c>
      <c r="R260" s="11" t="s">
        <v>50</v>
      </c>
      <c r="S260" s="11" t="s">
        <v>51</v>
      </c>
      <c r="T260" s="11" t="s">
        <v>52</v>
      </c>
      <c r="U260" s="11" t="s">
        <v>53</v>
      </c>
      <c r="V260" s="11" t="s">
        <v>54</v>
      </c>
      <c r="W260" s="11" t="s">
        <v>55</v>
      </c>
      <c r="X260" s="11" t="s">
        <v>56</v>
      </c>
      <c r="Y260" s="11" t="s">
        <v>75</v>
      </c>
      <c r="Z260" s="11" t="s">
        <v>57</v>
      </c>
      <c r="AA260" s="11" t="s">
        <v>58</v>
      </c>
      <c r="AB260" s="11" t="s">
        <v>59</v>
      </c>
      <c r="AC260" s="11" t="s">
        <v>60</v>
      </c>
      <c r="AD260" s="11" t="s">
        <v>61</v>
      </c>
      <c r="AE260" s="11" t="s">
        <v>62</v>
      </c>
      <c r="AF260" s="11" t="s">
        <v>63</v>
      </c>
      <c r="AG260" s="11" t="s">
        <v>64</v>
      </c>
      <c r="AH260" s="11" t="s">
        <v>65</v>
      </c>
      <c r="AI260" s="11" t="s">
        <v>66</v>
      </c>
      <c r="AJ260" s="11" t="s">
        <v>67</v>
      </c>
      <c r="AK260" s="11" t="s">
        <v>68</v>
      </c>
      <c r="AL260" s="11" t="s">
        <v>69</v>
      </c>
      <c r="AM260" s="11" t="s">
        <v>70</v>
      </c>
      <c r="AN260" s="11" t="s">
        <v>71</v>
      </c>
      <c r="AO260" s="11" t="s">
        <v>72</v>
      </c>
      <c r="AP260" s="11" t="s">
        <v>84</v>
      </c>
    </row>
    <row r="261" spans="1:44" hidden="1" x14ac:dyDescent="0.25"/>
    <row r="262" spans="1:44" s="122" customFormat="1" x14ac:dyDescent="0.25">
      <c r="B262" s="188" t="s">
        <v>96</v>
      </c>
      <c r="C262" s="188"/>
      <c r="D262" s="188"/>
      <c r="E262" s="188"/>
      <c r="F262" s="188"/>
      <c r="G262" s="188"/>
      <c r="H262" s="188"/>
      <c r="I262" s="188"/>
      <c r="J262" s="188"/>
    </row>
    <row r="263" spans="1:44" hidden="1" x14ac:dyDescent="0.25">
      <c r="C263">
        <v>2007</v>
      </c>
      <c r="D263">
        <v>2007</v>
      </c>
      <c r="E263">
        <v>2007</v>
      </c>
      <c r="F263">
        <v>2007</v>
      </c>
      <c r="G263">
        <v>2007</v>
      </c>
      <c r="H263">
        <v>2007</v>
      </c>
      <c r="I263">
        <v>2007</v>
      </c>
      <c r="J263">
        <v>2007</v>
      </c>
      <c r="K263">
        <v>2007</v>
      </c>
      <c r="L263">
        <v>2007</v>
      </c>
      <c r="M263">
        <v>2007</v>
      </c>
      <c r="N263">
        <v>2007</v>
      </c>
      <c r="O263">
        <v>2007</v>
      </c>
      <c r="P263">
        <v>2007</v>
      </c>
      <c r="Q263">
        <v>2007</v>
      </c>
      <c r="R263">
        <v>2007</v>
      </c>
      <c r="S263">
        <v>2007</v>
      </c>
      <c r="T263">
        <v>2007</v>
      </c>
      <c r="U263">
        <v>2007</v>
      </c>
      <c r="V263">
        <v>2007</v>
      </c>
      <c r="W263">
        <v>2007</v>
      </c>
      <c r="X263">
        <v>2007</v>
      </c>
      <c r="Y263">
        <v>2007</v>
      </c>
      <c r="Z263">
        <v>2007</v>
      </c>
      <c r="AA263">
        <v>2007</v>
      </c>
      <c r="AB263">
        <v>2007</v>
      </c>
      <c r="AC263">
        <v>2007</v>
      </c>
      <c r="AD263">
        <v>2007</v>
      </c>
      <c r="AE263">
        <v>2007</v>
      </c>
      <c r="AF263">
        <v>2007</v>
      </c>
      <c r="AG263">
        <v>2007</v>
      </c>
      <c r="AH263">
        <v>2007</v>
      </c>
      <c r="AI263">
        <v>2007</v>
      </c>
      <c r="AJ263">
        <v>2007</v>
      </c>
      <c r="AK263">
        <v>2007</v>
      </c>
      <c r="AL263">
        <v>2007</v>
      </c>
      <c r="AM263">
        <v>2007</v>
      </c>
      <c r="AN263">
        <v>2007</v>
      </c>
      <c r="AO263">
        <v>2007</v>
      </c>
      <c r="AP263">
        <v>2007</v>
      </c>
      <c r="AQ263">
        <v>2007</v>
      </c>
    </row>
    <row r="264" spans="1:44" hidden="1" x14ac:dyDescent="0.25">
      <c r="C264" s="13" t="s">
        <v>93</v>
      </c>
    </row>
    <row r="265" spans="1:44" hidden="1" x14ac:dyDescent="0.25">
      <c r="B265" s="13" t="s">
        <v>94</v>
      </c>
      <c r="C265" s="134" t="s">
        <v>48</v>
      </c>
      <c r="D265" s="134" t="s">
        <v>845</v>
      </c>
      <c r="E265" s="134" t="s">
        <v>84</v>
      </c>
    </row>
    <row r="266" spans="1:44" hidden="1" x14ac:dyDescent="0.25">
      <c r="A266">
        <v>2007</v>
      </c>
      <c r="B266" s="7" t="s">
        <v>313</v>
      </c>
      <c r="C266" s="9">
        <v>33208.565498706863</v>
      </c>
      <c r="D266" s="9">
        <v>86927.52538012345</v>
      </c>
      <c r="E266" s="9">
        <v>120136.09087883032</v>
      </c>
      <c r="AR266" s="9"/>
    </row>
    <row r="267" spans="1:44" hidden="1" x14ac:dyDescent="0.25">
      <c r="A267">
        <v>2007</v>
      </c>
      <c r="B267" s="7" t="s">
        <v>314</v>
      </c>
      <c r="C267" s="9">
        <v>11663.295927327907</v>
      </c>
      <c r="D267" s="9">
        <v>48924.786538410444</v>
      </c>
      <c r="E267" s="9">
        <v>60588.082465738349</v>
      </c>
      <c r="AR267" s="9"/>
    </row>
    <row r="268" spans="1:44" hidden="1" x14ac:dyDescent="0.25">
      <c r="A268">
        <v>2007</v>
      </c>
      <c r="B268" s="7" t="s">
        <v>315</v>
      </c>
      <c r="C268" s="9">
        <v>54080.603219044206</v>
      </c>
      <c r="D268" s="9">
        <v>316326.01582306111</v>
      </c>
      <c r="E268" s="9">
        <v>370406.61904210533</v>
      </c>
      <c r="AR268" s="9"/>
    </row>
    <row r="269" spans="1:44" hidden="1" x14ac:dyDescent="0.25">
      <c r="A269">
        <v>2007</v>
      </c>
      <c r="B269" s="7" t="s">
        <v>316</v>
      </c>
      <c r="C269" s="9">
        <v>7723.7585180213609</v>
      </c>
      <c r="D269" s="9">
        <v>29357.116691935615</v>
      </c>
      <c r="E269" s="9">
        <v>37080.875209956976</v>
      </c>
      <c r="AR269" s="9"/>
    </row>
    <row r="270" spans="1:44" hidden="1" x14ac:dyDescent="0.25">
      <c r="A270">
        <v>2007</v>
      </c>
      <c r="B270" s="7" t="s">
        <v>317</v>
      </c>
      <c r="C270" s="9">
        <v>64768.996348610177</v>
      </c>
      <c r="D270" s="9">
        <v>359967.07496712345</v>
      </c>
      <c r="E270" s="9">
        <v>424736.0713157336</v>
      </c>
      <c r="AR270" s="9"/>
    </row>
    <row r="271" spans="1:44" hidden="1" x14ac:dyDescent="0.25">
      <c r="A271">
        <v>2007</v>
      </c>
      <c r="B271" s="7" t="s">
        <v>318</v>
      </c>
      <c r="C271" s="9">
        <v>12129.771397894308</v>
      </c>
      <c r="D271" s="9">
        <v>35556.230794726041</v>
      </c>
      <c r="E271" s="9">
        <v>47686.002192620348</v>
      </c>
      <c r="AR271" s="9"/>
    </row>
    <row r="272" spans="1:44" hidden="1" x14ac:dyDescent="0.25">
      <c r="A272">
        <v>2007</v>
      </c>
      <c r="B272" s="7" t="s">
        <v>319</v>
      </c>
      <c r="C272" s="9">
        <v>27133.905365967832</v>
      </c>
      <c r="D272" s="9">
        <v>66987.206361337783</v>
      </c>
      <c r="E272" s="9">
        <v>94121.111727305615</v>
      </c>
      <c r="AR272" s="9"/>
    </row>
    <row r="273" spans="1:44" hidden="1" x14ac:dyDescent="0.25">
      <c r="A273">
        <v>2007</v>
      </c>
      <c r="B273" s="7" t="s">
        <v>320</v>
      </c>
      <c r="C273" s="9">
        <v>48496.937082277123</v>
      </c>
      <c r="D273" s="9">
        <v>153781.6758539429</v>
      </c>
      <c r="E273" s="9">
        <v>202278.61293622002</v>
      </c>
      <c r="AR273" s="9"/>
    </row>
    <row r="274" spans="1:44" hidden="1" x14ac:dyDescent="0.25">
      <c r="A274">
        <v>2007</v>
      </c>
      <c r="B274" s="7" t="s">
        <v>321</v>
      </c>
      <c r="C274" s="9">
        <v>31338.650108852882</v>
      </c>
      <c r="D274" s="9">
        <v>105796.71932570887</v>
      </c>
      <c r="E274" s="9">
        <v>137135.36943456176</v>
      </c>
      <c r="AR274" s="9"/>
    </row>
    <row r="275" spans="1:44" hidden="1" x14ac:dyDescent="0.25">
      <c r="A275">
        <v>2007</v>
      </c>
      <c r="B275" s="7" t="s">
        <v>322</v>
      </c>
      <c r="C275" s="9">
        <v>111274.22055372357</v>
      </c>
      <c r="D275" s="9">
        <v>508602.68454867724</v>
      </c>
      <c r="E275" s="9">
        <v>619876.90510240081</v>
      </c>
      <c r="AR275" s="9"/>
    </row>
    <row r="276" spans="1:44" hidden="1" x14ac:dyDescent="0.25">
      <c r="A276">
        <v>2007</v>
      </c>
      <c r="B276" s="7" t="s">
        <v>323</v>
      </c>
      <c r="C276" s="9">
        <v>39271.919302697781</v>
      </c>
      <c r="D276" s="9">
        <v>205409.79425854812</v>
      </c>
      <c r="E276" s="9">
        <v>244681.71356124591</v>
      </c>
      <c r="AR276" s="9"/>
    </row>
    <row r="277" spans="1:44" hidden="1" x14ac:dyDescent="0.25">
      <c r="A277">
        <v>2007</v>
      </c>
      <c r="B277" s="7" t="s">
        <v>324</v>
      </c>
      <c r="C277" s="9">
        <v>26513.801400281471</v>
      </c>
      <c r="D277" s="9">
        <v>188944.94976062028</v>
      </c>
      <c r="E277" s="9">
        <v>215458.75116090174</v>
      </c>
      <c r="AR277" s="9"/>
    </row>
    <row r="278" spans="1:44" hidden="1" x14ac:dyDescent="0.25">
      <c r="A278">
        <v>2007</v>
      </c>
      <c r="B278" s="7" t="s">
        <v>325</v>
      </c>
      <c r="C278" s="9">
        <v>210899.32890120009</v>
      </c>
      <c r="D278" s="9">
        <v>969336.89513349638</v>
      </c>
      <c r="E278" s="9">
        <v>1180236.2240346964</v>
      </c>
      <c r="AR278" s="9"/>
    </row>
    <row r="279" spans="1:44" hidden="1" x14ac:dyDescent="0.25">
      <c r="A279">
        <v>2007</v>
      </c>
      <c r="B279" s="7" t="s">
        <v>326</v>
      </c>
      <c r="C279" s="9">
        <v>31563.100284356264</v>
      </c>
      <c r="D279" s="9">
        <v>119239.64376925566</v>
      </c>
      <c r="E279" s="9">
        <v>150802.74405361194</v>
      </c>
      <c r="AR279" s="9"/>
    </row>
    <row r="280" spans="1:44" hidden="1" x14ac:dyDescent="0.25">
      <c r="A280">
        <v>2007</v>
      </c>
      <c r="B280" s="7" t="s">
        <v>327</v>
      </c>
      <c r="C280" s="9">
        <v>35955.787321021555</v>
      </c>
      <c r="D280" s="9">
        <v>185861.20107593836</v>
      </c>
      <c r="E280" s="9">
        <v>221816.9883969599</v>
      </c>
      <c r="AR280" s="9"/>
    </row>
    <row r="281" spans="1:44" hidden="1" x14ac:dyDescent="0.25">
      <c r="A281">
        <v>2007</v>
      </c>
      <c r="B281" s="7" t="s">
        <v>328</v>
      </c>
      <c r="C281" s="9">
        <v>219440.00035949441</v>
      </c>
      <c r="D281" s="9">
        <v>863298.60118295462</v>
      </c>
      <c r="E281" s="9">
        <v>1082738.6015424491</v>
      </c>
      <c r="AR281" s="9"/>
    </row>
    <row r="282" spans="1:44" hidden="1" x14ac:dyDescent="0.25">
      <c r="A282">
        <v>2007</v>
      </c>
      <c r="B282" s="7" t="s">
        <v>329</v>
      </c>
      <c r="C282" s="9">
        <v>525767.93538027955</v>
      </c>
      <c r="D282" s="9">
        <v>2524979.9880207456</v>
      </c>
      <c r="E282" s="9">
        <v>3050747.9234010251</v>
      </c>
      <c r="AR282" s="9"/>
    </row>
    <row r="283" spans="1:44" hidden="1" x14ac:dyDescent="0.25">
      <c r="A283">
        <v>2007</v>
      </c>
      <c r="B283" s="7" t="s">
        <v>330</v>
      </c>
      <c r="C283" s="9">
        <v>117113.02935621531</v>
      </c>
      <c r="D283" s="9">
        <v>519420.81651905272</v>
      </c>
      <c r="E283" s="9">
        <v>636533.84587526799</v>
      </c>
      <c r="AR283" s="9"/>
    </row>
    <row r="284" spans="1:44" hidden="1" x14ac:dyDescent="0.25">
      <c r="A284">
        <v>2007</v>
      </c>
      <c r="B284" s="7" t="s">
        <v>331</v>
      </c>
      <c r="C284" s="9">
        <v>834151.08927169058</v>
      </c>
      <c r="D284" s="9">
        <v>9509024.8867463432</v>
      </c>
      <c r="E284" s="9">
        <v>10343175.976018034</v>
      </c>
      <c r="AR284" s="9"/>
    </row>
    <row r="285" spans="1:44" hidden="1" x14ac:dyDescent="0.25">
      <c r="A285">
        <v>2007</v>
      </c>
      <c r="B285" s="7" t="s">
        <v>332</v>
      </c>
      <c r="C285" s="9">
        <v>3373225.8041981454</v>
      </c>
      <c r="D285" s="9">
        <v>22409462.057398032</v>
      </c>
      <c r="E285" s="9">
        <v>25782687.861596178</v>
      </c>
      <c r="AR285" s="9"/>
    </row>
    <row r="286" spans="1:44" hidden="1" x14ac:dyDescent="0.25">
      <c r="A286">
        <v>2007</v>
      </c>
      <c r="B286" s="7" t="s">
        <v>333</v>
      </c>
      <c r="C286" s="9">
        <v>455855.75707815227</v>
      </c>
      <c r="D286" s="9">
        <v>2267212.6411740417</v>
      </c>
      <c r="E286" s="9">
        <v>2723068.3982521938</v>
      </c>
      <c r="AR286" s="9"/>
    </row>
    <row r="287" spans="1:44" hidden="1" x14ac:dyDescent="0.25">
      <c r="A287">
        <v>2007</v>
      </c>
      <c r="B287" s="7" t="s">
        <v>334</v>
      </c>
      <c r="C287" s="9">
        <v>211075.84463761645</v>
      </c>
      <c r="D287" s="9">
        <v>1114546.9571535396</v>
      </c>
      <c r="E287" s="9">
        <v>1325622.8017911562</v>
      </c>
      <c r="AR287" s="9"/>
    </row>
    <row r="288" spans="1:44" hidden="1" x14ac:dyDescent="0.25">
      <c r="A288">
        <v>2007</v>
      </c>
      <c r="B288" s="7" t="s">
        <v>335</v>
      </c>
      <c r="C288" s="9">
        <v>440072.1070585202</v>
      </c>
      <c r="D288" s="9">
        <v>2437080.422934114</v>
      </c>
      <c r="E288" s="9">
        <v>2877152.5299926344</v>
      </c>
      <c r="AR288" s="9"/>
    </row>
    <row r="289" spans="1:44" hidden="1" x14ac:dyDescent="0.25">
      <c r="A289">
        <v>2007</v>
      </c>
      <c r="B289" s="7" t="s">
        <v>336</v>
      </c>
      <c r="C289" s="9">
        <v>40075.383646826282</v>
      </c>
      <c r="D289" s="9">
        <v>284579.18442322651</v>
      </c>
      <c r="E289" s="9">
        <v>324654.56807005277</v>
      </c>
      <c r="AR289" s="9"/>
    </row>
    <row r="290" spans="1:44" hidden="1" x14ac:dyDescent="0.25">
      <c r="A290">
        <v>2007</v>
      </c>
      <c r="B290" s="7" t="s">
        <v>337</v>
      </c>
      <c r="C290" s="9">
        <v>65131.171579541093</v>
      </c>
      <c r="D290" s="9">
        <v>202502.43491314401</v>
      </c>
      <c r="E290" s="9">
        <v>267633.6064926851</v>
      </c>
      <c r="AR290" s="9"/>
    </row>
    <row r="291" spans="1:44" hidden="1" x14ac:dyDescent="0.25">
      <c r="A291">
        <v>2007</v>
      </c>
      <c r="B291" s="7" t="s">
        <v>338</v>
      </c>
      <c r="C291" s="9">
        <v>145518.21696573266</v>
      </c>
      <c r="D291" s="9">
        <v>562433.36778202874</v>
      </c>
      <c r="E291" s="9">
        <v>707951.58474776137</v>
      </c>
      <c r="AR291" s="9"/>
    </row>
    <row r="292" spans="1:44" hidden="1" x14ac:dyDescent="0.25">
      <c r="A292">
        <v>2007</v>
      </c>
      <c r="B292" s="7" t="s">
        <v>339</v>
      </c>
      <c r="C292" s="9">
        <v>182840.73474696631</v>
      </c>
      <c r="D292" s="9">
        <v>1599361.9639249186</v>
      </c>
      <c r="E292" s="9">
        <v>1782202.6986718848</v>
      </c>
      <c r="AR292" s="9"/>
    </row>
    <row r="293" spans="1:44" hidden="1" x14ac:dyDescent="0.25">
      <c r="A293">
        <v>2007</v>
      </c>
      <c r="B293" s="7" t="s">
        <v>92</v>
      </c>
      <c r="C293" s="9">
        <v>7356289.7155091632</v>
      </c>
      <c r="D293" s="9">
        <v>47674922.842455052</v>
      </c>
      <c r="E293" s="9">
        <v>55031212.557964213</v>
      </c>
      <c r="AR293" s="9"/>
    </row>
    <row r="294" spans="1:44" hidden="1" x14ac:dyDescent="0.25"/>
    <row r="295" spans="1:44" hidden="1" x14ac:dyDescent="0.25"/>
    <row r="296" spans="1:44" hidden="1" x14ac:dyDescent="0.25">
      <c r="C296" s="13" t="s">
        <v>93</v>
      </c>
    </row>
    <row r="297" spans="1:44" hidden="1" x14ac:dyDescent="0.25">
      <c r="B297" s="13" t="s">
        <v>94</v>
      </c>
      <c r="C297" s="134" t="s">
        <v>48</v>
      </c>
      <c r="D297" s="134" t="s">
        <v>845</v>
      </c>
      <c r="E297" s="134" t="s">
        <v>84</v>
      </c>
    </row>
    <row r="298" spans="1:44" hidden="1" x14ac:dyDescent="0.25">
      <c r="A298">
        <v>2008</v>
      </c>
      <c r="B298" s="7" t="s">
        <v>340</v>
      </c>
      <c r="C298" s="9">
        <v>41595.118132660566</v>
      </c>
      <c r="D298" s="9">
        <v>97865.911775106608</v>
      </c>
      <c r="E298" s="9">
        <v>139461.02990776717</v>
      </c>
    </row>
    <row r="299" spans="1:44" hidden="1" x14ac:dyDescent="0.25">
      <c r="A299">
        <v>2008</v>
      </c>
      <c r="B299" s="7" t="s">
        <v>341</v>
      </c>
      <c r="C299" s="9">
        <v>11976.416658670876</v>
      </c>
      <c r="D299" s="9">
        <v>52177.487910367781</v>
      </c>
      <c r="E299" s="9">
        <v>64153.904569038656</v>
      </c>
    </row>
    <row r="300" spans="1:44" hidden="1" x14ac:dyDescent="0.25">
      <c r="A300">
        <v>2008</v>
      </c>
      <c r="B300" s="7" t="s">
        <v>342</v>
      </c>
      <c r="C300" s="9">
        <v>61161.90271426511</v>
      </c>
      <c r="D300" s="9">
        <v>371869.38189735264</v>
      </c>
      <c r="E300" s="9">
        <v>433031.28461161774</v>
      </c>
    </row>
    <row r="301" spans="1:44" hidden="1" x14ac:dyDescent="0.25">
      <c r="A301">
        <v>2008</v>
      </c>
      <c r="B301" s="7" t="s">
        <v>343</v>
      </c>
      <c r="C301" s="9">
        <v>8622.3038023371773</v>
      </c>
      <c r="D301" s="9">
        <v>31285.530616140401</v>
      </c>
      <c r="E301" s="9">
        <v>39907.834418477578</v>
      </c>
    </row>
    <row r="302" spans="1:44" hidden="1" x14ac:dyDescent="0.25">
      <c r="A302">
        <v>2008</v>
      </c>
      <c r="B302" s="7" t="s">
        <v>344</v>
      </c>
      <c r="C302" s="9">
        <v>75988.034767428428</v>
      </c>
      <c r="D302" s="9">
        <v>419222.73981523217</v>
      </c>
      <c r="E302" s="9">
        <v>495210.77458266058</v>
      </c>
    </row>
    <row r="303" spans="1:44" hidden="1" x14ac:dyDescent="0.25">
      <c r="A303">
        <v>2008</v>
      </c>
      <c r="B303" s="7" t="s">
        <v>345</v>
      </c>
      <c r="C303" s="9">
        <v>11334.845877720361</v>
      </c>
      <c r="D303" s="9">
        <v>43466.317985084424</v>
      </c>
      <c r="E303" s="9">
        <v>54801.163862804788</v>
      </c>
    </row>
    <row r="304" spans="1:44" hidden="1" x14ac:dyDescent="0.25">
      <c r="A304">
        <v>2008</v>
      </c>
      <c r="B304" s="7" t="s">
        <v>346</v>
      </c>
      <c r="C304" s="9">
        <v>38589.646832946244</v>
      </c>
      <c r="D304" s="9">
        <v>97523.015993301698</v>
      </c>
      <c r="E304" s="9">
        <v>136112.66282624795</v>
      </c>
    </row>
    <row r="305" spans="1:5" hidden="1" x14ac:dyDescent="0.25">
      <c r="A305">
        <v>2008</v>
      </c>
      <c r="B305" s="7" t="s">
        <v>347</v>
      </c>
      <c r="C305" s="9">
        <v>52825.241585830023</v>
      </c>
      <c r="D305" s="9">
        <v>220358.23332145295</v>
      </c>
      <c r="E305" s="9">
        <v>273183.47490728297</v>
      </c>
    </row>
    <row r="306" spans="1:5" hidden="1" x14ac:dyDescent="0.25">
      <c r="A306">
        <v>2008</v>
      </c>
      <c r="B306" s="7" t="s">
        <v>348</v>
      </c>
      <c r="C306" s="9">
        <v>36324.912931687875</v>
      </c>
      <c r="D306" s="9">
        <v>117612.84577904637</v>
      </c>
      <c r="E306" s="9">
        <v>153937.75871073426</v>
      </c>
    </row>
    <row r="307" spans="1:5" hidden="1" x14ac:dyDescent="0.25">
      <c r="A307">
        <v>2008</v>
      </c>
      <c r="B307" s="7" t="s">
        <v>349</v>
      </c>
      <c r="C307" s="9">
        <v>130009.67509031984</v>
      </c>
      <c r="D307" s="9">
        <v>594512.85037558759</v>
      </c>
      <c r="E307" s="9">
        <v>724522.52546590741</v>
      </c>
    </row>
    <row r="308" spans="1:5" hidden="1" x14ac:dyDescent="0.25">
      <c r="A308">
        <v>2008</v>
      </c>
      <c r="B308" s="7" t="s">
        <v>350</v>
      </c>
      <c r="C308" s="9">
        <v>42291.396212859741</v>
      </c>
      <c r="D308" s="9">
        <v>225693.81165610623</v>
      </c>
      <c r="E308" s="9">
        <v>267985.20786896598</v>
      </c>
    </row>
    <row r="309" spans="1:5" hidden="1" x14ac:dyDescent="0.25">
      <c r="A309">
        <v>2008</v>
      </c>
      <c r="B309" s="7" t="s">
        <v>351</v>
      </c>
      <c r="C309" s="9">
        <v>29881.674426574868</v>
      </c>
      <c r="D309" s="9">
        <v>191391.4855502909</v>
      </c>
      <c r="E309" s="9">
        <v>221273.15997686578</v>
      </c>
    </row>
    <row r="310" spans="1:5" hidden="1" x14ac:dyDescent="0.25">
      <c r="A310">
        <v>2008</v>
      </c>
      <c r="B310" s="7" t="s">
        <v>352</v>
      </c>
      <c r="C310" s="9">
        <v>219508.38878228288</v>
      </c>
      <c r="D310" s="9">
        <v>1162475.4335954024</v>
      </c>
      <c r="E310" s="9">
        <v>1381983.8223776852</v>
      </c>
    </row>
    <row r="311" spans="1:5" hidden="1" x14ac:dyDescent="0.25">
      <c r="A311">
        <v>2008</v>
      </c>
      <c r="B311" s="7" t="s">
        <v>353</v>
      </c>
      <c r="C311" s="9">
        <v>30905.427341687096</v>
      </c>
      <c r="D311" s="9">
        <v>139217.80647180241</v>
      </c>
      <c r="E311" s="9">
        <v>170123.2338134895</v>
      </c>
    </row>
    <row r="312" spans="1:5" hidden="1" x14ac:dyDescent="0.25">
      <c r="A312">
        <v>2008</v>
      </c>
      <c r="B312" s="7" t="s">
        <v>354</v>
      </c>
      <c r="C312" s="9">
        <v>36573.146804533077</v>
      </c>
      <c r="D312" s="9">
        <v>177316.37956386805</v>
      </c>
      <c r="E312" s="9">
        <v>213889.52636840113</v>
      </c>
    </row>
    <row r="313" spans="1:5" hidden="1" x14ac:dyDescent="0.25">
      <c r="A313">
        <v>2008</v>
      </c>
      <c r="B313" s="7" t="s">
        <v>355</v>
      </c>
      <c r="C313" s="9">
        <v>258951.76199717078</v>
      </c>
      <c r="D313" s="9">
        <v>982651.30396390788</v>
      </c>
      <c r="E313" s="9">
        <v>1241603.0659610787</v>
      </c>
    </row>
    <row r="314" spans="1:5" hidden="1" x14ac:dyDescent="0.25">
      <c r="A314">
        <v>2008</v>
      </c>
      <c r="B314" s="7" t="s">
        <v>356</v>
      </c>
      <c r="C314" s="9">
        <v>578959.47048067616</v>
      </c>
      <c r="D314" s="9">
        <v>2871536.76645455</v>
      </c>
      <c r="E314" s="9">
        <v>3450496.2369352262</v>
      </c>
    </row>
    <row r="315" spans="1:5" hidden="1" x14ac:dyDescent="0.25">
      <c r="A315">
        <v>2008</v>
      </c>
      <c r="B315" s="7" t="s">
        <v>357</v>
      </c>
      <c r="C315" s="9">
        <v>133407.89979002811</v>
      </c>
      <c r="D315" s="9">
        <v>708877.40048014873</v>
      </c>
      <c r="E315" s="9">
        <v>842285.30027017684</v>
      </c>
    </row>
    <row r="316" spans="1:5" hidden="1" x14ac:dyDescent="0.25">
      <c r="A316">
        <v>2008</v>
      </c>
      <c r="B316" s="7" t="s">
        <v>358</v>
      </c>
      <c r="C316" s="9">
        <v>920103.88522018003</v>
      </c>
      <c r="D316" s="9">
        <v>9979474.8999541197</v>
      </c>
      <c r="E316" s="9">
        <v>10899578.785174299</v>
      </c>
    </row>
    <row r="317" spans="1:5" hidden="1" x14ac:dyDescent="0.25">
      <c r="A317">
        <v>2008</v>
      </c>
      <c r="B317" s="7" t="s">
        <v>359</v>
      </c>
      <c r="C317" s="9">
        <v>3773430.0332820811</v>
      </c>
      <c r="D317" s="9">
        <v>24774011.713081453</v>
      </c>
      <c r="E317" s="9">
        <v>28547441.746363536</v>
      </c>
    </row>
    <row r="318" spans="1:5" hidden="1" x14ac:dyDescent="0.25">
      <c r="A318">
        <v>2008</v>
      </c>
      <c r="B318" s="7" t="s">
        <v>360</v>
      </c>
      <c r="C318" s="9">
        <v>555129.81769558054</v>
      </c>
      <c r="D318" s="9">
        <v>2395005.9131714711</v>
      </c>
      <c r="E318" s="9">
        <v>2950135.7308670515</v>
      </c>
    </row>
    <row r="319" spans="1:5" hidden="1" x14ac:dyDescent="0.25">
      <c r="A319">
        <v>2008</v>
      </c>
      <c r="B319" s="7" t="s">
        <v>361</v>
      </c>
      <c r="C319" s="9">
        <v>247202.79432113835</v>
      </c>
      <c r="D319" s="9">
        <v>1293178.5110634691</v>
      </c>
      <c r="E319" s="9">
        <v>1540381.3053846075</v>
      </c>
    </row>
    <row r="320" spans="1:5" hidden="1" x14ac:dyDescent="0.25">
      <c r="A320">
        <v>2008</v>
      </c>
      <c r="B320" s="7" t="s">
        <v>362</v>
      </c>
      <c r="C320" s="9">
        <v>489407.38833425054</v>
      </c>
      <c r="D320" s="9">
        <v>2920183.3905159947</v>
      </c>
      <c r="E320" s="9">
        <v>3409590.7788502453</v>
      </c>
    </row>
    <row r="321" spans="1:5" hidden="1" x14ac:dyDescent="0.25">
      <c r="A321">
        <v>2008</v>
      </c>
      <c r="B321" s="7" t="s">
        <v>363</v>
      </c>
      <c r="C321" s="9">
        <v>46544.002955499156</v>
      </c>
      <c r="D321" s="9">
        <v>292269.59013594821</v>
      </c>
      <c r="E321" s="9">
        <v>338813.59309144737</v>
      </c>
    </row>
    <row r="322" spans="1:5" hidden="1" x14ac:dyDescent="0.25">
      <c r="A322">
        <v>2008</v>
      </c>
      <c r="B322" s="7" t="s">
        <v>364</v>
      </c>
      <c r="C322" s="9">
        <v>75593.217826118882</v>
      </c>
      <c r="D322" s="9">
        <v>242556.4688974226</v>
      </c>
      <c r="E322" s="9">
        <v>318149.68672354147</v>
      </c>
    </row>
    <row r="323" spans="1:5" hidden="1" x14ac:dyDescent="0.25">
      <c r="A323">
        <v>2008</v>
      </c>
      <c r="B323" s="7" t="s">
        <v>365</v>
      </c>
      <c r="C323" s="9">
        <v>168983.07340721163</v>
      </c>
      <c r="D323" s="9">
        <v>642336.51464890677</v>
      </c>
      <c r="E323" s="9">
        <v>811319.58805611846</v>
      </c>
    </row>
    <row r="324" spans="1:5" hidden="1" x14ac:dyDescent="0.25">
      <c r="A324">
        <v>2008</v>
      </c>
      <c r="B324" s="7" t="s">
        <v>366</v>
      </c>
      <c r="C324" s="9">
        <v>220082.6946035923</v>
      </c>
      <c r="D324" s="9">
        <v>1417384.4115318102</v>
      </c>
      <c r="E324" s="9">
        <v>1637467.1061354026</v>
      </c>
    </row>
    <row r="325" spans="1:5" hidden="1" x14ac:dyDescent="0.25">
      <c r="A325">
        <v>2008</v>
      </c>
      <c r="B325" s="7" t="s">
        <v>91</v>
      </c>
      <c r="C325" s="9">
        <v>8295384.1718753316</v>
      </c>
      <c r="D325" s="9">
        <v>52461456.116205364</v>
      </c>
      <c r="E325" s="9">
        <v>60756840.288080692</v>
      </c>
    </row>
    <row r="326" spans="1:5" hidden="1" x14ac:dyDescent="0.25"/>
    <row r="327" spans="1:5" hidden="1" x14ac:dyDescent="0.25"/>
    <row r="328" spans="1:5" hidden="1" x14ac:dyDescent="0.25">
      <c r="C328" s="13" t="s">
        <v>93</v>
      </c>
    </row>
    <row r="329" spans="1:5" hidden="1" x14ac:dyDescent="0.25">
      <c r="B329" s="13" t="s">
        <v>94</v>
      </c>
      <c r="C329" s="134" t="s">
        <v>48</v>
      </c>
      <c r="D329" s="134" t="s">
        <v>845</v>
      </c>
      <c r="E329" s="134" t="s">
        <v>84</v>
      </c>
    </row>
    <row r="330" spans="1:5" hidden="1" x14ac:dyDescent="0.25">
      <c r="A330">
        <v>2009</v>
      </c>
      <c r="B330" s="7" t="s">
        <v>367</v>
      </c>
      <c r="C330" s="9">
        <v>41686.854078193792</v>
      </c>
      <c r="D330" s="9">
        <v>120428.3550170113</v>
      </c>
      <c r="E330" s="9">
        <v>162115.20909520509</v>
      </c>
    </row>
    <row r="331" spans="1:5" hidden="1" x14ac:dyDescent="0.25">
      <c r="A331">
        <v>2009</v>
      </c>
      <c r="B331" s="7" t="s">
        <v>368</v>
      </c>
      <c r="C331" s="9">
        <v>12584.794217909524</v>
      </c>
      <c r="D331" s="9">
        <v>52343.061295028645</v>
      </c>
      <c r="E331" s="9">
        <v>64927.855512938171</v>
      </c>
    </row>
    <row r="332" spans="1:5" hidden="1" x14ac:dyDescent="0.25">
      <c r="A332">
        <v>2009</v>
      </c>
      <c r="B332" s="7" t="s">
        <v>369</v>
      </c>
      <c r="C332" s="9">
        <v>68709.799786623509</v>
      </c>
      <c r="D332" s="9">
        <v>392635.89478231687</v>
      </c>
      <c r="E332" s="9">
        <v>461345.69456894038</v>
      </c>
    </row>
    <row r="333" spans="1:5" hidden="1" x14ac:dyDescent="0.25">
      <c r="A333">
        <v>2009</v>
      </c>
      <c r="B333" s="7" t="s">
        <v>370</v>
      </c>
      <c r="C333" s="9">
        <v>8050.6820037155776</v>
      </c>
      <c r="D333" s="9">
        <v>39611.060111303144</v>
      </c>
      <c r="E333" s="9">
        <v>47661.742115018722</v>
      </c>
    </row>
    <row r="334" spans="1:5" hidden="1" x14ac:dyDescent="0.25">
      <c r="A334">
        <v>2009</v>
      </c>
      <c r="B334" s="7" t="s">
        <v>371</v>
      </c>
      <c r="C334" s="9">
        <v>79099.358175862086</v>
      </c>
      <c r="D334" s="9">
        <v>486901.93570233521</v>
      </c>
      <c r="E334" s="9">
        <v>566001.29387819732</v>
      </c>
    </row>
    <row r="335" spans="1:5" hidden="1" x14ac:dyDescent="0.25">
      <c r="A335">
        <v>2009</v>
      </c>
      <c r="B335" s="7" t="s">
        <v>372</v>
      </c>
      <c r="C335" s="9">
        <v>7911.1172894417487</v>
      </c>
      <c r="D335" s="9">
        <v>41033.829141716255</v>
      </c>
      <c r="E335" s="9">
        <v>48944.946431158001</v>
      </c>
    </row>
    <row r="336" spans="1:5" hidden="1" x14ac:dyDescent="0.25">
      <c r="A336">
        <v>2009</v>
      </c>
      <c r="B336" s="7" t="s">
        <v>373</v>
      </c>
      <c r="C336" s="9">
        <v>26667.214813070634</v>
      </c>
      <c r="D336" s="9">
        <v>61715.235131230489</v>
      </c>
      <c r="E336" s="9">
        <v>88382.44994430113</v>
      </c>
    </row>
    <row r="337" spans="1:5" hidden="1" x14ac:dyDescent="0.25">
      <c r="A337">
        <v>2009</v>
      </c>
      <c r="B337" s="7" t="s">
        <v>374</v>
      </c>
      <c r="C337" s="9">
        <v>56175.258692431991</v>
      </c>
      <c r="D337" s="9">
        <v>195158.54517197126</v>
      </c>
      <c r="E337" s="9">
        <v>251333.80386440325</v>
      </c>
    </row>
    <row r="338" spans="1:5" hidden="1" x14ac:dyDescent="0.25">
      <c r="A338">
        <v>2009</v>
      </c>
      <c r="B338" s="7" t="s">
        <v>375</v>
      </c>
      <c r="C338" s="9">
        <v>40900.459867006692</v>
      </c>
      <c r="D338" s="9">
        <v>116891.1343691325</v>
      </c>
      <c r="E338" s="9">
        <v>157791.59423613921</v>
      </c>
    </row>
    <row r="339" spans="1:5" hidden="1" x14ac:dyDescent="0.25">
      <c r="A339">
        <v>2009</v>
      </c>
      <c r="B339" s="7" t="s">
        <v>376</v>
      </c>
      <c r="C339" s="9">
        <v>150521.00116666374</v>
      </c>
      <c r="D339" s="9">
        <v>651653.56306514947</v>
      </c>
      <c r="E339" s="9">
        <v>802174.56423181319</v>
      </c>
    </row>
    <row r="340" spans="1:5" hidden="1" x14ac:dyDescent="0.25">
      <c r="A340">
        <v>2009</v>
      </c>
      <c r="B340" s="7" t="s">
        <v>377</v>
      </c>
      <c r="C340" s="9">
        <v>43209.125715691334</v>
      </c>
      <c r="D340" s="9">
        <v>260793.57540788339</v>
      </c>
      <c r="E340" s="9">
        <v>304002.70112357475</v>
      </c>
    </row>
    <row r="341" spans="1:5" hidden="1" x14ac:dyDescent="0.25">
      <c r="A341">
        <v>2009</v>
      </c>
      <c r="B341" s="7" t="s">
        <v>378</v>
      </c>
      <c r="C341" s="9">
        <v>32505.886823607751</v>
      </c>
      <c r="D341" s="9">
        <v>250649.02738187255</v>
      </c>
      <c r="E341" s="9">
        <v>283154.91420548031</v>
      </c>
    </row>
    <row r="342" spans="1:5" hidden="1" x14ac:dyDescent="0.25">
      <c r="A342">
        <v>2009</v>
      </c>
      <c r="B342" s="7" t="s">
        <v>379</v>
      </c>
      <c r="C342" s="9">
        <v>260426.9936000407</v>
      </c>
      <c r="D342" s="9">
        <v>1115182.0708885668</v>
      </c>
      <c r="E342" s="9">
        <v>1375609.0644886075</v>
      </c>
    </row>
    <row r="343" spans="1:5" hidden="1" x14ac:dyDescent="0.25">
      <c r="A343">
        <v>2009</v>
      </c>
      <c r="B343" s="7" t="s">
        <v>380</v>
      </c>
      <c r="C343" s="9">
        <v>31185.463550956007</v>
      </c>
      <c r="D343" s="9">
        <v>190213.3720258461</v>
      </c>
      <c r="E343" s="9">
        <v>221398.83557680211</v>
      </c>
    </row>
    <row r="344" spans="1:5" hidden="1" x14ac:dyDescent="0.25">
      <c r="A344">
        <v>2009</v>
      </c>
      <c r="B344" s="7" t="s">
        <v>381</v>
      </c>
      <c r="C344" s="9">
        <v>38324.171803873811</v>
      </c>
      <c r="D344" s="9">
        <v>166635.47235360389</v>
      </c>
      <c r="E344" s="9">
        <v>204959.64415747771</v>
      </c>
    </row>
    <row r="345" spans="1:5" hidden="1" x14ac:dyDescent="0.25">
      <c r="A345">
        <v>2009</v>
      </c>
      <c r="B345" s="7" t="s">
        <v>382</v>
      </c>
      <c r="C345" s="9">
        <v>270669.98686580046</v>
      </c>
      <c r="D345" s="9">
        <v>1001450.6842158106</v>
      </c>
      <c r="E345" s="9">
        <v>1272120.671081611</v>
      </c>
    </row>
    <row r="346" spans="1:5" hidden="1" x14ac:dyDescent="0.25">
      <c r="A346">
        <v>2009</v>
      </c>
      <c r="B346" s="7" t="s">
        <v>383</v>
      </c>
      <c r="C346" s="9">
        <v>602027.29354482563</v>
      </c>
      <c r="D346" s="9">
        <v>2882674.8057821025</v>
      </c>
      <c r="E346" s="9">
        <v>3484702.0993269281</v>
      </c>
    </row>
    <row r="347" spans="1:5" hidden="1" x14ac:dyDescent="0.25">
      <c r="A347">
        <v>2009</v>
      </c>
      <c r="B347" s="7" t="s">
        <v>384</v>
      </c>
      <c r="C347" s="9">
        <v>136488.99204238295</v>
      </c>
      <c r="D347" s="9">
        <v>680943.45728048496</v>
      </c>
      <c r="E347" s="9">
        <v>817432.44932286791</v>
      </c>
    </row>
    <row r="348" spans="1:5" hidden="1" x14ac:dyDescent="0.25">
      <c r="A348">
        <v>2009</v>
      </c>
      <c r="B348" s="7" t="s">
        <v>385</v>
      </c>
      <c r="C348" s="9">
        <v>934108.68480323674</v>
      </c>
      <c r="D348" s="9">
        <v>10083289.168691356</v>
      </c>
      <c r="E348" s="9">
        <v>11017397.853494592</v>
      </c>
    </row>
    <row r="349" spans="1:5" hidden="1" x14ac:dyDescent="0.25">
      <c r="A349">
        <v>2009</v>
      </c>
      <c r="B349" s="7" t="s">
        <v>386</v>
      </c>
      <c r="C349" s="9">
        <v>3824911.8884866666</v>
      </c>
      <c r="D349" s="9">
        <v>27345485.169048913</v>
      </c>
      <c r="E349" s="9">
        <v>31170397.057535581</v>
      </c>
    </row>
    <row r="350" spans="1:5" hidden="1" x14ac:dyDescent="0.25">
      <c r="A350">
        <v>2009</v>
      </c>
      <c r="B350" s="7" t="s">
        <v>387</v>
      </c>
      <c r="C350" s="9">
        <v>609010.52641763142</v>
      </c>
      <c r="D350" s="9">
        <v>2537275.0076798997</v>
      </c>
      <c r="E350" s="9">
        <v>3146285.5340975309</v>
      </c>
    </row>
    <row r="351" spans="1:5" hidden="1" x14ac:dyDescent="0.25">
      <c r="A351">
        <v>2009</v>
      </c>
      <c r="B351" s="7" t="s">
        <v>388</v>
      </c>
      <c r="C351" s="9">
        <v>247983.5844067061</v>
      </c>
      <c r="D351" s="9">
        <v>1409146.5770502186</v>
      </c>
      <c r="E351" s="9">
        <v>1657130.1614569246</v>
      </c>
    </row>
    <row r="352" spans="1:5" hidden="1" x14ac:dyDescent="0.25">
      <c r="A352">
        <v>2009</v>
      </c>
      <c r="B352" s="7" t="s">
        <v>389</v>
      </c>
      <c r="C352" s="9">
        <v>490651.51034293289</v>
      </c>
      <c r="D352" s="9">
        <v>2924857.9414114221</v>
      </c>
      <c r="E352" s="9">
        <v>3415509.4517543549</v>
      </c>
    </row>
    <row r="353" spans="1:5" hidden="1" x14ac:dyDescent="0.25">
      <c r="A353">
        <v>2009</v>
      </c>
      <c r="B353" s="7" t="s">
        <v>390</v>
      </c>
      <c r="C353" s="9">
        <v>52636.77375498545</v>
      </c>
      <c r="D353" s="9">
        <v>330138.89263073629</v>
      </c>
      <c r="E353" s="9">
        <v>382775.66638572176</v>
      </c>
    </row>
    <row r="354" spans="1:5" hidden="1" x14ac:dyDescent="0.25">
      <c r="A354">
        <v>2009</v>
      </c>
      <c r="B354" s="7" t="s">
        <v>391</v>
      </c>
      <c r="C354" s="9">
        <v>78622.245830852917</v>
      </c>
      <c r="D354" s="9">
        <v>264471.94459859782</v>
      </c>
      <c r="E354" s="9">
        <v>343094.19042945071</v>
      </c>
    </row>
    <row r="355" spans="1:5" hidden="1" x14ac:dyDescent="0.25">
      <c r="A355">
        <v>2009</v>
      </c>
      <c r="B355" s="7" t="s">
        <v>392</v>
      </c>
      <c r="C355" s="9">
        <v>178863.13875921472</v>
      </c>
      <c r="D355" s="9">
        <v>675229.03189835965</v>
      </c>
      <c r="E355" s="9">
        <v>854092.17065757443</v>
      </c>
    </row>
    <row r="356" spans="1:5" hidden="1" x14ac:dyDescent="0.25">
      <c r="A356">
        <v>2009</v>
      </c>
      <c r="B356" s="7" t="s">
        <v>393</v>
      </c>
      <c r="C356" s="9">
        <v>230227.48785854442</v>
      </c>
      <c r="D356" s="9">
        <v>1907070.5119359824</v>
      </c>
      <c r="E356" s="9">
        <v>2137297.999794527</v>
      </c>
    </row>
    <row r="357" spans="1:5" hidden="1" x14ac:dyDescent="0.25">
      <c r="A357">
        <v>2009</v>
      </c>
      <c r="B357" s="7" t="s">
        <v>90</v>
      </c>
      <c r="C357" s="9">
        <v>8554160.2946988698</v>
      </c>
      <c r="D357" s="9">
        <v>56183879.324068867</v>
      </c>
      <c r="E357" s="9">
        <v>64738039.618767738</v>
      </c>
    </row>
    <row r="358" spans="1:5" hidden="1" x14ac:dyDescent="0.25"/>
    <row r="359" spans="1:5" hidden="1" x14ac:dyDescent="0.25"/>
    <row r="360" spans="1:5" hidden="1" x14ac:dyDescent="0.25">
      <c r="C360" s="13" t="s">
        <v>93</v>
      </c>
    </row>
    <row r="361" spans="1:5" hidden="1" x14ac:dyDescent="0.25">
      <c r="B361" s="13" t="s">
        <v>94</v>
      </c>
      <c r="C361" s="134" t="s">
        <v>48</v>
      </c>
      <c r="D361" s="134" t="s">
        <v>845</v>
      </c>
      <c r="E361" s="134" t="s">
        <v>84</v>
      </c>
    </row>
    <row r="362" spans="1:5" hidden="1" x14ac:dyDescent="0.25">
      <c r="A362">
        <v>2010</v>
      </c>
      <c r="B362" s="7" t="s">
        <v>394</v>
      </c>
      <c r="C362" s="9">
        <v>49524.644888794013</v>
      </c>
      <c r="D362" s="9">
        <v>147679.60471833943</v>
      </c>
      <c r="E362" s="9">
        <v>197204.24960713345</v>
      </c>
    </row>
    <row r="363" spans="1:5" hidden="1" x14ac:dyDescent="0.25">
      <c r="A363">
        <v>2010</v>
      </c>
      <c r="B363" s="7" t="s">
        <v>395</v>
      </c>
      <c r="C363" s="9">
        <v>13162.900566544236</v>
      </c>
      <c r="D363" s="9">
        <v>62123.420589696347</v>
      </c>
      <c r="E363" s="9">
        <v>75286.321156240578</v>
      </c>
    </row>
    <row r="364" spans="1:5" hidden="1" x14ac:dyDescent="0.25">
      <c r="A364">
        <v>2010</v>
      </c>
      <c r="B364" s="7" t="s">
        <v>396</v>
      </c>
      <c r="C364" s="9">
        <v>82366.536499972499</v>
      </c>
      <c r="D364" s="9">
        <v>474515.41612640314</v>
      </c>
      <c r="E364" s="9">
        <v>556881.9526263756</v>
      </c>
    </row>
    <row r="365" spans="1:5" hidden="1" x14ac:dyDescent="0.25">
      <c r="A365">
        <v>2010</v>
      </c>
      <c r="B365" s="7" t="s">
        <v>397</v>
      </c>
      <c r="C365" s="9">
        <v>8016.1483899849536</v>
      </c>
      <c r="D365" s="9">
        <v>43952.073624260782</v>
      </c>
      <c r="E365" s="9">
        <v>51968.222014245737</v>
      </c>
    </row>
    <row r="366" spans="1:5" hidden="1" x14ac:dyDescent="0.25">
      <c r="A366">
        <v>2010</v>
      </c>
      <c r="B366" s="7" t="s">
        <v>398</v>
      </c>
      <c r="C366" s="9">
        <v>91623.378241436993</v>
      </c>
      <c r="D366" s="9">
        <v>563637.7177339237</v>
      </c>
      <c r="E366" s="9">
        <v>655261.09597536072</v>
      </c>
    </row>
    <row r="367" spans="1:5" hidden="1" x14ac:dyDescent="0.25">
      <c r="A367">
        <v>2010</v>
      </c>
      <c r="B367" s="7" t="s">
        <v>399</v>
      </c>
      <c r="C367" s="9">
        <v>10503.856713402234</v>
      </c>
      <c r="D367" s="9">
        <v>38015.835520673078</v>
      </c>
      <c r="E367" s="9">
        <v>48519.692234075308</v>
      </c>
    </row>
    <row r="368" spans="1:5" hidden="1" x14ac:dyDescent="0.25">
      <c r="A368">
        <v>2010</v>
      </c>
      <c r="B368" s="7" t="s">
        <v>400</v>
      </c>
      <c r="C368" s="9">
        <v>25073.70220666434</v>
      </c>
      <c r="D368" s="9">
        <v>62213.929581443314</v>
      </c>
      <c r="E368" s="9">
        <v>87287.631788107654</v>
      </c>
    </row>
    <row r="369" spans="1:5" hidden="1" x14ac:dyDescent="0.25">
      <c r="A369">
        <v>2010</v>
      </c>
      <c r="B369" s="7" t="s">
        <v>401</v>
      </c>
      <c r="C369" s="9">
        <v>72849.801155097652</v>
      </c>
      <c r="D369" s="9">
        <v>235228.71284182038</v>
      </c>
      <c r="E369" s="9">
        <v>308078.51399691805</v>
      </c>
    </row>
    <row r="370" spans="1:5" hidden="1" x14ac:dyDescent="0.25">
      <c r="A370">
        <v>2010</v>
      </c>
      <c r="B370" s="7" t="s">
        <v>402</v>
      </c>
      <c r="C370" s="9">
        <v>50203.696507099288</v>
      </c>
      <c r="D370" s="9">
        <v>127713.71647753986</v>
      </c>
      <c r="E370" s="9">
        <v>177917.41298463914</v>
      </c>
    </row>
    <row r="371" spans="1:5" hidden="1" x14ac:dyDescent="0.25">
      <c r="A371">
        <v>2010</v>
      </c>
      <c r="B371" s="7" t="s">
        <v>403</v>
      </c>
      <c r="C371" s="9">
        <v>203207.59024047054</v>
      </c>
      <c r="D371" s="9">
        <v>774235.99622777419</v>
      </c>
      <c r="E371" s="9">
        <v>977443.58646824467</v>
      </c>
    </row>
    <row r="372" spans="1:5" hidden="1" x14ac:dyDescent="0.25">
      <c r="A372">
        <v>2010</v>
      </c>
      <c r="B372" s="7" t="s">
        <v>404</v>
      </c>
      <c r="C372" s="9">
        <v>51007.12628698504</v>
      </c>
      <c r="D372" s="9">
        <v>312875.35978777905</v>
      </c>
      <c r="E372" s="9">
        <v>363882.48607476411</v>
      </c>
    </row>
    <row r="373" spans="1:5" hidden="1" x14ac:dyDescent="0.25">
      <c r="A373">
        <v>2010</v>
      </c>
      <c r="B373" s="7" t="s">
        <v>405</v>
      </c>
      <c r="C373" s="9">
        <v>41491.091479569164</v>
      </c>
      <c r="D373" s="9">
        <v>294969.11860107351</v>
      </c>
      <c r="E373" s="9">
        <v>336460.21008064266</v>
      </c>
    </row>
    <row r="374" spans="1:5" hidden="1" x14ac:dyDescent="0.25">
      <c r="A374">
        <v>2010</v>
      </c>
      <c r="B374" s="7" t="s">
        <v>406</v>
      </c>
      <c r="C374" s="9">
        <v>359782.02033951785</v>
      </c>
      <c r="D374" s="9">
        <v>1129566.9085631205</v>
      </c>
      <c r="E374" s="9">
        <v>1489348.9289026384</v>
      </c>
    </row>
    <row r="375" spans="1:5" hidden="1" x14ac:dyDescent="0.25">
      <c r="A375">
        <v>2010</v>
      </c>
      <c r="B375" s="7" t="s">
        <v>407</v>
      </c>
      <c r="C375" s="9">
        <v>37104.76718296569</v>
      </c>
      <c r="D375" s="9">
        <v>195953.58897851669</v>
      </c>
      <c r="E375" s="9">
        <v>233058.3561614824</v>
      </c>
    </row>
    <row r="376" spans="1:5" hidden="1" x14ac:dyDescent="0.25">
      <c r="A376">
        <v>2010</v>
      </c>
      <c r="B376" s="7" t="s">
        <v>408</v>
      </c>
      <c r="C376" s="9">
        <v>43504.171422964071</v>
      </c>
      <c r="D376" s="9">
        <v>182866.57073203984</v>
      </c>
      <c r="E376" s="9">
        <v>226370.74215500391</v>
      </c>
    </row>
    <row r="377" spans="1:5" hidden="1" x14ac:dyDescent="0.25">
      <c r="A377">
        <v>2010</v>
      </c>
      <c r="B377" s="7" t="s">
        <v>409</v>
      </c>
      <c r="C377" s="9">
        <v>301232.02593837597</v>
      </c>
      <c r="D377" s="9">
        <v>1122591.465688769</v>
      </c>
      <c r="E377" s="9">
        <v>1423823.4916271451</v>
      </c>
    </row>
    <row r="378" spans="1:5" hidden="1" x14ac:dyDescent="0.25">
      <c r="A378">
        <v>2010</v>
      </c>
      <c r="B378" s="7" t="s">
        <v>410</v>
      </c>
      <c r="C378" s="9">
        <v>677551.64644391974</v>
      </c>
      <c r="D378" s="9">
        <v>3399352.2865359038</v>
      </c>
      <c r="E378" s="9">
        <v>4076903.9329798236</v>
      </c>
    </row>
    <row r="379" spans="1:5" hidden="1" x14ac:dyDescent="0.25">
      <c r="A379">
        <v>2010</v>
      </c>
      <c r="B379" s="7" t="s">
        <v>411</v>
      </c>
      <c r="C379" s="9">
        <v>145856.56306951123</v>
      </c>
      <c r="D379" s="9">
        <v>703632.01058263809</v>
      </c>
      <c r="E379" s="9">
        <v>849488.57365214929</v>
      </c>
    </row>
    <row r="380" spans="1:5" hidden="1" x14ac:dyDescent="0.25">
      <c r="A380">
        <v>2010</v>
      </c>
      <c r="B380" s="7" t="s">
        <v>412</v>
      </c>
      <c r="C380" s="9">
        <v>1014770.1712558994</v>
      </c>
      <c r="D380" s="9">
        <v>11101917.722317087</v>
      </c>
      <c r="E380" s="9">
        <v>12116687.893572986</v>
      </c>
    </row>
    <row r="381" spans="1:5" hidden="1" x14ac:dyDescent="0.25">
      <c r="A381">
        <v>2010</v>
      </c>
      <c r="B381" s="7" t="s">
        <v>413</v>
      </c>
      <c r="C381" s="9">
        <v>4432009.8408303894</v>
      </c>
      <c r="D381" s="9">
        <v>29760762.419455502</v>
      </c>
      <c r="E381" s="9">
        <v>34192772.260285892</v>
      </c>
    </row>
    <row r="382" spans="1:5" hidden="1" x14ac:dyDescent="0.25">
      <c r="A382">
        <v>2010</v>
      </c>
      <c r="B382" s="7" t="s">
        <v>414</v>
      </c>
      <c r="C382" s="9">
        <v>707055.36661936145</v>
      </c>
      <c r="D382" s="9">
        <v>2895577.3952456401</v>
      </c>
      <c r="E382" s="9">
        <v>3602632.7618650016</v>
      </c>
    </row>
    <row r="383" spans="1:5" hidden="1" x14ac:dyDescent="0.25">
      <c r="A383">
        <v>2010</v>
      </c>
      <c r="B383" s="7" t="s">
        <v>415</v>
      </c>
      <c r="C383" s="9">
        <v>289827.89965704584</v>
      </c>
      <c r="D383" s="9">
        <v>1597520.40442532</v>
      </c>
      <c r="E383" s="9">
        <v>1887348.3040823657</v>
      </c>
    </row>
    <row r="384" spans="1:5" hidden="1" x14ac:dyDescent="0.25">
      <c r="A384">
        <v>2010</v>
      </c>
      <c r="B384" s="7" t="s">
        <v>416</v>
      </c>
      <c r="C384" s="9">
        <v>556983.8960709438</v>
      </c>
      <c r="D384" s="9">
        <v>3273407.9253650224</v>
      </c>
      <c r="E384" s="9">
        <v>3830391.8214359661</v>
      </c>
    </row>
    <row r="385" spans="1:5" hidden="1" x14ac:dyDescent="0.25">
      <c r="A385">
        <v>2010</v>
      </c>
      <c r="B385" s="7" t="s">
        <v>417</v>
      </c>
      <c r="C385" s="9">
        <v>53442.413404163366</v>
      </c>
      <c r="D385" s="9">
        <v>368533.97126593901</v>
      </c>
      <c r="E385" s="9">
        <v>421976.38467010239</v>
      </c>
    </row>
    <row r="386" spans="1:5" hidden="1" x14ac:dyDescent="0.25">
      <c r="A386">
        <v>2010</v>
      </c>
      <c r="B386" s="7" t="s">
        <v>418</v>
      </c>
      <c r="C386" s="9">
        <v>86902.061541149378</v>
      </c>
      <c r="D386" s="9">
        <v>282451.83622348163</v>
      </c>
      <c r="E386" s="9">
        <v>369353.89776463102</v>
      </c>
    </row>
    <row r="387" spans="1:5" hidden="1" x14ac:dyDescent="0.25">
      <c r="A387">
        <v>2010</v>
      </c>
      <c r="B387" s="7" t="s">
        <v>419</v>
      </c>
      <c r="C387" s="9">
        <v>194303.20292858066</v>
      </c>
      <c r="D387" s="9">
        <v>808226.13744533365</v>
      </c>
      <c r="E387" s="9">
        <v>1002529.3403739143</v>
      </c>
    </row>
    <row r="388" spans="1:5" hidden="1" x14ac:dyDescent="0.25">
      <c r="A388">
        <v>2010</v>
      </c>
      <c r="B388" s="7" t="s">
        <v>420</v>
      </c>
      <c r="C388" s="9">
        <v>289841.90865391825</v>
      </c>
      <c r="D388" s="9">
        <v>2027934.6932076383</v>
      </c>
      <c r="E388" s="9">
        <v>2317776.6018615565</v>
      </c>
    </row>
    <row r="389" spans="1:5" hidden="1" x14ac:dyDescent="0.25">
      <c r="A389">
        <v>2010</v>
      </c>
      <c r="B389" s="7" t="s">
        <v>89</v>
      </c>
      <c r="C389" s="9">
        <v>9889198.4285347257</v>
      </c>
      <c r="D389" s="9">
        <v>61987456.237862661</v>
      </c>
      <c r="E389" s="9">
        <v>71876654.666397393</v>
      </c>
    </row>
    <row r="390" spans="1:5" hidden="1" x14ac:dyDescent="0.25"/>
    <row r="391" spans="1:5" hidden="1" x14ac:dyDescent="0.25"/>
    <row r="392" spans="1:5" hidden="1" x14ac:dyDescent="0.25">
      <c r="C392" s="13" t="s">
        <v>93</v>
      </c>
    </row>
    <row r="393" spans="1:5" hidden="1" x14ac:dyDescent="0.25">
      <c r="B393" s="13" t="s">
        <v>94</v>
      </c>
      <c r="C393" s="134" t="s">
        <v>48</v>
      </c>
      <c r="D393" s="134" t="s">
        <v>845</v>
      </c>
      <c r="E393" s="134" t="s">
        <v>84</v>
      </c>
    </row>
    <row r="394" spans="1:5" hidden="1" x14ac:dyDescent="0.25">
      <c r="A394">
        <v>2011</v>
      </c>
      <c r="B394" s="7" t="s">
        <v>421</v>
      </c>
      <c r="C394" s="9">
        <v>48034.226143001688</v>
      </c>
      <c r="D394" s="9">
        <v>168414.23290101503</v>
      </c>
      <c r="E394" s="9">
        <v>216448.45904401672</v>
      </c>
    </row>
    <row r="395" spans="1:5" hidden="1" x14ac:dyDescent="0.25">
      <c r="A395">
        <v>2011</v>
      </c>
      <c r="B395" s="7" t="s">
        <v>422</v>
      </c>
      <c r="C395" s="9">
        <v>12576.543464641107</v>
      </c>
      <c r="D395" s="9">
        <v>51697.414083595213</v>
      </c>
      <c r="E395" s="9">
        <v>64273.957548236322</v>
      </c>
    </row>
    <row r="396" spans="1:5" hidden="1" x14ac:dyDescent="0.25">
      <c r="A396">
        <v>2011</v>
      </c>
      <c r="B396" s="7" t="s">
        <v>423</v>
      </c>
      <c r="C396" s="9">
        <v>89955.114936659156</v>
      </c>
      <c r="D396" s="9">
        <v>516046.95899047831</v>
      </c>
      <c r="E396" s="9">
        <v>606002.07392713742</v>
      </c>
    </row>
    <row r="397" spans="1:5" hidden="1" x14ac:dyDescent="0.25">
      <c r="A397">
        <v>2011</v>
      </c>
      <c r="B397" s="7" t="s">
        <v>424</v>
      </c>
      <c r="C397" s="9">
        <v>8470.9206198013853</v>
      </c>
      <c r="D397" s="9">
        <v>48489.303805648975</v>
      </c>
      <c r="E397" s="9">
        <v>56960.22442545036</v>
      </c>
    </row>
    <row r="398" spans="1:5" hidden="1" x14ac:dyDescent="0.25">
      <c r="A398">
        <v>2011</v>
      </c>
      <c r="B398" s="7" t="s">
        <v>425</v>
      </c>
      <c r="C398" s="9">
        <v>94027.953463985468</v>
      </c>
      <c r="D398" s="9">
        <v>565451.28485395329</v>
      </c>
      <c r="E398" s="9">
        <v>659479.23831793875</v>
      </c>
    </row>
    <row r="399" spans="1:5" hidden="1" x14ac:dyDescent="0.25">
      <c r="A399">
        <v>2011</v>
      </c>
      <c r="B399" s="7" t="s">
        <v>426</v>
      </c>
      <c r="C399" s="9">
        <v>9812.6306705840179</v>
      </c>
      <c r="D399" s="9">
        <v>44828.104376395087</v>
      </c>
      <c r="E399" s="9">
        <v>54640.735046979105</v>
      </c>
    </row>
    <row r="400" spans="1:5" hidden="1" x14ac:dyDescent="0.25">
      <c r="A400">
        <v>2011</v>
      </c>
      <c r="B400" s="7" t="s">
        <v>427</v>
      </c>
      <c r="C400" s="9">
        <v>20576.327757570962</v>
      </c>
      <c r="D400" s="9">
        <v>79141.69439788314</v>
      </c>
      <c r="E400" s="9">
        <v>99718.022155454106</v>
      </c>
    </row>
    <row r="401" spans="1:5" hidden="1" x14ac:dyDescent="0.25">
      <c r="A401">
        <v>2011</v>
      </c>
      <c r="B401" s="7" t="s">
        <v>428</v>
      </c>
      <c r="C401" s="9">
        <v>72034.361757100196</v>
      </c>
      <c r="D401" s="9">
        <v>264728.37781000818</v>
      </c>
      <c r="E401" s="9">
        <v>336762.73956710839</v>
      </c>
    </row>
    <row r="402" spans="1:5" hidden="1" x14ac:dyDescent="0.25">
      <c r="A402">
        <v>2011</v>
      </c>
      <c r="B402" s="7" t="s">
        <v>429</v>
      </c>
      <c r="C402" s="9">
        <v>53669.968931914569</v>
      </c>
      <c r="D402" s="9">
        <v>155439.29971087884</v>
      </c>
      <c r="E402" s="9">
        <v>209109.26864279341</v>
      </c>
    </row>
    <row r="403" spans="1:5" hidden="1" x14ac:dyDescent="0.25">
      <c r="A403">
        <v>2011</v>
      </c>
      <c r="B403" s="7" t="s">
        <v>430</v>
      </c>
      <c r="C403" s="9">
        <v>229928.02413237162</v>
      </c>
      <c r="D403" s="9">
        <v>764214.08844714437</v>
      </c>
      <c r="E403" s="9">
        <v>994142.11257951602</v>
      </c>
    </row>
    <row r="404" spans="1:5" hidden="1" x14ac:dyDescent="0.25">
      <c r="A404">
        <v>2011</v>
      </c>
      <c r="B404" s="7" t="s">
        <v>431</v>
      </c>
      <c r="C404" s="9">
        <v>55546.496308615853</v>
      </c>
      <c r="D404" s="9">
        <v>430205.72067546955</v>
      </c>
      <c r="E404" s="9">
        <v>485752.21698408539</v>
      </c>
    </row>
    <row r="405" spans="1:5" hidden="1" x14ac:dyDescent="0.25">
      <c r="A405">
        <v>2011</v>
      </c>
      <c r="B405" s="7" t="s">
        <v>432</v>
      </c>
      <c r="C405" s="9">
        <v>52147.453730991212</v>
      </c>
      <c r="D405" s="9">
        <v>303029.68423376471</v>
      </c>
      <c r="E405" s="9">
        <v>355177.13796475594</v>
      </c>
    </row>
    <row r="406" spans="1:5" hidden="1" x14ac:dyDescent="0.25">
      <c r="A406">
        <v>2011</v>
      </c>
      <c r="B406" s="7" t="s">
        <v>433</v>
      </c>
      <c r="C406" s="9">
        <v>315990.17567932978</v>
      </c>
      <c r="D406" s="9">
        <v>1320390.6031993278</v>
      </c>
      <c r="E406" s="9">
        <v>1636380.7788786576</v>
      </c>
    </row>
    <row r="407" spans="1:5" hidden="1" x14ac:dyDescent="0.25">
      <c r="A407">
        <v>2011</v>
      </c>
      <c r="B407" s="7" t="s">
        <v>434</v>
      </c>
      <c r="C407" s="9">
        <v>40049.898218948059</v>
      </c>
      <c r="D407" s="9">
        <v>201610.84404493592</v>
      </c>
      <c r="E407" s="9">
        <v>241660.74226388399</v>
      </c>
    </row>
    <row r="408" spans="1:5" hidden="1" x14ac:dyDescent="0.25">
      <c r="A408">
        <v>2011</v>
      </c>
      <c r="B408" s="7" t="s">
        <v>435</v>
      </c>
      <c r="C408" s="9">
        <v>48800.495983615547</v>
      </c>
      <c r="D408" s="9">
        <v>211535.19434510305</v>
      </c>
      <c r="E408" s="9">
        <v>260335.6903287186</v>
      </c>
    </row>
    <row r="409" spans="1:5" hidden="1" x14ac:dyDescent="0.25">
      <c r="A409">
        <v>2011</v>
      </c>
      <c r="B409" s="7" t="s">
        <v>436</v>
      </c>
      <c r="C409" s="9">
        <v>316274.13223928789</v>
      </c>
      <c r="D409" s="9">
        <v>1215203.7046640252</v>
      </c>
      <c r="E409" s="9">
        <v>1531477.8369033132</v>
      </c>
    </row>
    <row r="410" spans="1:5" hidden="1" x14ac:dyDescent="0.25">
      <c r="A410">
        <v>2011</v>
      </c>
      <c r="B410" s="7" t="s">
        <v>437</v>
      </c>
      <c r="C410" s="9">
        <v>707991.26366962062</v>
      </c>
      <c r="D410" s="9">
        <v>3250740.2474095072</v>
      </c>
      <c r="E410" s="9">
        <v>3958731.5110791279</v>
      </c>
    </row>
    <row r="411" spans="1:5" hidden="1" x14ac:dyDescent="0.25">
      <c r="A411">
        <v>2011</v>
      </c>
      <c r="B411" s="7" t="s">
        <v>438</v>
      </c>
      <c r="C411" s="9">
        <v>153228.20360332809</v>
      </c>
      <c r="D411" s="9">
        <v>743944.47496752918</v>
      </c>
      <c r="E411" s="9">
        <v>897172.67857085727</v>
      </c>
    </row>
    <row r="412" spans="1:5" hidden="1" x14ac:dyDescent="0.25">
      <c r="A412">
        <v>2011</v>
      </c>
      <c r="B412" s="7" t="s">
        <v>439</v>
      </c>
      <c r="C412" s="9">
        <v>1067210.2169974877</v>
      </c>
      <c r="D412" s="9">
        <v>12188599.515821612</v>
      </c>
      <c r="E412" s="9">
        <v>13255809.732819099</v>
      </c>
    </row>
    <row r="413" spans="1:5" hidden="1" x14ac:dyDescent="0.25">
      <c r="A413">
        <v>2011</v>
      </c>
      <c r="B413" s="7" t="s">
        <v>440</v>
      </c>
      <c r="C413" s="9">
        <v>4774701.3912138054</v>
      </c>
      <c r="D413" s="9">
        <v>30726352.48984541</v>
      </c>
      <c r="E413" s="9">
        <v>35501053.881059214</v>
      </c>
    </row>
    <row r="414" spans="1:5" hidden="1" x14ac:dyDescent="0.25">
      <c r="A414">
        <v>2011</v>
      </c>
      <c r="B414" s="7" t="s">
        <v>441</v>
      </c>
      <c r="C414" s="9">
        <v>755521.12576680339</v>
      </c>
      <c r="D414" s="9">
        <v>2882621.0704719084</v>
      </c>
      <c r="E414" s="9">
        <v>3638142.1962387119</v>
      </c>
    </row>
    <row r="415" spans="1:5" hidden="1" x14ac:dyDescent="0.25">
      <c r="A415">
        <v>2011</v>
      </c>
      <c r="B415" s="7" t="s">
        <v>442</v>
      </c>
      <c r="C415" s="9">
        <v>308890.99959301593</v>
      </c>
      <c r="D415" s="9">
        <v>1620506.6705400816</v>
      </c>
      <c r="E415" s="9">
        <v>1929397.6701330976</v>
      </c>
    </row>
    <row r="416" spans="1:5" hidden="1" x14ac:dyDescent="0.25">
      <c r="A416">
        <v>2011</v>
      </c>
      <c r="B416" s="7" t="s">
        <v>443</v>
      </c>
      <c r="C416" s="9">
        <v>563902.63255872915</v>
      </c>
      <c r="D416" s="9">
        <v>3313450.2573617217</v>
      </c>
      <c r="E416" s="9">
        <v>3877352.8899204507</v>
      </c>
    </row>
    <row r="417" spans="1:5" hidden="1" x14ac:dyDescent="0.25">
      <c r="A417">
        <v>2011</v>
      </c>
      <c r="B417" s="7" t="s">
        <v>444</v>
      </c>
      <c r="C417" s="9">
        <v>61586.060051051645</v>
      </c>
      <c r="D417" s="9">
        <v>383943.36723349208</v>
      </c>
      <c r="E417" s="9">
        <v>445529.42728454375</v>
      </c>
    </row>
    <row r="418" spans="1:5" hidden="1" x14ac:dyDescent="0.25">
      <c r="A418">
        <v>2011</v>
      </c>
      <c r="B418" s="7" t="s">
        <v>445</v>
      </c>
      <c r="C418" s="9">
        <v>92089.401904315222</v>
      </c>
      <c r="D418" s="9">
        <v>326312.60522241337</v>
      </c>
      <c r="E418" s="9">
        <v>418402.0071267286</v>
      </c>
    </row>
    <row r="419" spans="1:5" hidden="1" x14ac:dyDescent="0.25">
      <c r="A419">
        <v>2011</v>
      </c>
      <c r="B419" s="7" t="s">
        <v>446</v>
      </c>
      <c r="C419" s="9">
        <v>207066.82662314599</v>
      </c>
      <c r="D419" s="9">
        <v>840355.77409175807</v>
      </c>
      <c r="E419" s="9">
        <v>1047422.600714904</v>
      </c>
    </row>
    <row r="420" spans="1:5" hidden="1" x14ac:dyDescent="0.25">
      <c r="A420">
        <v>2011</v>
      </c>
      <c r="B420" s="7" t="s">
        <v>447</v>
      </c>
      <c r="C420" s="9">
        <v>257127.48435061524</v>
      </c>
      <c r="D420" s="9">
        <v>2512512.9235398234</v>
      </c>
      <c r="E420" s="9">
        <v>2769640.4078904386</v>
      </c>
    </row>
    <row r="421" spans="1:5" hidden="1" x14ac:dyDescent="0.25">
      <c r="A421">
        <v>2011</v>
      </c>
      <c r="B421" s="7" t="s">
        <v>88</v>
      </c>
      <c r="C421" s="9">
        <v>10417210.330370339</v>
      </c>
      <c r="D421" s="9">
        <v>65129765.907044895</v>
      </c>
      <c r="E421" s="9">
        <v>75546976.237415239</v>
      </c>
    </row>
    <row r="422" spans="1:5" hidden="1" x14ac:dyDescent="0.25"/>
    <row r="423" spans="1:5" hidden="1" x14ac:dyDescent="0.25"/>
    <row r="424" spans="1:5" hidden="1" x14ac:dyDescent="0.25">
      <c r="C424" s="13" t="s">
        <v>93</v>
      </c>
    </row>
    <row r="425" spans="1:5" hidden="1" x14ac:dyDescent="0.25">
      <c r="B425" s="13" t="s">
        <v>94</v>
      </c>
      <c r="C425" s="134" t="s">
        <v>48</v>
      </c>
      <c r="D425" s="134" t="s">
        <v>845</v>
      </c>
      <c r="E425" s="134" t="s">
        <v>84</v>
      </c>
    </row>
    <row r="426" spans="1:5" hidden="1" x14ac:dyDescent="0.25">
      <c r="A426">
        <v>2012</v>
      </c>
      <c r="B426" s="7" t="s">
        <v>448</v>
      </c>
      <c r="C426" s="9">
        <v>59265.411390653811</v>
      </c>
      <c r="D426" s="9">
        <v>169075.78354733341</v>
      </c>
      <c r="E426" s="9">
        <v>228341.19493798722</v>
      </c>
    </row>
    <row r="427" spans="1:5" hidden="1" x14ac:dyDescent="0.25">
      <c r="A427">
        <v>2012</v>
      </c>
      <c r="B427" s="7" t="s">
        <v>449</v>
      </c>
      <c r="C427" s="9">
        <v>16228.931081028608</v>
      </c>
      <c r="D427" s="9">
        <v>61341.33759485984</v>
      </c>
      <c r="E427" s="9">
        <v>77570.268675888452</v>
      </c>
    </row>
    <row r="428" spans="1:5" hidden="1" x14ac:dyDescent="0.25">
      <c r="A428">
        <v>2012</v>
      </c>
      <c r="B428" s="7" t="s">
        <v>450</v>
      </c>
      <c r="C428" s="9">
        <v>111533.19153671297</v>
      </c>
      <c r="D428" s="9">
        <v>553290.48737684474</v>
      </c>
      <c r="E428" s="9">
        <v>664823.67891355767</v>
      </c>
    </row>
    <row r="429" spans="1:5" hidden="1" x14ac:dyDescent="0.25">
      <c r="A429">
        <v>2012</v>
      </c>
      <c r="B429" s="7" t="s">
        <v>451</v>
      </c>
      <c r="C429" s="9">
        <v>16286.112178808622</v>
      </c>
      <c r="D429" s="9">
        <v>51228.308873362068</v>
      </c>
      <c r="E429" s="9">
        <v>67514.421052170685</v>
      </c>
    </row>
    <row r="430" spans="1:5" hidden="1" x14ac:dyDescent="0.25">
      <c r="A430">
        <v>2012</v>
      </c>
      <c r="B430" s="7" t="s">
        <v>452</v>
      </c>
      <c r="C430" s="9">
        <v>121810.27141010964</v>
      </c>
      <c r="D430" s="9">
        <v>580931.94121153338</v>
      </c>
      <c r="E430" s="9">
        <v>702742.21262164298</v>
      </c>
    </row>
    <row r="431" spans="1:5" hidden="1" x14ac:dyDescent="0.25">
      <c r="A431">
        <v>2012</v>
      </c>
      <c r="B431" s="7" t="s">
        <v>453</v>
      </c>
      <c r="C431" s="9">
        <v>12550.972586546693</v>
      </c>
      <c r="D431" s="9">
        <v>46327.364943528642</v>
      </c>
      <c r="E431" s="9">
        <v>58878.33753007534</v>
      </c>
    </row>
    <row r="432" spans="1:5" hidden="1" x14ac:dyDescent="0.25">
      <c r="A432">
        <v>2012</v>
      </c>
      <c r="B432" s="7" t="s">
        <v>454</v>
      </c>
      <c r="C432" s="9">
        <v>22338.299105130696</v>
      </c>
      <c r="D432" s="9">
        <v>94938.542720453654</v>
      </c>
      <c r="E432" s="9">
        <v>117276.84182558436</v>
      </c>
    </row>
    <row r="433" spans="1:5" hidden="1" x14ac:dyDescent="0.25">
      <c r="A433">
        <v>2012</v>
      </c>
      <c r="B433" s="7" t="s">
        <v>455</v>
      </c>
      <c r="C433" s="9">
        <v>95595.406896534958</v>
      </c>
      <c r="D433" s="9">
        <v>305895.34482664446</v>
      </c>
      <c r="E433" s="9">
        <v>401490.75172317942</v>
      </c>
    </row>
    <row r="434" spans="1:5" hidden="1" x14ac:dyDescent="0.25">
      <c r="A434">
        <v>2012</v>
      </c>
      <c r="B434" s="7" t="s">
        <v>456</v>
      </c>
      <c r="C434" s="9">
        <v>62220.057386558939</v>
      </c>
      <c r="D434" s="9">
        <v>194011.82032836328</v>
      </c>
      <c r="E434" s="9">
        <v>256231.87771492222</v>
      </c>
    </row>
    <row r="435" spans="1:5" hidden="1" x14ac:dyDescent="0.25">
      <c r="A435">
        <v>2012</v>
      </c>
      <c r="B435" s="7" t="s">
        <v>457</v>
      </c>
      <c r="C435" s="9">
        <v>266104.91503352148</v>
      </c>
      <c r="D435" s="9">
        <v>839968.3287301145</v>
      </c>
      <c r="E435" s="9">
        <v>1106073.2437636359</v>
      </c>
    </row>
    <row r="436" spans="1:5" hidden="1" x14ac:dyDescent="0.25">
      <c r="A436">
        <v>2012</v>
      </c>
      <c r="B436" s="7" t="s">
        <v>458</v>
      </c>
      <c r="C436" s="9">
        <v>67555.15892774098</v>
      </c>
      <c r="D436" s="9">
        <v>448249.76802347263</v>
      </c>
      <c r="E436" s="9">
        <v>515804.92695121362</v>
      </c>
    </row>
    <row r="437" spans="1:5" hidden="1" x14ac:dyDescent="0.25">
      <c r="A437">
        <v>2012</v>
      </c>
      <c r="B437" s="7" t="s">
        <v>459</v>
      </c>
      <c r="C437" s="9">
        <v>63394.302672669881</v>
      </c>
      <c r="D437" s="9">
        <v>343885.34326502308</v>
      </c>
      <c r="E437" s="9">
        <v>407279.64593769296</v>
      </c>
    </row>
    <row r="438" spans="1:5" hidden="1" x14ac:dyDescent="0.25">
      <c r="A438">
        <v>2012</v>
      </c>
      <c r="B438" s="7" t="s">
        <v>460</v>
      </c>
      <c r="C438" s="9">
        <v>467796.77910496574</v>
      </c>
      <c r="D438" s="9">
        <v>1322168.6290590218</v>
      </c>
      <c r="E438" s="9">
        <v>1789965.4081639876</v>
      </c>
    </row>
    <row r="439" spans="1:5" hidden="1" x14ac:dyDescent="0.25">
      <c r="A439">
        <v>2012</v>
      </c>
      <c r="B439" s="7" t="s">
        <v>461</v>
      </c>
      <c r="C439" s="9">
        <v>46084.795336128074</v>
      </c>
      <c r="D439" s="9">
        <v>215618.68165578032</v>
      </c>
      <c r="E439" s="9">
        <v>261703.47699190839</v>
      </c>
    </row>
    <row r="440" spans="1:5" hidden="1" x14ac:dyDescent="0.25">
      <c r="A440">
        <v>2012</v>
      </c>
      <c r="B440" s="7" t="s">
        <v>462</v>
      </c>
      <c r="C440" s="9">
        <v>58935.832596617933</v>
      </c>
      <c r="D440" s="9">
        <v>227882.31371826268</v>
      </c>
      <c r="E440" s="9">
        <v>286818.14631488064</v>
      </c>
    </row>
    <row r="441" spans="1:5" hidden="1" x14ac:dyDescent="0.25">
      <c r="A441">
        <v>2012</v>
      </c>
      <c r="B441" s="7" t="s">
        <v>463</v>
      </c>
      <c r="C441" s="9">
        <v>372427.76282484952</v>
      </c>
      <c r="D441" s="9">
        <v>1187838.002596094</v>
      </c>
      <c r="E441" s="9">
        <v>1560265.7654209435</v>
      </c>
    </row>
    <row r="442" spans="1:5" hidden="1" x14ac:dyDescent="0.25">
      <c r="A442">
        <v>2012</v>
      </c>
      <c r="B442" s="7" t="s">
        <v>464</v>
      </c>
      <c r="C442" s="9">
        <v>847828.40811375261</v>
      </c>
      <c r="D442" s="9">
        <v>3354630.6935902392</v>
      </c>
      <c r="E442" s="9">
        <v>4202459.1017039921</v>
      </c>
    </row>
    <row r="443" spans="1:5" hidden="1" x14ac:dyDescent="0.25">
      <c r="A443">
        <v>2012</v>
      </c>
      <c r="B443" s="7" t="s">
        <v>465</v>
      </c>
      <c r="C443" s="9">
        <v>182429.27747283605</v>
      </c>
      <c r="D443" s="9">
        <v>765904.04664641805</v>
      </c>
      <c r="E443" s="9">
        <v>948333.32411925413</v>
      </c>
    </row>
    <row r="444" spans="1:5" hidden="1" x14ac:dyDescent="0.25">
      <c r="A444">
        <v>2012</v>
      </c>
      <c r="B444" s="7" t="s">
        <v>466</v>
      </c>
      <c r="C444" s="9">
        <v>1263190.0709894309</v>
      </c>
      <c r="D444" s="9">
        <v>12841727.318046361</v>
      </c>
      <c r="E444" s="9">
        <v>14104917.389035791</v>
      </c>
    </row>
    <row r="445" spans="1:5" hidden="1" x14ac:dyDescent="0.25">
      <c r="A445">
        <v>2012</v>
      </c>
      <c r="B445" s="7" t="s">
        <v>467</v>
      </c>
      <c r="C445" s="9">
        <v>5311301.7557295384</v>
      </c>
      <c r="D445" s="9">
        <v>33110843.947404779</v>
      </c>
      <c r="E445" s="9">
        <v>38422145.703134321</v>
      </c>
    </row>
    <row r="446" spans="1:5" hidden="1" x14ac:dyDescent="0.25">
      <c r="A446">
        <v>2012</v>
      </c>
      <c r="B446" s="7" t="s">
        <v>468</v>
      </c>
      <c r="C446" s="9">
        <v>849154.64733082172</v>
      </c>
      <c r="D446" s="9">
        <v>3183275.0071856398</v>
      </c>
      <c r="E446" s="9">
        <v>4032429.6545164613</v>
      </c>
    </row>
    <row r="447" spans="1:5" hidden="1" x14ac:dyDescent="0.25">
      <c r="A447">
        <v>2012</v>
      </c>
      <c r="B447" s="7" t="s">
        <v>469</v>
      </c>
      <c r="C447" s="9">
        <v>372474.80100506515</v>
      </c>
      <c r="D447" s="9">
        <v>1724257.5664559477</v>
      </c>
      <c r="E447" s="9">
        <v>2096732.3674610129</v>
      </c>
    </row>
    <row r="448" spans="1:5" hidden="1" x14ac:dyDescent="0.25">
      <c r="A448">
        <v>2012</v>
      </c>
      <c r="B448" s="7" t="s">
        <v>470</v>
      </c>
      <c r="C448" s="9">
        <v>640115.32098599721</v>
      </c>
      <c r="D448" s="9">
        <v>3210407.2945760828</v>
      </c>
      <c r="E448" s="9">
        <v>3850522.6155620799</v>
      </c>
    </row>
    <row r="449" spans="1:5" hidden="1" x14ac:dyDescent="0.25">
      <c r="A449">
        <v>2012</v>
      </c>
      <c r="B449" s="7" t="s">
        <v>471</v>
      </c>
      <c r="C449" s="9">
        <v>70111.935435279331</v>
      </c>
      <c r="D449" s="9">
        <v>401076.31296067318</v>
      </c>
      <c r="E449" s="9">
        <v>471188.24839595251</v>
      </c>
    </row>
    <row r="450" spans="1:5" hidden="1" x14ac:dyDescent="0.25">
      <c r="A450">
        <v>2012</v>
      </c>
      <c r="B450" s="7" t="s">
        <v>472</v>
      </c>
      <c r="C450" s="9">
        <v>107556.69587158923</v>
      </c>
      <c r="D450" s="9">
        <v>368151.85730836133</v>
      </c>
      <c r="E450" s="9">
        <v>475708.55317995057</v>
      </c>
    </row>
    <row r="451" spans="1:5" hidden="1" x14ac:dyDescent="0.25">
      <c r="A451">
        <v>2012</v>
      </c>
      <c r="B451" s="7" t="s">
        <v>473</v>
      </c>
      <c r="C451" s="9">
        <v>241372.79698779376</v>
      </c>
      <c r="D451" s="9">
        <v>826913.19367908465</v>
      </c>
      <c r="E451" s="9">
        <v>1068285.9906668784</v>
      </c>
    </row>
    <row r="452" spans="1:5" hidden="1" x14ac:dyDescent="0.25">
      <c r="A452">
        <v>2012</v>
      </c>
      <c r="B452" s="7" t="s">
        <v>474</v>
      </c>
      <c r="C452" s="9">
        <v>281975.06115173618</v>
      </c>
      <c r="D452" s="9">
        <v>2269478.415262674</v>
      </c>
      <c r="E452" s="9">
        <v>2551453.4764144104</v>
      </c>
    </row>
    <row r="453" spans="1:5" hidden="1" x14ac:dyDescent="0.25">
      <c r="A453">
        <v>2012</v>
      </c>
      <c r="B453" s="7" t="s">
        <v>87</v>
      </c>
      <c r="C453" s="9">
        <v>12027638.971142417</v>
      </c>
      <c r="D453" s="9">
        <v>68699317.65158695</v>
      </c>
      <c r="E453" s="9">
        <v>80726956.622729361</v>
      </c>
    </row>
    <row r="454" spans="1:5" hidden="1" x14ac:dyDescent="0.25"/>
    <row r="455" spans="1:5" hidden="1" x14ac:dyDescent="0.25"/>
    <row r="456" spans="1:5" hidden="1" x14ac:dyDescent="0.25">
      <c r="C456" s="13" t="s">
        <v>93</v>
      </c>
    </row>
    <row r="457" spans="1:5" hidden="1" x14ac:dyDescent="0.25">
      <c r="B457" s="13" t="s">
        <v>94</v>
      </c>
      <c r="C457" s="134" t="s">
        <v>48</v>
      </c>
      <c r="D457" s="134" t="s">
        <v>845</v>
      </c>
      <c r="E457" s="134" t="s">
        <v>84</v>
      </c>
    </row>
    <row r="458" spans="1:5" hidden="1" x14ac:dyDescent="0.25">
      <c r="A458">
        <v>2013</v>
      </c>
      <c r="B458" s="7" t="s">
        <v>475</v>
      </c>
      <c r="C458" s="9">
        <v>60080.602111329164</v>
      </c>
      <c r="D458" s="9">
        <v>182464.66634449194</v>
      </c>
      <c r="E458" s="9">
        <v>242545.26845582109</v>
      </c>
    </row>
    <row r="459" spans="1:5" hidden="1" x14ac:dyDescent="0.25">
      <c r="A459">
        <v>2013</v>
      </c>
      <c r="B459" s="7" t="s">
        <v>476</v>
      </c>
      <c r="C459" s="9">
        <v>15799.493198244621</v>
      </c>
      <c r="D459" s="9">
        <v>71593.344480057582</v>
      </c>
      <c r="E459" s="9">
        <v>87392.837678302196</v>
      </c>
    </row>
    <row r="460" spans="1:5" hidden="1" x14ac:dyDescent="0.25">
      <c r="A460">
        <v>2013</v>
      </c>
      <c r="B460" s="7" t="s">
        <v>477</v>
      </c>
      <c r="C460" s="9">
        <v>109365.1258273698</v>
      </c>
      <c r="D460" s="9">
        <v>542082.45743694738</v>
      </c>
      <c r="E460" s="9">
        <v>651447.58326431713</v>
      </c>
    </row>
    <row r="461" spans="1:5" hidden="1" x14ac:dyDescent="0.25">
      <c r="A461">
        <v>2013</v>
      </c>
      <c r="B461" s="7" t="s">
        <v>478</v>
      </c>
      <c r="C461" s="9">
        <v>12448.814613031072</v>
      </c>
      <c r="D461" s="9">
        <v>59085.305997150383</v>
      </c>
      <c r="E461" s="9">
        <v>71534.120610181461</v>
      </c>
    </row>
    <row r="462" spans="1:5" hidden="1" x14ac:dyDescent="0.25">
      <c r="A462">
        <v>2013</v>
      </c>
      <c r="B462" s="7" t="s">
        <v>479</v>
      </c>
      <c r="C462" s="9">
        <v>134271.40577126114</v>
      </c>
      <c r="D462" s="9">
        <v>592014.07917597552</v>
      </c>
      <c r="E462" s="9">
        <v>726285.48494723672</v>
      </c>
    </row>
    <row r="463" spans="1:5" hidden="1" x14ac:dyDescent="0.25">
      <c r="A463">
        <v>2013</v>
      </c>
      <c r="B463" s="7" t="s">
        <v>480</v>
      </c>
      <c r="C463" s="9">
        <v>14863.330001320306</v>
      </c>
      <c r="D463" s="9">
        <v>50846.996576954756</v>
      </c>
      <c r="E463" s="9">
        <v>65710.326578275068</v>
      </c>
    </row>
    <row r="464" spans="1:5" hidden="1" x14ac:dyDescent="0.25">
      <c r="A464">
        <v>2013</v>
      </c>
      <c r="B464" s="7" t="s">
        <v>481</v>
      </c>
      <c r="C464" s="9">
        <v>29073.879081786206</v>
      </c>
      <c r="D464" s="9">
        <v>96412.431734759433</v>
      </c>
      <c r="E464" s="9">
        <v>125486.31081654564</v>
      </c>
    </row>
    <row r="465" spans="1:5" hidden="1" x14ac:dyDescent="0.25">
      <c r="A465">
        <v>2013</v>
      </c>
      <c r="B465" s="7" t="s">
        <v>482</v>
      </c>
      <c r="C465" s="9">
        <v>104183.77690581384</v>
      </c>
      <c r="D465" s="9">
        <v>316237.8610774051</v>
      </c>
      <c r="E465" s="9">
        <v>420421.63798321894</v>
      </c>
    </row>
    <row r="466" spans="1:5" hidden="1" x14ac:dyDescent="0.25">
      <c r="A466">
        <v>2013</v>
      </c>
      <c r="B466" s="7" t="s">
        <v>483</v>
      </c>
      <c r="C466" s="9">
        <v>67446.647157967032</v>
      </c>
      <c r="D466" s="9">
        <v>232660.56740930394</v>
      </c>
      <c r="E466" s="9">
        <v>300107.21456727094</v>
      </c>
    </row>
    <row r="467" spans="1:5" hidden="1" x14ac:dyDescent="0.25">
      <c r="A467">
        <v>2013</v>
      </c>
      <c r="B467" s="7" t="s">
        <v>484</v>
      </c>
      <c r="C467" s="9">
        <v>277651.35840495629</v>
      </c>
      <c r="D467" s="9">
        <v>902040.40688492765</v>
      </c>
      <c r="E467" s="9">
        <v>1179691.7652898841</v>
      </c>
    </row>
    <row r="468" spans="1:5" hidden="1" x14ac:dyDescent="0.25">
      <c r="A468">
        <v>2013</v>
      </c>
      <c r="B468" s="7" t="s">
        <v>485</v>
      </c>
      <c r="C468" s="9">
        <v>79716.568056339689</v>
      </c>
      <c r="D468" s="9">
        <v>412131.27746830275</v>
      </c>
      <c r="E468" s="9">
        <v>491847.84552464244</v>
      </c>
    </row>
    <row r="469" spans="1:5" hidden="1" x14ac:dyDescent="0.25">
      <c r="A469">
        <v>2013</v>
      </c>
      <c r="B469" s="7" t="s">
        <v>486</v>
      </c>
      <c r="C469" s="9">
        <v>74804.572558400832</v>
      </c>
      <c r="D469" s="9">
        <v>348664.14600661909</v>
      </c>
      <c r="E469" s="9">
        <v>423468.7185650199</v>
      </c>
    </row>
    <row r="470" spans="1:5" hidden="1" x14ac:dyDescent="0.25">
      <c r="A470">
        <v>2013</v>
      </c>
      <c r="B470" s="7" t="s">
        <v>487</v>
      </c>
      <c r="C470" s="9">
        <v>503304.02673721703</v>
      </c>
      <c r="D470" s="9">
        <v>1211319.4173805334</v>
      </c>
      <c r="E470" s="9">
        <v>1714623.4441177505</v>
      </c>
    </row>
    <row r="471" spans="1:5" hidden="1" x14ac:dyDescent="0.25">
      <c r="A471">
        <v>2013</v>
      </c>
      <c r="B471" s="7" t="s">
        <v>488</v>
      </c>
      <c r="C471" s="9">
        <v>51733.341284102644</v>
      </c>
      <c r="D471" s="9">
        <v>204278.60328584936</v>
      </c>
      <c r="E471" s="9">
        <v>256011.944569952</v>
      </c>
    </row>
    <row r="472" spans="1:5" hidden="1" x14ac:dyDescent="0.25">
      <c r="A472">
        <v>2013</v>
      </c>
      <c r="B472" s="7" t="s">
        <v>489</v>
      </c>
      <c r="C472" s="9">
        <v>63584.859543454026</v>
      </c>
      <c r="D472" s="9">
        <v>249610.86125865186</v>
      </c>
      <c r="E472" s="9">
        <v>313195.72080210591</v>
      </c>
    </row>
    <row r="473" spans="1:5" hidden="1" x14ac:dyDescent="0.25">
      <c r="A473">
        <v>2013</v>
      </c>
      <c r="B473" s="7" t="s">
        <v>490</v>
      </c>
      <c r="C473" s="9">
        <v>375627.17126374796</v>
      </c>
      <c r="D473" s="9">
        <v>1210135.7896099903</v>
      </c>
      <c r="E473" s="9">
        <v>1585762.9608737384</v>
      </c>
    </row>
    <row r="474" spans="1:5" hidden="1" x14ac:dyDescent="0.25">
      <c r="A474">
        <v>2013</v>
      </c>
      <c r="B474" s="7" t="s">
        <v>491</v>
      </c>
      <c r="C474" s="9">
        <v>891251.66502586252</v>
      </c>
      <c r="D474" s="9">
        <v>3374518.3678124859</v>
      </c>
      <c r="E474" s="9">
        <v>4265770.0328383483</v>
      </c>
    </row>
    <row r="475" spans="1:5" hidden="1" x14ac:dyDescent="0.25">
      <c r="A475">
        <v>2013</v>
      </c>
      <c r="B475" s="7" t="s">
        <v>492</v>
      </c>
      <c r="C475" s="9">
        <v>204691.91172855988</v>
      </c>
      <c r="D475" s="9">
        <v>808661.53130193264</v>
      </c>
      <c r="E475" s="9">
        <v>1013353.4430304925</v>
      </c>
    </row>
    <row r="476" spans="1:5" hidden="1" x14ac:dyDescent="0.25">
      <c r="A476">
        <v>2013</v>
      </c>
      <c r="B476" s="7" t="s">
        <v>493</v>
      </c>
      <c r="C476" s="9">
        <v>1340739.9356247042</v>
      </c>
      <c r="D476" s="9">
        <v>12173196.703100068</v>
      </c>
      <c r="E476" s="9">
        <v>13513936.638724772</v>
      </c>
    </row>
    <row r="477" spans="1:5" hidden="1" x14ac:dyDescent="0.25">
      <c r="A477">
        <v>2013</v>
      </c>
      <c r="B477" s="7" t="s">
        <v>494</v>
      </c>
      <c r="C477" s="9">
        <v>5731100.6742987381</v>
      </c>
      <c r="D477" s="9">
        <v>32491699.602637399</v>
      </c>
      <c r="E477" s="9">
        <v>38222800.276936136</v>
      </c>
    </row>
    <row r="478" spans="1:5" hidden="1" x14ac:dyDescent="0.25">
      <c r="A478">
        <v>2013</v>
      </c>
      <c r="B478" s="7" t="s">
        <v>495</v>
      </c>
      <c r="C478" s="9">
        <v>881914.31046971318</v>
      </c>
      <c r="D478" s="9">
        <v>3254782.1093403553</v>
      </c>
      <c r="E478" s="9">
        <v>4136696.4198100683</v>
      </c>
    </row>
    <row r="479" spans="1:5" hidden="1" x14ac:dyDescent="0.25">
      <c r="A479">
        <v>2013</v>
      </c>
      <c r="B479" s="7" t="s">
        <v>496</v>
      </c>
      <c r="C479" s="9">
        <v>403927.27533302415</v>
      </c>
      <c r="D479" s="9">
        <v>1830801.3280401437</v>
      </c>
      <c r="E479" s="9">
        <v>2234728.603373168</v>
      </c>
    </row>
    <row r="480" spans="1:5" hidden="1" x14ac:dyDescent="0.25">
      <c r="A480">
        <v>2013</v>
      </c>
      <c r="B480" s="7" t="s">
        <v>497</v>
      </c>
      <c r="C480" s="9">
        <v>697333.13099473412</v>
      </c>
      <c r="D480" s="9">
        <v>3289825.8377304231</v>
      </c>
      <c r="E480" s="9">
        <v>3987158.968725157</v>
      </c>
    </row>
    <row r="481" spans="1:5" hidden="1" x14ac:dyDescent="0.25">
      <c r="A481">
        <v>2013</v>
      </c>
      <c r="B481" s="7" t="s">
        <v>498</v>
      </c>
      <c r="C481" s="9">
        <v>76349.770633860768</v>
      </c>
      <c r="D481" s="9">
        <v>433402.22937780176</v>
      </c>
      <c r="E481" s="9">
        <v>509752.00001166255</v>
      </c>
    </row>
    <row r="482" spans="1:5" hidden="1" x14ac:dyDescent="0.25">
      <c r="A482">
        <v>2013</v>
      </c>
      <c r="B482" s="7" t="s">
        <v>499</v>
      </c>
      <c r="C482" s="9">
        <v>104148.83677778546</v>
      </c>
      <c r="D482" s="9">
        <v>379462.68736690533</v>
      </c>
      <c r="E482" s="9">
        <v>483611.52414469077</v>
      </c>
    </row>
    <row r="483" spans="1:5" hidden="1" x14ac:dyDescent="0.25">
      <c r="A483">
        <v>2013</v>
      </c>
      <c r="B483" s="7" t="s">
        <v>500</v>
      </c>
      <c r="C483" s="9">
        <v>256354.44936190796</v>
      </c>
      <c r="D483" s="9">
        <v>917443.30284508236</v>
      </c>
      <c r="E483" s="9">
        <v>1173797.7522069903</v>
      </c>
    </row>
    <row r="484" spans="1:5" hidden="1" x14ac:dyDescent="0.25">
      <c r="A484">
        <v>2013</v>
      </c>
      <c r="B484" s="7" t="s">
        <v>501</v>
      </c>
      <c r="C484" s="9">
        <v>317984.34282435244</v>
      </c>
      <c r="D484" s="9">
        <v>2393282.6094335336</v>
      </c>
      <c r="E484" s="9">
        <v>2711266.9522578861</v>
      </c>
    </row>
    <row r="485" spans="1:5" hidden="1" x14ac:dyDescent="0.25">
      <c r="A485">
        <v>2013</v>
      </c>
      <c r="B485" s="7" t="s">
        <v>86</v>
      </c>
      <c r="C485" s="9">
        <v>12879751.275589587</v>
      </c>
      <c r="D485" s="9">
        <v>68028654.521114051</v>
      </c>
      <c r="E485" s="9">
        <v>80908405.796703637</v>
      </c>
    </row>
    <row r="486" spans="1:5" hidden="1" x14ac:dyDescent="0.25"/>
    <row r="487" spans="1:5" hidden="1" x14ac:dyDescent="0.25"/>
    <row r="488" spans="1:5" hidden="1" x14ac:dyDescent="0.25">
      <c r="C488" s="13" t="s">
        <v>93</v>
      </c>
    </row>
    <row r="489" spans="1:5" hidden="1" x14ac:dyDescent="0.25">
      <c r="B489" s="13" t="s">
        <v>94</v>
      </c>
      <c r="C489" s="134" t="s">
        <v>48</v>
      </c>
      <c r="D489" s="134" t="s">
        <v>845</v>
      </c>
      <c r="E489" s="134" t="s">
        <v>84</v>
      </c>
    </row>
    <row r="490" spans="1:5" hidden="1" x14ac:dyDescent="0.25">
      <c r="A490">
        <v>2014</v>
      </c>
      <c r="B490" s="7" t="s">
        <v>502</v>
      </c>
      <c r="C490" s="9">
        <v>60435.663687050532</v>
      </c>
      <c r="D490" s="9">
        <v>214642.9871939398</v>
      </c>
      <c r="E490" s="9">
        <v>275078.65088099032</v>
      </c>
    </row>
    <row r="491" spans="1:5" hidden="1" x14ac:dyDescent="0.25">
      <c r="A491">
        <v>2014</v>
      </c>
      <c r="B491" s="7" t="s">
        <v>503</v>
      </c>
      <c r="C491" s="9">
        <v>17813.465437242561</v>
      </c>
      <c r="D491" s="9">
        <v>74591.945317057834</v>
      </c>
      <c r="E491" s="9">
        <v>92405.410754300392</v>
      </c>
    </row>
    <row r="492" spans="1:5" hidden="1" x14ac:dyDescent="0.25">
      <c r="A492">
        <v>2014</v>
      </c>
      <c r="B492" s="7" t="s">
        <v>504</v>
      </c>
      <c r="C492" s="9">
        <v>122162.45639959202</v>
      </c>
      <c r="D492" s="9">
        <v>561924.54771857336</v>
      </c>
      <c r="E492" s="9">
        <v>684087.00411816535</v>
      </c>
    </row>
    <row r="493" spans="1:5" hidden="1" x14ac:dyDescent="0.25">
      <c r="A493">
        <v>2014</v>
      </c>
      <c r="B493" s="7" t="s">
        <v>505</v>
      </c>
      <c r="C493" s="9">
        <v>12879.847728202443</v>
      </c>
      <c r="D493" s="9">
        <v>63194.362623767869</v>
      </c>
      <c r="E493" s="9">
        <v>76074.210351970309</v>
      </c>
    </row>
    <row r="494" spans="1:5" hidden="1" x14ac:dyDescent="0.25">
      <c r="A494">
        <v>2014</v>
      </c>
      <c r="B494" s="7" t="s">
        <v>506</v>
      </c>
      <c r="C494" s="9">
        <v>143634.30923562829</v>
      </c>
      <c r="D494" s="9">
        <v>646832.12559654505</v>
      </c>
      <c r="E494" s="9">
        <v>790466.4348321734</v>
      </c>
    </row>
    <row r="495" spans="1:5" hidden="1" x14ac:dyDescent="0.25">
      <c r="A495">
        <v>2014</v>
      </c>
      <c r="B495" s="7" t="s">
        <v>507</v>
      </c>
      <c r="C495" s="9">
        <v>14813.947855478356</v>
      </c>
      <c r="D495" s="9">
        <v>52685.995327268531</v>
      </c>
      <c r="E495" s="9">
        <v>67499.94318274688</v>
      </c>
    </row>
    <row r="496" spans="1:5" hidden="1" x14ac:dyDescent="0.25">
      <c r="A496">
        <v>2014</v>
      </c>
      <c r="B496" s="7" t="s">
        <v>508</v>
      </c>
      <c r="C496" s="9">
        <v>26279.636336630258</v>
      </c>
      <c r="D496" s="9">
        <v>102467.72230928612</v>
      </c>
      <c r="E496" s="9">
        <v>128747.35864591638</v>
      </c>
    </row>
    <row r="497" spans="1:5" hidden="1" x14ac:dyDescent="0.25">
      <c r="A497">
        <v>2014</v>
      </c>
      <c r="B497" s="7" t="s">
        <v>509</v>
      </c>
      <c r="C497" s="9">
        <v>103825.16113264313</v>
      </c>
      <c r="D497" s="9">
        <v>313126.0261187611</v>
      </c>
      <c r="E497" s="9">
        <v>416951.18725140422</v>
      </c>
    </row>
    <row r="498" spans="1:5" hidden="1" x14ac:dyDescent="0.25">
      <c r="A498">
        <v>2014</v>
      </c>
      <c r="B498" s="7" t="s">
        <v>510</v>
      </c>
      <c r="C498" s="9">
        <v>68756.05001614397</v>
      </c>
      <c r="D498" s="9">
        <v>195442.34972096697</v>
      </c>
      <c r="E498" s="9">
        <v>264198.39973711094</v>
      </c>
    </row>
    <row r="499" spans="1:5" hidden="1" x14ac:dyDescent="0.25">
      <c r="A499">
        <v>2014</v>
      </c>
      <c r="B499" s="7" t="s">
        <v>511</v>
      </c>
      <c r="C499" s="9">
        <v>289230.92573587963</v>
      </c>
      <c r="D499" s="9">
        <v>985530.19000585459</v>
      </c>
      <c r="E499" s="9">
        <v>1274761.1157417342</v>
      </c>
    </row>
    <row r="500" spans="1:5" hidden="1" x14ac:dyDescent="0.25">
      <c r="A500">
        <v>2014</v>
      </c>
      <c r="B500" s="7" t="s">
        <v>512</v>
      </c>
      <c r="C500" s="9">
        <v>80836.756669355163</v>
      </c>
      <c r="D500" s="9">
        <v>428919.50442851288</v>
      </c>
      <c r="E500" s="9">
        <v>509756.26109786803</v>
      </c>
    </row>
    <row r="501" spans="1:5" hidden="1" x14ac:dyDescent="0.25">
      <c r="A501">
        <v>2014</v>
      </c>
      <c r="B501" s="7" t="s">
        <v>513</v>
      </c>
      <c r="C501" s="9">
        <v>86211.719777467297</v>
      </c>
      <c r="D501" s="9">
        <v>387978.6122961606</v>
      </c>
      <c r="E501" s="9">
        <v>474190.33207362791</v>
      </c>
    </row>
    <row r="502" spans="1:5" hidden="1" x14ac:dyDescent="0.25">
      <c r="A502">
        <v>2014</v>
      </c>
      <c r="B502" s="7" t="s">
        <v>514</v>
      </c>
      <c r="C502" s="9">
        <v>459223.52738231927</v>
      </c>
      <c r="D502" s="9">
        <v>1206518.2411533447</v>
      </c>
      <c r="E502" s="9">
        <v>1665741.7685356641</v>
      </c>
    </row>
    <row r="503" spans="1:5" hidden="1" x14ac:dyDescent="0.25">
      <c r="A503">
        <v>2014</v>
      </c>
      <c r="B503" s="7" t="s">
        <v>515</v>
      </c>
      <c r="C503" s="9">
        <v>49929.460105581929</v>
      </c>
      <c r="D503" s="9">
        <v>240451.45860313621</v>
      </c>
      <c r="E503" s="9">
        <v>290380.91870871815</v>
      </c>
    </row>
    <row r="504" spans="1:5" hidden="1" x14ac:dyDescent="0.25">
      <c r="A504">
        <v>2014</v>
      </c>
      <c r="B504" s="7" t="s">
        <v>516</v>
      </c>
      <c r="C504" s="9">
        <v>64185.134235065831</v>
      </c>
      <c r="D504" s="9">
        <v>263831.97519559524</v>
      </c>
      <c r="E504" s="9">
        <v>328017.10943066108</v>
      </c>
    </row>
    <row r="505" spans="1:5" hidden="1" x14ac:dyDescent="0.25">
      <c r="A505">
        <v>2014</v>
      </c>
      <c r="B505" s="7" t="s">
        <v>517</v>
      </c>
      <c r="C505" s="9">
        <v>385416.01167644345</v>
      </c>
      <c r="D505" s="9">
        <v>1326330.6225120979</v>
      </c>
      <c r="E505" s="9">
        <v>1711746.6341885414</v>
      </c>
    </row>
    <row r="506" spans="1:5" hidden="1" x14ac:dyDescent="0.25">
      <c r="A506">
        <v>2014</v>
      </c>
      <c r="B506" s="7" t="s">
        <v>518</v>
      </c>
      <c r="C506" s="9">
        <v>892317.90526853909</v>
      </c>
      <c r="D506" s="9">
        <v>3326368.8261295534</v>
      </c>
      <c r="E506" s="9">
        <v>4218686.7313980926</v>
      </c>
    </row>
    <row r="507" spans="1:5" hidden="1" x14ac:dyDescent="0.25">
      <c r="A507">
        <v>2014</v>
      </c>
      <c r="B507" s="7" t="s">
        <v>519</v>
      </c>
      <c r="C507" s="9">
        <v>217128.52908244738</v>
      </c>
      <c r="D507" s="9">
        <v>795839.95681778714</v>
      </c>
      <c r="E507" s="9">
        <v>1012968.4859002345</v>
      </c>
    </row>
    <row r="508" spans="1:5" hidden="1" x14ac:dyDescent="0.25">
      <c r="A508">
        <v>2014</v>
      </c>
      <c r="B508" s="7" t="s">
        <v>520</v>
      </c>
      <c r="C508" s="9">
        <v>1371445.6842009884</v>
      </c>
      <c r="D508" s="9">
        <v>12111264.379337633</v>
      </c>
      <c r="E508" s="9">
        <v>13482710.063538622</v>
      </c>
    </row>
    <row r="509" spans="1:5" hidden="1" x14ac:dyDescent="0.25">
      <c r="A509">
        <v>2014</v>
      </c>
      <c r="B509" s="7" t="s">
        <v>521</v>
      </c>
      <c r="C509" s="9">
        <v>5544071.7979661133</v>
      </c>
      <c r="D509" s="9">
        <v>33230581.808449384</v>
      </c>
      <c r="E509" s="9">
        <v>38774653.606415495</v>
      </c>
    </row>
    <row r="510" spans="1:5" hidden="1" x14ac:dyDescent="0.25">
      <c r="A510">
        <v>2014</v>
      </c>
      <c r="B510" s="7" t="s">
        <v>522</v>
      </c>
      <c r="C510" s="9">
        <v>926607.00729075132</v>
      </c>
      <c r="D510" s="9">
        <v>3136926.2942220392</v>
      </c>
      <c r="E510" s="9">
        <v>4063533.3015127904</v>
      </c>
    </row>
    <row r="511" spans="1:5" hidden="1" x14ac:dyDescent="0.25">
      <c r="A511">
        <v>2014</v>
      </c>
      <c r="B511" s="7" t="s">
        <v>523</v>
      </c>
      <c r="C511" s="9">
        <v>406069.29954740376</v>
      </c>
      <c r="D511" s="9">
        <v>1839461.8508999988</v>
      </c>
      <c r="E511" s="9">
        <v>2245531.1504474026</v>
      </c>
    </row>
    <row r="512" spans="1:5" hidden="1" x14ac:dyDescent="0.25">
      <c r="A512">
        <v>2014</v>
      </c>
      <c r="B512" s="7" t="s">
        <v>524</v>
      </c>
      <c r="C512" s="9">
        <v>703114.71831963374</v>
      </c>
      <c r="D512" s="9">
        <v>3539681.1918579764</v>
      </c>
      <c r="E512" s="9">
        <v>4242795.9101776099</v>
      </c>
    </row>
    <row r="513" spans="1:44" hidden="1" x14ac:dyDescent="0.25">
      <c r="A513">
        <v>2014</v>
      </c>
      <c r="B513" s="7" t="s">
        <v>525</v>
      </c>
      <c r="C513" s="9">
        <v>94536.043574282216</v>
      </c>
      <c r="D513" s="9">
        <v>417998.36487134092</v>
      </c>
      <c r="E513" s="9">
        <v>512534.40844562312</v>
      </c>
    </row>
    <row r="514" spans="1:44" hidden="1" x14ac:dyDescent="0.25">
      <c r="A514">
        <v>2014</v>
      </c>
      <c r="B514" s="7" t="s">
        <v>526</v>
      </c>
      <c r="C514" s="9">
        <v>104201.03302482681</v>
      </c>
      <c r="D514" s="9">
        <v>401808.89115897979</v>
      </c>
      <c r="E514" s="9">
        <v>506009.92418380664</v>
      </c>
    </row>
    <row r="515" spans="1:44" hidden="1" x14ac:dyDescent="0.25">
      <c r="A515">
        <v>2014</v>
      </c>
      <c r="B515" s="7" t="s">
        <v>527</v>
      </c>
      <c r="C515" s="9">
        <v>272903.58747638931</v>
      </c>
      <c r="D515" s="9">
        <v>925311.81991014024</v>
      </c>
      <c r="E515" s="9">
        <v>1198215.4073865295</v>
      </c>
    </row>
    <row r="516" spans="1:44" hidden="1" x14ac:dyDescent="0.25">
      <c r="A516">
        <v>2014</v>
      </c>
      <c r="B516" s="7" t="s">
        <v>528</v>
      </c>
      <c r="C516" s="9">
        <v>315182.65553927701</v>
      </c>
      <c r="D516" s="9">
        <v>2457609.2316266582</v>
      </c>
      <c r="E516" s="9">
        <v>2772791.8871659352</v>
      </c>
    </row>
    <row r="517" spans="1:44" hidden="1" x14ac:dyDescent="0.25">
      <c r="A517">
        <v>2014</v>
      </c>
      <c r="B517" s="7" t="s">
        <v>85</v>
      </c>
      <c r="C517" s="9">
        <v>12833212.334701376</v>
      </c>
      <c r="D517" s="9">
        <v>69247321.281402335</v>
      </c>
      <c r="E517" s="9">
        <v>82080533.616103709</v>
      </c>
    </row>
    <row r="518" spans="1:44" hidden="1" x14ac:dyDescent="0.25"/>
    <row r="519" spans="1:44" hidden="1" x14ac:dyDescent="0.25"/>
    <row r="520" spans="1:44" hidden="1" x14ac:dyDescent="0.25"/>
    <row r="521" spans="1:44" s="122" customFormat="1" hidden="1" x14ac:dyDescent="0.25">
      <c r="B521" s="188" t="s">
        <v>890</v>
      </c>
      <c r="C521" s="188"/>
      <c r="D521" s="188"/>
      <c r="E521" s="188"/>
      <c r="F521" s="188"/>
      <c r="G521" s="188"/>
      <c r="H521" s="188"/>
      <c r="I521" s="188"/>
      <c r="J521" s="188"/>
    </row>
    <row r="523" spans="1:44" x14ac:dyDescent="0.25">
      <c r="C523" s="13" t="s">
        <v>93</v>
      </c>
    </row>
    <row r="524" spans="1:44" x14ac:dyDescent="0.25">
      <c r="C524" s="134" t="s">
        <v>48</v>
      </c>
      <c r="M524" s="134" t="s">
        <v>845</v>
      </c>
      <c r="W524" s="134" t="s">
        <v>84</v>
      </c>
    </row>
    <row r="525" spans="1:44" x14ac:dyDescent="0.25">
      <c r="A525">
        <v>2007</v>
      </c>
      <c r="B525" s="13" t="s">
        <v>94</v>
      </c>
      <c r="C525" s="134" t="s">
        <v>780</v>
      </c>
      <c r="D525" s="134" t="s">
        <v>782</v>
      </c>
      <c r="E525" s="134" t="s">
        <v>23</v>
      </c>
      <c r="F525" s="134" t="s">
        <v>787</v>
      </c>
      <c r="G525" s="134" t="s">
        <v>788</v>
      </c>
      <c r="H525" s="134" t="s">
        <v>791</v>
      </c>
      <c r="I525" s="134" t="s">
        <v>25</v>
      </c>
      <c r="J525" s="134" t="s">
        <v>24</v>
      </c>
      <c r="K525" s="134" t="s">
        <v>35</v>
      </c>
      <c r="L525" s="134" t="s">
        <v>795</v>
      </c>
      <c r="M525" s="134" t="s">
        <v>780</v>
      </c>
      <c r="N525" s="134" t="s">
        <v>782</v>
      </c>
      <c r="O525" s="134" t="s">
        <v>23</v>
      </c>
      <c r="P525" s="134" t="s">
        <v>787</v>
      </c>
      <c r="Q525" s="134" t="s">
        <v>788</v>
      </c>
      <c r="R525" s="134" t="s">
        <v>791</v>
      </c>
      <c r="S525" s="134" t="s">
        <v>25</v>
      </c>
      <c r="T525" s="134" t="s">
        <v>24</v>
      </c>
      <c r="U525" s="134" t="s">
        <v>35</v>
      </c>
      <c r="V525" s="134" t="s">
        <v>795</v>
      </c>
      <c r="AR525" s="9"/>
    </row>
    <row r="526" spans="1:44" x14ac:dyDescent="0.25">
      <c r="A526">
        <v>2007</v>
      </c>
      <c r="B526" s="7" t="s">
        <v>313</v>
      </c>
      <c r="C526" s="9">
        <v>6134.9228842433768</v>
      </c>
      <c r="D526" s="9"/>
      <c r="E526" s="9"/>
      <c r="F526" s="9"/>
      <c r="G526" s="9">
        <v>24616.880092338215</v>
      </c>
      <c r="H526" s="9"/>
      <c r="I526" s="9"/>
      <c r="J526" s="9">
        <v>2456.7625221252711</v>
      </c>
      <c r="K526" s="9"/>
      <c r="L526" s="9"/>
      <c r="M526" s="9">
        <v>2904.8918426884215</v>
      </c>
      <c r="N526" s="9">
        <v>1661.4693132916173</v>
      </c>
      <c r="O526" s="9">
        <v>57745.109002476784</v>
      </c>
      <c r="P526" s="9">
        <v>0</v>
      </c>
      <c r="Q526" s="9">
        <v>8993.0531771907208</v>
      </c>
      <c r="R526" s="9">
        <v>5541.1815711611598</v>
      </c>
      <c r="S526" s="9">
        <v>1950.0968296077217</v>
      </c>
      <c r="T526" s="9">
        <v>2125.1076723972269</v>
      </c>
      <c r="U526" s="9">
        <v>13.424947746845845</v>
      </c>
      <c r="V526" s="9">
        <v>5993.191023562963</v>
      </c>
      <c r="W526" s="9">
        <v>120136.09087883031</v>
      </c>
      <c r="AR526" s="9"/>
    </row>
    <row r="527" spans="1:44" x14ac:dyDescent="0.25">
      <c r="A527">
        <v>2007</v>
      </c>
      <c r="B527" s="7" t="s">
        <v>314</v>
      </c>
      <c r="C527" s="9">
        <v>573.49400639323676</v>
      </c>
      <c r="D527" s="9"/>
      <c r="E527" s="9"/>
      <c r="F527" s="9"/>
      <c r="G527" s="9">
        <v>10298.228669673568</v>
      </c>
      <c r="H527" s="9"/>
      <c r="I527" s="9"/>
      <c r="J527" s="9">
        <v>791.57325126110061</v>
      </c>
      <c r="K527" s="9"/>
      <c r="L527" s="9"/>
      <c r="M527" s="9">
        <v>1523.5215199674064</v>
      </c>
      <c r="N527" s="9">
        <v>933.7124959577551</v>
      </c>
      <c r="O527" s="9">
        <v>24403.149117962126</v>
      </c>
      <c r="P527" s="9">
        <v>0</v>
      </c>
      <c r="Q527" s="9">
        <v>1896.296520027262</v>
      </c>
      <c r="R527" s="9">
        <v>1076.5529574779669</v>
      </c>
      <c r="S527" s="9">
        <v>1492.1784392091865</v>
      </c>
      <c r="T527" s="9">
        <v>559.78665971435453</v>
      </c>
      <c r="U527" s="9">
        <v>15831.045665281194</v>
      </c>
      <c r="V527" s="9">
        <v>1208.5431628131917</v>
      </c>
      <c r="W527" s="9">
        <v>60588.082465738342</v>
      </c>
      <c r="AR527" s="9"/>
    </row>
    <row r="528" spans="1:44" x14ac:dyDescent="0.25">
      <c r="A528">
        <v>2007</v>
      </c>
      <c r="B528" s="7" t="s">
        <v>315</v>
      </c>
      <c r="C528" s="9">
        <v>9524.7591348036367</v>
      </c>
      <c r="D528" s="9"/>
      <c r="E528" s="9"/>
      <c r="F528" s="9"/>
      <c r="G528" s="9">
        <v>40594.120015671011</v>
      </c>
      <c r="H528" s="9"/>
      <c r="I528" s="9"/>
      <c r="J528" s="9">
        <v>3961.7240685695656</v>
      </c>
      <c r="K528" s="9"/>
      <c r="L528" s="9"/>
      <c r="M528" s="9">
        <v>10379.186055850409</v>
      </c>
      <c r="N528" s="9">
        <v>4558.4215653167139</v>
      </c>
      <c r="O528" s="9">
        <v>174441.30690263418</v>
      </c>
      <c r="P528" s="9">
        <v>163.73488646433498</v>
      </c>
      <c r="Q528" s="9">
        <v>53582.456587915192</v>
      </c>
      <c r="R528" s="9">
        <v>21906.711927852804</v>
      </c>
      <c r="S528" s="9">
        <v>6361.1809741068055</v>
      </c>
      <c r="T528" s="9">
        <v>10093.511391308875</v>
      </c>
      <c r="U528" s="9">
        <v>7861.4003324435253</v>
      </c>
      <c r="V528" s="9">
        <v>26978.105199168247</v>
      </c>
      <c r="W528" s="9">
        <v>370406.61904210539</v>
      </c>
      <c r="AR528" s="9"/>
    </row>
    <row r="529" spans="1:44" x14ac:dyDescent="0.25">
      <c r="A529">
        <v>2007</v>
      </c>
      <c r="B529" s="7" t="s">
        <v>316</v>
      </c>
      <c r="C529" s="9">
        <v>312.64913216363658</v>
      </c>
      <c r="D529" s="9"/>
      <c r="E529" s="9"/>
      <c r="F529" s="9"/>
      <c r="G529" s="9">
        <v>6606.0178989789683</v>
      </c>
      <c r="H529" s="9"/>
      <c r="I529" s="9"/>
      <c r="J529" s="9">
        <v>805.09148687875597</v>
      </c>
      <c r="K529" s="9"/>
      <c r="L529" s="9"/>
      <c r="M529" s="9">
        <v>415.63700968227687</v>
      </c>
      <c r="N529" s="9">
        <v>320.57618317206533</v>
      </c>
      <c r="O529" s="9">
        <v>15375.107986168498</v>
      </c>
      <c r="P529" s="9">
        <v>271.69509279899626</v>
      </c>
      <c r="Q529" s="9">
        <v>3447.9757469703036</v>
      </c>
      <c r="R529" s="9">
        <v>2875.4253776456858</v>
      </c>
      <c r="S529" s="9">
        <v>1301.9731734335564</v>
      </c>
      <c r="T529" s="9">
        <v>354.76676572002282</v>
      </c>
      <c r="U529" s="9">
        <v>186.45627295114465</v>
      </c>
      <c r="V529" s="9">
        <v>4807.5030833930696</v>
      </c>
      <c r="W529" s="9">
        <v>37080.875209956983</v>
      </c>
      <c r="AR529" s="9"/>
    </row>
    <row r="530" spans="1:44" x14ac:dyDescent="0.25">
      <c r="A530">
        <v>2007</v>
      </c>
      <c r="B530" s="7" t="s">
        <v>317</v>
      </c>
      <c r="C530" s="9">
        <v>9100.0072000712335</v>
      </c>
      <c r="D530" s="9"/>
      <c r="E530" s="9"/>
      <c r="F530" s="9"/>
      <c r="G530" s="9">
        <v>50047.163276865271</v>
      </c>
      <c r="H530" s="9"/>
      <c r="I530" s="9"/>
      <c r="J530" s="9">
        <v>5621.8258716736746</v>
      </c>
      <c r="K530" s="9"/>
      <c r="L530" s="9"/>
      <c r="M530" s="9">
        <v>6827.9400754162289</v>
      </c>
      <c r="N530" s="9">
        <v>22589.433960797916</v>
      </c>
      <c r="O530" s="9">
        <v>167983.5079937327</v>
      </c>
      <c r="P530" s="9">
        <v>2546.5108845053232</v>
      </c>
      <c r="Q530" s="9">
        <v>75807.610068892114</v>
      </c>
      <c r="R530" s="9">
        <v>10951.180395560434</v>
      </c>
      <c r="S530" s="9">
        <v>8248.306748975665</v>
      </c>
      <c r="T530" s="9">
        <v>4282.8726538866495</v>
      </c>
      <c r="U530" s="9">
        <v>3699.5941068614297</v>
      </c>
      <c r="V530" s="9">
        <v>57030.11807849515</v>
      </c>
      <c r="W530" s="9">
        <v>424736.07131573389</v>
      </c>
      <c r="AR530" s="9"/>
    </row>
    <row r="531" spans="1:44" x14ac:dyDescent="0.25">
      <c r="A531">
        <v>2007</v>
      </c>
      <c r="B531" s="7" t="s">
        <v>318</v>
      </c>
      <c r="C531" s="9">
        <v>147.89543055330634</v>
      </c>
      <c r="D531" s="9"/>
      <c r="E531" s="9"/>
      <c r="F531" s="9"/>
      <c r="G531" s="9">
        <v>11510.82644478916</v>
      </c>
      <c r="H531" s="9"/>
      <c r="I531" s="9"/>
      <c r="J531" s="9">
        <v>471.04952255184378</v>
      </c>
      <c r="K531" s="9"/>
      <c r="L531" s="9"/>
      <c r="M531" s="9">
        <v>716.09680758438287</v>
      </c>
      <c r="N531" s="9">
        <v>101.83578723057377</v>
      </c>
      <c r="O531" s="9">
        <v>24808.869883610812</v>
      </c>
      <c r="P531" s="9">
        <v>0</v>
      </c>
      <c r="Q531" s="9">
        <v>755.60591801496889</v>
      </c>
      <c r="R531" s="9">
        <v>513.66302428111953</v>
      </c>
      <c r="S531" s="9">
        <v>1064.7084837613852</v>
      </c>
      <c r="T531" s="9">
        <v>164.2372032165791</v>
      </c>
      <c r="U531" s="9">
        <v>0</v>
      </c>
      <c r="V531" s="9">
        <v>7431.2136870262157</v>
      </c>
      <c r="W531" s="9">
        <v>47686.002192620355</v>
      </c>
      <c r="AR531" s="9"/>
    </row>
    <row r="532" spans="1:44" x14ac:dyDescent="0.25">
      <c r="A532">
        <v>2007</v>
      </c>
      <c r="B532" s="7" t="s">
        <v>319</v>
      </c>
      <c r="C532" s="9">
        <v>995.44768205952892</v>
      </c>
      <c r="D532" s="9"/>
      <c r="E532" s="9"/>
      <c r="F532" s="9"/>
      <c r="G532" s="9">
        <v>24169.019096604021</v>
      </c>
      <c r="H532" s="9"/>
      <c r="I532" s="9"/>
      <c r="J532" s="9">
        <v>1969.4385873042806</v>
      </c>
      <c r="K532" s="9"/>
      <c r="L532" s="9"/>
      <c r="M532" s="9">
        <v>13305.662801189404</v>
      </c>
      <c r="N532" s="9">
        <v>970.63571613597469</v>
      </c>
      <c r="O532" s="9">
        <v>25158.671611819271</v>
      </c>
      <c r="P532" s="9">
        <v>0</v>
      </c>
      <c r="Q532" s="9">
        <v>14566.437361319755</v>
      </c>
      <c r="R532" s="9">
        <v>2397.2975942336766</v>
      </c>
      <c r="S532" s="9">
        <v>1228.060791385147</v>
      </c>
      <c r="T532" s="9">
        <v>1295.6399233083901</v>
      </c>
      <c r="U532" s="9">
        <v>0</v>
      </c>
      <c r="V532" s="9">
        <v>8064.8005619461637</v>
      </c>
      <c r="W532" s="9">
        <v>94121.111727305615</v>
      </c>
      <c r="AR532" s="9"/>
    </row>
    <row r="533" spans="1:44" x14ac:dyDescent="0.25">
      <c r="A533">
        <v>2007</v>
      </c>
      <c r="B533" s="7" t="s">
        <v>320</v>
      </c>
      <c r="C533" s="9">
        <v>6958.8323911007956</v>
      </c>
      <c r="D533" s="9"/>
      <c r="E533" s="9"/>
      <c r="F533" s="9"/>
      <c r="G533" s="9">
        <v>36179.854148432038</v>
      </c>
      <c r="H533" s="9"/>
      <c r="I533" s="9"/>
      <c r="J533" s="9">
        <v>5358.2505427442884</v>
      </c>
      <c r="K533" s="9"/>
      <c r="L533" s="9"/>
      <c r="M533" s="9">
        <v>4657.6004051778154</v>
      </c>
      <c r="N533" s="9">
        <v>3701.5380555034485</v>
      </c>
      <c r="O533" s="9">
        <v>103448.65936994046</v>
      </c>
      <c r="P533" s="9">
        <v>106.67119836596957</v>
      </c>
      <c r="Q533" s="9">
        <v>14983.094073756833</v>
      </c>
      <c r="R533" s="9">
        <v>3270.4594250870077</v>
      </c>
      <c r="S533" s="9">
        <v>2410.3795529655217</v>
      </c>
      <c r="T533" s="9">
        <v>1317.2133443571697</v>
      </c>
      <c r="U533" s="9">
        <v>580.30467157657768</v>
      </c>
      <c r="V533" s="9">
        <v>19305.755757212075</v>
      </c>
      <c r="W533" s="9">
        <v>202278.61293622002</v>
      </c>
      <c r="AR533" s="9"/>
    </row>
    <row r="534" spans="1:44" x14ac:dyDescent="0.25">
      <c r="A534">
        <v>2007</v>
      </c>
      <c r="B534" s="7" t="s">
        <v>321</v>
      </c>
      <c r="C534" s="9">
        <v>3377.8254212192528</v>
      </c>
      <c r="D534" s="9"/>
      <c r="E534" s="9"/>
      <c r="F534" s="9"/>
      <c r="G534" s="9">
        <v>24461.451567423923</v>
      </c>
      <c r="H534" s="9"/>
      <c r="I534" s="9"/>
      <c r="J534" s="9">
        <v>3499.3731202097047</v>
      </c>
      <c r="K534" s="9"/>
      <c r="L534" s="9"/>
      <c r="M534" s="9">
        <v>4800.8182476427355</v>
      </c>
      <c r="N534" s="9">
        <v>14696.332115610263</v>
      </c>
      <c r="O534" s="9">
        <v>54045.471402125047</v>
      </c>
      <c r="P534" s="9">
        <v>36.663400306682732</v>
      </c>
      <c r="Q534" s="9">
        <v>14924.224257429478</v>
      </c>
      <c r="R534" s="9">
        <v>3146.8954663280165</v>
      </c>
      <c r="S534" s="9">
        <v>4125.7494047641885</v>
      </c>
      <c r="T534" s="9">
        <v>729.57983463440621</v>
      </c>
      <c r="U534" s="9">
        <v>1394.9675961055113</v>
      </c>
      <c r="V534" s="9">
        <v>7896.0176007625441</v>
      </c>
      <c r="W534" s="9">
        <v>137135.36943456178</v>
      </c>
      <c r="AR534" s="9"/>
    </row>
    <row r="535" spans="1:44" x14ac:dyDescent="0.25">
      <c r="A535">
        <v>2007</v>
      </c>
      <c r="B535" s="7" t="s">
        <v>322</v>
      </c>
      <c r="C535" s="9">
        <v>8948.8743072737616</v>
      </c>
      <c r="D535" s="9"/>
      <c r="E535" s="9"/>
      <c r="F535" s="9"/>
      <c r="G535" s="9">
        <v>95827.937383811746</v>
      </c>
      <c r="H535" s="9"/>
      <c r="I535" s="9"/>
      <c r="J535" s="9">
        <v>6497.4088626380653</v>
      </c>
      <c r="K535" s="9"/>
      <c r="L535" s="9"/>
      <c r="M535" s="9">
        <v>29024.25013604742</v>
      </c>
      <c r="N535" s="9">
        <v>16255.122660742318</v>
      </c>
      <c r="O535" s="9">
        <v>247210.31838589255</v>
      </c>
      <c r="P535" s="9">
        <v>527.70828446043413</v>
      </c>
      <c r="Q535" s="9">
        <v>128288.02787548513</v>
      </c>
      <c r="R535" s="9">
        <v>13803.156585707367</v>
      </c>
      <c r="S535" s="9">
        <v>21636.712921257746</v>
      </c>
      <c r="T535" s="9">
        <v>6901.4490135518172</v>
      </c>
      <c r="U535" s="9">
        <v>244.03163438010768</v>
      </c>
      <c r="V535" s="9">
        <v>44711.907051152368</v>
      </c>
      <c r="W535" s="9">
        <v>619876.90510240069</v>
      </c>
      <c r="AR535" s="9"/>
    </row>
    <row r="536" spans="1:44" x14ac:dyDescent="0.25">
      <c r="A536">
        <v>2007</v>
      </c>
      <c r="B536" s="7" t="s">
        <v>323</v>
      </c>
      <c r="C536" s="9">
        <v>5121.9868123236611</v>
      </c>
      <c r="D536" s="9"/>
      <c r="E536" s="9"/>
      <c r="F536" s="9"/>
      <c r="G536" s="9">
        <v>29574.336380614732</v>
      </c>
      <c r="H536" s="9"/>
      <c r="I536" s="9"/>
      <c r="J536" s="9">
        <v>4575.5961097593872</v>
      </c>
      <c r="K536" s="9"/>
      <c r="L536" s="9"/>
      <c r="M536" s="9">
        <v>3669.2031296236628</v>
      </c>
      <c r="N536" s="9">
        <v>7789.3426770175101</v>
      </c>
      <c r="O536" s="9">
        <v>100820.96880818988</v>
      </c>
      <c r="P536" s="9">
        <v>531.04040865258366</v>
      </c>
      <c r="Q536" s="9">
        <v>44733.023954432705</v>
      </c>
      <c r="R536" s="9">
        <v>7581.3616810527656</v>
      </c>
      <c r="S536" s="9">
        <v>7082.2344827287798</v>
      </c>
      <c r="T536" s="9">
        <v>1119.0348470474948</v>
      </c>
      <c r="U536" s="9">
        <v>3098.2878709749348</v>
      </c>
      <c r="V536" s="9">
        <v>28985.296398827719</v>
      </c>
      <c r="W536" s="9">
        <v>244681.71356124585</v>
      </c>
      <c r="AR536" s="9"/>
    </row>
    <row r="537" spans="1:44" x14ac:dyDescent="0.25">
      <c r="A537">
        <v>2007</v>
      </c>
      <c r="B537" s="7" t="s">
        <v>324</v>
      </c>
      <c r="C537" s="9">
        <v>5394.2905136717036</v>
      </c>
      <c r="D537" s="9"/>
      <c r="E537" s="9"/>
      <c r="F537" s="9"/>
      <c r="G537" s="9">
        <v>19629.592015077957</v>
      </c>
      <c r="H537" s="9"/>
      <c r="I537" s="9"/>
      <c r="J537" s="9">
        <v>1489.918871531811</v>
      </c>
      <c r="K537" s="9"/>
      <c r="L537" s="9"/>
      <c r="M537" s="9">
        <v>2059.2927600036587</v>
      </c>
      <c r="N537" s="9">
        <v>2214.296796805319</v>
      </c>
      <c r="O537" s="9">
        <v>117294.43192306929</v>
      </c>
      <c r="P537" s="9">
        <v>258.13195026872097</v>
      </c>
      <c r="Q537" s="9">
        <v>40435.617906859232</v>
      </c>
      <c r="R537" s="9">
        <v>4110.864199163816</v>
      </c>
      <c r="S537" s="9">
        <v>4888.1472200006847</v>
      </c>
      <c r="T537" s="9">
        <v>3101.1527190842503</v>
      </c>
      <c r="U537" s="9">
        <v>217.85086654523025</v>
      </c>
      <c r="V537" s="9">
        <v>14365.163418820084</v>
      </c>
      <c r="W537" s="9">
        <v>215458.7511609018</v>
      </c>
      <c r="AR537" s="9"/>
    </row>
    <row r="538" spans="1:44" x14ac:dyDescent="0.25">
      <c r="A538">
        <v>2007</v>
      </c>
      <c r="B538" s="7" t="s">
        <v>325</v>
      </c>
      <c r="C538" s="9">
        <v>13419.530910161364</v>
      </c>
      <c r="D538" s="9"/>
      <c r="E538" s="9"/>
      <c r="F538" s="9"/>
      <c r="G538" s="9">
        <v>186384.61466565114</v>
      </c>
      <c r="H538" s="9"/>
      <c r="I538" s="9"/>
      <c r="J538" s="9">
        <v>11095.183325387601</v>
      </c>
      <c r="K538" s="9"/>
      <c r="L538" s="9"/>
      <c r="M538" s="9">
        <v>303408.6725782656</v>
      </c>
      <c r="N538" s="9">
        <v>13196.160241619233</v>
      </c>
      <c r="O538" s="9">
        <v>276320.6228754748</v>
      </c>
      <c r="P538" s="9">
        <v>1676.9484244189887</v>
      </c>
      <c r="Q538" s="9">
        <v>214684.16161118523</v>
      </c>
      <c r="R538" s="9">
        <v>12346.328865375648</v>
      </c>
      <c r="S538" s="9">
        <v>22227.922764459781</v>
      </c>
      <c r="T538" s="9">
        <v>12851.524414427888</v>
      </c>
      <c r="U538" s="9">
        <v>1618.41913887799</v>
      </c>
      <c r="V538" s="9">
        <v>111006.13421939148</v>
      </c>
      <c r="W538" s="9">
        <v>1180236.2240346968</v>
      </c>
      <c r="AR538" s="9"/>
    </row>
    <row r="539" spans="1:44" x14ac:dyDescent="0.25">
      <c r="A539">
        <v>2007</v>
      </c>
      <c r="B539" s="7" t="s">
        <v>326</v>
      </c>
      <c r="C539" s="9">
        <v>2582.5600649401117</v>
      </c>
      <c r="D539" s="9"/>
      <c r="E539" s="9"/>
      <c r="F539" s="9"/>
      <c r="G539" s="9">
        <v>26837.698079678135</v>
      </c>
      <c r="H539" s="9"/>
      <c r="I539" s="9"/>
      <c r="J539" s="9">
        <v>2142.842139738018</v>
      </c>
      <c r="K539" s="9"/>
      <c r="L539" s="9"/>
      <c r="M539" s="9">
        <v>844.77493894899305</v>
      </c>
      <c r="N539" s="9">
        <v>698.00924369333632</v>
      </c>
      <c r="O539" s="9">
        <v>81395.996664871665</v>
      </c>
      <c r="P539" s="9">
        <v>146.65360122673093</v>
      </c>
      <c r="Q539" s="9">
        <v>22860.622695594135</v>
      </c>
      <c r="R539" s="9">
        <v>3147.4976320592041</v>
      </c>
      <c r="S539" s="9">
        <v>2668.53073526343</v>
      </c>
      <c r="T539" s="9">
        <v>670.76490741755902</v>
      </c>
      <c r="U539" s="9">
        <v>129.0208136091606</v>
      </c>
      <c r="V539" s="9">
        <v>6677.7725365714614</v>
      </c>
      <c r="W539" s="9">
        <v>150802.74405361194</v>
      </c>
      <c r="AR539" s="9"/>
    </row>
    <row r="540" spans="1:44" x14ac:dyDescent="0.25">
      <c r="A540">
        <v>2007</v>
      </c>
      <c r="B540" s="7" t="s">
        <v>327</v>
      </c>
      <c r="C540" s="9">
        <v>5092.1981404012568</v>
      </c>
      <c r="D540" s="9"/>
      <c r="E540" s="9"/>
      <c r="F540" s="9"/>
      <c r="G540" s="9">
        <v>28668.995691224954</v>
      </c>
      <c r="H540" s="9"/>
      <c r="I540" s="9"/>
      <c r="J540" s="9">
        <v>2194.5934893953508</v>
      </c>
      <c r="K540" s="9"/>
      <c r="L540" s="9"/>
      <c r="M540" s="9">
        <v>5056.129100497541</v>
      </c>
      <c r="N540" s="9">
        <v>3645.2373734173038</v>
      </c>
      <c r="O540" s="9">
        <v>115290.47647201926</v>
      </c>
      <c r="P540" s="9">
        <v>5242.3745683610541</v>
      </c>
      <c r="Q540" s="9">
        <v>24020.081293828538</v>
      </c>
      <c r="R540" s="9">
        <v>3482.9549625445534</v>
      </c>
      <c r="S540" s="9">
        <v>13486.284436782455</v>
      </c>
      <c r="T540" s="9">
        <v>1017.349702230758</v>
      </c>
      <c r="U540" s="9">
        <v>868.10976123772991</v>
      </c>
      <c r="V540" s="9">
        <v>13752.203405019154</v>
      </c>
      <c r="W540" s="9">
        <v>221816.98839695993</v>
      </c>
      <c r="AR540" s="9"/>
    </row>
    <row r="541" spans="1:44" x14ac:dyDescent="0.25">
      <c r="A541">
        <v>2007</v>
      </c>
      <c r="B541" s="7" t="s">
        <v>328</v>
      </c>
      <c r="C541" s="9">
        <v>23690.859923885717</v>
      </c>
      <c r="D541" s="9"/>
      <c r="E541" s="9"/>
      <c r="F541" s="9"/>
      <c r="G541" s="9">
        <v>172879.51166248863</v>
      </c>
      <c r="H541" s="9"/>
      <c r="I541" s="9"/>
      <c r="J541" s="9">
        <v>22869.628773120035</v>
      </c>
      <c r="K541" s="9"/>
      <c r="L541" s="9"/>
      <c r="M541" s="9">
        <v>41908.159758828646</v>
      </c>
      <c r="N541" s="9">
        <v>25729.78369527504</v>
      </c>
      <c r="O541" s="9">
        <v>395054.06960551545</v>
      </c>
      <c r="P541" s="9">
        <v>841.30231112991203</v>
      </c>
      <c r="Q541" s="9">
        <v>167543.63487164635</v>
      </c>
      <c r="R541" s="9">
        <v>44292.296344693204</v>
      </c>
      <c r="S541" s="9">
        <v>29475.82626239003</v>
      </c>
      <c r="T541" s="9">
        <v>9819.333440780083</v>
      </c>
      <c r="U541" s="9">
        <v>10183.082886023109</v>
      </c>
      <c r="V541" s="9">
        <v>138451.11200667292</v>
      </c>
      <c r="W541" s="9">
        <v>1082738.6015424491</v>
      </c>
      <c r="AR541" s="9"/>
    </row>
    <row r="542" spans="1:44" x14ac:dyDescent="0.25">
      <c r="A542">
        <v>2007</v>
      </c>
      <c r="B542" s="7" t="s">
        <v>329</v>
      </c>
      <c r="C542" s="9">
        <v>57823.159869471107</v>
      </c>
      <c r="D542" s="9"/>
      <c r="E542" s="9"/>
      <c r="F542" s="9"/>
      <c r="G542" s="9">
        <v>415509.06535736111</v>
      </c>
      <c r="H542" s="9"/>
      <c r="I542" s="9"/>
      <c r="J542" s="9">
        <v>52435.710153447399</v>
      </c>
      <c r="K542" s="9"/>
      <c r="L542" s="9"/>
      <c r="M542" s="9">
        <v>281937.08220450662</v>
      </c>
      <c r="N542" s="9">
        <v>77770.062356034963</v>
      </c>
      <c r="O542" s="9">
        <v>1112335.0061305617</v>
      </c>
      <c r="P542" s="9">
        <v>9408.5579273950098</v>
      </c>
      <c r="Q542" s="9">
        <v>563943.94480923517</v>
      </c>
      <c r="R542" s="9">
        <v>112968.37040969224</v>
      </c>
      <c r="S542" s="9">
        <v>80956.185342258395</v>
      </c>
      <c r="T542" s="9">
        <v>19677.994572095638</v>
      </c>
      <c r="U542" s="9">
        <v>20852.713081575355</v>
      </c>
      <c r="V542" s="9">
        <v>245130.07118738978</v>
      </c>
      <c r="W542" s="9">
        <v>3050747.9234010242</v>
      </c>
      <c r="AR542" s="9"/>
    </row>
    <row r="543" spans="1:44" x14ac:dyDescent="0.25">
      <c r="A543">
        <v>2007</v>
      </c>
      <c r="B543" s="7" t="s">
        <v>330</v>
      </c>
      <c r="C543" s="9">
        <v>14457.764760992528</v>
      </c>
      <c r="D543" s="9"/>
      <c r="E543" s="9"/>
      <c r="F543" s="9"/>
      <c r="G543" s="9">
        <v>92414.125557973864</v>
      </c>
      <c r="H543" s="9"/>
      <c r="I543" s="9"/>
      <c r="J543" s="9">
        <v>10241.1390372489</v>
      </c>
      <c r="K543" s="9"/>
      <c r="L543" s="9"/>
      <c r="M543" s="9">
        <v>15396.359789563236</v>
      </c>
      <c r="N543" s="9">
        <v>7030.8197760336352</v>
      </c>
      <c r="O543" s="9">
        <v>238419.6247246931</v>
      </c>
      <c r="P543" s="9">
        <v>0</v>
      </c>
      <c r="Q543" s="9">
        <v>157638.85453704602</v>
      </c>
      <c r="R543" s="9">
        <v>15805.997617131323</v>
      </c>
      <c r="S543" s="9">
        <v>8758.4991419333164</v>
      </c>
      <c r="T543" s="9">
        <v>30856.673485215189</v>
      </c>
      <c r="U543" s="9">
        <v>5879.9356309689601</v>
      </c>
      <c r="V543" s="9">
        <v>39634.051816467931</v>
      </c>
      <c r="W543" s="9">
        <v>636533.84587526799</v>
      </c>
      <c r="AR543" s="9"/>
    </row>
    <row r="544" spans="1:44" x14ac:dyDescent="0.25">
      <c r="A544">
        <v>2007</v>
      </c>
      <c r="B544" s="7" t="s">
        <v>331</v>
      </c>
      <c r="C544" s="9">
        <v>107268.9738822892</v>
      </c>
      <c r="D544" s="9"/>
      <c r="E544" s="9"/>
      <c r="F544" s="9"/>
      <c r="G544" s="9">
        <v>685469.29263398796</v>
      </c>
      <c r="H544" s="9"/>
      <c r="I544" s="9"/>
      <c r="J544" s="9">
        <v>41412.822755413363</v>
      </c>
      <c r="K544" s="9"/>
      <c r="L544" s="9"/>
      <c r="M544" s="9">
        <v>506853.92903010861</v>
      </c>
      <c r="N544" s="9">
        <v>134523.55630590155</v>
      </c>
      <c r="O544" s="9">
        <v>6243738.917564637</v>
      </c>
      <c r="P544" s="9">
        <v>11722.053220494736</v>
      </c>
      <c r="Q544" s="9">
        <v>1312758.1405088552</v>
      </c>
      <c r="R544" s="9">
        <v>173097.03140510677</v>
      </c>
      <c r="S544" s="9">
        <v>112394.88129714329</v>
      </c>
      <c r="T544" s="9">
        <v>172391.52538011299</v>
      </c>
      <c r="U544" s="9">
        <v>53290.794301665926</v>
      </c>
      <c r="V544" s="9">
        <v>788254.05773232074</v>
      </c>
      <c r="W544" s="9">
        <v>10343175.976018038</v>
      </c>
      <c r="AR544" s="9"/>
    </row>
    <row r="545" spans="1:44" x14ac:dyDescent="0.25">
      <c r="A545">
        <v>2007</v>
      </c>
      <c r="B545" s="7" t="s">
        <v>332</v>
      </c>
      <c r="C545" s="9">
        <v>332517.72481550346</v>
      </c>
      <c r="D545" s="9"/>
      <c r="E545" s="9"/>
      <c r="F545" s="9"/>
      <c r="G545" s="9">
        <v>2840609.2678230116</v>
      </c>
      <c r="H545" s="9"/>
      <c r="I545" s="9"/>
      <c r="J545" s="9">
        <v>200098.81155963021</v>
      </c>
      <c r="K545" s="9"/>
      <c r="L545" s="9"/>
      <c r="M545" s="9">
        <v>900472.86110978189</v>
      </c>
      <c r="N545" s="9">
        <v>201976.83644465177</v>
      </c>
      <c r="O545" s="9">
        <v>9177539.5971541256</v>
      </c>
      <c r="P545" s="9">
        <v>6781.0981143184226</v>
      </c>
      <c r="Q545" s="9">
        <v>5412800.3546682624</v>
      </c>
      <c r="R545" s="9">
        <v>590885.78464746254</v>
      </c>
      <c r="S545" s="9">
        <v>373340.15828190674</v>
      </c>
      <c r="T545" s="9">
        <v>703187.33291397791</v>
      </c>
      <c r="U545" s="9">
        <v>147202.06030320562</v>
      </c>
      <c r="V545" s="9">
        <v>4895275.9737603366</v>
      </c>
      <c r="W545" s="9">
        <v>25782687.861596175</v>
      </c>
      <c r="AR545" s="9"/>
    </row>
    <row r="546" spans="1:44" x14ac:dyDescent="0.25">
      <c r="A546">
        <v>2007</v>
      </c>
      <c r="B546" s="7" t="s">
        <v>333</v>
      </c>
      <c r="C546" s="9">
        <v>95871.038800450799</v>
      </c>
      <c r="D546" s="9"/>
      <c r="E546" s="9"/>
      <c r="F546" s="9"/>
      <c r="G546" s="9">
        <v>333670.05258257018</v>
      </c>
      <c r="H546" s="9"/>
      <c r="I546" s="9"/>
      <c r="J546" s="9">
        <v>26314.665695131189</v>
      </c>
      <c r="K546" s="9"/>
      <c r="L546" s="9"/>
      <c r="M546" s="9">
        <v>60359.379225432858</v>
      </c>
      <c r="N546" s="9">
        <v>75975.317146106419</v>
      </c>
      <c r="O546" s="9">
        <v>720009.0627192352</v>
      </c>
      <c r="P546" s="9">
        <v>7107.4224454351343</v>
      </c>
      <c r="Q546" s="9">
        <v>502740.69900025392</v>
      </c>
      <c r="R546" s="9">
        <v>87464.173220449084</v>
      </c>
      <c r="S546" s="9">
        <v>63716.848149778489</v>
      </c>
      <c r="T546" s="9">
        <v>46586.747761827559</v>
      </c>
      <c r="U546" s="9">
        <v>27883.462436589696</v>
      </c>
      <c r="V546" s="9">
        <v>675369.5290689338</v>
      </c>
      <c r="W546" s="9">
        <v>2723068.3982521947</v>
      </c>
      <c r="AR546" s="9"/>
    </row>
    <row r="547" spans="1:44" x14ac:dyDescent="0.25">
      <c r="A547">
        <v>2007</v>
      </c>
      <c r="B547" s="7" t="s">
        <v>334</v>
      </c>
      <c r="C547" s="9">
        <v>57546.564618252341</v>
      </c>
      <c r="D547" s="9"/>
      <c r="E547" s="9"/>
      <c r="F547" s="9"/>
      <c r="G547" s="9">
        <v>136989.98739684766</v>
      </c>
      <c r="H547" s="9"/>
      <c r="I547" s="9"/>
      <c r="J547" s="9">
        <v>16539.29262251647</v>
      </c>
      <c r="K547" s="9"/>
      <c r="L547" s="9"/>
      <c r="M547" s="9">
        <v>29570.526770650344</v>
      </c>
      <c r="N547" s="9">
        <v>38515.045549999253</v>
      </c>
      <c r="O547" s="9">
        <v>538644.63399389107</v>
      </c>
      <c r="P547" s="9">
        <v>2372.3080183575903</v>
      </c>
      <c r="Q547" s="9">
        <v>206382.09036327282</v>
      </c>
      <c r="R547" s="9">
        <v>69713.387595585576</v>
      </c>
      <c r="S547" s="9">
        <v>59545.754090264185</v>
      </c>
      <c r="T547" s="9">
        <v>48369.478888640719</v>
      </c>
      <c r="U547" s="9">
        <v>1556.5085791910208</v>
      </c>
      <c r="V547" s="9">
        <v>119877.22330368723</v>
      </c>
      <c r="W547" s="9">
        <v>1325622.8017911564</v>
      </c>
      <c r="AR547" s="9"/>
    </row>
    <row r="548" spans="1:44" x14ac:dyDescent="0.25">
      <c r="A548">
        <v>2007</v>
      </c>
      <c r="B548" s="7" t="s">
        <v>335</v>
      </c>
      <c r="C548" s="9">
        <v>64443.449264889612</v>
      </c>
      <c r="D548" s="9"/>
      <c r="E548" s="9"/>
      <c r="F548" s="9"/>
      <c r="G548" s="9">
        <v>341916.05492373154</v>
      </c>
      <c r="H548" s="9"/>
      <c r="I548" s="9"/>
      <c r="J548" s="9">
        <v>33712.602869899085</v>
      </c>
      <c r="K548" s="9"/>
      <c r="L548" s="9"/>
      <c r="M548" s="9">
        <v>207369.71701614995</v>
      </c>
      <c r="N548" s="9">
        <v>46932.507457303756</v>
      </c>
      <c r="O548" s="9">
        <v>1112570.5814338033</v>
      </c>
      <c r="P548" s="9">
        <v>1453.5733776411003</v>
      </c>
      <c r="Q548" s="9">
        <v>661236.77332445595</v>
      </c>
      <c r="R548" s="9">
        <v>88480.097817122791</v>
      </c>
      <c r="S548" s="9">
        <v>50045.173915006817</v>
      </c>
      <c r="T548" s="9">
        <v>27814.856732201228</v>
      </c>
      <c r="U548" s="9">
        <v>20207.041632842789</v>
      </c>
      <c r="V548" s="9">
        <v>220970.10022758602</v>
      </c>
      <c r="W548" s="9">
        <v>2877152.529992634</v>
      </c>
      <c r="AR548" s="9"/>
    </row>
    <row r="549" spans="1:44" x14ac:dyDescent="0.25">
      <c r="A549">
        <v>2007</v>
      </c>
      <c r="B549" s="7" t="s">
        <v>336</v>
      </c>
      <c r="C549" s="9">
        <v>7119.9204478852653</v>
      </c>
      <c r="D549" s="9"/>
      <c r="E549" s="9"/>
      <c r="F549" s="9"/>
      <c r="G549" s="9">
        <v>29502.692553887191</v>
      </c>
      <c r="H549" s="9"/>
      <c r="I549" s="9"/>
      <c r="J549" s="9">
        <v>3452.7706450538217</v>
      </c>
      <c r="K549" s="9"/>
      <c r="L549" s="9"/>
      <c r="M549" s="9">
        <v>3666.481567380793</v>
      </c>
      <c r="N549" s="9">
        <v>17050.911363905769</v>
      </c>
      <c r="O549" s="9">
        <v>174580.74680464953</v>
      </c>
      <c r="P549" s="9">
        <v>2686.551952038777</v>
      </c>
      <c r="Q549" s="9">
        <v>38518.654983348999</v>
      </c>
      <c r="R549" s="9">
        <v>7529.8557497261636</v>
      </c>
      <c r="S549" s="9">
        <v>8938.8503167846829</v>
      </c>
      <c r="T549" s="9">
        <v>1407.6597806426596</v>
      </c>
      <c r="U549" s="9">
        <v>589.58554992683833</v>
      </c>
      <c r="V549" s="9">
        <v>29609.88635482224</v>
      </c>
      <c r="W549" s="9">
        <v>324654.56807005277</v>
      </c>
      <c r="AR549" s="9"/>
    </row>
    <row r="550" spans="1:44" x14ac:dyDescent="0.25">
      <c r="A550">
        <v>2007</v>
      </c>
      <c r="B550" s="7" t="s">
        <v>337</v>
      </c>
      <c r="C550" s="9">
        <v>12518.539462840523</v>
      </c>
      <c r="D550" s="9"/>
      <c r="E550" s="9"/>
      <c r="F550" s="9"/>
      <c r="G550" s="9">
        <v>47397.174383598103</v>
      </c>
      <c r="H550" s="9"/>
      <c r="I550" s="9"/>
      <c r="J550" s="9">
        <v>5215.4577331024657</v>
      </c>
      <c r="K550" s="9"/>
      <c r="L550" s="9"/>
      <c r="M550" s="9">
        <v>3141.7041578899625</v>
      </c>
      <c r="N550" s="9">
        <v>12948.41105873292</v>
      </c>
      <c r="O550" s="9">
        <v>114629.31843000464</v>
      </c>
      <c r="P550" s="9">
        <v>2982.9164961474567</v>
      </c>
      <c r="Q550" s="9">
        <v>17979.06947831274</v>
      </c>
      <c r="R550" s="9">
        <v>9922.2197386708067</v>
      </c>
      <c r="S550" s="9">
        <v>5861.0636256854523</v>
      </c>
      <c r="T550" s="9">
        <v>7856.2632357303601</v>
      </c>
      <c r="U550" s="9">
        <v>197.87878375514575</v>
      </c>
      <c r="V550" s="9">
        <v>26983.589908214457</v>
      </c>
      <c r="W550" s="9">
        <v>267633.60649268504</v>
      </c>
      <c r="AR550" s="9"/>
    </row>
    <row r="551" spans="1:44" x14ac:dyDescent="0.25">
      <c r="A551">
        <v>2007</v>
      </c>
      <c r="B551" s="7" t="s">
        <v>338</v>
      </c>
      <c r="C551" s="9">
        <v>16253.991662990553</v>
      </c>
      <c r="D551" s="9"/>
      <c r="E551" s="9"/>
      <c r="F551" s="9"/>
      <c r="G551" s="9">
        <v>115008.45180871408</v>
      </c>
      <c r="H551" s="9"/>
      <c r="I551" s="9"/>
      <c r="J551" s="9">
        <v>14255.773494028042</v>
      </c>
      <c r="K551" s="9"/>
      <c r="L551" s="9"/>
      <c r="M551" s="9">
        <v>25260.446879153074</v>
      </c>
      <c r="N551" s="9">
        <v>17828.706888596331</v>
      </c>
      <c r="O551" s="9">
        <v>306117.56388146343</v>
      </c>
      <c r="P551" s="9">
        <v>1680.2018187831839</v>
      </c>
      <c r="Q551" s="9">
        <v>113398.54013575544</v>
      </c>
      <c r="R551" s="9">
        <v>18899.834241593209</v>
      </c>
      <c r="S551" s="9">
        <v>19088.56464826702</v>
      </c>
      <c r="T551" s="9">
        <v>7435.4359860087561</v>
      </c>
      <c r="U551" s="9">
        <v>627.68555163236874</v>
      </c>
      <c r="V551" s="9">
        <v>52096.387750775866</v>
      </c>
      <c r="W551" s="9">
        <v>707951.58474776137</v>
      </c>
      <c r="AR551" s="9"/>
    </row>
    <row r="552" spans="1:44" x14ac:dyDescent="0.25">
      <c r="A552">
        <v>2007</v>
      </c>
      <c r="B552" s="7" t="s">
        <v>339</v>
      </c>
      <c r="C552" s="9">
        <v>18095.472374937286</v>
      </c>
      <c r="D552" s="9"/>
      <c r="E552" s="9"/>
      <c r="F552" s="9"/>
      <c r="G552" s="9">
        <v>153507.1215636734</v>
      </c>
      <c r="H552" s="9"/>
      <c r="I552" s="9"/>
      <c r="J552" s="9">
        <v>11238.140808355634</v>
      </c>
      <c r="K552" s="9"/>
      <c r="L552" s="9"/>
      <c r="M552" s="9">
        <v>22110.743573154079</v>
      </c>
      <c r="N552" s="9">
        <v>20816.610252735813</v>
      </c>
      <c r="O552" s="9">
        <v>760396.40703923174</v>
      </c>
      <c r="P552" s="9">
        <v>1695.8134805640984</v>
      </c>
      <c r="Q552" s="9">
        <v>338309.24935501715</v>
      </c>
      <c r="R552" s="9">
        <v>32533.312375419562</v>
      </c>
      <c r="S552" s="9">
        <v>19555.079790358057</v>
      </c>
      <c r="T552" s="9">
        <v>3402.2269696884478</v>
      </c>
      <c r="U552" s="9">
        <v>167132.368542109</v>
      </c>
      <c r="V552" s="9">
        <v>233410.15254664086</v>
      </c>
      <c r="W552" s="9">
        <v>1782202.6986718851</v>
      </c>
      <c r="AR552" s="9"/>
    </row>
    <row r="553" spans="1:44" x14ac:dyDescent="0.25">
      <c r="B553" s="7" t="s">
        <v>92</v>
      </c>
      <c r="C553" s="9">
        <v>885292.7339157681</v>
      </c>
      <c r="D553" s="9"/>
      <c r="E553" s="9"/>
      <c r="F553" s="9"/>
      <c r="G553" s="9">
        <v>5980279.5336746806</v>
      </c>
      <c r="H553" s="9"/>
      <c r="I553" s="9"/>
      <c r="J553" s="9">
        <v>490717.4479187153</v>
      </c>
      <c r="K553" s="9"/>
      <c r="L553" s="9"/>
      <c r="M553" s="9">
        <v>2487641.0684911855</v>
      </c>
      <c r="N553" s="9">
        <v>770430.69248158857</v>
      </c>
      <c r="O553" s="9">
        <v>22479778.197881803</v>
      </c>
      <c r="P553" s="9">
        <v>60239.931862135243</v>
      </c>
      <c r="Q553" s="9">
        <v>10157228.295084365</v>
      </c>
      <c r="R553" s="9">
        <v>1347743.8928281846</v>
      </c>
      <c r="S553" s="9">
        <v>931849.35182047857</v>
      </c>
      <c r="T553" s="9">
        <v>1125389.5201992251</v>
      </c>
      <c r="U553" s="9">
        <v>491346.03095807729</v>
      </c>
      <c r="V553" s="9">
        <v>7823275.8608480114</v>
      </c>
      <c r="W553" s="9">
        <v>55031212.557964206</v>
      </c>
    </row>
    <row r="555" spans="1:44" x14ac:dyDescent="0.25">
      <c r="C555" s="13" t="s">
        <v>93</v>
      </c>
    </row>
    <row r="556" spans="1:44" x14ac:dyDescent="0.25">
      <c r="C556" s="134" t="s">
        <v>48</v>
      </c>
      <c r="M556" s="134" t="s">
        <v>845</v>
      </c>
      <c r="W556" s="134" t="s">
        <v>84</v>
      </c>
    </row>
    <row r="557" spans="1:44" x14ac:dyDescent="0.25">
      <c r="A557">
        <v>2008</v>
      </c>
      <c r="B557" s="13" t="s">
        <v>94</v>
      </c>
      <c r="C557" s="134" t="s">
        <v>780</v>
      </c>
      <c r="D557" s="134" t="s">
        <v>782</v>
      </c>
      <c r="E557" s="134" t="s">
        <v>23</v>
      </c>
      <c r="F557" s="134" t="s">
        <v>787</v>
      </c>
      <c r="G557" s="134" t="s">
        <v>788</v>
      </c>
      <c r="H557" s="134" t="s">
        <v>791</v>
      </c>
      <c r="I557" s="134" t="s">
        <v>25</v>
      </c>
      <c r="J557" s="134" t="s">
        <v>24</v>
      </c>
      <c r="K557" s="134" t="s">
        <v>35</v>
      </c>
      <c r="L557" s="134" t="s">
        <v>795</v>
      </c>
      <c r="M557" s="134" t="s">
        <v>780</v>
      </c>
      <c r="N557" s="134" t="s">
        <v>782</v>
      </c>
      <c r="O557" s="134" t="s">
        <v>23</v>
      </c>
      <c r="P557" s="134" t="s">
        <v>787</v>
      </c>
      <c r="Q557" s="134" t="s">
        <v>788</v>
      </c>
      <c r="R557" s="134" t="s">
        <v>791</v>
      </c>
      <c r="S557" s="134" t="s">
        <v>25</v>
      </c>
      <c r="T557" s="134" t="s">
        <v>24</v>
      </c>
      <c r="U557" s="134" t="s">
        <v>35</v>
      </c>
      <c r="V557" s="134" t="s">
        <v>795</v>
      </c>
    </row>
    <row r="558" spans="1:44" x14ac:dyDescent="0.25">
      <c r="A558">
        <v>2008</v>
      </c>
      <c r="B558" s="7" t="s">
        <v>340</v>
      </c>
      <c r="C558" s="9">
        <v>7177.9284790430029</v>
      </c>
      <c r="D558" s="9"/>
      <c r="E558" s="9"/>
      <c r="F558" s="9"/>
      <c r="G558" s="9">
        <v>31936.997567095506</v>
      </c>
      <c r="H558" s="9"/>
      <c r="I558" s="9"/>
      <c r="J558" s="9">
        <v>2480.1920865220527</v>
      </c>
      <c r="K558" s="9"/>
      <c r="L558" s="9"/>
      <c r="M558" s="9">
        <v>1137.907121131906</v>
      </c>
      <c r="N558" s="9">
        <v>356.16490580852553</v>
      </c>
      <c r="O558" s="9">
        <v>68392.778260186533</v>
      </c>
      <c r="P558" s="9">
        <v>144.67442586455908</v>
      </c>
      <c r="Q558" s="9">
        <v>10438.326912196986</v>
      </c>
      <c r="R558" s="9">
        <v>5682.4563636822859</v>
      </c>
      <c r="S558" s="9">
        <v>2079.3592124182101</v>
      </c>
      <c r="T558" s="9">
        <v>2591.6747020724865</v>
      </c>
      <c r="U558" s="9">
        <v>151.44001261805738</v>
      </c>
      <c r="V558" s="9">
        <v>6891.1298591270634</v>
      </c>
      <c r="W558" s="9">
        <v>139461.0299077672</v>
      </c>
    </row>
    <row r="559" spans="1:44" x14ac:dyDescent="0.25">
      <c r="A559">
        <v>2008</v>
      </c>
      <c r="B559" s="7" t="s">
        <v>341</v>
      </c>
      <c r="C559" s="9">
        <v>872.21434359858949</v>
      </c>
      <c r="D559" s="9"/>
      <c r="E559" s="9"/>
      <c r="F559" s="9"/>
      <c r="G559" s="9">
        <v>10344.375331192123</v>
      </c>
      <c r="H559" s="9"/>
      <c r="I559" s="9"/>
      <c r="J559" s="9">
        <v>759.82698388016513</v>
      </c>
      <c r="K559" s="9"/>
      <c r="L559" s="9"/>
      <c r="M559" s="9">
        <v>4908.3578804207164</v>
      </c>
      <c r="N559" s="9">
        <v>639.60432699439775</v>
      </c>
      <c r="O559" s="9">
        <v>21382.889363573311</v>
      </c>
      <c r="P559" s="9">
        <v>0</v>
      </c>
      <c r="Q559" s="9">
        <v>1924.3969342119531</v>
      </c>
      <c r="R559" s="9">
        <v>1245.1337569927659</v>
      </c>
      <c r="S559" s="9">
        <v>1402.7216812340482</v>
      </c>
      <c r="T559" s="9">
        <v>849.85080545410358</v>
      </c>
      <c r="U559" s="9">
        <v>17744.733450108422</v>
      </c>
      <c r="V559" s="9">
        <v>2079.7997113780589</v>
      </c>
      <c r="W559" s="9">
        <v>64153.904569038641</v>
      </c>
    </row>
    <row r="560" spans="1:44" x14ac:dyDescent="0.25">
      <c r="A560">
        <v>2008</v>
      </c>
      <c r="B560" s="7" t="s">
        <v>342</v>
      </c>
      <c r="C560" s="9">
        <v>10728.10217141654</v>
      </c>
      <c r="D560" s="9"/>
      <c r="E560" s="9"/>
      <c r="F560" s="9"/>
      <c r="G560" s="9">
        <v>45966.273199321295</v>
      </c>
      <c r="H560" s="9"/>
      <c r="I560" s="9"/>
      <c r="J560" s="9">
        <v>4467.5273435272775</v>
      </c>
      <c r="K560" s="9"/>
      <c r="L560" s="9"/>
      <c r="M560" s="9">
        <v>22485.992303787076</v>
      </c>
      <c r="N560" s="9">
        <v>28870.245743819472</v>
      </c>
      <c r="O560" s="9">
        <v>200614.55695940915</v>
      </c>
      <c r="P560" s="9">
        <v>472.7289137908939</v>
      </c>
      <c r="Q560" s="9">
        <v>49166.875576701452</v>
      </c>
      <c r="R560" s="9">
        <v>8397.1516737605925</v>
      </c>
      <c r="S560" s="9">
        <v>6556.4328586805887</v>
      </c>
      <c r="T560" s="9">
        <v>13570.792765488839</v>
      </c>
      <c r="U560" s="9">
        <v>8000.3208752945602</v>
      </c>
      <c r="V560" s="9">
        <v>33734.284226620002</v>
      </c>
      <c r="W560" s="9">
        <v>433031.28461161774</v>
      </c>
    </row>
    <row r="561" spans="1:23" x14ac:dyDescent="0.25">
      <c r="A561">
        <v>2008</v>
      </c>
      <c r="B561" s="7" t="s">
        <v>343</v>
      </c>
      <c r="C561" s="9">
        <v>432.4516997034637</v>
      </c>
      <c r="D561" s="9"/>
      <c r="E561" s="9"/>
      <c r="F561" s="9"/>
      <c r="G561" s="9">
        <v>7176.1344852350412</v>
      </c>
      <c r="H561" s="9"/>
      <c r="I561" s="9"/>
      <c r="J561" s="9">
        <v>1013.7176173986724</v>
      </c>
      <c r="K561" s="9"/>
      <c r="L561" s="9"/>
      <c r="M561" s="9">
        <v>244.62817520405648</v>
      </c>
      <c r="N561" s="9">
        <v>388.31245216805956</v>
      </c>
      <c r="O561" s="9">
        <v>17769.03908790334</v>
      </c>
      <c r="P561" s="9">
        <v>142.91769045263089</v>
      </c>
      <c r="Q561" s="9">
        <v>4254.5352007396568</v>
      </c>
      <c r="R561" s="9">
        <v>1901.5342682953133</v>
      </c>
      <c r="S561" s="9">
        <v>1187.7444662145058</v>
      </c>
      <c r="T561" s="9">
        <v>308.2363104727529</v>
      </c>
      <c r="U561" s="9">
        <v>213.53824546924423</v>
      </c>
      <c r="V561" s="9">
        <v>4875.0447192208394</v>
      </c>
      <c r="W561" s="9">
        <v>39907.834418477578</v>
      </c>
    </row>
    <row r="562" spans="1:23" x14ac:dyDescent="0.25">
      <c r="A562">
        <v>2008</v>
      </c>
      <c r="B562" s="7" t="s">
        <v>344</v>
      </c>
      <c r="C562" s="9">
        <v>7408.2740001222646</v>
      </c>
      <c r="D562" s="9"/>
      <c r="E562" s="9"/>
      <c r="F562" s="9"/>
      <c r="G562" s="9">
        <v>63251.700372080857</v>
      </c>
      <c r="H562" s="9"/>
      <c r="I562" s="9"/>
      <c r="J562" s="9">
        <v>5328.0603952253214</v>
      </c>
      <c r="K562" s="9"/>
      <c r="L562" s="9"/>
      <c r="M562" s="9">
        <v>9785.0970690754402</v>
      </c>
      <c r="N562" s="9">
        <v>34608.584497044016</v>
      </c>
      <c r="O562" s="9">
        <v>192066.00888747969</v>
      </c>
      <c r="P562" s="9">
        <v>1996.7754744011049</v>
      </c>
      <c r="Q562" s="9">
        <v>84012.813441428851</v>
      </c>
      <c r="R562" s="9">
        <v>15780.313238130471</v>
      </c>
      <c r="S562" s="9">
        <v>7300.5190306198838</v>
      </c>
      <c r="T562" s="9">
        <v>388.32770783048693</v>
      </c>
      <c r="U562" s="9">
        <v>10706.982593913297</v>
      </c>
      <c r="V562" s="9">
        <v>62577.317875309011</v>
      </c>
      <c r="W562" s="9">
        <v>495210.77458266076</v>
      </c>
    </row>
    <row r="563" spans="1:23" x14ac:dyDescent="0.25">
      <c r="A563">
        <v>2008</v>
      </c>
      <c r="B563" s="7" t="s">
        <v>345</v>
      </c>
      <c r="C563" s="9">
        <v>132.48810578867065</v>
      </c>
      <c r="D563" s="9"/>
      <c r="E563" s="9"/>
      <c r="F563" s="9"/>
      <c r="G563" s="9">
        <v>10539.600357868263</v>
      </c>
      <c r="H563" s="9"/>
      <c r="I563" s="9"/>
      <c r="J563" s="9">
        <v>662.75741406342729</v>
      </c>
      <c r="K563" s="9"/>
      <c r="L563" s="9"/>
      <c r="M563" s="9">
        <v>573.72390311717072</v>
      </c>
      <c r="N563" s="9">
        <v>2479.4189174448816</v>
      </c>
      <c r="O563" s="9">
        <v>28926.922264967121</v>
      </c>
      <c r="P563" s="9">
        <v>0</v>
      </c>
      <c r="Q563" s="9">
        <v>668.54565467299869</v>
      </c>
      <c r="R563" s="9">
        <v>947.39104542305233</v>
      </c>
      <c r="S563" s="9">
        <v>1055.7066074465408</v>
      </c>
      <c r="T563" s="9">
        <v>0</v>
      </c>
      <c r="U563" s="9">
        <v>0</v>
      </c>
      <c r="V563" s="9">
        <v>8814.6095920126627</v>
      </c>
      <c r="W563" s="9">
        <v>54801.163862804788</v>
      </c>
    </row>
    <row r="564" spans="1:23" x14ac:dyDescent="0.25">
      <c r="A564">
        <v>2008</v>
      </c>
      <c r="B564" s="7" t="s">
        <v>346</v>
      </c>
      <c r="C564" s="9">
        <v>1037.0437479934897</v>
      </c>
      <c r="D564" s="9"/>
      <c r="E564" s="9"/>
      <c r="F564" s="9"/>
      <c r="G564" s="9">
        <v>35639.056048540515</v>
      </c>
      <c r="H564" s="9"/>
      <c r="I564" s="9"/>
      <c r="J564" s="9">
        <v>1913.5470364122421</v>
      </c>
      <c r="K564" s="9"/>
      <c r="L564" s="9"/>
      <c r="M564" s="9">
        <v>6954.5722470879728</v>
      </c>
      <c r="N564" s="9">
        <v>1478.4755915360272</v>
      </c>
      <c r="O564" s="9">
        <v>58246.634675394751</v>
      </c>
      <c r="P564" s="9">
        <v>322.25792149390873</v>
      </c>
      <c r="Q564" s="9">
        <v>14316.899554957878</v>
      </c>
      <c r="R564" s="9">
        <v>2794.5502920961617</v>
      </c>
      <c r="S564" s="9">
        <v>2432.9750232153406</v>
      </c>
      <c r="T564" s="9">
        <v>1269.1767849721839</v>
      </c>
      <c r="U564" s="9">
        <v>0</v>
      </c>
      <c r="V564" s="9">
        <v>9707.4739025474937</v>
      </c>
      <c r="W564" s="9">
        <v>136112.66282624798</v>
      </c>
    </row>
    <row r="565" spans="1:23" x14ac:dyDescent="0.25">
      <c r="A565">
        <v>2008</v>
      </c>
      <c r="B565" s="7" t="s">
        <v>347</v>
      </c>
      <c r="C565" s="9">
        <v>7407.5925081614223</v>
      </c>
      <c r="D565" s="9"/>
      <c r="E565" s="9"/>
      <c r="F565" s="9"/>
      <c r="G565" s="9">
        <v>39365.221817202531</v>
      </c>
      <c r="H565" s="9"/>
      <c r="I565" s="9"/>
      <c r="J565" s="9">
        <v>6052.4272604660728</v>
      </c>
      <c r="K565" s="9"/>
      <c r="L565" s="9"/>
      <c r="M565" s="9">
        <v>4999.9123046004443</v>
      </c>
      <c r="N565" s="9">
        <v>1908.3155936124854</v>
      </c>
      <c r="O565" s="9">
        <v>150857.88731100759</v>
      </c>
      <c r="P565" s="9">
        <v>0</v>
      </c>
      <c r="Q565" s="9">
        <v>20451.485873143654</v>
      </c>
      <c r="R565" s="9">
        <v>4016.7219447086268</v>
      </c>
      <c r="S565" s="9">
        <v>1959.2436176561464</v>
      </c>
      <c r="T565" s="9">
        <v>2537.7225245780301</v>
      </c>
      <c r="U565" s="9">
        <v>0</v>
      </c>
      <c r="V565" s="9">
        <v>33626.944152145967</v>
      </c>
      <c r="W565" s="9">
        <v>273183.47490728297</v>
      </c>
    </row>
    <row r="566" spans="1:23" x14ac:dyDescent="0.25">
      <c r="A566">
        <v>2008</v>
      </c>
      <c r="B566" s="7" t="s">
        <v>348</v>
      </c>
      <c r="C566" s="9">
        <v>4202.8952975819257</v>
      </c>
      <c r="D566" s="9"/>
      <c r="E566" s="9"/>
      <c r="F566" s="9"/>
      <c r="G566" s="9">
        <v>29106.07951738578</v>
      </c>
      <c r="H566" s="9"/>
      <c r="I566" s="9"/>
      <c r="J566" s="9">
        <v>3015.9381167201727</v>
      </c>
      <c r="K566" s="9"/>
      <c r="L566" s="9"/>
      <c r="M566" s="9">
        <v>3583.906937003082</v>
      </c>
      <c r="N566" s="9">
        <v>16161.195602482478</v>
      </c>
      <c r="O566" s="9">
        <v>62918.400432961709</v>
      </c>
      <c r="P566" s="9">
        <v>258.4250250650461</v>
      </c>
      <c r="Q566" s="9">
        <v>17654.636330013207</v>
      </c>
      <c r="R566" s="9">
        <v>3120.4857989861607</v>
      </c>
      <c r="S566" s="9">
        <v>1219.8274843563458</v>
      </c>
      <c r="T566" s="9">
        <v>487.22572465030436</v>
      </c>
      <c r="U566" s="9">
        <v>1261.1707120188278</v>
      </c>
      <c r="V566" s="9">
        <v>10947.571731509186</v>
      </c>
      <c r="W566" s="9">
        <v>153937.75871073423</v>
      </c>
    </row>
    <row r="567" spans="1:23" x14ac:dyDescent="0.25">
      <c r="A567">
        <v>2008</v>
      </c>
      <c r="B567" s="7" t="s">
        <v>349</v>
      </c>
      <c r="C567" s="9">
        <v>9255.7785785285341</v>
      </c>
      <c r="D567" s="9"/>
      <c r="E567" s="9"/>
      <c r="F567" s="9"/>
      <c r="G567" s="9">
        <v>114584.7975761453</v>
      </c>
      <c r="H567" s="9"/>
      <c r="I567" s="9"/>
      <c r="J567" s="9">
        <v>6169.0989356460032</v>
      </c>
      <c r="K567" s="9"/>
      <c r="L567" s="9"/>
      <c r="M567" s="9">
        <v>33964.105773856645</v>
      </c>
      <c r="N567" s="9">
        <v>17816.460098396376</v>
      </c>
      <c r="O567" s="9">
        <v>268783.19578374573</v>
      </c>
      <c r="P567" s="9">
        <v>4604.0818866918198</v>
      </c>
      <c r="Q567" s="9">
        <v>136210.91849124953</v>
      </c>
      <c r="R567" s="9">
        <v>29201.067877245601</v>
      </c>
      <c r="S567" s="9">
        <v>28889.686385631918</v>
      </c>
      <c r="T567" s="9">
        <v>7526.0366049532031</v>
      </c>
      <c r="U567" s="9">
        <v>384.2962811536288</v>
      </c>
      <c r="V567" s="9">
        <v>67133.00119266301</v>
      </c>
      <c r="W567" s="9">
        <v>724522.5254659073</v>
      </c>
    </row>
    <row r="568" spans="1:23" x14ac:dyDescent="0.25">
      <c r="A568">
        <v>2008</v>
      </c>
      <c r="B568" s="7" t="s">
        <v>350</v>
      </c>
      <c r="C568" s="9">
        <v>4961.1924235301794</v>
      </c>
      <c r="D568" s="9"/>
      <c r="E568" s="9"/>
      <c r="F568" s="9"/>
      <c r="G568" s="9">
        <v>33831.816939957214</v>
      </c>
      <c r="H568" s="9"/>
      <c r="I568" s="9"/>
      <c r="J568" s="9">
        <v>3498.3868493723407</v>
      </c>
      <c r="K568" s="9"/>
      <c r="L568" s="9"/>
      <c r="M568" s="9">
        <v>5839.2483646717765</v>
      </c>
      <c r="N568" s="9">
        <v>7177.116718652198</v>
      </c>
      <c r="O568" s="9">
        <v>105755.08487729264</v>
      </c>
      <c r="P568" s="9">
        <v>321.09953280507386</v>
      </c>
      <c r="Q568" s="9">
        <v>49370.738934874222</v>
      </c>
      <c r="R568" s="9">
        <v>9736.1373689119227</v>
      </c>
      <c r="S568" s="9">
        <v>7037.176352298633</v>
      </c>
      <c r="T568" s="9">
        <v>820.16364090475474</v>
      </c>
      <c r="U568" s="9">
        <v>2396.4516513859098</v>
      </c>
      <c r="V568" s="9">
        <v>37240.594214309211</v>
      </c>
      <c r="W568" s="9">
        <v>267985.20786896604</v>
      </c>
    </row>
    <row r="569" spans="1:23" x14ac:dyDescent="0.25">
      <c r="A569">
        <v>2008</v>
      </c>
      <c r="B569" s="7" t="s">
        <v>351</v>
      </c>
      <c r="C569" s="9">
        <v>5779.9605821093055</v>
      </c>
      <c r="D569" s="9"/>
      <c r="E569" s="9"/>
      <c r="F569" s="9"/>
      <c r="G569" s="9">
        <v>22707.805578145144</v>
      </c>
      <c r="H569" s="9"/>
      <c r="I569" s="9"/>
      <c r="J569" s="9">
        <v>1393.908266320419</v>
      </c>
      <c r="K569" s="9"/>
      <c r="L569" s="9"/>
      <c r="M569" s="9">
        <v>1560.6175921529698</v>
      </c>
      <c r="N569" s="9">
        <v>6101.5885131445739</v>
      </c>
      <c r="O569" s="9">
        <v>109776.29270161393</v>
      </c>
      <c r="P569" s="9">
        <v>446.24315553582204</v>
      </c>
      <c r="Q569" s="9">
        <v>42894.365299263212</v>
      </c>
      <c r="R569" s="9">
        <v>5466.4836038799949</v>
      </c>
      <c r="S569" s="9">
        <v>2859.2713355552032</v>
      </c>
      <c r="T569" s="9">
        <v>5471.3410596639678</v>
      </c>
      <c r="U569" s="9">
        <v>482.30600370198204</v>
      </c>
      <c r="V569" s="9">
        <v>16332.976285779196</v>
      </c>
      <c r="W569" s="9">
        <v>221273.15997686575</v>
      </c>
    </row>
    <row r="570" spans="1:23" x14ac:dyDescent="0.25">
      <c r="A570">
        <v>2008</v>
      </c>
      <c r="B570" s="7" t="s">
        <v>352</v>
      </c>
      <c r="C570" s="9">
        <v>13642.555021444598</v>
      </c>
      <c r="D570" s="9"/>
      <c r="E570" s="9"/>
      <c r="F570" s="9"/>
      <c r="G570" s="9">
        <v>192050.87549146087</v>
      </c>
      <c r="H570" s="9"/>
      <c r="I570" s="9"/>
      <c r="J570" s="9">
        <v>13814.958269377403</v>
      </c>
      <c r="K570" s="9"/>
      <c r="L570" s="9"/>
      <c r="M570" s="9">
        <v>325251.97657448088</v>
      </c>
      <c r="N570" s="9">
        <v>52390.029861550684</v>
      </c>
      <c r="O570" s="9">
        <v>335050.11221918231</v>
      </c>
      <c r="P570" s="9">
        <v>1425.9064707821919</v>
      </c>
      <c r="Q570" s="9">
        <v>241875.82082442942</v>
      </c>
      <c r="R570" s="9">
        <v>16575.078752738329</v>
      </c>
      <c r="S570" s="9">
        <v>19018.28523156295</v>
      </c>
      <c r="T570" s="9">
        <v>15197.555076124132</v>
      </c>
      <c r="U570" s="9">
        <v>12670.726399159359</v>
      </c>
      <c r="V570" s="9">
        <v>143019.9421853919</v>
      </c>
      <c r="W570" s="9">
        <v>1381983.8223776852</v>
      </c>
    </row>
    <row r="571" spans="1:23" x14ac:dyDescent="0.25">
      <c r="A571">
        <v>2008</v>
      </c>
      <c r="B571" s="7" t="s">
        <v>353</v>
      </c>
      <c r="C571" s="9">
        <v>2469.473897612274</v>
      </c>
      <c r="D571" s="9"/>
      <c r="E571" s="9"/>
      <c r="F571" s="9"/>
      <c r="G571" s="9">
        <v>26644.236321530385</v>
      </c>
      <c r="H571" s="9"/>
      <c r="I571" s="9"/>
      <c r="J571" s="9">
        <v>1791.7171225444345</v>
      </c>
      <c r="K571" s="9"/>
      <c r="L571" s="9"/>
      <c r="M571" s="9">
        <v>2370.6553604740716</v>
      </c>
      <c r="N571" s="9">
        <v>800.14920873093206</v>
      </c>
      <c r="O571" s="9">
        <v>94939.106854148253</v>
      </c>
      <c r="P571" s="9">
        <v>863.93605849413177</v>
      </c>
      <c r="Q571" s="9">
        <v>22627.323120009743</v>
      </c>
      <c r="R571" s="9">
        <v>4354.8070565115431</v>
      </c>
      <c r="S571" s="9">
        <v>2652.511367882691</v>
      </c>
      <c r="T571" s="9">
        <v>737.51666125268036</v>
      </c>
      <c r="U571" s="9">
        <v>156.45806522175852</v>
      </c>
      <c r="V571" s="9">
        <v>9715.3427190765942</v>
      </c>
      <c r="W571" s="9">
        <v>170123.2338134895</v>
      </c>
    </row>
    <row r="572" spans="1:23" x14ac:dyDescent="0.25">
      <c r="A572">
        <v>2008</v>
      </c>
      <c r="B572" s="7" t="s">
        <v>354</v>
      </c>
      <c r="C572" s="9">
        <v>5250.5794232279977</v>
      </c>
      <c r="D572" s="9"/>
      <c r="E572" s="9"/>
      <c r="F572" s="9"/>
      <c r="G572" s="9">
        <v>29805.003820193313</v>
      </c>
      <c r="H572" s="9"/>
      <c r="I572" s="9"/>
      <c r="J572" s="9">
        <v>1517.5635611117696</v>
      </c>
      <c r="K572" s="9"/>
      <c r="L572" s="9"/>
      <c r="M572" s="9">
        <v>8850.0365550928655</v>
      </c>
      <c r="N572" s="9">
        <v>3591.2721755121288</v>
      </c>
      <c r="O572" s="9">
        <v>104661.1198498548</v>
      </c>
      <c r="P572" s="9">
        <v>5205.2116484220242</v>
      </c>
      <c r="Q572" s="9">
        <v>25682.771452708977</v>
      </c>
      <c r="R572" s="9">
        <v>5751.5852666863075</v>
      </c>
      <c r="S572" s="9">
        <v>3672.3524956777742</v>
      </c>
      <c r="T572" s="9">
        <v>541.572749139606</v>
      </c>
      <c r="U572" s="9">
        <v>1635.3858317436263</v>
      </c>
      <c r="V572" s="9">
        <v>17725.071539029981</v>
      </c>
      <c r="W572" s="9">
        <v>213889.52636840116</v>
      </c>
    </row>
    <row r="573" spans="1:23" x14ac:dyDescent="0.25">
      <c r="A573">
        <v>2008</v>
      </c>
      <c r="B573" s="7" t="s">
        <v>355</v>
      </c>
      <c r="C573" s="9">
        <v>21896.055540430578</v>
      </c>
      <c r="D573" s="9"/>
      <c r="E573" s="9"/>
      <c r="F573" s="9"/>
      <c r="G573" s="9">
        <v>217593.8729751482</v>
      </c>
      <c r="H573" s="9"/>
      <c r="I573" s="9"/>
      <c r="J573" s="9">
        <v>19461.833481591966</v>
      </c>
      <c r="K573" s="9"/>
      <c r="L573" s="9"/>
      <c r="M573" s="9">
        <v>52308.345945401707</v>
      </c>
      <c r="N573" s="9">
        <v>34628.328346424714</v>
      </c>
      <c r="O573" s="9">
        <v>427168.42130712967</v>
      </c>
      <c r="P573" s="9">
        <v>1668.4515323215583</v>
      </c>
      <c r="Q573" s="9">
        <v>189379.27156988875</v>
      </c>
      <c r="R573" s="9">
        <v>48842.726240981719</v>
      </c>
      <c r="S573" s="9">
        <v>28289.833386283306</v>
      </c>
      <c r="T573" s="9">
        <v>8902.5504527318208</v>
      </c>
      <c r="U573" s="9">
        <v>7982.9069819453161</v>
      </c>
      <c r="V573" s="9">
        <v>183480.46820079917</v>
      </c>
      <c r="W573" s="9">
        <v>1241603.0659610783</v>
      </c>
    </row>
    <row r="574" spans="1:23" x14ac:dyDescent="0.25">
      <c r="A574">
        <v>2008</v>
      </c>
      <c r="B574" s="7" t="s">
        <v>356</v>
      </c>
      <c r="C574" s="9">
        <v>57889.808295113151</v>
      </c>
      <c r="D574" s="9"/>
      <c r="E574" s="9"/>
      <c r="F574" s="9"/>
      <c r="G574" s="9">
        <v>471321.45707437629</v>
      </c>
      <c r="H574" s="9"/>
      <c r="I574" s="9"/>
      <c r="J574" s="9">
        <v>49748.205111186813</v>
      </c>
      <c r="K574" s="9"/>
      <c r="L574" s="9"/>
      <c r="M574" s="9">
        <v>420768.51950457919</v>
      </c>
      <c r="N574" s="9">
        <v>94282.615680256713</v>
      </c>
      <c r="O574" s="9">
        <v>1174742.8525979386</v>
      </c>
      <c r="P574" s="9">
        <v>9566.7478131480675</v>
      </c>
      <c r="Q574" s="9">
        <v>609574.24148304004</v>
      </c>
      <c r="R574" s="9">
        <v>132942.23392101203</v>
      </c>
      <c r="S574" s="9">
        <v>73107.910910576771</v>
      </c>
      <c r="T574" s="9">
        <v>19529.42085608824</v>
      </c>
      <c r="U574" s="9">
        <v>31290.982593491164</v>
      </c>
      <c r="V574" s="9">
        <v>305731.24109441962</v>
      </c>
      <c r="W574" s="9">
        <v>3450496.2369352267</v>
      </c>
    </row>
    <row r="575" spans="1:23" x14ac:dyDescent="0.25">
      <c r="A575">
        <v>2008</v>
      </c>
      <c r="B575" s="7" t="s">
        <v>357</v>
      </c>
      <c r="C575" s="9">
        <v>15842.03548997609</v>
      </c>
      <c r="D575" s="9"/>
      <c r="E575" s="9"/>
      <c r="F575" s="9"/>
      <c r="G575" s="9">
        <v>109308.29151595136</v>
      </c>
      <c r="H575" s="9"/>
      <c r="I575" s="9"/>
      <c r="J575" s="9">
        <v>8257.5727841006446</v>
      </c>
      <c r="K575" s="9"/>
      <c r="L575" s="9"/>
      <c r="M575" s="9">
        <v>20779.793493839788</v>
      </c>
      <c r="N575" s="9">
        <v>7261.2800314949618</v>
      </c>
      <c r="O575" s="9">
        <v>378665.81319455866</v>
      </c>
      <c r="P575" s="9">
        <v>650.26353783364334</v>
      </c>
      <c r="Q575" s="9">
        <v>165816.03258101342</v>
      </c>
      <c r="R575" s="9">
        <v>21649.754015057249</v>
      </c>
      <c r="S575" s="9">
        <v>9124.8898751728466</v>
      </c>
      <c r="T575" s="9">
        <v>39648.358435893402</v>
      </c>
      <c r="U575" s="9">
        <v>6896.0722403304553</v>
      </c>
      <c r="V575" s="9">
        <v>58385.143074954161</v>
      </c>
      <c r="W575" s="9">
        <v>842285.30027017684</v>
      </c>
    </row>
    <row r="576" spans="1:23" x14ac:dyDescent="0.25">
      <c r="A576">
        <v>2008</v>
      </c>
      <c r="B576" s="7" t="s">
        <v>358</v>
      </c>
      <c r="C576" s="9">
        <v>118451.3186600278</v>
      </c>
      <c r="D576" s="9"/>
      <c r="E576" s="9"/>
      <c r="F576" s="9"/>
      <c r="G576" s="9">
        <v>758320.31574173598</v>
      </c>
      <c r="H576" s="9"/>
      <c r="I576" s="9"/>
      <c r="J576" s="9">
        <v>43332.250818416462</v>
      </c>
      <c r="K576" s="9"/>
      <c r="L576" s="9"/>
      <c r="M576" s="9">
        <v>754165.66049845237</v>
      </c>
      <c r="N576" s="9">
        <v>130540.65719083347</v>
      </c>
      <c r="O576" s="9">
        <v>6317047.577090703</v>
      </c>
      <c r="P576" s="9">
        <v>16599.379037995019</v>
      </c>
      <c r="Q576" s="9">
        <v>1342500.9492823584</v>
      </c>
      <c r="R576" s="9">
        <v>211366.43815638818</v>
      </c>
      <c r="S576" s="9">
        <v>111264.88393490291</v>
      </c>
      <c r="T576" s="9">
        <v>187807.5641735518</v>
      </c>
      <c r="U576" s="9">
        <v>67697.508358017862</v>
      </c>
      <c r="V576" s="9">
        <v>840484.28223091899</v>
      </c>
      <c r="W576" s="9">
        <v>10899578.785174303</v>
      </c>
    </row>
    <row r="577" spans="1:23" x14ac:dyDescent="0.25">
      <c r="A577">
        <v>2008</v>
      </c>
      <c r="B577" s="7" t="s">
        <v>359</v>
      </c>
      <c r="C577" s="9">
        <v>335108.63094895351</v>
      </c>
      <c r="D577" s="9"/>
      <c r="E577" s="9"/>
      <c r="F577" s="9"/>
      <c r="G577" s="9">
        <v>3237471.4001853466</v>
      </c>
      <c r="H577" s="9"/>
      <c r="I577" s="9"/>
      <c r="J577" s="9">
        <v>200850.00214778079</v>
      </c>
      <c r="K577" s="9"/>
      <c r="L577" s="9"/>
      <c r="M577" s="9">
        <v>1231609.5585428975</v>
      </c>
      <c r="N577" s="9">
        <v>300987.68107597437</v>
      </c>
      <c r="O577" s="9">
        <v>9006436.1578955334</v>
      </c>
      <c r="P577" s="9">
        <v>124881.34543590747</v>
      </c>
      <c r="Q577" s="9">
        <v>5788066.606019577</v>
      </c>
      <c r="R577" s="9">
        <v>792917.84725489933</v>
      </c>
      <c r="S577" s="9">
        <v>359660.06836049334</v>
      </c>
      <c r="T577" s="9">
        <v>756922.35668578791</v>
      </c>
      <c r="U577" s="9">
        <v>152515.39265591066</v>
      </c>
      <c r="V577" s="9">
        <v>6260014.6991544832</v>
      </c>
      <c r="W577" s="9">
        <v>28547441.746363543</v>
      </c>
    </row>
    <row r="578" spans="1:23" x14ac:dyDescent="0.25">
      <c r="A578">
        <v>2008</v>
      </c>
      <c r="B578" s="7" t="s">
        <v>360</v>
      </c>
      <c r="C578" s="9">
        <v>99552.148630264695</v>
      </c>
      <c r="D578" s="9"/>
      <c r="E578" s="9"/>
      <c r="F578" s="9"/>
      <c r="G578" s="9">
        <v>429422.57180434052</v>
      </c>
      <c r="H578" s="9"/>
      <c r="I578" s="9"/>
      <c r="J578" s="9">
        <v>26155.097260975286</v>
      </c>
      <c r="K578" s="9"/>
      <c r="L578" s="9"/>
      <c r="M578" s="9">
        <v>64711.886650954249</v>
      </c>
      <c r="N578" s="9">
        <v>78758.383618226275</v>
      </c>
      <c r="O578" s="9">
        <v>899434.75187308551</v>
      </c>
      <c r="P578" s="9">
        <v>18638.775158940964</v>
      </c>
      <c r="Q578" s="9">
        <v>777865.27174291329</v>
      </c>
      <c r="R578" s="9">
        <v>100824.65640240075</v>
      </c>
      <c r="S578" s="9">
        <v>62594.309559203291</v>
      </c>
      <c r="T578" s="9">
        <v>38836.808261941624</v>
      </c>
      <c r="U578" s="9">
        <v>32411.386910008143</v>
      </c>
      <c r="V578" s="9">
        <v>320929.682993797</v>
      </c>
      <c r="W578" s="9">
        <v>2950135.730867052</v>
      </c>
    </row>
    <row r="579" spans="1:23" x14ac:dyDescent="0.25">
      <c r="A579">
        <v>2008</v>
      </c>
      <c r="B579" s="7" t="s">
        <v>361</v>
      </c>
      <c r="C579" s="9">
        <v>61573.465238737495</v>
      </c>
      <c r="D579" s="9"/>
      <c r="E579" s="9"/>
      <c r="F579" s="9"/>
      <c r="G579" s="9">
        <v>167485.90985317607</v>
      </c>
      <c r="H579" s="9"/>
      <c r="I579" s="9"/>
      <c r="J579" s="9">
        <v>18143.419229224739</v>
      </c>
      <c r="K579" s="9"/>
      <c r="L579" s="9"/>
      <c r="M579" s="9">
        <v>39332.223021000267</v>
      </c>
      <c r="N579" s="9">
        <v>38380.315922060006</v>
      </c>
      <c r="O579" s="9">
        <v>632713.94010457897</v>
      </c>
      <c r="P579" s="9">
        <v>6047.73666854979</v>
      </c>
      <c r="Q579" s="9">
        <v>224243.34573738018</v>
      </c>
      <c r="R579" s="9">
        <v>82655.310985741031</v>
      </c>
      <c r="S579" s="9">
        <v>61880.117919130265</v>
      </c>
      <c r="T579" s="9">
        <v>47252.408664080678</v>
      </c>
      <c r="U579" s="9">
        <v>1571.9930731269442</v>
      </c>
      <c r="V579" s="9">
        <v>159101.11896782034</v>
      </c>
      <c r="W579" s="9">
        <v>1540381.3053846068</v>
      </c>
    </row>
    <row r="580" spans="1:23" x14ac:dyDescent="0.25">
      <c r="A580">
        <v>2008</v>
      </c>
      <c r="B580" s="7" t="s">
        <v>362</v>
      </c>
      <c r="C580" s="9">
        <v>63789.253212295305</v>
      </c>
      <c r="D580" s="9"/>
      <c r="E580" s="9"/>
      <c r="F580" s="9"/>
      <c r="G580" s="9">
        <v>391135.70486869378</v>
      </c>
      <c r="H580" s="9"/>
      <c r="I580" s="9"/>
      <c r="J580" s="9">
        <v>34482.430253261467</v>
      </c>
      <c r="K580" s="9"/>
      <c r="L580" s="9"/>
      <c r="M580" s="9">
        <v>233505.71372174</v>
      </c>
      <c r="N580" s="9">
        <v>52681.928109092798</v>
      </c>
      <c r="O580" s="9">
        <v>1341285.6250186821</v>
      </c>
      <c r="P580" s="9">
        <v>5512.1470066479296</v>
      </c>
      <c r="Q580" s="9">
        <v>673171.81646249222</v>
      </c>
      <c r="R580" s="9">
        <v>106566.53947071912</v>
      </c>
      <c r="S580" s="9">
        <v>44022.903091685053</v>
      </c>
      <c r="T580" s="9">
        <v>29552.397431078767</v>
      </c>
      <c r="U580" s="9">
        <v>4707.3129578011385</v>
      </c>
      <c r="V580" s="9">
        <v>429177.00724605459</v>
      </c>
      <c r="W580" s="9">
        <v>3409590.7788502444</v>
      </c>
    </row>
    <row r="581" spans="1:23" x14ac:dyDescent="0.25">
      <c r="A581">
        <v>2008</v>
      </c>
      <c r="B581" s="7" t="s">
        <v>363</v>
      </c>
      <c r="C581" s="9">
        <v>7700.04668612347</v>
      </c>
      <c r="D581" s="9"/>
      <c r="E581" s="9"/>
      <c r="F581" s="9"/>
      <c r="G581" s="9">
        <v>35705.486750776734</v>
      </c>
      <c r="H581" s="9"/>
      <c r="I581" s="9"/>
      <c r="J581" s="9">
        <v>3138.4695185989572</v>
      </c>
      <c r="K581" s="9"/>
      <c r="L581" s="9"/>
      <c r="M581" s="9">
        <v>3422.8729584052185</v>
      </c>
      <c r="N581" s="9">
        <v>12579.082666034166</v>
      </c>
      <c r="O581" s="9">
        <v>178172.78887636584</v>
      </c>
      <c r="P581" s="9">
        <v>207.96841398666757</v>
      </c>
      <c r="Q581" s="9">
        <v>42258.234772247488</v>
      </c>
      <c r="R581" s="9">
        <v>11342.226118981975</v>
      </c>
      <c r="S581" s="9">
        <v>9748.2180743555018</v>
      </c>
      <c r="T581" s="9">
        <v>1817.4950388135233</v>
      </c>
      <c r="U581" s="9">
        <v>718.99305978229586</v>
      </c>
      <c r="V581" s="9">
        <v>32001.710156975587</v>
      </c>
      <c r="W581" s="9">
        <v>338813.59309144743</v>
      </c>
    </row>
    <row r="582" spans="1:23" x14ac:dyDescent="0.25">
      <c r="A582">
        <v>2008</v>
      </c>
      <c r="B582" s="7" t="s">
        <v>364</v>
      </c>
      <c r="C582" s="9">
        <v>10930.547702693455</v>
      </c>
      <c r="D582" s="9"/>
      <c r="E582" s="9"/>
      <c r="F582" s="9"/>
      <c r="G582" s="9">
        <v>59948.451751004686</v>
      </c>
      <c r="H582" s="9"/>
      <c r="I582" s="9"/>
      <c r="J582" s="9">
        <v>4714.2183724207434</v>
      </c>
      <c r="K582" s="9"/>
      <c r="L582" s="9"/>
      <c r="M582" s="9">
        <v>4664.7303541335432</v>
      </c>
      <c r="N582" s="9">
        <v>13033.181283190195</v>
      </c>
      <c r="O582" s="9">
        <v>138245.01626569626</v>
      </c>
      <c r="P582" s="9">
        <v>4834.2974394329003</v>
      </c>
      <c r="Q582" s="9">
        <v>18026.282050861289</v>
      </c>
      <c r="R582" s="9">
        <v>11561.828139387322</v>
      </c>
      <c r="S582" s="9">
        <v>7114.313209918203</v>
      </c>
      <c r="T582" s="9">
        <v>10261.399548994044</v>
      </c>
      <c r="U582" s="9">
        <v>253.66350059314286</v>
      </c>
      <c r="V582" s="9">
        <v>34561.757105215613</v>
      </c>
      <c r="W582" s="9">
        <v>318149.68672354141</v>
      </c>
    </row>
    <row r="583" spans="1:23" x14ac:dyDescent="0.25">
      <c r="A583">
        <v>2008</v>
      </c>
      <c r="B583" s="7" t="s">
        <v>365</v>
      </c>
      <c r="C583" s="9">
        <v>16808.634457485692</v>
      </c>
      <c r="D583" s="9"/>
      <c r="E583" s="9"/>
      <c r="F583" s="9"/>
      <c r="G583" s="9">
        <v>138085.95078120267</v>
      </c>
      <c r="H583" s="9"/>
      <c r="I583" s="9"/>
      <c r="J583" s="9">
        <v>14088.488168523247</v>
      </c>
      <c r="K583" s="9"/>
      <c r="L583" s="9"/>
      <c r="M583" s="9">
        <v>30949.126744261986</v>
      </c>
      <c r="N583" s="9">
        <v>11427.861491174122</v>
      </c>
      <c r="O583" s="9">
        <v>363194.10041636549</v>
      </c>
      <c r="P583" s="9">
        <v>3434.3979174418328</v>
      </c>
      <c r="Q583" s="9">
        <v>121387.77859731097</v>
      </c>
      <c r="R583" s="9">
        <v>21563.273529156948</v>
      </c>
      <c r="S583" s="9">
        <v>16572.040715883184</v>
      </c>
      <c r="T583" s="9">
        <v>7932.2356861024346</v>
      </c>
      <c r="U583" s="9">
        <v>714.33881935465502</v>
      </c>
      <c r="V583" s="9">
        <v>65161.360731855333</v>
      </c>
      <c r="W583" s="9">
        <v>811319.58805611846</v>
      </c>
    </row>
    <row r="584" spans="1:23" x14ac:dyDescent="0.25">
      <c r="A584">
        <v>2008</v>
      </c>
      <c r="B584" s="7" t="s">
        <v>366</v>
      </c>
      <c r="C584" s="9">
        <v>17795.02765467509</v>
      </c>
      <c r="D584" s="9"/>
      <c r="E584" s="9"/>
      <c r="F584" s="9"/>
      <c r="G584" s="9">
        <v>192555.03023248372</v>
      </c>
      <c r="H584" s="9"/>
      <c r="I584" s="9"/>
      <c r="J584" s="9">
        <v>9732.6367164334897</v>
      </c>
      <c r="K584" s="9"/>
      <c r="L584" s="9"/>
      <c r="M584" s="9">
        <v>25754.231067286815</v>
      </c>
      <c r="N584" s="9">
        <v>19683.746540086038</v>
      </c>
      <c r="O584" s="9">
        <v>532075.38086363778</v>
      </c>
      <c r="P584" s="9">
        <v>702.21931785379468</v>
      </c>
      <c r="Q584" s="9">
        <v>362536.28075358854</v>
      </c>
      <c r="R584" s="9">
        <v>52500.213442345659</v>
      </c>
      <c r="S584" s="9">
        <v>19391.846093653017</v>
      </c>
      <c r="T584" s="9">
        <v>2869.8945325473442</v>
      </c>
      <c r="U584" s="9">
        <v>184453.77868066341</v>
      </c>
      <c r="V584" s="9">
        <v>217416.82024014794</v>
      </c>
      <c r="W584" s="9">
        <v>1637467.1061354023</v>
      </c>
    </row>
    <row r="585" spans="1:23" x14ac:dyDescent="0.25">
      <c r="B585" s="7" t="s">
        <v>91</v>
      </c>
      <c r="C585" s="9">
        <v>908095.50279663876</v>
      </c>
      <c r="D585" s="9"/>
      <c r="E585" s="9"/>
      <c r="F585" s="9"/>
      <c r="G585" s="9">
        <v>6901304.4179575909</v>
      </c>
      <c r="H585" s="9"/>
      <c r="I585" s="9"/>
      <c r="J585" s="9">
        <v>485984.25112110237</v>
      </c>
      <c r="K585" s="9"/>
      <c r="L585" s="9"/>
      <c r="M585" s="9">
        <v>3314483.40066511</v>
      </c>
      <c r="N585" s="9">
        <v>969011.99616174516</v>
      </c>
      <c r="O585" s="9">
        <v>23209322.455033001</v>
      </c>
      <c r="P585" s="9">
        <v>208947.98748385886</v>
      </c>
      <c r="Q585" s="9">
        <v>11036376.564653274</v>
      </c>
      <c r="R585" s="9">
        <v>1709703.9459851203</v>
      </c>
      <c r="S585" s="9">
        <v>892095.14828170848</v>
      </c>
      <c r="T585" s="9">
        <v>1203630.0828851692</v>
      </c>
      <c r="U585" s="9">
        <v>547018.13995281386</v>
      </c>
      <c r="V585" s="9">
        <v>9370866.3951035626</v>
      </c>
      <c r="W585" s="9">
        <v>60756840.288080692</v>
      </c>
    </row>
    <row r="587" spans="1:23" x14ac:dyDescent="0.25">
      <c r="C587" s="13" t="s">
        <v>93</v>
      </c>
    </row>
    <row r="588" spans="1:23" x14ac:dyDescent="0.25">
      <c r="C588" s="134" t="s">
        <v>48</v>
      </c>
      <c r="M588" s="134" t="s">
        <v>845</v>
      </c>
      <c r="W588" s="134" t="s">
        <v>84</v>
      </c>
    </row>
    <row r="589" spans="1:23" x14ac:dyDescent="0.25">
      <c r="A589">
        <v>2009</v>
      </c>
      <c r="B589" s="13" t="s">
        <v>94</v>
      </c>
      <c r="C589" s="134" t="s">
        <v>780</v>
      </c>
      <c r="D589" s="134" t="s">
        <v>782</v>
      </c>
      <c r="E589" s="134" t="s">
        <v>23</v>
      </c>
      <c r="F589" s="134" t="s">
        <v>787</v>
      </c>
      <c r="G589" s="134" t="s">
        <v>788</v>
      </c>
      <c r="H589" s="134" t="s">
        <v>791</v>
      </c>
      <c r="I589" s="134" t="s">
        <v>25</v>
      </c>
      <c r="J589" s="134" t="s">
        <v>24</v>
      </c>
      <c r="K589" s="134" t="s">
        <v>35</v>
      </c>
      <c r="L589" s="134" t="s">
        <v>795</v>
      </c>
      <c r="M589" s="134" t="s">
        <v>780</v>
      </c>
      <c r="N589" s="134" t="s">
        <v>782</v>
      </c>
      <c r="O589" s="134" t="s">
        <v>23</v>
      </c>
      <c r="P589" s="134" t="s">
        <v>787</v>
      </c>
      <c r="Q589" s="134" t="s">
        <v>788</v>
      </c>
      <c r="R589" s="134" t="s">
        <v>791</v>
      </c>
      <c r="S589" s="134" t="s">
        <v>25</v>
      </c>
      <c r="T589" s="134" t="s">
        <v>24</v>
      </c>
      <c r="U589" s="134" t="s">
        <v>35</v>
      </c>
      <c r="V589" s="134" t="s">
        <v>795</v>
      </c>
    </row>
    <row r="590" spans="1:23" x14ac:dyDescent="0.25">
      <c r="A590">
        <v>2009</v>
      </c>
      <c r="B590" s="7" t="s">
        <v>367</v>
      </c>
      <c r="C590" s="9">
        <v>7323.0729711622516</v>
      </c>
      <c r="D590" s="9"/>
      <c r="E590" s="9"/>
      <c r="F590" s="9"/>
      <c r="G590" s="9">
        <v>31558.295261028055</v>
      </c>
      <c r="H590" s="9"/>
      <c r="I590" s="9"/>
      <c r="J590" s="9">
        <v>2805.4858460034839</v>
      </c>
      <c r="K590" s="9"/>
      <c r="L590" s="9"/>
      <c r="M590" s="9">
        <v>1883.8241833914187</v>
      </c>
      <c r="N590" s="9">
        <v>527.48852497769406</v>
      </c>
      <c r="O590" s="9">
        <v>87739.294959088991</v>
      </c>
      <c r="P590" s="9">
        <v>89.755824602689771</v>
      </c>
      <c r="Q590" s="9">
        <v>12722.993602161936</v>
      </c>
      <c r="R590" s="9">
        <v>5948.7257193482073</v>
      </c>
      <c r="S590" s="9">
        <v>2213.2616007899483</v>
      </c>
      <c r="T590" s="9">
        <v>3589.4638472746142</v>
      </c>
      <c r="U590" s="9">
        <v>366.15655933368635</v>
      </c>
      <c r="V590" s="9">
        <v>5347.3901960421263</v>
      </c>
      <c r="W590" s="9">
        <v>162115.20909520512</v>
      </c>
    </row>
    <row r="591" spans="1:23" x14ac:dyDescent="0.25">
      <c r="A591">
        <v>2009</v>
      </c>
      <c r="B591" s="7" t="s">
        <v>368</v>
      </c>
      <c r="C591" s="9">
        <v>1117.9736308410656</v>
      </c>
      <c r="D591" s="9"/>
      <c r="E591" s="9"/>
      <c r="F591" s="9"/>
      <c r="G591" s="9">
        <v>10463.462476874905</v>
      </c>
      <c r="H591" s="9"/>
      <c r="I591" s="9"/>
      <c r="J591" s="9">
        <v>1003.3581101935537</v>
      </c>
      <c r="K591" s="9"/>
      <c r="L591" s="9"/>
      <c r="M591" s="9">
        <v>4642.1366413296646</v>
      </c>
      <c r="N591" s="9">
        <v>138.67106931494544</v>
      </c>
      <c r="O591" s="9">
        <v>20260.829601460959</v>
      </c>
      <c r="P591" s="9">
        <v>0</v>
      </c>
      <c r="Q591" s="9">
        <v>1867.2292248467736</v>
      </c>
      <c r="R591" s="9">
        <v>1618.1740776119748</v>
      </c>
      <c r="S591" s="9">
        <v>1415.2055528343237</v>
      </c>
      <c r="T591" s="9">
        <v>798.97352153179133</v>
      </c>
      <c r="U591" s="9">
        <v>17581.827333925354</v>
      </c>
      <c r="V591" s="9">
        <v>4020.0142721728521</v>
      </c>
      <c r="W591" s="9">
        <v>64927.855512938164</v>
      </c>
    </row>
    <row r="592" spans="1:23" x14ac:dyDescent="0.25">
      <c r="A592">
        <v>2009</v>
      </c>
      <c r="B592" s="7" t="s">
        <v>369</v>
      </c>
      <c r="C592" s="9">
        <v>11715.762465783955</v>
      </c>
      <c r="D592" s="9"/>
      <c r="E592" s="9"/>
      <c r="F592" s="9"/>
      <c r="G592" s="9">
        <v>51637.758049249969</v>
      </c>
      <c r="H592" s="9"/>
      <c r="I592" s="9"/>
      <c r="J592" s="9">
        <v>5356.279271589583</v>
      </c>
      <c r="K592" s="9"/>
      <c r="L592" s="9"/>
      <c r="M592" s="9">
        <v>19611.683229427494</v>
      </c>
      <c r="N592" s="9">
        <v>25648.442158098664</v>
      </c>
      <c r="O592" s="9">
        <v>215284.08417247725</v>
      </c>
      <c r="P592" s="9">
        <v>125.32152615524747</v>
      </c>
      <c r="Q592" s="9">
        <v>60049.681358453425</v>
      </c>
      <c r="R592" s="9">
        <v>8899.8934892443795</v>
      </c>
      <c r="S592" s="9">
        <v>5262.5397255616454</v>
      </c>
      <c r="T592" s="9">
        <v>10930.677049388732</v>
      </c>
      <c r="U592" s="9">
        <v>9823.8062773368383</v>
      </c>
      <c r="V592" s="9">
        <v>36999.76579617316</v>
      </c>
      <c r="W592" s="9">
        <v>461345.69456894032</v>
      </c>
    </row>
    <row r="593" spans="1:23" x14ac:dyDescent="0.25">
      <c r="A593">
        <v>2009</v>
      </c>
      <c r="B593" s="7" t="s">
        <v>370</v>
      </c>
      <c r="C593" s="9">
        <v>199.43108385462568</v>
      </c>
      <c r="D593" s="9"/>
      <c r="E593" s="9"/>
      <c r="F593" s="9"/>
      <c r="G593" s="9">
        <v>6511.9281344258579</v>
      </c>
      <c r="H593" s="9"/>
      <c r="I593" s="9"/>
      <c r="J593" s="9">
        <v>1339.3227854350939</v>
      </c>
      <c r="K593" s="9"/>
      <c r="L593" s="9"/>
      <c r="M593" s="9">
        <v>278.64263792509001</v>
      </c>
      <c r="N593" s="9">
        <v>775.76130897069015</v>
      </c>
      <c r="O593" s="9">
        <v>23293.298614337134</v>
      </c>
      <c r="P593" s="9">
        <v>132.56072942793892</v>
      </c>
      <c r="Q593" s="9">
        <v>5393.9807702072903</v>
      </c>
      <c r="R593" s="9">
        <v>2192.8016327854712</v>
      </c>
      <c r="S593" s="9">
        <v>1479.5588238666885</v>
      </c>
      <c r="T593" s="9">
        <v>544.89314695816017</v>
      </c>
      <c r="U593" s="9">
        <v>1592.689035193597</v>
      </c>
      <c r="V593" s="9">
        <v>3926.8734116310798</v>
      </c>
      <c r="W593" s="9">
        <v>47661.742115018715</v>
      </c>
    </row>
    <row r="594" spans="1:23" x14ac:dyDescent="0.25">
      <c r="A594">
        <v>2009</v>
      </c>
      <c r="B594" s="7" t="s">
        <v>371</v>
      </c>
      <c r="C594" s="9">
        <v>7234.4746891360774</v>
      </c>
      <c r="D594" s="9"/>
      <c r="E594" s="9"/>
      <c r="F594" s="9"/>
      <c r="G594" s="9">
        <v>64647.838453011711</v>
      </c>
      <c r="H594" s="9"/>
      <c r="I594" s="9"/>
      <c r="J594" s="9">
        <v>7217.0450337142929</v>
      </c>
      <c r="K594" s="9"/>
      <c r="L594" s="9"/>
      <c r="M594" s="9">
        <v>11510.763820265973</v>
      </c>
      <c r="N594" s="9">
        <v>28020.331400939467</v>
      </c>
      <c r="O594" s="9">
        <v>198537.6941583397</v>
      </c>
      <c r="P594" s="9">
        <v>2462.2055265445715</v>
      </c>
      <c r="Q594" s="9">
        <v>88423.744083217258</v>
      </c>
      <c r="R594" s="9">
        <v>15111.585553253099</v>
      </c>
      <c r="S594" s="9">
        <v>5270.1098207832492</v>
      </c>
      <c r="T594" s="9">
        <v>236.84032207387219</v>
      </c>
      <c r="U594" s="9">
        <v>77393.754753472604</v>
      </c>
      <c r="V594" s="9">
        <v>59934.906263445562</v>
      </c>
      <c r="W594" s="9">
        <v>566001.29387819744</v>
      </c>
    </row>
    <row r="595" spans="1:23" x14ac:dyDescent="0.25">
      <c r="A595">
        <v>2009</v>
      </c>
      <c r="B595" s="7" t="s">
        <v>372</v>
      </c>
      <c r="C595" s="9">
        <v>268.87696527431621</v>
      </c>
      <c r="D595" s="9"/>
      <c r="E595" s="9"/>
      <c r="F595" s="9"/>
      <c r="G595" s="9">
        <v>7185.7303326352267</v>
      </c>
      <c r="H595" s="9"/>
      <c r="I595" s="9"/>
      <c r="J595" s="9">
        <v>456.50999153220732</v>
      </c>
      <c r="K595" s="9"/>
      <c r="L595" s="9"/>
      <c r="M595" s="9">
        <v>296.80509080518624</v>
      </c>
      <c r="N595" s="9">
        <v>160.94779636137542</v>
      </c>
      <c r="O595" s="9">
        <v>31335.98067207406</v>
      </c>
      <c r="P595" s="9">
        <v>0</v>
      </c>
      <c r="Q595" s="9">
        <v>529.27869717068779</v>
      </c>
      <c r="R595" s="9">
        <v>627.34480617022518</v>
      </c>
      <c r="S595" s="9">
        <v>558.30019147682299</v>
      </c>
      <c r="T595" s="9">
        <v>0</v>
      </c>
      <c r="U595" s="9">
        <v>0</v>
      </c>
      <c r="V595" s="9">
        <v>7525.1718876578952</v>
      </c>
      <c r="W595" s="9">
        <v>48944.946431158001</v>
      </c>
    </row>
    <row r="596" spans="1:23" x14ac:dyDescent="0.25">
      <c r="A596">
        <v>2009</v>
      </c>
      <c r="B596" s="7" t="s">
        <v>373</v>
      </c>
      <c r="C596" s="9">
        <v>1161.8456712756347</v>
      </c>
      <c r="D596" s="9"/>
      <c r="E596" s="9"/>
      <c r="F596" s="9"/>
      <c r="G596" s="9">
        <v>23254.704060955577</v>
      </c>
      <c r="H596" s="9"/>
      <c r="I596" s="9"/>
      <c r="J596" s="9">
        <v>2250.6650808394229</v>
      </c>
      <c r="K596" s="9"/>
      <c r="L596" s="9"/>
      <c r="M596" s="9">
        <v>6680.3229064548286</v>
      </c>
      <c r="N596" s="9">
        <v>1670.6515322765349</v>
      </c>
      <c r="O596" s="9">
        <v>20913.782790033099</v>
      </c>
      <c r="P596" s="9">
        <v>95.426146687452487</v>
      </c>
      <c r="Q596" s="9">
        <v>14529.565265854613</v>
      </c>
      <c r="R596" s="9">
        <v>2727.3208640467233</v>
      </c>
      <c r="S596" s="9">
        <v>1802.4329555468469</v>
      </c>
      <c r="T596" s="9">
        <v>1248.2230163602039</v>
      </c>
      <c r="U596" s="9">
        <v>0</v>
      </c>
      <c r="V596" s="9">
        <v>12047.509653970181</v>
      </c>
      <c r="W596" s="9">
        <v>88382.449944301101</v>
      </c>
    </row>
    <row r="597" spans="1:23" x14ac:dyDescent="0.25">
      <c r="A597">
        <v>2009</v>
      </c>
      <c r="B597" s="7" t="s">
        <v>374</v>
      </c>
      <c r="C597" s="9">
        <v>7726.2091040909436</v>
      </c>
      <c r="D597" s="9"/>
      <c r="E597" s="9"/>
      <c r="F597" s="9"/>
      <c r="G597" s="9">
        <v>42793.615002669008</v>
      </c>
      <c r="H597" s="9"/>
      <c r="I597" s="9"/>
      <c r="J597" s="9">
        <v>5655.4345856720392</v>
      </c>
      <c r="K597" s="9"/>
      <c r="L597" s="9"/>
      <c r="M597" s="9">
        <v>7067.2172324984203</v>
      </c>
      <c r="N597" s="9">
        <v>1678.2561694045289</v>
      </c>
      <c r="O597" s="9">
        <v>127118.24025981294</v>
      </c>
      <c r="P597" s="9">
        <v>224.7850777726471</v>
      </c>
      <c r="Q597" s="9">
        <v>23367.675101579494</v>
      </c>
      <c r="R597" s="9">
        <v>5037.7910935845102</v>
      </c>
      <c r="S597" s="9">
        <v>3621.3863937130932</v>
      </c>
      <c r="T597" s="9">
        <v>1947.4625623654417</v>
      </c>
      <c r="U597" s="9">
        <v>568.00064061460773</v>
      </c>
      <c r="V597" s="9">
        <v>24527.730640625548</v>
      </c>
      <c r="W597" s="9">
        <v>251333.80386440319</v>
      </c>
    </row>
    <row r="598" spans="1:23" x14ac:dyDescent="0.25">
      <c r="A598">
        <v>2009</v>
      </c>
      <c r="B598" s="7" t="s">
        <v>375</v>
      </c>
      <c r="C598" s="9">
        <v>5057.6206598976969</v>
      </c>
      <c r="D598" s="9"/>
      <c r="E598" s="9"/>
      <c r="F598" s="9"/>
      <c r="G598" s="9">
        <v>31096.971662932439</v>
      </c>
      <c r="H598" s="9"/>
      <c r="I598" s="9"/>
      <c r="J598" s="9">
        <v>4745.8675441765581</v>
      </c>
      <c r="K598" s="9"/>
      <c r="L598" s="9"/>
      <c r="M598" s="9">
        <v>3796.2081844802651</v>
      </c>
      <c r="N598" s="9">
        <v>14079.200770730549</v>
      </c>
      <c r="O598" s="9">
        <v>64111.771883787653</v>
      </c>
      <c r="P598" s="9">
        <v>449.09553602621082</v>
      </c>
      <c r="Q598" s="9">
        <v>9885.108194064318</v>
      </c>
      <c r="R598" s="9">
        <v>4123.0485093726211</v>
      </c>
      <c r="S598" s="9">
        <v>1714.856917702612</v>
      </c>
      <c r="T598" s="9">
        <v>454.17453597096568</v>
      </c>
      <c r="U598" s="9">
        <v>3572.1526070050982</v>
      </c>
      <c r="V598" s="9">
        <v>14705.517229992198</v>
      </c>
      <c r="W598" s="9">
        <v>157791.59423613918</v>
      </c>
    </row>
    <row r="599" spans="1:23" x14ac:dyDescent="0.25">
      <c r="A599">
        <v>2009</v>
      </c>
      <c r="B599" s="7" t="s">
        <v>376</v>
      </c>
      <c r="C599" s="9">
        <v>9673.3150379737708</v>
      </c>
      <c r="D599" s="9"/>
      <c r="E599" s="9"/>
      <c r="F599" s="9"/>
      <c r="G599" s="9">
        <v>135402.84149305639</v>
      </c>
      <c r="H599" s="9"/>
      <c r="I599" s="9"/>
      <c r="J599" s="9">
        <v>5444.8446356335826</v>
      </c>
      <c r="K599" s="9"/>
      <c r="L599" s="9"/>
      <c r="M599" s="9">
        <v>21996.021238472153</v>
      </c>
      <c r="N599" s="9">
        <v>25613.198632810803</v>
      </c>
      <c r="O599" s="9">
        <v>308670.85813887126</v>
      </c>
      <c r="P599" s="9">
        <v>646.68730101101255</v>
      </c>
      <c r="Q599" s="9">
        <v>151392.82810818148</v>
      </c>
      <c r="R599" s="9">
        <v>21508.934335288432</v>
      </c>
      <c r="S599" s="9">
        <v>29648.221007225289</v>
      </c>
      <c r="T599" s="9">
        <v>8679.6570110024895</v>
      </c>
      <c r="U599" s="9">
        <v>396.54855070770884</v>
      </c>
      <c r="V599" s="9">
        <v>83100.608741579112</v>
      </c>
      <c r="W599" s="9">
        <v>802174.56423181365</v>
      </c>
    </row>
    <row r="600" spans="1:23" x14ac:dyDescent="0.25">
      <c r="A600">
        <v>2009</v>
      </c>
      <c r="B600" s="7" t="s">
        <v>377</v>
      </c>
      <c r="C600" s="9">
        <v>4492.5976689983891</v>
      </c>
      <c r="D600" s="9"/>
      <c r="E600" s="9"/>
      <c r="F600" s="9"/>
      <c r="G600" s="9">
        <v>35189.241798337374</v>
      </c>
      <c r="H600" s="9"/>
      <c r="I600" s="9"/>
      <c r="J600" s="9">
        <v>3527.2862483555682</v>
      </c>
      <c r="K600" s="9"/>
      <c r="L600" s="9"/>
      <c r="M600" s="9">
        <v>5117.0800839416479</v>
      </c>
      <c r="N600" s="9">
        <v>8258.0534810407844</v>
      </c>
      <c r="O600" s="9">
        <v>139111.52409973511</v>
      </c>
      <c r="P600" s="9">
        <v>871.04358892710002</v>
      </c>
      <c r="Q600" s="9">
        <v>49814.914169392672</v>
      </c>
      <c r="R600" s="9">
        <v>9018.6021002174821</v>
      </c>
      <c r="S600" s="9">
        <v>5248.1859424408876</v>
      </c>
      <c r="T600" s="9">
        <v>873.78713027844833</v>
      </c>
      <c r="U600" s="9">
        <v>2396.9673032898236</v>
      </c>
      <c r="V600" s="9">
        <v>40083.417508619474</v>
      </c>
      <c r="W600" s="9">
        <v>304002.70112357475</v>
      </c>
    </row>
    <row r="601" spans="1:23" x14ac:dyDescent="0.25">
      <c r="A601">
        <v>2009</v>
      </c>
      <c r="B601" s="7" t="s">
        <v>378</v>
      </c>
      <c r="C601" s="9">
        <v>5432.3763293332777</v>
      </c>
      <c r="D601" s="9"/>
      <c r="E601" s="9"/>
      <c r="F601" s="9"/>
      <c r="G601" s="9">
        <v>24855.32321392031</v>
      </c>
      <c r="H601" s="9"/>
      <c r="I601" s="9"/>
      <c r="J601" s="9">
        <v>2218.1872803541628</v>
      </c>
      <c r="K601" s="9"/>
      <c r="L601" s="9"/>
      <c r="M601" s="9">
        <v>1444.0235152692808</v>
      </c>
      <c r="N601" s="9">
        <v>7953.3240962927102</v>
      </c>
      <c r="O601" s="9">
        <v>157152.20226535117</v>
      </c>
      <c r="P601" s="9">
        <v>1627.1853079919911</v>
      </c>
      <c r="Q601" s="9">
        <v>44401.581189055411</v>
      </c>
      <c r="R601" s="9">
        <v>6907.3295052529957</v>
      </c>
      <c r="S601" s="9">
        <v>3335.1573214083346</v>
      </c>
      <c r="T601" s="9">
        <v>5189.9961265346947</v>
      </c>
      <c r="U601" s="9">
        <v>251.60267069826557</v>
      </c>
      <c r="V601" s="9">
        <v>22386.625384017683</v>
      </c>
      <c r="W601" s="9">
        <v>283154.91420548031</v>
      </c>
    </row>
    <row r="602" spans="1:23" x14ac:dyDescent="0.25">
      <c r="A602">
        <v>2009</v>
      </c>
      <c r="B602" s="7" t="s">
        <v>379</v>
      </c>
      <c r="C602" s="9">
        <v>15490.7682080708</v>
      </c>
      <c r="D602" s="9"/>
      <c r="E602" s="9"/>
      <c r="F602" s="9"/>
      <c r="G602" s="9">
        <v>227181.22616700607</v>
      </c>
      <c r="H602" s="9"/>
      <c r="I602" s="9"/>
      <c r="J602" s="9">
        <v>17754.999224963824</v>
      </c>
      <c r="K602" s="9"/>
      <c r="L602" s="9"/>
      <c r="M602" s="9">
        <v>306783.84673518338</v>
      </c>
      <c r="N602" s="9">
        <v>72797.179845572042</v>
      </c>
      <c r="O602" s="9">
        <v>350229.40656357468</v>
      </c>
      <c r="P602" s="9">
        <v>2103.1929007951121</v>
      </c>
      <c r="Q602" s="9">
        <v>174953.24174691245</v>
      </c>
      <c r="R602" s="9">
        <v>19354.943234100723</v>
      </c>
      <c r="S602" s="9">
        <v>19684.417541339946</v>
      </c>
      <c r="T602" s="9">
        <v>6692.1344810337087</v>
      </c>
      <c r="U602" s="9">
        <v>3187.8982388324303</v>
      </c>
      <c r="V602" s="9">
        <v>159395.80960122193</v>
      </c>
      <c r="W602" s="9">
        <v>1375609.064488607</v>
      </c>
    </row>
    <row r="603" spans="1:23" x14ac:dyDescent="0.25">
      <c r="A603">
        <v>2009</v>
      </c>
      <c r="B603" s="7" t="s">
        <v>380</v>
      </c>
      <c r="C603" s="9">
        <v>2899.9260262987777</v>
      </c>
      <c r="D603" s="9"/>
      <c r="E603" s="9"/>
      <c r="F603" s="9"/>
      <c r="G603" s="9">
        <v>25787.609387965909</v>
      </c>
      <c r="H603" s="9"/>
      <c r="I603" s="9"/>
      <c r="J603" s="9">
        <v>2497.9281366913151</v>
      </c>
      <c r="K603" s="9"/>
      <c r="L603" s="9"/>
      <c r="M603" s="9">
        <v>1235.1700417072384</v>
      </c>
      <c r="N603" s="9">
        <v>20285.446070264868</v>
      </c>
      <c r="O603" s="9">
        <v>125840.23562830011</v>
      </c>
      <c r="P603" s="9">
        <v>838.16739798242634</v>
      </c>
      <c r="Q603" s="9">
        <v>23711.580017624907</v>
      </c>
      <c r="R603" s="9">
        <v>4493.0441514901659</v>
      </c>
      <c r="S603" s="9">
        <v>2484.4128169834012</v>
      </c>
      <c r="T603" s="9">
        <v>1128.396634619816</v>
      </c>
      <c r="U603" s="9">
        <v>118.14095180629968</v>
      </c>
      <c r="V603" s="9">
        <v>10078.778315066893</v>
      </c>
      <c r="W603" s="9">
        <v>221398.8355768022</v>
      </c>
    </row>
    <row r="604" spans="1:23" x14ac:dyDescent="0.25">
      <c r="A604">
        <v>2009</v>
      </c>
      <c r="B604" s="7" t="s">
        <v>381</v>
      </c>
      <c r="C604" s="9">
        <v>6131.3192287821339</v>
      </c>
      <c r="D604" s="9"/>
      <c r="E604" s="9"/>
      <c r="F604" s="9"/>
      <c r="G604" s="9">
        <v>30531.969033838468</v>
      </c>
      <c r="H604" s="9"/>
      <c r="I604" s="9"/>
      <c r="J604" s="9">
        <v>1660.8835412532158</v>
      </c>
      <c r="K604" s="9"/>
      <c r="L604" s="9"/>
      <c r="M604" s="9">
        <v>6495.3467543185525</v>
      </c>
      <c r="N604" s="9">
        <v>3051.9248344882535</v>
      </c>
      <c r="O604" s="9">
        <v>101467.79619439064</v>
      </c>
      <c r="P604" s="9">
        <v>5299.7384109044879</v>
      </c>
      <c r="Q604" s="9">
        <v>19781.868821163454</v>
      </c>
      <c r="R604" s="9">
        <v>6955.2734308886756</v>
      </c>
      <c r="S604" s="9">
        <v>3559.9857768472575</v>
      </c>
      <c r="T604" s="9">
        <v>235.3491156806443</v>
      </c>
      <c r="U604" s="9">
        <v>2024.3598946568679</v>
      </c>
      <c r="V604" s="9">
        <v>17763.829120265138</v>
      </c>
      <c r="W604" s="9">
        <v>204959.6441574778</v>
      </c>
    </row>
    <row r="605" spans="1:23" x14ac:dyDescent="0.25">
      <c r="A605">
        <v>2009</v>
      </c>
      <c r="B605" s="7" t="s">
        <v>382</v>
      </c>
      <c r="C605" s="9">
        <v>22547.039048388906</v>
      </c>
      <c r="D605" s="9"/>
      <c r="E605" s="9"/>
      <c r="F605" s="9"/>
      <c r="G605" s="9">
        <v>224452.6551296754</v>
      </c>
      <c r="H605" s="9"/>
      <c r="I605" s="9"/>
      <c r="J605" s="9">
        <v>23670.292687736175</v>
      </c>
      <c r="K605" s="9"/>
      <c r="L605" s="9"/>
      <c r="M605" s="9">
        <v>46691.609480466432</v>
      </c>
      <c r="N605" s="9">
        <v>44624.196784811997</v>
      </c>
      <c r="O605" s="9">
        <v>465823.99488122953</v>
      </c>
      <c r="P605" s="9">
        <v>2339.4498336889114</v>
      </c>
      <c r="Q605" s="9">
        <v>179788.67563558885</v>
      </c>
      <c r="R605" s="9">
        <v>45267.760431717114</v>
      </c>
      <c r="S605" s="9">
        <v>28226.024838967616</v>
      </c>
      <c r="T605" s="9">
        <v>9556.8046452058643</v>
      </c>
      <c r="U605" s="9">
        <v>10013.579145779826</v>
      </c>
      <c r="V605" s="9">
        <v>169118.58853835441</v>
      </c>
      <c r="W605" s="9">
        <v>1272120.6710816112</v>
      </c>
    </row>
    <row r="606" spans="1:23" x14ac:dyDescent="0.25">
      <c r="A606">
        <v>2009</v>
      </c>
      <c r="B606" s="7" t="s">
        <v>383</v>
      </c>
      <c r="C606" s="9">
        <v>61184.571385876669</v>
      </c>
      <c r="D606" s="9"/>
      <c r="E606" s="9"/>
      <c r="F606" s="9"/>
      <c r="G606" s="9">
        <v>487027.66717833059</v>
      </c>
      <c r="H606" s="9"/>
      <c r="I606" s="9"/>
      <c r="J606" s="9">
        <v>53815.054980618421</v>
      </c>
      <c r="K606" s="9"/>
      <c r="L606" s="9"/>
      <c r="M606" s="9">
        <v>193062.45796915109</v>
      </c>
      <c r="N606" s="9">
        <v>102581.47920430542</v>
      </c>
      <c r="O606" s="9">
        <v>1328042.5337164586</v>
      </c>
      <c r="P606" s="9">
        <v>14247.40935107394</v>
      </c>
      <c r="Q606" s="9">
        <v>625330.85322114581</v>
      </c>
      <c r="R606" s="9">
        <v>133664.00164988244</v>
      </c>
      <c r="S606" s="9">
        <v>76380.847564798343</v>
      </c>
      <c r="T606" s="9">
        <v>23729.325908264869</v>
      </c>
      <c r="U606" s="9">
        <v>44975.123390464702</v>
      </c>
      <c r="V606" s="9">
        <v>340660.77380655712</v>
      </c>
      <c r="W606" s="9">
        <v>3484702.0993269286</v>
      </c>
    </row>
    <row r="607" spans="1:23" x14ac:dyDescent="0.25">
      <c r="A607">
        <v>2009</v>
      </c>
      <c r="B607" s="7" t="s">
        <v>384</v>
      </c>
      <c r="C607" s="9">
        <v>19515.52245956035</v>
      </c>
      <c r="D607" s="9"/>
      <c r="E607" s="9"/>
      <c r="F607" s="9"/>
      <c r="G607" s="9">
        <v>106377.28248566957</v>
      </c>
      <c r="H607" s="9"/>
      <c r="I607" s="9"/>
      <c r="J607" s="9">
        <v>10596.187097153039</v>
      </c>
      <c r="K607" s="9"/>
      <c r="L607" s="9"/>
      <c r="M607" s="9">
        <v>23369.75784913174</v>
      </c>
      <c r="N607" s="9">
        <v>9446.9220781524655</v>
      </c>
      <c r="O607" s="9">
        <v>359968.45626440656</v>
      </c>
      <c r="P607" s="9">
        <v>655.40749296816898</v>
      </c>
      <c r="Q607" s="9">
        <v>170535.90145734299</v>
      </c>
      <c r="R607" s="9">
        <v>24431.528639665481</v>
      </c>
      <c r="S607" s="9">
        <v>11273.409612647702</v>
      </c>
      <c r="T607" s="9">
        <v>16414.998402645775</v>
      </c>
      <c r="U607" s="9">
        <v>7813.752179490346</v>
      </c>
      <c r="V607" s="9">
        <v>57033.323304033795</v>
      </c>
      <c r="W607" s="9">
        <v>817432.44932286814</v>
      </c>
    </row>
    <row r="608" spans="1:23" x14ac:dyDescent="0.25">
      <c r="A608">
        <v>2009</v>
      </c>
      <c r="B608" s="7" t="s">
        <v>385</v>
      </c>
      <c r="C608" s="9">
        <v>117797.94891093366</v>
      </c>
      <c r="D608" s="9"/>
      <c r="E608" s="9"/>
      <c r="F608" s="9"/>
      <c r="G608" s="9">
        <v>766026.35431642341</v>
      </c>
      <c r="H608" s="9"/>
      <c r="I608" s="9"/>
      <c r="J608" s="9">
        <v>50284.38157587967</v>
      </c>
      <c r="K608" s="9"/>
      <c r="L608" s="9"/>
      <c r="M608" s="9">
        <v>347197.41034063289</v>
      </c>
      <c r="N608" s="9">
        <v>140627.01033847427</v>
      </c>
      <c r="O608" s="9">
        <v>6704832.9736753134</v>
      </c>
      <c r="P608" s="9">
        <v>27149.849317143795</v>
      </c>
      <c r="Q608" s="9">
        <v>1427780.7236756778</v>
      </c>
      <c r="R608" s="9">
        <v>214250.98258972148</v>
      </c>
      <c r="S608" s="9">
        <v>111360.29843544189</v>
      </c>
      <c r="T608" s="9">
        <v>178448.80424924259</v>
      </c>
      <c r="U608" s="9">
        <v>130770.45907881382</v>
      </c>
      <c r="V608" s="9">
        <v>800870.65699089877</v>
      </c>
      <c r="W608" s="9">
        <v>11017397.853494596</v>
      </c>
    </row>
    <row r="609" spans="1:23" x14ac:dyDescent="0.25">
      <c r="A609">
        <v>2009</v>
      </c>
      <c r="B609" s="7" t="s">
        <v>386</v>
      </c>
      <c r="C609" s="9">
        <v>334746.07292550604</v>
      </c>
      <c r="D609" s="9"/>
      <c r="E609" s="9"/>
      <c r="F609" s="9"/>
      <c r="G609" s="9">
        <v>3262125.6765239374</v>
      </c>
      <c r="H609" s="9"/>
      <c r="I609" s="9"/>
      <c r="J609" s="9">
        <v>228040.13903722324</v>
      </c>
      <c r="K609" s="9"/>
      <c r="L609" s="9"/>
      <c r="M609" s="9">
        <v>1034597.0677646024</v>
      </c>
      <c r="N609" s="9">
        <v>361938.28154694696</v>
      </c>
      <c r="O609" s="9">
        <v>11619976.602462159</v>
      </c>
      <c r="P609" s="9">
        <v>566674.44643339911</v>
      </c>
      <c r="Q609" s="9">
        <v>5899598.9287462421</v>
      </c>
      <c r="R609" s="9">
        <v>827379.38129301951</v>
      </c>
      <c r="S609" s="9">
        <v>348800.13530836557</v>
      </c>
      <c r="T609" s="9">
        <v>773262.33983528637</v>
      </c>
      <c r="U609" s="9">
        <v>120657.63337221293</v>
      </c>
      <c r="V609" s="9">
        <v>5792600.3522866759</v>
      </c>
      <c r="W609" s="9">
        <v>31170397.057535581</v>
      </c>
    </row>
    <row r="610" spans="1:23" x14ac:dyDescent="0.25">
      <c r="A610">
        <v>2009</v>
      </c>
      <c r="B610" s="7" t="s">
        <v>387</v>
      </c>
      <c r="C610" s="9">
        <v>104289.52088747088</v>
      </c>
      <c r="D610" s="9"/>
      <c r="E610" s="9"/>
      <c r="F610" s="9"/>
      <c r="G610" s="9">
        <v>467043.40562603495</v>
      </c>
      <c r="H610" s="9"/>
      <c r="I610" s="9"/>
      <c r="J610" s="9">
        <v>37677.599904125578</v>
      </c>
      <c r="K610" s="9"/>
      <c r="L610" s="9"/>
      <c r="M610" s="9">
        <v>72210.766258528311</v>
      </c>
      <c r="N610" s="9">
        <v>80298.516774671778</v>
      </c>
      <c r="O610" s="9">
        <v>952589.9646587132</v>
      </c>
      <c r="P610" s="9">
        <v>29918.829815573798</v>
      </c>
      <c r="Q610" s="9">
        <v>824326.22345410753</v>
      </c>
      <c r="R610" s="9">
        <v>115915.0853022432</v>
      </c>
      <c r="S610" s="9">
        <v>60814.101852925429</v>
      </c>
      <c r="T610" s="9">
        <v>52662.802528125962</v>
      </c>
      <c r="U610" s="9">
        <v>37099.021247909302</v>
      </c>
      <c r="V610" s="9">
        <v>311439.69578710152</v>
      </c>
      <c r="W610" s="9">
        <v>3146285.5340975313</v>
      </c>
    </row>
    <row r="611" spans="1:23" x14ac:dyDescent="0.25">
      <c r="A611">
        <v>2009</v>
      </c>
      <c r="B611" s="7" t="s">
        <v>388</v>
      </c>
      <c r="C611" s="9">
        <v>61264.386058658696</v>
      </c>
      <c r="D611" s="9"/>
      <c r="E611" s="9"/>
      <c r="F611" s="9"/>
      <c r="G611" s="9">
        <v>167637.45135132319</v>
      </c>
      <c r="H611" s="9"/>
      <c r="I611" s="9"/>
      <c r="J611" s="9">
        <v>19081.746996724207</v>
      </c>
      <c r="K611" s="9"/>
      <c r="L611" s="9"/>
      <c r="M611" s="9">
        <v>55364.678322246058</v>
      </c>
      <c r="N611" s="9">
        <v>46566.998761854251</v>
      </c>
      <c r="O611" s="9">
        <v>687779.16463510855</v>
      </c>
      <c r="P611" s="9">
        <v>5370.6438047156043</v>
      </c>
      <c r="Q611" s="9">
        <v>241317.19901669351</v>
      </c>
      <c r="R611" s="9">
        <v>95130.418399435177</v>
      </c>
      <c r="S611" s="9">
        <v>66051.721130854407</v>
      </c>
      <c r="T611" s="9">
        <v>47620.7247587116</v>
      </c>
      <c r="U611" s="9">
        <v>1850.8201364278482</v>
      </c>
      <c r="V611" s="9">
        <v>162094.20808417146</v>
      </c>
      <c r="W611" s="9">
        <v>1657130.1614569249</v>
      </c>
    </row>
    <row r="612" spans="1:23" x14ac:dyDescent="0.25">
      <c r="A612">
        <v>2009</v>
      </c>
      <c r="B612" s="7" t="s">
        <v>389</v>
      </c>
      <c r="C612" s="9">
        <v>66051.247282259355</v>
      </c>
      <c r="D612" s="9"/>
      <c r="E612" s="9"/>
      <c r="F612" s="9"/>
      <c r="G612" s="9">
        <v>385142.0627080783</v>
      </c>
      <c r="H612" s="9"/>
      <c r="I612" s="9"/>
      <c r="J612" s="9">
        <v>39458.200352595253</v>
      </c>
      <c r="K612" s="9"/>
      <c r="L612" s="9"/>
      <c r="M612" s="9">
        <v>232061.01391142432</v>
      </c>
      <c r="N612" s="9">
        <v>43777.548806647646</v>
      </c>
      <c r="O612" s="9">
        <v>1324003.2130293536</v>
      </c>
      <c r="P612" s="9">
        <v>7832.0212583164566</v>
      </c>
      <c r="Q612" s="9">
        <v>715914.70298779174</v>
      </c>
      <c r="R612" s="9">
        <v>107300.3858041174</v>
      </c>
      <c r="S612" s="9">
        <v>43186.332265608668</v>
      </c>
      <c r="T612" s="9">
        <v>38642.397161523855</v>
      </c>
      <c r="U612" s="9">
        <v>12521.459212017144</v>
      </c>
      <c r="V612" s="9">
        <v>399618.86697462108</v>
      </c>
      <c r="W612" s="9">
        <v>3415509.4517543549</v>
      </c>
    </row>
    <row r="613" spans="1:23" x14ac:dyDescent="0.25">
      <c r="A613">
        <v>2009</v>
      </c>
      <c r="B613" s="7" t="s">
        <v>390</v>
      </c>
      <c r="C613" s="9">
        <v>13284.864075439446</v>
      </c>
      <c r="D613" s="9"/>
      <c r="E613" s="9"/>
      <c r="F613" s="9"/>
      <c r="G613" s="9">
        <v>35023.619813223806</v>
      </c>
      <c r="H613" s="9"/>
      <c r="I613" s="9"/>
      <c r="J613" s="9">
        <v>4328.2898663221968</v>
      </c>
      <c r="K613" s="9"/>
      <c r="L613" s="9"/>
      <c r="M613" s="9">
        <v>3736.6145268278519</v>
      </c>
      <c r="N613" s="9">
        <v>11732.286497424971</v>
      </c>
      <c r="O613" s="9">
        <v>214957.8039523979</v>
      </c>
      <c r="P613" s="9">
        <v>247.25793531753968</v>
      </c>
      <c r="Q613" s="9">
        <v>44598.304506123714</v>
      </c>
      <c r="R613" s="9">
        <v>6315.2842667927034</v>
      </c>
      <c r="S613" s="9">
        <v>10563.266748343205</v>
      </c>
      <c r="T613" s="9">
        <v>1833.9767324046336</v>
      </c>
      <c r="U613" s="9">
        <v>636.83688378342197</v>
      </c>
      <c r="V613" s="9">
        <v>35517.260581320421</v>
      </c>
      <c r="W613" s="9">
        <v>382775.66638572176</v>
      </c>
    </row>
    <row r="614" spans="1:23" x14ac:dyDescent="0.25">
      <c r="A614">
        <v>2009</v>
      </c>
      <c r="B614" s="7" t="s">
        <v>391</v>
      </c>
      <c r="C614" s="9">
        <v>11435.176084152632</v>
      </c>
      <c r="D614" s="9"/>
      <c r="E614" s="9"/>
      <c r="F614" s="9"/>
      <c r="G614" s="9">
        <v>61231.959873509149</v>
      </c>
      <c r="H614" s="9"/>
      <c r="I614" s="9"/>
      <c r="J614" s="9">
        <v>5955.1098731911379</v>
      </c>
      <c r="K614" s="9"/>
      <c r="L614" s="9"/>
      <c r="M614" s="9">
        <v>4067.4742530956746</v>
      </c>
      <c r="N614" s="9">
        <v>11597.195313478798</v>
      </c>
      <c r="O614" s="9">
        <v>155778.30627901171</v>
      </c>
      <c r="P614" s="9">
        <v>5886.3769257014746</v>
      </c>
      <c r="Q614" s="9">
        <v>22659.002677982906</v>
      </c>
      <c r="R614" s="9">
        <v>13500.331990953106</v>
      </c>
      <c r="S614" s="9">
        <v>6031.3343469569036</v>
      </c>
      <c r="T614" s="9">
        <v>8230.744076814346</v>
      </c>
      <c r="U614" s="9">
        <v>294.77968337767095</v>
      </c>
      <c r="V614" s="9">
        <v>36426.399051225249</v>
      </c>
      <c r="W614" s="9">
        <v>343094.19042945071</v>
      </c>
    </row>
    <row r="615" spans="1:23" x14ac:dyDescent="0.25">
      <c r="A615">
        <v>2009</v>
      </c>
      <c r="B615" s="7" t="s">
        <v>392</v>
      </c>
      <c r="C615" s="9">
        <v>21566.941286350691</v>
      </c>
      <c r="D615" s="9"/>
      <c r="E615" s="9"/>
      <c r="F615" s="9"/>
      <c r="G615" s="9">
        <v>142566.49203093469</v>
      </c>
      <c r="H615" s="9"/>
      <c r="I615" s="9"/>
      <c r="J615" s="9">
        <v>14729.705441929354</v>
      </c>
      <c r="K615" s="9"/>
      <c r="L615" s="9"/>
      <c r="M615" s="9">
        <v>31413.52981450094</v>
      </c>
      <c r="N615" s="9">
        <v>10308.109177328755</v>
      </c>
      <c r="O615" s="9">
        <v>376728.64954923396</v>
      </c>
      <c r="P615" s="9">
        <v>1685.4084413470798</v>
      </c>
      <c r="Q615" s="9">
        <v>124053.08410762197</v>
      </c>
      <c r="R615" s="9">
        <v>22245.216793901811</v>
      </c>
      <c r="S615" s="9">
        <v>16975.938886347572</v>
      </c>
      <c r="T615" s="9">
        <v>9579.7713637333818</v>
      </c>
      <c r="U615" s="9">
        <v>1069.5010274285059</v>
      </c>
      <c r="V615" s="9">
        <v>81169.822736915434</v>
      </c>
      <c r="W615" s="9">
        <v>854092.17065757408</v>
      </c>
    </row>
    <row r="616" spans="1:23" x14ac:dyDescent="0.25">
      <c r="A616">
        <v>2009</v>
      </c>
      <c r="B616" s="7" t="s">
        <v>393</v>
      </c>
      <c r="C616" s="9">
        <v>20935.013225282055</v>
      </c>
      <c r="D616" s="9"/>
      <c r="E616" s="9"/>
      <c r="F616" s="9"/>
      <c r="G616" s="9">
        <v>197635.93490837427</v>
      </c>
      <c r="H616" s="9"/>
      <c r="I616" s="9"/>
      <c r="J616" s="9">
        <v>11656.539724888115</v>
      </c>
      <c r="K616" s="9"/>
      <c r="L616" s="9"/>
      <c r="M616" s="9">
        <v>15612.544844795337</v>
      </c>
      <c r="N616" s="9">
        <v>19223.464985012444</v>
      </c>
      <c r="O616" s="9">
        <v>1180267.3198177107</v>
      </c>
      <c r="P616" s="9">
        <v>649.87277646025893</v>
      </c>
      <c r="Q616" s="9">
        <v>356672.83519247005</v>
      </c>
      <c r="R616" s="9">
        <v>52198.043945491998</v>
      </c>
      <c r="S616" s="9">
        <v>17005.101911990459</v>
      </c>
      <c r="T616" s="9">
        <v>3475.4674150326905</v>
      </c>
      <c r="U616" s="9">
        <v>12261.426454166958</v>
      </c>
      <c r="V616" s="9">
        <v>249704.43459285185</v>
      </c>
      <c r="W616" s="9">
        <v>2137297.999794527</v>
      </c>
    </row>
    <row r="617" spans="1:23" x14ac:dyDescent="0.25">
      <c r="B617" s="7" t="s">
        <v>90</v>
      </c>
      <c r="C617" s="9">
        <v>940543.87337065325</v>
      </c>
      <c r="D617" s="9"/>
      <c r="E617" s="9"/>
      <c r="F617" s="9"/>
      <c r="G617" s="9">
        <v>7050389.0764734223</v>
      </c>
      <c r="H617" s="9"/>
      <c r="I617" s="9"/>
      <c r="J617" s="9">
        <v>563227.34485479421</v>
      </c>
      <c r="K617" s="9"/>
      <c r="L617" s="9"/>
      <c r="M617" s="9">
        <v>2458224.0176308737</v>
      </c>
      <c r="N617" s="9">
        <v>1093380.8879606538</v>
      </c>
      <c r="O617" s="9">
        <v>27341815.982922733</v>
      </c>
      <c r="P617" s="9">
        <v>677622.1386605351</v>
      </c>
      <c r="Q617" s="9">
        <v>11313401.705028675</v>
      </c>
      <c r="R617" s="9">
        <v>1772123.2336095972</v>
      </c>
      <c r="S617" s="9">
        <v>883966.54529176804</v>
      </c>
      <c r="T617" s="9">
        <v>1206008.1855780655</v>
      </c>
      <c r="U617" s="9">
        <v>499238.29662874574</v>
      </c>
      <c r="V617" s="9">
        <v>8938098.3307572082</v>
      </c>
      <c r="W617" s="9">
        <v>64738039.618767716</v>
      </c>
    </row>
    <row r="619" spans="1:23" x14ac:dyDescent="0.25">
      <c r="C619" s="13" t="s">
        <v>93</v>
      </c>
    </row>
    <row r="620" spans="1:23" x14ac:dyDescent="0.25">
      <c r="C620" s="134" t="s">
        <v>48</v>
      </c>
      <c r="M620" s="134" t="s">
        <v>845</v>
      </c>
      <c r="W620" s="134" t="s">
        <v>84</v>
      </c>
    </row>
    <row r="621" spans="1:23" x14ac:dyDescent="0.25">
      <c r="A621">
        <v>2010</v>
      </c>
      <c r="B621" s="13" t="s">
        <v>94</v>
      </c>
      <c r="C621" s="134" t="s">
        <v>780</v>
      </c>
      <c r="D621" s="134" t="s">
        <v>782</v>
      </c>
      <c r="E621" s="134" t="s">
        <v>23</v>
      </c>
      <c r="F621" s="134" t="s">
        <v>787</v>
      </c>
      <c r="G621" s="134" t="s">
        <v>788</v>
      </c>
      <c r="H621" s="134" t="s">
        <v>791</v>
      </c>
      <c r="I621" s="134" t="s">
        <v>25</v>
      </c>
      <c r="J621" s="134" t="s">
        <v>24</v>
      </c>
      <c r="K621" s="134" t="s">
        <v>35</v>
      </c>
      <c r="L621" s="134" t="s">
        <v>795</v>
      </c>
      <c r="M621" s="134" t="s">
        <v>780</v>
      </c>
      <c r="N621" s="134" t="s">
        <v>782</v>
      </c>
      <c r="O621" s="134" t="s">
        <v>23</v>
      </c>
      <c r="P621" s="134" t="s">
        <v>787</v>
      </c>
      <c r="Q621" s="134" t="s">
        <v>788</v>
      </c>
      <c r="R621" s="134" t="s">
        <v>791</v>
      </c>
      <c r="S621" s="134" t="s">
        <v>25</v>
      </c>
      <c r="T621" s="134" t="s">
        <v>24</v>
      </c>
      <c r="U621" s="134" t="s">
        <v>35</v>
      </c>
      <c r="V621" s="134" t="s">
        <v>795</v>
      </c>
    </row>
    <row r="622" spans="1:23" x14ac:dyDescent="0.25">
      <c r="A622">
        <v>2010</v>
      </c>
      <c r="B622" s="7" t="s">
        <v>394</v>
      </c>
      <c r="C622" s="9">
        <v>10493.532411636867</v>
      </c>
      <c r="D622" s="9"/>
      <c r="E622" s="9"/>
      <c r="F622" s="9"/>
      <c r="G622" s="9">
        <v>36698.692640738453</v>
      </c>
      <c r="H622" s="9"/>
      <c r="I622" s="9"/>
      <c r="J622" s="9">
        <v>2332.419836418695</v>
      </c>
      <c r="K622" s="9"/>
      <c r="L622" s="9"/>
      <c r="M622" s="9">
        <v>2268.1653629828315</v>
      </c>
      <c r="N622" s="9">
        <v>1118.4741469076582</v>
      </c>
      <c r="O622" s="9">
        <v>107402.2967720046</v>
      </c>
      <c r="P622" s="9">
        <v>248.85777744833953</v>
      </c>
      <c r="Q622" s="9">
        <v>18243.646181059885</v>
      </c>
      <c r="R622" s="9">
        <v>7084.8388367157786</v>
      </c>
      <c r="S622" s="9">
        <v>1985.5369714833753</v>
      </c>
      <c r="T622" s="9">
        <v>2515.691960670883</v>
      </c>
      <c r="U622" s="9">
        <v>348.45102639543734</v>
      </c>
      <c r="V622" s="9">
        <v>6463.6456826705953</v>
      </c>
      <c r="W622" s="9">
        <v>197204.24960713339</v>
      </c>
    </row>
    <row r="623" spans="1:23" x14ac:dyDescent="0.25">
      <c r="A623">
        <v>2010</v>
      </c>
      <c r="B623" s="7" t="s">
        <v>395</v>
      </c>
      <c r="C623" s="9">
        <v>1657.5659225712648</v>
      </c>
      <c r="D623" s="9"/>
      <c r="E623" s="9"/>
      <c r="F623" s="9"/>
      <c r="G623" s="9">
        <v>9723.7212327302841</v>
      </c>
      <c r="H623" s="9"/>
      <c r="I623" s="9"/>
      <c r="J623" s="9">
        <v>1781.6134112426894</v>
      </c>
      <c r="K623" s="9"/>
      <c r="L623" s="9"/>
      <c r="M623" s="9">
        <v>2210.9866045728668</v>
      </c>
      <c r="N623" s="9">
        <v>166.78759975698875</v>
      </c>
      <c r="O623" s="9">
        <v>29049.23598220155</v>
      </c>
      <c r="P623" s="9">
        <v>0</v>
      </c>
      <c r="Q623" s="9">
        <v>2847.7890237292663</v>
      </c>
      <c r="R623" s="9">
        <v>1485.1629463515569</v>
      </c>
      <c r="S623" s="9">
        <v>1491.9676784917644</v>
      </c>
      <c r="T623" s="9">
        <v>801.37296955950364</v>
      </c>
      <c r="U623" s="9">
        <v>18985.202641520766</v>
      </c>
      <c r="V623" s="9">
        <v>5084.9151435120866</v>
      </c>
      <c r="W623" s="9">
        <v>75286.321156240578</v>
      </c>
    </row>
    <row r="624" spans="1:23" x14ac:dyDescent="0.25">
      <c r="A624">
        <v>2010</v>
      </c>
      <c r="B624" s="7" t="s">
        <v>396</v>
      </c>
      <c r="C624" s="9">
        <v>14831.037833408449</v>
      </c>
      <c r="D624" s="9"/>
      <c r="E624" s="9"/>
      <c r="F624" s="9"/>
      <c r="G624" s="9">
        <v>59761.792488713341</v>
      </c>
      <c r="H624" s="9"/>
      <c r="I624" s="9"/>
      <c r="J624" s="9">
        <v>7773.7061778507004</v>
      </c>
      <c r="K624" s="9"/>
      <c r="L624" s="9"/>
      <c r="M624" s="9">
        <v>41141.784156462345</v>
      </c>
      <c r="N624" s="9">
        <v>29145.202082142991</v>
      </c>
      <c r="O624" s="9">
        <v>247599.09395095662</v>
      </c>
      <c r="P624" s="9">
        <v>0</v>
      </c>
      <c r="Q624" s="9">
        <v>64376.05903084734</v>
      </c>
      <c r="R624" s="9">
        <v>11016.842714086453</v>
      </c>
      <c r="S624" s="9">
        <v>8045.7141427944071</v>
      </c>
      <c r="T624" s="9">
        <v>10680.980936543148</v>
      </c>
      <c r="U624" s="9">
        <v>9449.5236624794288</v>
      </c>
      <c r="V624" s="9">
        <v>53060.215450090465</v>
      </c>
      <c r="W624" s="9">
        <v>556881.95262637571</v>
      </c>
    </row>
    <row r="625" spans="1:23" x14ac:dyDescent="0.25">
      <c r="A625">
        <v>2010</v>
      </c>
      <c r="B625" s="7" t="s">
        <v>397</v>
      </c>
      <c r="C625" s="9">
        <v>438.88853480909171</v>
      </c>
      <c r="D625" s="9"/>
      <c r="E625" s="9"/>
      <c r="F625" s="9"/>
      <c r="G625" s="9">
        <v>6386.1009594186871</v>
      </c>
      <c r="H625" s="9"/>
      <c r="I625" s="9"/>
      <c r="J625" s="9">
        <v>1191.1588957571744</v>
      </c>
      <c r="K625" s="9"/>
      <c r="L625" s="9"/>
      <c r="M625" s="9">
        <v>71.780549749377769</v>
      </c>
      <c r="N625" s="9">
        <v>722.15014478904834</v>
      </c>
      <c r="O625" s="9">
        <v>28897.495124899753</v>
      </c>
      <c r="P625" s="9">
        <v>265.39782105074624</v>
      </c>
      <c r="Q625" s="9">
        <v>6024.7094505904442</v>
      </c>
      <c r="R625" s="9">
        <v>2389.9684137145364</v>
      </c>
      <c r="S625" s="9">
        <v>1690.8530878463962</v>
      </c>
      <c r="T625" s="9">
        <v>646.97504397161356</v>
      </c>
      <c r="U625" s="9">
        <v>339.18837866605901</v>
      </c>
      <c r="V625" s="9">
        <v>2903.5556089828056</v>
      </c>
      <c r="W625" s="9">
        <v>51968.222014245737</v>
      </c>
    </row>
    <row r="626" spans="1:23" x14ac:dyDescent="0.25">
      <c r="A626">
        <v>2010</v>
      </c>
      <c r="B626" s="7" t="s">
        <v>398</v>
      </c>
      <c r="C626" s="9">
        <v>8888.6433887266157</v>
      </c>
      <c r="D626" s="9"/>
      <c r="E626" s="9"/>
      <c r="F626" s="9"/>
      <c r="G626" s="9">
        <v>73724.798405585781</v>
      </c>
      <c r="H626" s="9"/>
      <c r="I626" s="9"/>
      <c r="J626" s="9">
        <v>9009.9364471245863</v>
      </c>
      <c r="K626" s="9"/>
      <c r="L626" s="9"/>
      <c r="M626" s="9">
        <v>14074.921028656931</v>
      </c>
      <c r="N626" s="9">
        <v>26396.339448738614</v>
      </c>
      <c r="O626" s="9">
        <v>251627.28858672883</v>
      </c>
      <c r="P626" s="9">
        <v>3553.5885259027573</v>
      </c>
      <c r="Q626" s="9">
        <v>105607.88396427072</v>
      </c>
      <c r="R626" s="9">
        <v>17394.655061354431</v>
      </c>
      <c r="S626" s="9">
        <v>7134.6975310372909</v>
      </c>
      <c r="T626" s="9">
        <v>840.60610216172927</v>
      </c>
      <c r="U626" s="9">
        <v>78087.666187566996</v>
      </c>
      <c r="V626" s="9">
        <v>58920.071297505245</v>
      </c>
      <c r="W626" s="9">
        <v>655261.0959753606</v>
      </c>
    </row>
    <row r="627" spans="1:23" x14ac:dyDescent="0.25">
      <c r="A627">
        <v>2010</v>
      </c>
      <c r="B627" s="7" t="s">
        <v>399</v>
      </c>
      <c r="C627" s="9">
        <v>886.30811725654007</v>
      </c>
      <c r="D627" s="9"/>
      <c r="E627" s="9"/>
      <c r="F627" s="9"/>
      <c r="G627" s="9">
        <v>9031.9654270411556</v>
      </c>
      <c r="H627" s="9"/>
      <c r="I627" s="9"/>
      <c r="J627" s="9">
        <v>585.58316910453914</v>
      </c>
      <c r="K627" s="9"/>
      <c r="L627" s="9"/>
      <c r="M627" s="9">
        <v>215.82552886310208</v>
      </c>
      <c r="N627" s="9">
        <v>292.98010319814153</v>
      </c>
      <c r="O627" s="9">
        <v>30187.878006897157</v>
      </c>
      <c r="P627" s="9">
        <v>0</v>
      </c>
      <c r="Q627" s="9">
        <v>423.96601403006707</v>
      </c>
      <c r="R627" s="9">
        <v>635.61968606952428</v>
      </c>
      <c r="S627" s="9">
        <v>741.85578524814264</v>
      </c>
      <c r="T627" s="9">
        <v>144.31414952820646</v>
      </c>
      <c r="U627" s="9">
        <v>0</v>
      </c>
      <c r="V627" s="9">
        <v>5373.3962468387435</v>
      </c>
      <c r="W627" s="9">
        <v>48519.692234075323</v>
      </c>
    </row>
    <row r="628" spans="1:23" x14ac:dyDescent="0.25">
      <c r="A628">
        <v>2010</v>
      </c>
      <c r="B628" s="7" t="s">
        <v>400</v>
      </c>
      <c r="C628" s="9">
        <v>1450.2435497292745</v>
      </c>
      <c r="D628" s="9"/>
      <c r="E628" s="9"/>
      <c r="F628" s="9"/>
      <c r="G628" s="9">
        <v>21644.775097706999</v>
      </c>
      <c r="H628" s="9"/>
      <c r="I628" s="9"/>
      <c r="J628" s="9">
        <v>1978.6835592280665</v>
      </c>
      <c r="K628" s="9"/>
      <c r="L628" s="9"/>
      <c r="M628" s="9">
        <v>3500.1216227130626</v>
      </c>
      <c r="N628" s="9">
        <v>863.32639060808356</v>
      </c>
      <c r="O628" s="9">
        <v>29230.865759805714</v>
      </c>
      <c r="P628" s="9">
        <v>458.9284948205663</v>
      </c>
      <c r="Q628" s="9">
        <v>13127.424490164643</v>
      </c>
      <c r="R628" s="9">
        <v>3105.5013994013543</v>
      </c>
      <c r="S628" s="9">
        <v>1874.7386559951285</v>
      </c>
      <c r="T628" s="9">
        <v>35.728260320089944</v>
      </c>
      <c r="U628" s="9">
        <v>0</v>
      </c>
      <c r="V628" s="9">
        <v>10017.294507614675</v>
      </c>
      <c r="W628" s="9">
        <v>87287.631788107654</v>
      </c>
    </row>
    <row r="629" spans="1:23" x14ac:dyDescent="0.25">
      <c r="A629">
        <v>2010</v>
      </c>
      <c r="B629" s="7" t="s">
        <v>401</v>
      </c>
      <c r="C629" s="9">
        <v>10163.204864149466</v>
      </c>
      <c r="D629" s="9"/>
      <c r="E629" s="9"/>
      <c r="F629" s="9"/>
      <c r="G629" s="9">
        <v>55617.321227287779</v>
      </c>
      <c r="H629" s="9"/>
      <c r="I629" s="9"/>
      <c r="J629" s="9">
        <v>7069.2750636604123</v>
      </c>
      <c r="K629" s="9"/>
      <c r="L629" s="9"/>
      <c r="M629" s="9">
        <v>6522.4522499179529</v>
      </c>
      <c r="N629" s="9">
        <v>1088.6761984095663</v>
      </c>
      <c r="O629" s="9">
        <v>151512.81123380747</v>
      </c>
      <c r="P629" s="9">
        <v>64.882994095321436</v>
      </c>
      <c r="Q629" s="9">
        <v>24774.109758434704</v>
      </c>
      <c r="R629" s="9">
        <v>5655.2537415687475</v>
      </c>
      <c r="S629" s="9">
        <v>3798.9289202759887</v>
      </c>
      <c r="T629" s="9">
        <v>2477.5881213167509</v>
      </c>
      <c r="U629" s="9">
        <v>3117.6328968706071</v>
      </c>
      <c r="V629" s="9">
        <v>36216.37672712325</v>
      </c>
      <c r="W629" s="9">
        <v>308078.5139969181</v>
      </c>
    </row>
    <row r="630" spans="1:23" x14ac:dyDescent="0.25">
      <c r="A630">
        <v>2010</v>
      </c>
      <c r="B630" s="7" t="s">
        <v>402</v>
      </c>
      <c r="C630" s="9">
        <v>6673.4931630765313</v>
      </c>
      <c r="D630" s="9"/>
      <c r="E630" s="9"/>
      <c r="F630" s="9"/>
      <c r="G630" s="9">
        <v>38869.66806023832</v>
      </c>
      <c r="H630" s="9"/>
      <c r="I630" s="9"/>
      <c r="J630" s="9">
        <v>4660.5352837844348</v>
      </c>
      <c r="K630" s="9"/>
      <c r="L630" s="9"/>
      <c r="M630" s="9">
        <v>3702.1631836369065</v>
      </c>
      <c r="N630" s="9">
        <v>14972.430759190926</v>
      </c>
      <c r="O630" s="9">
        <v>70311.563406906906</v>
      </c>
      <c r="P630" s="9">
        <v>1462.61411159107</v>
      </c>
      <c r="Q630" s="9">
        <v>15133.796063148955</v>
      </c>
      <c r="R630" s="9">
        <v>3796.3316238288849</v>
      </c>
      <c r="S630" s="9">
        <v>2203.1831484047816</v>
      </c>
      <c r="T630" s="9">
        <v>510.0034022161858</v>
      </c>
      <c r="U630" s="9">
        <v>1840.7391902724398</v>
      </c>
      <c r="V630" s="9">
        <v>13780.891588342818</v>
      </c>
      <c r="W630" s="9">
        <v>177917.41298463912</v>
      </c>
    </row>
    <row r="631" spans="1:23" x14ac:dyDescent="0.25">
      <c r="A631">
        <v>2010</v>
      </c>
      <c r="B631" s="7" t="s">
        <v>403</v>
      </c>
      <c r="C631" s="9">
        <v>13310.808710565399</v>
      </c>
      <c r="D631" s="9"/>
      <c r="E631" s="9"/>
      <c r="F631" s="9"/>
      <c r="G631" s="9">
        <v>182545.29160789138</v>
      </c>
      <c r="H631" s="9"/>
      <c r="I631" s="9"/>
      <c r="J631" s="9">
        <v>7351.4899220137595</v>
      </c>
      <c r="K631" s="9"/>
      <c r="L631" s="9"/>
      <c r="M631" s="9">
        <v>51668.09607637467</v>
      </c>
      <c r="N631" s="9">
        <v>56643.583393473149</v>
      </c>
      <c r="O631" s="9">
        <v>349982.61793472845</v>
      </c>
      <c r="P631" s="9">
        <v>1757.7135117657081</v>
      </c>
      <c r="Q631" s="9">
        <v>146248.46381530163</v>
      </c>
      <c r="R631" s="9">
        <v>19764.086891076724</v>
      </c>
      <c r="S631" s="9">
        <v>37372.297310561436</v>
      </c>
      <c r="T631" s="9">
        <v>14558.390747097157</v>
      </c>
      <c r="U631" s="9">
        <v>1458.6558737597102</v>
      </c>
      <c r="V631" s="9">
        <v>94782.090673635743</v>
      </c>
      <c r="W631" s="9">
        <v>977443.58646824502</v>
      </c>
    </row>
    <row r="632" spans="1:23" x14ac:dyDescent="0.25">
      <c r="A632">
        <v>2010</v>
      </c>
      <c r="B632" s="7" t="s">
        <v>404</v>
      </c>
      <c r="C632" s="9">
        <v>5216.5931170824742</v>
      </c>
      <c r="D632" s="9"/>
      <c r="E632" s="9"/>
      <c r="F632" s="9"/>
      <c r="G632" s="9">
        <v>40559.822989296823</v>
      </c>
      <c r="H632" s="9"/>
      <c r="I632" s="9"/>
      <c r="J632" s="9">
        <v>5230.7101806057435</v>
      </c>
      <c r="K632" s="9"/>
      <c r="L632" s="9"/>
      <c r="M632" s="9">
        <v>15702.948235984646</v>
      </c>
      <c r="N632" s="9">
        <v>8957.0717155577295</v>
      </c>
      <c r="O632" s="9">
        <v>172269.12866035363</v>
      </c>
      <c r="P632" s="9">
        <v>1175.9380196788677</v>
      </c>
      <c r="Q632" s="9">
        <v>50166.048223425991</v>
      </c>
      <c r="R632" s="9">
        <v>11241.985496403588</v>
      </c>
      <c r="S632" s="9">
        <v>7987.0802574618983</v>
      </c>
      <c r="T632" s="9">
        <v>1002.1817759255981</v>
      </c>
      <c r="U632" s="9">
        <v>2506.6121551831743</v>
      </c>
      <c r="V632" s="9">
        <v>41866.365247803828</v>
      </c>
      <c r="W632" s="9">
        <v>363882.48607476393</v>
      </c>
    </row>
    <row r="633" spans="1:23" x14ac:dyDescent="0.25">
      <c r="A633">
        <v>2010</v>
      </c>
      <c r="B633" s="7" t="s">
        <v>405</v>
      </c>
      <c r="C633" s="9">
        <v>6612.1659666709775</v>
      </c>
      <c r="D633" s="9"/>
      <c r="E633" s="9"/>
      <c r="F633" s="9"/>
      <c r="G633" s="9">
        <v>32353.914409330566</v>
      </c>
      <c r="H633" s="9"/>
      <c r="I633" s="9"/>
      <c r="J633" s="9">
        <v>2525.0111035676136</v>
      </c>
      <c r="K633" s="9"/>
      <c r="L633" s="9"/>
      <c r="M633" s="9">
        <v>2153.7823307837871</v>
      </c>
      <c r="N633" s="9">
        <v>8765.3190138880527</v>
      </c>
      <c r="O633" s="9">
        <v>193885.84887105032</v>
      </c>
      <c r="P633" s="9">
        <v>4267.1556216047493</v>
      </c>
      <c r="Q633" s="9">
        <v>48567.309961573563</v>
      </c>
      <c r="R633" s="9">
        <v>6693.8313192527139</v>
      </c>
      <c r="S633" s="9">
        <v>4291.2504980603717</v>
      </c>
      <c r="T633" s="9">
        <v>6203.784052832345</v>
      </c>
      <c r="U633" s="9">
        <v>246.96523981281089</v>
      </c>
      <c r="V633" s="9">
        <v>19893.871692214805</v>
      </c>
      <c r="W633" s="9">
        <v>336460.21008064266</v>
      </c>
    </row>
    <row r="634" spans="1:23" x14ac:dyDescent="0.25">
      <c r="A634">
        <v>2010</v>
      </c>
      <c r="B634" s="7" t="s">
        <v>406</v>
      </c>
      <c r="C634" s="9">
        <v>18415.989449311284</v>
      </c>
      <c r="D634" s="9"/>
      <c r="E634" s="9"/>
      <c r="F634" s="9"/>
      <c r="G634" s="9">
        <v>318177.95505994518</v>
      </c>
      <c r="H634" s="9"/>
      <c r="I634" s="9"/>
      <c r="J634" s="9">
        <v>23188.075830261419</v>
      </c>
      <c r="K634" s="9"/>
      <c r="L634" s="9"/>
      <c r="M634" s="9">
        <v>303928.96675568685</v>
      </c>
      <c r="N634" s="9">
        <v>57311.575762653891</v>
      </c>
      <c r="O634" s="9">
        <v>374517.70002085192</v>
      </c>
      <c r="P634" s="9">
        <v>4276.3267443860605</v>
      </c>
      <c r="Q634" s="9">
        <v>171173.936254111</v>
      </c>
      <c r="R634" s="9">
        <v>25126.439332391681</v>
      </c>
      <c r="S634" s="9">
        <v>23560.293651579283</v>
      </c>
      <c r="T634" s="9">
        <v>8241.1400725324092</v>
      </c>
      <c r="U634" s="9">
        <v>1267.566091603223</v>
      </c>
      <c r="V634" s="9">
        <v>160162.96387732387</v>
      </c>
      <c r="W634" s="9">
        <v>1489348.9289026377</v>
      </c>
    </row>
    <row r="635" spans="1:23" x14ac:dyDescent="0.25">
      <c r="A635">
        <v>2010</v>
      </c>
      <c r="B635" s="7" t="s">
        <v>407</v>
      </c>
      <c r="C635" s="9">
        <v>3453.4376831709128</v>
      </c>
      <c r="D635" s="9"/>
      <c r="E635" s="9"/>
      <c r="F635" s="9"/>
      <c r="G635" s="9">
        <v>30800.641471446732</v>
      </c>
      <c r="H635" s="9"/>
      <c r="I635" s="9"/>
      <c r="J635" s="9">
        <v>2850.6880283480464</v>
      </c>
      <c r="K635" s="9"/>
      <c r="L635" s="9"/>
      <c r="M635" s="9">
        <v>2642.6259370967841</v>
      </c>
      <c r="N635" s="9">
        <v>2341.1912454030703</v>
      </c>
      <c r="O635" s="9">
        <v>139691.34762959086</v>
      </c>
      <c r="P635" s="9">
        <v>2085.9271317578982</v>
      </c>
      <c r="Q635" s="9">
        <v>26315.031986992697</v>
      </c>
      <c r="R635" s="9">
        <v>6562.0414623299748</v>
      </c>
      <c r="S635" s="9">
        <v>3008.0635456678488</v>
      </c>
      <c r="T635" s="9">
        <v>746.45933400162846</v>
      </c>
      <c r="U635" s="9">
        <v>110.3841965408473</v>
      </c>
      <c r="V635" s="9">
        <v>12450.516509135123</v>
      </c>
      <c r="W635" s="9">
        <v>233058.3561614824</v>
      </c>
    </row>
    <row r="636" spans="1:23" x14ac:dyDescent="0.25">
      <c r="A636">
        <v>2010</v>
      </c>
      <c r="B636" s="7" t="s">
        <v>408</v>
      </c>
      <c r="C636" s="9">
        <v>8012.2106577501318</v>
      </c>
      <c r="D636" s="9"/>
      <c r="E636" s="9"/>
      <c r="F636" s="9"/>
      <c r="G636" s="9">
        <v>34649.413122763508</v>
      </c>
      <c r="H636" s="9"/>
      <c r="I636" s="9"/>
      <c r="J636" s="9">
        <v>842.54764245043202</v>
      </c>
      <c r="K636" s="9"/>
      <c r="L636" s="9"/>
      <c r="M636" s="9">
        <v>9869.8306261112266</v>
      </c>
      <c r="N636" s="9">
        <v>4312.7770876325076</v>
      </c>
      <c r="O636" s="9">
        <v>100281.95568831734</v>
      </c>
      <c r="P636" s="9">
        <v>6191.92096726404</v>
      </c>
      <c r="Q636" s="9">
        <v>28474.422655910417</v>
      </c>
      <c r="R636" s="9">
        <v>8016.8715554409046</v>
      </c>
      <c r="S636" s="9">
        <v>5560.7833530618</v>
      </c>
      <c r="T636" s="9">
        <v>0</v>
      </c>
      <c r="U636" s="9">
        <v>69.027719635216499</v>
      </c>
      <c r="V636" s="9">
        <v>20088.98107866642</v>
      </c>
      <c r="W636" s="9">
        <v>226370.74215500397</v>
      </c>
    </row>
    <row r="637" spans="1:23" x14ac:dyDescent="0.25">
      <c r="A637">
        <v>2010</v>
      </c>
      <c r="B637" s="7" t="s">
        <v>409</v>
      </c>
      <c r="C637" s="9">
        <v>27492.459653696475</v>
      </c>
      <c r="D637" s="9"/>
      <c r="E637" s="9"/>
      <c r="F637" s="9"/>
      <c r="G637" s="9">
        <v>249804.48713027337</v>
      </c>
      <c r="H637" s="9"/>
      <c r="I637" s="9"/>
      <c r="J637" s="9">
        <v>23935.079154406136</v>
      </c>
      <c r="K637" s="9"/>
      <c r="L637" s="9"/>
      <c r="M637" s="9">
        <v>82244.303265679016</v>
      </c>
      <c r="N637" s="9">
        <v>49434.837031123607</v>
      </c>
      <c r="O637" s="9">
        <v>520846.11355624627</v>
      </c>
      <c r="P637" s="9">
        <v>5605.8137363087553</v>
      </c>
      <c r="Q637" s="9">
        <v>179080.12568663486</v>
      </c>
      <c r="R637" s="9">
        <v>50576.854640925303</v>
      </c>
      <c r="S637" s="9">
        <v>33110.798871162253</v>
      </c>
      <c r="T637" s="9">
        <v>9490.0413452314351</v>
      </c>
      <c r="U637" s="9">
        <v>3889.2912180905505</v>
      </c>
      <c r="V637" s="9">
        <v>188313.28633736758</v>
      </c>
      <c r="W637" s="9">
        <v>1423823.4916271456</v>
      </c>
    </row>
    <row r="638" spans="1:23" x14ac:dyDescent="0.25">
      <c r="A638">
        <v>2010</v>
      </c>
      <c r="B638" s="7" t="s">
        <v>410</v>
      </c>
      <c r="C638" s="9">
        <v>78309.937531892734</v>
      </c>
      <c r="D638" s="9"/>
      <c r="E638" s="9"/>
      <c r="F638" s="9"/>
      <c r="G638" s="9">
        <v>539681.47496221412</v>
      </c>
      <c r="H638" s="9"/>
      <c r="I638" s="9"/>
      <c r="J638" s="9">
        <v>59560.233949812813</v>
      </c>
      <c r="K638" s="9"/>
      <c r="L638" s="9"/>
      <c r="M638" s="9">
        <v>476117.50350364746</v>
      </c>
      <c r="N638" s="9">
        <v>106080.65929743701</v>
      </c>
      <c r="O638" s="9">
        <v>1486049.4332646003</v>
      </c>
      <c r="P638" s="9">
        <v>23856.058253340347</v>
      </c>
      <c r="Q638" s="9">
        <v>677907.61441702791</v>
      </c>
      <c r="R638" s="9">
        <v>142325.81161689083</v>
      </c>
      <c r="S638" s="9">
        <v>85302.830408454291</v>
      </c>
      <c r="T638" s="9">
        <v>19769.75997119601</v>
      </c>
      <c r="U638" s="9">
        <v>48518.895358269241</v>
      </c>
      <c r="V638" s="9">
        <v>333423.72044504131</v>
      </c>
      <c r="W638" s="9">
        <v>4076903.932979824</v>
      </c>
    </row>
    <row r="639" spans="1:23" x14ac:dyDescent="0.25">
      <c r="A639">
        <v>2010</v>
      </c>
      <c r="B639" s="7" t="s">
        <v>411</v>
      </c>
      <c r="C639" s="9">
        <v>21988.635839080333</v>
      </c>
      <c r="D639" s="9"/>
      <c r="E639" s="9"/>
      <c r="F639" s="9"/>
      <c r="G639" s="9">
        <v>111476.21750854817</v>
      </c>
      <c r="H639" s="9"/>
      <c r="I639" s="9"/>
      <c r="J639" s="9">
        <v>12391.709721882731</v>
      </c>
      <c r="K639" s="9"/>
      <c r="L639" s="9"/>
      <c r="M639" s="9">
        <v>18205.879767457714</v>
      </c>
      <c r="N639" s="9">
        <v>10722.348378597626</v>
      </c>
      <c r="O639" s="9">
        <v>360446.62930601026</v>
      </c>
      <c r="P639" s="9">
        <v>552.80000672735366</v>
      </c>
      <c r="Q639" s="9">
        <v>182053.15333566203</v>
      </c>
      <c r="R639" s="9">
        <v>25253.154591105947</v>
      </c>
      <c r="S639" s="9">
        <v>16465.666733345901</v>
      </c>
      <c r="T639" s="9">
        <v>16965.990664072589</v>
      </c>
      <c r="U639" s="9">
        <v>664.12997739334594</v>
      </c>
      <c r="V639" s="9">
        <v>72302.257822265383</v>
      </c>
      <c r="W639" s="9">
        <v>849488.57365214941</v>
      </c>
    </row>
    <row r="640" spans="1:23" x14ac:dyDescent="0.25">
      <c r="A640">
        <v>2010</v>
      </c>
      <c r="B640" s="7" t="s">
        <v>412</v>
      </c>
      <c r="C640" s="9">
        <v>139146.68660279931</v>
      </c>
      <c r="D640" s="9"/>
      <c r="E640" s="9"/>
      <c r="F640" s="9"/>
      <c r="G640" s="9">
        <v>823710.00364733965</v>
      </c>
      <c r="H640" s="9"/>
      <c r="I640" s="9"/>
      <c r="J640" s="9">
        <v>51913.481005760375</v>
      </c>
      <c r="K640" s="9"/>
      <c r="L640" s="9"/>
      <c r="M640" s="9">
        <v>323786.23810851725</v>
      </c>
      <c r="N640" s="9">
        <v>193149.56701903034</v>
      </c>
      <c r="O640" s="9">
        <v>7507102.7404956343</v>
      </c>
      <c r="P640" s="9">
        <v>61479.83730321825</v>
      </c>
      <c r="Q640" s="9">
        <v>1487393.8761923285</v>
      </c>
      <c r="R640" s="9">
        <v>254506.8926193603</v>
      </c>
      <c r="S640" s="9">
        <v>110139.02185773017</v>
      </c>
      <c r="T640" s="9">
        <v>190983.14178675006</v>
      </c>
      <c r="U640" s="9">
        <v>166979.39434898534</v>
      </c>
      <c r="V640" s="9">
        <v>806397.0125855318</v>
      </c>
      <c r="W640" s="9">
        <v>12116687.893572984</v>
      </c>
    </row>
    <row r="641" spans="1:23" x14ac:dyDescent="0.25">
      <c r="A641">
        <v>2010</v>
      </c>
      <c r="B641" s="7" t="s">
        <v>413</v>
      </c>
      <c r="C641" s="9">
        <v>429725.54854209983</v>
      </c>
      <c r="D641" s="9"/>
      <c r="E641" s="9"/>
      <c r="F641" s="9"/>
      <c r="G641" s="9">
        <v>3754464.1790608671</v>
      </c>
      <c r="H641" s="9"/>
      <c r="I641" s="9"/>
      <c r="J641" s="9">
        <v>247820.11322742206</v>
      </c>
      <c r="K641" s="9"/>
      <c r="L641" s="9"/>
      <c r="M641" s="9">
        <v>1441820.2510895366</v>
      </c>
      <c r="N641" s="9">
        <v>440297.61760610132</v>
      </c>
      <c r="O641" s="9">
        <v>12147594.249725554</v>
      </c>
      <c r="P641" s="9">
        <v>858223.97803417977</v>
      </c>
      <c r="Q641" s="9">
        <v>6396738.5904866392</v>
      </c>
      <c r="R641" s="9">
        <v>1039236.9061456372</v>
      </c>
      <c r="S641" s="9">
        <v>396123.43055783305</v>
      </c>
      <c r="T641" s="9">
        <v>754493.76090663683</v>
      </c>
      <c r="U641" s="9">
        <v>120016.54049474935</v>
      </c>
      <c r="V641" s="9">
        <v>6166217.0944086351</v>
      </c>
      <c r="W641" s="9">
        <v>34192772.260285892</v>
      </c>
    </row>
    <row r="642" spans="1:23" x14ac:dyDescent="0.25">
      <c r="A642">
        <v>2010</v>
      </c>
      <c r="B642" s="7" t="s">
        <v>414</v>
      </c>
      <c r="C642" s="9">
        <v>139004.20314537422</v>
      </c>
      <c r="D642" s="9"/>
      <c r="E642" s="9"/>
      <c r="F642" s="9"/>
      <c r="G642" s="9">
        <v>518845.98331609811</v>
      </c>
      <c r="H642" s="9"/>
      <c r="I642" s="9"/>
      <c r="J642" s="9">
        <v>49205.180157889161</v>
      </c>
      <c r="K642" s="9"/>
      <c r="L642" s="9"/>
      <c r="M642" s="9">
        <v>90044.791948568352</v>
      </c>
      <c r="N642" s="9">
        <v>98974.210194153566</v>
      </c>
      <c r="O642" s="9">
        <v>1103197.3435158054</v>
      </c>
      <c r="P642" s="9">
        <v>46003.968513541251</v>
      </c>
      <c r="Q642" s="9">
        <v>884595.878871219</v>
      </c>
      <c r="R642" s="9">
        <v>132301.06988948668</v>
      </c>
      <c r="S642" s="9">
        <v>67946.58453684402</v>
      </c>
      <c r="T642" s="9">
        <v>64326.611160324399</v>
      </c>
      <c r="U642" s="9">
        <v>41697.100579623198</v>
      </c>
      <c r="V642" s="9">
        <v>366489.83603607432</v>
      </c>
      <c r="W642" s="9">
        <v>3602632.7618650016</v>
      </c>
    </row>
    <row r="643" spans="1:23" x14ac:dyDescent="0.25">
      <c r="A643">
        <v>2010</v>
      </c>
      <c r="B643" s="7" t="s">
        <v>415</v>
      </c>
      <c r="C643" s="9">
        <v>73609.999805545129</v>
      </c>
      <c r="D643" s="9"/>
      <c r="E643" s="9"/>
      <c r="F643" s="9"/>
      <c r="G643" s="9">
        <v>193326.85094226335</v>
      </c>
      <c r="H643" s="9"/>
      <c r="I643" s="9"/>
      <c r="J643" s="9">
        <v>22891.048909237375</v>
      </c>
      <c r="K643" s="9"/>
      <c r="L643" s="9"/>
      <c r="M643" s="9">
        <v>64083.77866948094</v>
      </c>
      <c r="N643" s="9">
        <v>35109.931301297649</v>
      </c>
      <c r="O643" s="9">
        <v>811032.46041709569</v>
      </c>
      <c r="P643" s="9">
        <v>11476.652937891089</v>
      </c>
      <c r="Q643" s="9">
        <v>270247.35049959662</v>
      </c>
      <c r="R643" s="9">
        <v>99138.699391709466</v>
      </c>
      <c r="S643" s="9">
        <v>73401.444635351843</v>
      </c>
      <c r="T643" s="9">
        <v>35680.569536821757</v>
      </c>
      <c r="U643" s="9">
        <v>944.21228081476124</v>
      </c>
      <c r="V643" s="9">
        <v>196405.30475526059</v>
      </c>
      <c r="W643" s="9">
        <v>1887348.3040823662</v>
      </c>
    </row>
    <row r="644" spans="1:23" x14ac:dyDescent="0.25">
      <c r="A644">
        <v>2010</v>
      </c>
      <c r="B644" s="7" t="s">
        <v>416</v>
      </c>
      <c r="C644" s="9">
        <v>82110.334948082498</v>
      </c>
      <c r="D644" s="9"/>
      <c r="E644" s="9"/>
      <c r="F644" s="9"/>
      <c r="G644" s="9">
        <v>433155.2836674205</v>
      </c>
      <c r="H644" s="9"/>
      <c r="I644" s="9"/>
      <c r="J644" s="9">
        <v>41718.277455440853</v>
      </c>
      <c r="K644" s="9"/>
      <c r="L644" s="9"/>
      <c r="M644" s="9">
        <v>222611.0037328894</v>
      </c>
      <c r="N644" s="9">
        <v>46664.559759565702</v>
      </c>
      <c r="O644" s="9">
        <v>1569374.3769499722</v>
      </c>
      <c r="P644" s="9">
        <v>13834.61140886266</v>
      </c>
      <c r="Q644" s="9">
        <v>794550.45753292134</v>
      </c>
      <c r="R644" s="9">
        <v>118257.79204058812</v>
      </c>
      <c r="S644" s="9">
        <v>47021.036184815872</v>
      </c>
      <c r="T644" s="9">
        <v>32961.282801694782</v>
      </c>
      <c r="U644" s="9">
        <v>23634.828627066679</v>
      </c>
      <c r="V644" s="9">
        <v>404497.97632664593</v>
      </c>
      <c r="W644" s="9">
        <v>3830391.8214359665</v>
      </c>
    </row>
    <row r="645" spans="1:23" x14ac:dyDescent="0.25">
      <c r="A645">
        <v>2010</v>
      </c>
      <c r="B645" s="7" t="s">
        <v>417</v>
      </c>
      <c r="C645" s="9">
        <v>10079.547436710052</v>
      </c>
      <c r="D645" s="9"/>
      <c r="E645" s="9"/>
      <c r="F645" s="9"/>
      <c r="G645" s="9">
        <v>38003.991201303506</v>
      </c>
      <c r="H645" s="9"/>
      <c r="I645" s="9"/>
      <c r="J645" s="9">
        <v>5358.8747661498046</v>
      </c>
      <c r="K645" s="9"/>
      <c r="L645" s="9"/>
      <c r="M645" s="9">
        <v>5713.0521050773195</v>
      </c>
      <c r="N645" s="9">
        <v>12339.91202780126</v>
      </c>
      <c r="O645" s="9">
        <v>232567.66650415334</v>
      </c>
      <c r="P645" s="9">
        <v>1594.7271823610572</v>
      </c>
      <c r="Q645" s="9">
        <v>46969.276542075022</v>
      </c>
      <c r="R645" s="9">
        <v>9141.2996251165532</v>
      </c>
      <c r="S645" s="9">
        <v>11134.329665417592</v>
      </c>
      <c r="T645" s="9">
        <v>1049.7922641191499</v>
      </c>
      <c r="U645" s="9">
        <v>674.26487081740675</v>
      </c>
      <c r="V645" s="9">
        <v>47349.650479000346</v>
      </c>
      <c r="W645" s="9">
        <v>421976.3846701025</v>
      </c>
    </row>
    <row r="646" spans="1:23" x14ac:dyDescent="0.25">
      <c r="A646">
        <v>2010</v>
      </c>
      <c r="B646" s="7" t="s">
        <v>418</v>
      </c>
      <c r="C646" s="9">
        <v>13547.079918467465</v>
      </c>
      <c r="D646" s="9"/>
      <c r="E646" s="9"/>
      <c r="F646" s="9"/>
      <c r="G646" s="9">
        <v>67572.852234923193</v>
      </c>
      <c r="H646" s="9"/>
      <c r="I646" s="9"/>
      <c r="J646" s="9">
        <v>5782.1293877587123</v>
      </c>
      <c r="K646" s="9"/>
      <c r="L646" s="9"/>
      <c r="M646" s="9">
        <v>5347.8515196296812</v>
      </c>
      <c r="N646" s="9">
        <v>11248.112953821412</v>
      </c>
      <c r="O646" s="9">
        <v>172255.85686844523</v>
      </c>
      <c r="P646" s="9">
        <v>5789.3032159661389</v>
      </c>
      <c r="Q646" s="9">
        <v>20025.121195959859</v>
      </c>
      <c r="R646" s="9">
        <v>14195.111723090235</v>
      </c>
      <c r="S646" s="9">
        <v>6793.2259679357312</v>
      </c>
      <c r="T646" s="9">
        <v>11725.425194603191</v>
      </c>
      <c r="U646" s="9">
        <v>847.91635611557638</v>
      </c>
      <c r="V646" s="9">
        <v>34223.911227914658</v>
      </c>
      <c r="W646" s="9">
        <v>369353.8977646312</v>
      </c>
    </row>
    <row r="647" spans="1:23" x14ac:dyDescent="0.25">
      <c r="A647">
        <v>2010</v>
      </c>
      <c r="B647" s="7" t="s">
        <v>419</v>
      </c>
      <c r="C647" s="9">
        <v>25152.235782920958</v>
      </c>
      <c r="D647" s="9"/>
      <c r="E647" s="9"/>
      <c r="F647" s="9"/>
      <c r="G647" s="9">
        <v>152956.905508269</v>
      </c>
      <c r="H647" s="9"/>
      <c r="I647" s="9"/>
      <c r="J647" s="9">
        <v>16194.061637390712</v>
      </c>
      <c r="K647" s="9"/>
      <c r="L647" s="9"/>
      <c r="M647" s="9">
        <v>39293.375843106871</v>
      </c>
      <c r="N647" s="9">
        <v>13550.70881220829</v>
      </c>
      <c r="O647" s="9">
        <v>449279.32374899572</v>
      </c>
      <c r="P647" s="9">
        <v>1969.6683493678629</v>
      </c>
      <c r="Q647" s="9">
        <v>150015.10834656697</v>
      </c>
      <c r="R647" s="9">
        <v>25477.737717048854</v>
      </c>
      <c r="S647" s="9">
        <v>22342.867331657908</v>
      </c>
      <c r="T647" s="9">
        <v>13017.641566625904</v>
      </c>
      <c r="U647" s="9">
        <v>1619.914853156549</v>
      </c>
      <c r="V647" s="9">
        <v>91659.790876598752</v>
      </c>
      <c r="W647" s="9">
        <v>1002529.3403739146</v>
      </c>
    </row>
    <row r="648" spans="1:23" x14ac:dyDescent="0.25">
      <c r="A648">
        <v>2010</v>
      </c>
      <c r="B648" s="7" t="s">
        <v>420</v>
      </c>
      <c r="C648" s="9">
        <v>31043.695535096984</v>
      </c>
      <c r="D648" s="9"/>
      <c r="E648" s="9"/>
      <c r="F648" s="9"/>
      <c r="G648" s="9">
        <v>243698.13789046626</v>
      </c>
      <c r="H648" s="9"/>
      <c r="I648" s="9"/>
      <c r="J648" s="9">
        <v>15100.075228355026</v>
      </c>
      <c r="K648" s="9"/>
      <c r="L648" s="9"/>
      <c r="M648" s="9">
        <v>35555.383087297661</v>
      </c>
      <c r="N648" s="9">
        <v>23835.733317627109</v>
      </c>
      <c r="O648" s="9">
        <v>1196528.798698287</v>
      </c>
      <c r="P648" s="9">
        <v>1392.9122131519234</v>
      </c>
      <c r="Q648" s="9">
        <v>356258.86013135442</v>
      </c>
      <c r="R648" s="9">
        <v>78103.747623293224</v>
      </c>
      <c r="S648" s="9">
        <v>19187.281872554027</v>
      </c>
      <c r="T648" s="9">
        <v>4076.8747241722872</v>
      </c>
      <c r="U648" s="9">
        <v>55688.439456683896</v>
      </c>
      <c r="V648" s="9">
        <v>257306.66208321677</v>
      </c>
      <c r="W648" s="9">
        <v>2317776.6018615561</v>
      </c>
    </row>
    <row r="649" spans="1:23" x14ac:dyDescent="0.25">
      <c r="B649" s="7" t="s">
        <v>89</v>
      </c>
      <c r="C649" s="9">
        <v>1181714.4881116811</v>
      </c>
      <c r="D649" s="9"/>
      <c r="E649" s="9"/>
      <c r="F649" s="9"/>
      <c r="G649" s="9">
        <v>8077242.2412701212</v>
      </c>
      <c r="H649" s="9"/>
      <c r="I649" s="9"/>
      <c r="J649" s="9">
        <v>630241.69915292412</v>
      </c>
      <c r="K649" s="9"/>
      <c r="L649" s="9"/>
      <c r="M649" s="9">
        <v>3264497.862890481</v>
      </c>
      <c r="N649" s="9">
        <v>1254506.0827911152</v>
      </c>
      <c r="O649" s="9">
        <v>29832722.1206799</v>
      </c>
      <c r="P649" s="9">
        <v>1057589.5828762825</v>
      </c>
      <c r="Q649" s="9">
        <v>12167340.010111576</v>
      </c>
      <c r="R649" s="9">
        <v>2118484.5081042396</v>
      </c>
      <c r="S649" s="9">
        <v>999715.76316107262</v>
      </c>
      <c r="T649" s="9">
        <v>1203946.1088509257</v>
      </c>
      <c r="U649" s="9">
        <v>583002.54368207266</v>
      </c>
      <c r="V649" s="9">
        <v>9505651.6547150128</v>
      </c>
      <c r="W649" s="9">
        <v>71876654.666397408</v>
      </c>
    </row>
    <row r="651" spans="1:23" x14ac:dyDescent="0.25">
      <c r="C651" s="13" t="s">
        <v>93</v>
      </c>
    </row>
    <row r="652" spans="1:23" x14ac:dyDescent="0.25">
      <c r="C652" s="134" t="s">
        <v>48</v>
      </c>
      <c r="M652" s="134" t="s">
        <v>845</v>
      </c>
      <c r="W652" s="134" t="s">
        <v>84</v>
      </c>
    </row>
    <row r="653" spans="1:23" x14ac:dyDescent="0.25">
      <c r="A653">
        <v>2011</v>
      </c>
      <c r="B653" s="13" t="s">
        <v>94</v>
      </c>
      <c r="C653" s="134" t="s">
        <v>780</v>
      </c>
      <c r="D653" s="134" t="s">
        <v>782</v>
      </c>
      <c r="E653" s="134" t="s">
        <v>23</v>
      </c>
      <c r="F653" s="134" t="s">
        <v>787</v>
      </c>
      <c r="G653" s="134" t="s">
        <v>788</v>
      </c>
      <c r="H653" s="134" t="s">
        <v>791</v>
      </c>
      <c r="I653" s="134" t="s">
        <v>25</v>
      </c>
      <c r="J653" s="134" t="s">
        <v>24</v>
      </c>
      <c r="K653" s="134" t="s">
        <v>35</v>
      </c>
      <c r="L653" s="134" t="s">
        <v>795</v>
      </c>
      <c r="M653" s="134" t="s">
        <v>780</v>
      </c>
      <c r="N653" s="134" t="s">
        <v>782</v>
      </c>
      <c r="O653" s="134" t="s">
        <v>23</v>
      </c>
      <c r="P653" s="134" t="s">
        <v>787</v>
      </c>
      <c r="Q653" s="134" t="s">
        <v>788</v>
      </c>
      <c r="R653" s="134" t="s">
        <v>791</v>
      </c>
      <c r="S653" s="134" t="s">
        <v>25</v>
      </c>
      <c r="T653" s="134" t="s">
        <v>24</v>
      </c>
      <c r="U653" s="134" t="s">
        <v>35</v>
      </c>
      <c r="V653" s="134" t="s">
        <v>795</v>
      </c>
    </row>
    <row r="654" spans="1:23" x14ac:dyDescent="0.25">
      <c r="A654">
        <v>2011</v>
      </c>
      <c r="B654" s="7" t="s">
        <v>421</v>
      </c>
      <c r="C654" s="9">
        <v>12964.231239349685</v>
      </c>
      <c r="D654" s="9"/>
      <c r="E654" s="9"/>
      <c r="F654" s="9"/>
      <c r="G654" s="9">
        <v>32890.00276514874</v>
      </c>
      <c r="H654" s="9"/>
      <c r="I654" s="9"/>
      <c r="J654" s="9">
        <v>2179.9921385032676</v>
      </c>
      <c r="K654" s="9"/>
      <c r="L654" s="9"/>
      <c r="M654" s="9">
        <v>2172.3961947502034</v>
      </c>
      <c r="N654" s="9">
        <v>6879.809679034719</v>
      </c>
      <c r="O654" s="9">
        <v>121522.92644019071</v>
      </c>
      <c r="P654" s="9">
        <v>395.38385658289752</v>
      </c>
      <c r="Q654" s="9">
        <v>16157.962346670138</v>
      </c>
      <c r="R654" s="9">
        <v>8856.7398060167397</v>
      </c>
      <c r="S654" s="9">
        <v>1567.110443335489</v>
      </c>
      <c r="T654" s="9">
        <v>1600.4594107743515</v>
      </c>
      <c r="U654" s="9">
        <v>448.45601552353884</v>
      </c>
      <c r="V654" s="9">
        <v>8812.9887081362449</v>
      </c>
      <c r="W654" s="9">
        <v>216448.45904401672</v>
      </c>
    </row>
    <row r="655" spans="1:23" x14ac:dyDescent="0.25">
      <c r="A655">
        <v>2011</v>
      </c>
      <c r="B655" s="7" t="s">
        <v>422</v>
      </c>
      <c r="C655" s="9">
        <v>1981.4728985722033</v>
      </c>
      <c r="D655" s="9"/>
      <c r="E655" s="9"/>
      <c r="F655" s="9"/>
      <c r="G655" s="9">
        <v>9335.8079133984029</v>
      </c>
      <c r="H655" s="9"/>
      <c r="I655" s="9"/>
      <c r="J655" s="9">
        <v>1259.2626526705012</v>
      </c>
      <c r="K655" s="9"/>
      <c r="L655" s="9"/>
      <c r="M655" s="9">
        <v>3165.2726482385601</v>
      </c>
      <c r="N655" s="9">
        <v>184.67410447823815</v>
      </c>
      <c r="O655" s="9">
        <v>28636.679150173728</v>
      </c>
      <c r="P655" s="9">
        <v>230.70047291898587</v>
      </c>
      <c r="Q655" s="9">
        <v>2721.6910867166216</v>
      </c>
      <c r="R655" s="9">
        <v>1728.2754384224038</v>
      </c>
      <c r="S655" s="9">
        <v>1821.9175750975817</v>
      </c>
      <c r="T655" s="9">
        <v>694.2403923621431</v>
      </c>
      <c r="U655" s="9">
        <v>9625.3418332639285</v>
      </c>
      <c r="V655" s="9">
        <v>2888.6213819230247</v>
      </c>
      <c r="W655" s="9">
        <v>64273.957548236329</v>
      </c>
    </row>
    <row r="656" spans="1:23" x14ac:dyDescent="0.25">
      <c r="A656">
        <v>2011</v>
      </c>
      <c r="B656" s="7" t="s">
        <v>423</v>
      </c>
      <c r="C656" s="9">
        <v>17063.764086487514</v>
      </c>
      <c r="D656" s="9"/>
      <c r="E656" s="9"/>
      <c r="F656" s="9"/>
      <c r="G656" s="9">
        <v>66985.720491932501</v>
      </c>
      <c r="H656" s="9"/>
      <c r="I656" s="9"/>
      <c r="J656" s="9">
        <v>5905.6303582391256</v>
      </c>
      <c r="K656" s="9"/>
      <c r="L656" s="9"/>
      <c r="M656" s="9">
        <v>23432.787261261656</v>
      </c>
      <c r="N656" s="9">
        <v>40777.235615881713</v>
      </c>
      <c r="O656" s="9">
        <v>304788.7579688055</v>
      </c>
      <c r="P656" s="9">
        <v>384.07641460368751</v>
      </c>
      <c r="Q656" s="9">
        <v>67689.516102136899</v>
      </c>
      <c r="R656" s="9">
        <v>11912.796947171286</v>
      </c>
      <c r="S656" s="9">
        <v>6630.0033027772151</v>
      </c>
      <c r="T656" s="9">
        <v>1135.5968085333661</v>
      </c>
      <c r="U656" s="9">
        <v>2069.9396712066859</v>
      </c>
      <c r="V656" s="9">
        <v>57226.248898100392</v>
      </c>
      <c r="W656" s="9">
        <v>606002.07392713754</v>
      </c>
    </row>
    <row r="657" spans="1:23" x14ac:dyDescent="0.25">
      <c r="A657">
        <v>2011</v>
      </c>
      <c r="B657" s="7" t="s">
        <v>424</v>
      </c>
      <c r="C657" s="9">
        <v>505.12543237939462</v>
      </c>
      <c r="D657" s="9"/>
      <c r="E657" s="9"/>
      <c r="F657" s="9"/>
      <c r="G657" s="9">
        <v>6880.6009795745549</v>
      </c>
      <c r="H657" s="9"/>
      <c r="I657" s="9"/>
      <c r="J657" s="9">
        <v>1085.1942078474365</v>
      </c>
      <c r="K657" s="9"/>
      <c r="L657" s="9"/>
      <c r="M657" s="9">
        <v>0</v>
      </c>
      <c r="N657" s="9">
        <v>781.09388150175369</v>
      </c>
      <c r="O657" s="9">
        <v>34448.25726607789</v>
      </c>
      <c r="P657" s="9">
        <v>289.15925702267162</v>
      </c>
      <c r="Q657" s="9">
        <v>4062.7019067364536</v>
      </c>
      <c r="R657" s="9">
        <v>2341.2679774241656</v>
      </c>
      <c r="S657" s="9">
        <v>2342.5813885257958</v>
      </c>
      <c r="T657" s="9">
        <v>1099.3161678335241</v>
      </c>
      <c r="U657" s="9">
        <v>354.10120045288016</v>
      </c>
      <c r="V657" s="9">
        <v>2770.824760073845</v>
      </c>
      <c r="W657" s="9">
        <v>56960.22442545036</v>
      </c>
    </row>
    <row r="658" spans="1:23" x14ac:dyDescent="0.25">
      <c r="A658">
        <v>2011</v>
      </c>
      <c r="B658" s="7" t="s">
        <v>425</v>
      </c>
      <c r="C658" s="9">
        <v>9435.4840153430887</v>
      </c>
      <c r="D658" s="9"/>
      <c r="E658" s="9"/>
      <c r="F658" s="9"/>
      <c r="G658" s="9">
        <v>78551.94381248382</v>
      </c>
      <c r="H658" s="9"/>
      <c r="I658" s="9"/>
      <c r="J658" s="9">
        <v>6040.5256361585552</v>
      </c>
      <c r="K658" s="9"/>
      <c r="L658" s="9"/>
      <c r="M658" s="9">
        <v>11639.171430136119</v>
      </c>
      <c r="N658" s="9">
        <v>28436.383659294828</v>
      </c>
      <c r="O658" s="9">
        <v>259901.15488250414</v>
      </c>
      <c r="P658" s="9">
        <v>3835.2537077688958</v>
      </c>
      <c r="Q658" s="9">
        <v>101072.01268215748</v>
      </c>
      <c r="R658" s="9">
        <v>22989.152378890496</v>
      </c>
      <c r="S658" s="9">
        <v>8011.3858531743308</v>
      </c>
      <c r="T658" s="9">
        <v>1327.7634648291523</v>
      </c>
      <c r="U658" s="9">
        <v>73826.504899233216</v>
      </c>
      <c r="V658" s="9">
        <v>54412.501895964611</v>
      </c>
      <c r="W658" s="9">
        <v>659479.23831793875</v>
      </c>
    </row>
    <row r="659" spans="1:23" x14ac:dyDescent="0.25">
      <c r="A659">
        <v>2011</v>
      </c>
      <c r="B659" s="7" t="s">
        <v>426</v>
      </c>
      <c r="C659" s="9">
        <v>510.20113582321551</v>
      </c>
      <c r="D659" s="9"/>
      <c r="E659" s="9"/>
      <c r="F659" s="9"/>
      <c r="G659" s="9">
        <v>8822.2583563102053</v>
      </c>
      <c r="H659" s="9"/>
      <c r="I659" s="9"/>
      <c r="J659" s="9">
        <v>480.17117845059568</v>
      </c>
      <c r="K659" s="9"/>
      <c r="L659" s="9"/>
      <c r="M659" s="9">
        <v>786.83825881602286</v>
      </c>
      <c r="N659" s="9">
        <v>1107.5100630034635</v>
      </c>
      <c r="O659" s="9">
        <v>33277.722408395413</v>
      </c>
      <c r="P659" s="9">
        <v>0</v>
      </c>
      <c r="Q659" s="9">
        <v>330.89737293876567</v>
      </c>
      <c r="R659" s="9">
        <v>1133.3160470186299</v>
      </c>
      <c r="S659" s="9">
        <v>685.82205706256514</v>
      </c>
      <c r="T659" s="9">
        <v>0</v>
      </c>
      <c r="U659" s="9">
        <v>147.62828297684703</v>
      </c>
      <c r="V659" s="9">
        <v>7358.3698861833864</v>
      </c>
      <c r="W659" s="9">
        <v>54640.735046979098</v>
      </c>
    </row>
    <row r="660" spans="1:23" x14ac:dyDescent="0.25">
      <c r="A660">
        <v>2011</v>
      </c>
      <c r="B660" s="7" t="s">
        <v>427</v>
      </c>
      <c r="C660" s="9">
        <v>1771.8520168068851</v>
      </c>
      <c r="D660" s="9"/>
      <c r="E660" s="9"/>
      <c r="F660" s="9"/>
      <c r="G660" s="9">
        <v>17421.705945533584</v>
      </c>
      <c r="H660" s="9"/>
      <c r="I660" s="9"/>
      <c r="J660" s="9">
        <v>1382.7697952304934</v>
      </c>
      <c r="K660" s="9"/>
      <c r="L660" s="9"/>
      <c r="M660" s="9">
        <v>3934.3598198152918</v>
      </c>
      <c r="N660" s="9">
        <v>820.38944371042248</v>
      </c>
      <c r="O660" s="9">
        <v>46326.492592618815</v>
      </c>
      <c r="P660" s="9">
        <v>0</v>
      </c>
      <c r="Q660" s="9">
        <v>12205.581747323213</v>
      </c>
      <c r="R660" s="9">
        <v>3218.9956142104984</v>
      </c>
      <c r="S660" s="9">
        <v>1522.0840325401737</v>
      </c>
      <c r="T660" s="9">
        <v>36.016956923453492</v>
      </c>
      <c r="U660" s="9">
        <v>0</v>
      </c>
      <c r="V660" s="9">
        <v>11077.774190741267</v>
      </c>
      <c r="W660" s="9">
        <v>99718.022155454106</v>
      </c>
    </row>
    <row r="661" spans="1:23" x14ac:dyDescent="0.25">
      <c r="A661">
        <v>2011</v>
      </c>
      <c r="B661" s="7" t="s">
        <v>428</v>
      </c>
      <c r="C661" s="9">
        <v>10211.358723897829</v>
      </c>
      <c r="D661" s="9"/>
      <c r="E661" s="9"/>
      <c r="F661" s="9"/>
      <c r="G661" s="9">
        <v>56346.108304984991</v>
      </c>
      <c r="H661" s="9"/>
      <c r="I661" s="9"/>
      <c r="J661" s="9">
        <v>5476.8947282173813</v>
      </c>
      <c r="K661" s="9"/>
      <c r="L661" s="9"/>
      <c r="M661" s="9">
        <v>4898.1154859494354</v>
      </c>
      <c r="N661" s="9">
        <v>1947.2264589735937</v>
      </c>
      <c r="O661" s="9">
        <v>175848.93447577604</v>
      </c>
      <c r="P661" s="9">
        <v>327.5652561118373</v>
      </c>
      <c r="Q661" s="9">
        <v>22734.514729881226</v>
      </c>
      <c r="R661" s="9">
        <v>7098.9740155858753</v>
      </c>
      <c r="S661" s="9">
        <v>3170.1213157412017</v>
      </c>
      <c r="T661" s="9">
        <v>1850.1633209707265</v>
      </c>
      <c r="U661" s="9">
        <v>3744.0161570916107</v>
      </c>
      <c r="V661" s="9">
        <v>43108.746593926626</v>
      </c>
      <c r="W661" s="9">
        <v>336762.73956710845</v>
      </c>
    </row>
    <row r="662" spans="1:23" x14ac:dyDescent="0.25">
      <c r="A662">
        <v>2011</v>
      </c>
      <c r="B662" s="7" t="s">
        <v>429</v>
      </c>
      <c r="C662" s="9">
        <v>7884.7471452580667</v>
      </c>
      <c r="D662" s="9"/>
      <c r="E662" s="9"/>
      <c r="F662" s="9"/>
      <c r="G662" s="9">
        <v>42427.975353348826</v>
      </c>
      <c r="H662" s="9"/>
      <c r="I662" s="9"/>
      <c r="J662" s="9">
        <v>3357.24643330767</v>
      </c>
      <c r="K662" s="9"/>
      <c r="L662" s="9"/>
      <c r="M662" s="9">
        <v>4362.4564413483185</v>
      </c>
      <c r="N662" s="9">
        <v>29921.840890639774</v>
      </c>
      <c r="O662" s="9">
        <v>74533.066206980453</v>
      </c>
      <c r="P662" s="9">
        <v>3281.269470341444</v>
      </c>
      <c r="Q662" s="9">
        <v>13180.730331295297</v>
      </c>
      <c r="R662" s="9">
        <v>7348.2183118747525</v>
      </c>
      <c r="S662" s="9">
        <v>1562.8662465426023</v>
      </c>
      <c r="T662" s="9">
        <v>108.05087077036048</v>
      </c>
      <c r="U662" s="9">
        <v>5144.9943957812711</v>
      </c>
      <c r="V662" s="9">
        <v>15995.806545304578</v>
      </c>
      <c r="W662" s="9">
        <v>209109.26864279338</v>
      </c>
    </row>
    <row r="663" spans="1:23" x14ac:dyDescent="0.25">
      <c r="A663">
        <v>2011</v>
      </c>
      <c r="B663" s="7" t="s">
        <v>430</v>
      </c>
      <c r="C663" s="9">
        <v>15208.210386266455</v>
      </c>
      <c r="D663" s="9"/>
      <c r="E663" s="9"/>
      <c r="F663" s="9"/>
      <c r="G663" s="9">
        <v>209481.200616227</v>
      </c>
      <c r="H663" s="9"/>
      <c r="I663" s="9"/>
      <c r="J663" s="9">
        <v>5238.613129878192</v>
      </c>
      <c r="K663" s="9"/>
      <c r="L663" s="9"/>
      <c r="M663" s="9">
        <v>35422.892981626836</v>
      </c>
      <c r="N663" s="9">
        <v>68137.843137784701</v>
      </c>
      <c r="O663" s="9">
        <v>335941.13354251516</v>
      </c>
      <c r="P663" s="9">
        <v>2381.0818962893322</v>
      </c>
      <c r="Q663" s="9">
        <v>142781.11675835418</v>
      </c>
      <c r="R663" s="9">
        <v>22532.478892654799</v>
      </c>
      <c r="S663" s="9">
        <v>39666.987166099789</v>
      </c>
      <c r="T663" s="9">
        <v>10588.169388490518</v>
      </c>
      <c r="U663" s="9">
        <v>1845.2291681951986</v>
      </c>
      <c r="V663" s="9">
        <v>104917.15551513397</v>
      </c>
      <c r="W663" s="9">
        <v>994142.11257951614</v>
      </c>
    </row>
    <row r="664" spans="1:23" x14ac:dyDescent="0.25">
      <c r="A664">
        <v>2011</v>
      </c>
      <c r="B664" s="7" t="s">
        <v>431</v>
      </c>
      <c r="C664" s="9">
        <v>5395.668557234656</v>
      </c>
      <c r="D664" s="9"/>
      <c r="E664" s="9"/>
      <c r="F664" s="9"/>
      <c r="G664" s="9">
        <v>45601.834770590998</v>
      </c>
      <c r="H664" s="9"/>
      <c r="I664" s="9"/>
      <c r="J664" s="9">
        <v>4548.992980790199</v>
      </c>
      <c r="K664" s="9"/>
      <c r="L664" s="9"/>
      <c r="M664" s="9">
        <v>13321.182064551665</v>
      </c>
      <c r="N664" s="9">
        <v>8319.2943625259377</v>
      </c>
      <c r="O664" s="9">
        <v>295245.45020198839</v>
      </c>
      <c r="P664" s="9">
        <v>2056.6830184259552</v>
      </c>
      <c r="Q664" s="9">
        <v>46862.102666318831</v>
      </c>
      <c r="R664" s="9">
        <v>10960.934561696995</v>
      </c>
      <c r="S664" s="9">
        <v>5696.3453436453638</v>
      </c>
      <c r="T664" s="9">
        <v>694.45869944161063</v>
      </c>
      <c r="U664" s="9">
        <v>3555.6423232932084</v>
      </c>
      <c r="V664" s="9">
        <v>43493.627433581569</v>
      </c>
      <c r="W664" s="9">
        <v>485752.21698408539</v>
      </c>
    </row>
    <row r="665" spans="1:23" x14ac:dyDescent="0.25">
      <c r="A665">
        <v>2011</v>
      </c>
      <c r="B665" s="7" t="s">
        <v>432</v>
      </c>
      <c r="C665" s="9">
        <v>7883.1388178051247</v>
      </c>
      <c r="D665" s="9"/>
      <c r="E665" s="9"/>
      <c r="F665" s="9"/>
      <c r="G665" s="9">
        <v>41898.798746255139</v>
      </c>
      <c r="H665" s="9"/>
      <c r="I665" s="9"/>
      <c r="J665" s="9">
        <v>2365.5161669309464</v>
      </c>
      <c r="K665" s="9"/>
      <c r="L665" s="9"/>
      <c r="M665" s="9">
        <v>1661.7887170251413</v>
      </c>
      <c r="N665" s="9">
        <v>11445.254278683089</v>
      </c>
      <c r="O665" s="9">
        <v>193794.07921491249</v>
      </c>
      <c r="P665" s="9">
        <v>5048.6714697479802</v>
      </c>
      <c r="Q665" s="9">
        <v>48017.729287876209</v>
      </c>
      <c r="R665" s="9">
        <v>8431.8005335610615</v>
      </c>
      <c r="S665" s="9">
        <v>4163.325096752741</v>
      </c>
      <c r="T665" s="9">
        <v>7949.0401722230617</v>
      </c>
      <c r="U665" s="9">
        <v>18.764740568398185</v>
      </c>
      <c r="V665" s="9">
        <v>22499.230722414464</v>
      </c>
      <c r="W665" s="9">
        <v>355177.13796475582</v>
      </c>
    </row>
    <row r="666" spans="1:23" x14ac:dyDescent="0.25">
      <c r="A666">
        <v>2011</v>
      </c>
      <c r="B666" s="7" t="s">
        <v>433</v>
      </c>
      <c r="C666" s="9">
        <v>19961.282071741745</v>
      </c>
      <c r="D666" s="9"/>
      <c r="E666" s="9"/>
      <c r="F666" s="9"/>
      <c r="G666" s="9">
        <v>278723.85497133009</v>
      </c>
      <c r="H666" s="9"/>
      <c r="I666" s="9"/>
      <c r="J666" s="9">
        <v>17305.038636257908</v>
      </c>
      <c r="K666" s="9"/>
      <c r="L666" s="9"/>
      <c r="M666" s="9">
        <v>283491.98120107444</v>
      </c>
      <c r="N666" s="9">
        <v>21139.747905813274</v>
      </c>
      <c r="O666" s="9">
        <v>501683.7576558853</v>
      </c>
      <c r="P666" s="9">
        <v>5449.1228907324366</v>
      </c>
      <c r="Q666" s="9">
        <v>284169.73321817844</v>
      </c>
      <c r="R666" s="9">
        <v>24328.375551030702</v>
      </c>
      <c r="S666" s="9">
        <v>20882.059808518094</v>
      </c>
      <c r="T666" s="9">
        <v>4737.5998015201385</v>
      </c>
      <c r="U666" s="9">
        <v>4000.5193377307814</v>
      </c>
      <c r="V666" s="9">
        <v>170507.70582884402</v>
      </c>
      <c r="W666" s="9">
        <v>1636380.7788786574</v>
      </c>
    </row>
    <row r="667" spans="1:23" x14ac:dyDescent="0.25">
      <c r="A667">
        <v>2011</v>
      </c>
      <c r="B667" s="7" t="s">
        <v>434</v>
      </c>
      <c r="C667" s="9">
        <v>4012.9684679976795</v>
      </c>
      <c r="D667" s="9"/>
      <c r="E667" s="9"/>
      <c r="F667" s="9"/>
      <c r="G667" s="9">
        <v>34531.915351661184</v>
      </c>
      <c r="H667" s="9"/>
      <c r="I667" s="9"/>
      <c r="J667" s="9">
        <v>1505.0143992892017</v>
      </c>
      <c r="K667" s="9"/>
      <c r="L667" s="9"/>
      <c r="M667" s="9">
        <v>3938.0926072175143</v>
      </c>
      <c r="N667" s="9">
        <v>1468.5007634941508</v>
      </c>
      <c r="O667" s="9">
        <v>142664.97859420531</v>
      </c>
      <c r="P667" s="9">
        <v>2746.4630305583751</v>
      </c>
      <c r="Q667" s="9">
        <v>23459.568910461141</v>
      </c>
      <c r="R667" s="9">
        <v>6997.7436153305061</v>
      </c>
      <c r="S667" s="9">
        <v>3055.8819968064345</v>
      </c>
      <c r="T667" s="9">
        <v>794.35563710075405</v>
      </c>
      <c r="U667" s="9">
        <v>101.39014416746716</v>
      </c>
      <c r="V667" s="9">
        <v>16383.868745594282</v>
      </c>
      <c r="W667" s="9">
        <v>241660.74226388405</v>
      </c>
    </row>
    <row r="668" spans="1:23" x14ac:dyDescent="0.25">
      <c r="A668">
        <v>2011</v>
      </c>
      <c r="B668" s="7" t="s">
        <v>435</v>
      </c>
      <c r="C668" s="9">
        <v>8899.622873211365</v>
      </c>
      <c r="D668" s="9"/>
      <c r="E668" s="9"/>
      <c r="F668" s="9"/>
      <c r="G668" s="9">
        <v>38811.492377006529</v>
      </c>
      <c r="H668" s="9"/>
      <c r="I668" s="9"/>
      <c r="J668" s="9">
        <v>1089.3807333976517</v>
      </c>
      <c r="K668" s="9"/>
      <c r="L668" s="9"/>
      <c r="M668" s="9">
        <v>13287.644687710861</v>
      </c>
      <c r="N668" s="9">
        <v>3811.6960359051927</v>
      </c>
      <c r="O668" s="9">
        <v>116800.67696727753</v>
      </c>
      <c r="P668" s="9">
        <v>7145.3620822708917</v>
      </c>
      <c r="Q668" s="9">
        <v>29288.363490373787</v>
      </c>
      <c r="R668" s="9">
        <v>9874.0596698370737</v>
      </c>
      <c r="S668" s="9">
        <v>4489.9905645148465</v>
      </c>
      <c r="T668" s="9">
        <v>0</v>
      </c>
      <c r="U668" s="9">
        <v>236.42776023850632</v>
      </c>
      <c r="V668" s="9">
        <v>26600.973086974365</v>
      </c>
      <c r="W668" s="9">
        <v>260335.69032871863</v>
      </c>
    </row>
    <row r="669" spans="1:23" x14ac:dyDescent="0.25">
      <c r="A669">
        <v>2011</v>
      </c>
      <c r="B669" s="7" t="s">
        <v>436</v>
      </c>
      <c r="C669" s="9">
        <v>29742.819670262896</v>
      </c>
      <c r="D669" s="9"/>
      <c r="E669" s="9"/>
      <c r="F669" s="9"/>
      <c r="G669" s="9">
        <v>269671.86720004736</v>
      </c>
      <c r="H669" s="9"/>
      <c r="I669" s="9"/>
      <c r="J669" s="9">
        <v>16859.445368977562</v>
      </c>
      <c r="K669" s="9"/>
      <c r="L669" s="9"/>
      <c r="M669" s="9">
        <v>63043.870479992962</v>
      </c>
      <c r="N669" s="9">
        <v>54470.105700152293</v>
      </c>
      <c r="O669" s="9">
        <v>645018.50532634486</v>
      </c>
      <c r="P669" s="9">
        <v>7880.3480762552635</v>
      </c>
      <c r="Q669" s="9">
        <v>152539.57660516136</v>
      </c>
      <c r="R669" s="9">
        <v>45670.203401933119</v>
      </c>
      <c r="S669" s="9">
        <v>30213.065080963675</v>
      </c>
      <c r="T669" s="9">
        <v>8241.9255412274724</v>
      </c>
      <c r="U669" s="9">
        <v>9365.3758235056957</v>
      </c>
      <c r="V669" s="9">
        <v>198760.72862848843</v>
      </c>
      <c r="W669" s="9">
        <v>1531477.8369033132</v>
      </c>
    </row>
    <row r="670" spans="1:23" x14ac:dyDescent="0.25">
      <c r="A670">
        <v>2011</v>
      </c>
      <c r="B670" s="7" t="s">
        <v>437</v>
      </c>
      <c r="C670" s="9">
        <v>84122.667765193037</v>
      </c>
      <c r="D670" s="9"/>
      <c r="E670" s="9"/>
      <c r="F670" s="9"/>
      <c r="G670" s="9">
        <v>579103.82823999319</v>
      </c>
      <c r="H670" s="9"/>
      <c r="I670" s="9"/>
      <c r="J670" s="9">
        <v>44764.767664434359</v>
      </c>
      <c r="K670" s="9"/>
      <c r="L670" s="9"/>
      <c r="M670" s="9">
        <v>248385.05772790726</v>
      </c>
      <c r="N670" s="9">
        <v>92357.558065977093</v>
      </c>
      <c r="O670" s="9">
        <v>1531263.2171693039</v>
      </c>
      <c r="P670" s="9">
        <v>36020.887720373386</v>
      </c>
      <c r="Q670" s="9">
        <v>649936.12369108992</v>
      </c>
      <c r="R670" s="9">
        <v>168729.81056938614</v>
      </c>
      <c r="S670" s="9">
        <v>75600.435918417279</v>
      </c>
      <c r="T670" s="9">
        <v>21916.988744263715</v>
      </c>
      <c r="U670" s="9">
        <v>51818.421651169017</v>
      </c>
      <c r="V670" s="9">
        <v>374711.74615161843</v>
      </c>
      <c r="W670" s="9">
        <v>3958731.511079127</v>
      </c>
    </row>
    <row r="671" spans="1:23" x14ac:dyDescent="0.25">
      <c r="A671">
        <v>2011</v>
      </c>
      <c r="B671" s="7" t="s">
        <v>438</v>
      </c>
      <c r="C671" s="9">
        <v>24080.924987641152</v>
      </c>
      <c r="D671" s="9"/>
      <c r="E671" s="9"/>
      <c r="F671" s="9"/>
      <c r="G671" s="9">
        <v>118971.55425834685</v>
      </c>
      <c r="H671" s="9"/>
      <c r="I671" s="9"/>
      <c r="J671" s="9">
        <v>10175.724357340099</v>
      </c>
      <c r="K671" s="9"/>
      <c r="L671" s="9"/>
      <c r="M671" s="9">
        <v>18815.423444420449</v>
      </c>
      <c r="N671" s="9">
        <v>17202.146470138981</v>
      </c>
      <c r="O671" s="9">
        <v>391537.64556174376</v>
      </c>
      <c r="P671" s="9">
        <v>2129.540866554365</v>
      </c>
      <c r="Q671" s="9">
        <v>183405.18660956286</v>
      </c>
      <c r="R671" s="9">
        <v>29887.428721526856</v>
      </c>
      <c r="S671" s="9">
        <v>18672.091023648918</v>
      </c>
      <c r="T671" s="9">
        <v>14982.412893097826</v>
      </c>
      <c r="U671" s="9">
        <v>740.34472506149746</v>
      </c>
      <c r="V671" s="9">
        <v>66572.254651773532</v>
      </c>
      <c r="W671" s="9">
        <v>897172.67857085716</v>
      </c>
    </row>
    <row r="672" spans="1:23" x14ac:dyDescent="0.25">
      <c r="A672">
        <v>2011</v>
      </c>
      <c r="B672" s="7" t="s">
        <v>439</v>
      </c>
      <c r="C672" s="9">
        <v>138334.86406073629</v>
      </c>
      <c r="D672" s="9"/>
      <c r="E672" s="9"/>
      <c r="F672" s="9"/>
      <c r="G672" s="9">
        <v>892846.29354760703</v>
      </c>
      <c r="H672" s="9"/>
      <c r="I672" s="9"/>
      <c r="J672" s="9">
        <v>36029.05938914443</v>
      </c>
      <c r="K672" s="9"/>
      <c r="L672" s="9"/>
      <c r="M672" s="9">
        <v>319870.22177072574</v>
      </c>
      <c r="N672" s="9">
        <v>183658.89019005492</v>
      </c>
      <c r="O672" s="9">
        <v>8278530.6777815083</v>
      </c>
      <c r="P672" s="9">
        <v>112723.27291779811</v>
      </c>
      <c r="Q672" s="9">
        <v>1525404.3604474757</v>
      </c>
      <c r="R672" s="9">
        <v>282152.74650244962</v>
      </c>
      <c r="S672" s="9">
        <v>116499.22739675532</v>
      </c>
      <c r="T672" s="9">
        <v>321460.00085289683</v>
      </c>
      <c r="U672" s="9">
        <v>147054.39119861001</v>
      </c>
      <c r="V672" s="9">
        <v>901245.72676333948</v>
      </c>
      <c r="W672" s="9">
        <v>13255809.732819103</v>
      </c>
    </row>
    <row r="673" spans="1:23" x14ac:dyDescent="0.25">
      <c r="A673">
        <v>2011</v>
      </c>
      <c r="B673" s="7" t="s">
        <v>440</v>
      </c>
      <c r="C673" s="9">
        <v>450517.17686663539</v>
      </c>
      <c r="D673" s="9"/>
      <c r="E673" s="9"/>
      <c r="F673" s="9"/>
      <c r="G673" s="9">
        <v>4132602.3914745441</v>
      </c>
      <c r="H673" s="9"/>
      <c r="I673" s="9"/>
      <c r="J673" s="9">
        <v>191581.8228726259</v>
      </c>
      <c r="K673" s="9"/>
      <c r="L673" s="9"/>
      <c r="M673" s="9">
        <v>1351355.4243585879</v>
      </c>
      <c r="N673" s="9">
        <v>514031.33289298113</v>
      </c>
      <c r="O673" s="9">
        <v>12517194.084058234</v>
      </c>
      <c r="P673" s="9">
        <v>1127009.1231819736</v>
      </c>
      <c r="Q673" s="9">
        <v>6530690.6752976198</v>
      </c>
      <c r="R673" s="9">
        <v>1073419.0227236035</v>
      </c>
      <c r="S673" s="9">
        <v>358005.44175546383</v>
      </c>
      <c r="T673" s="9">
        <v>742653.25538576266</v>
      </c>
      <c r="U673" s="9">
        <v>102224.18115993246</v>
      </c>
      <c r="V673" s="9">
        <v>6409769.9490312533</v>
      </c>
      <c r="W673" s="9">
        <v>35501053.881059214</v>
      </c>
    </row>
    <row r="674" spans="1:23" x14ac:dyDescent="0.25">
      <c r="A674">
        <v>2011</v>
      </c>
      <c r="B674" s="7" t="s">
        <v>441</v>
      </c>
      <c r="C674" s="9">
        <v>145968.95063897592</v>
      </c>
      <c r="D674" s="9"/>
      <c r="E674" s="9"/>
      <c r="F674" s="9"/>
      <c r="G674" s="9">
        <v>573301.75230612338</v>
      </c>
      <c r="H674" s="9"/>
      <c r="I674" s="9"/>
      <c r="J674" s="9">
        <v>36250.422821703985</v>
      </c>
      <c r="K674" s="9"/>
      <c r="L674" s="9"/>
      <c r="M674" s="9">
        <v>104605.40415347015</v>
      </c>
      <c r="N674" s="9">
        <v>96973.306079344096</v>
      </c>
      <c r="O674" s="9">
        <v>1257328.2782109282</v>
      </c>
      <c r="P674" s="9">
        <v>47548.175798355442</v>
      </c>
      <c r="Q674" s="9">
        <v>667980.10650886176</v>
      </c>
      <c r="R674" s="9">
        <v>137578.97410672571</v>
      </c>
      <c r="S674" s="9">
        <v>66864.777315216648</v>
      </c>
      <c r="T674" s="9">
        <v>63789.352258527288</v>
      </c>
      <c r="U674" s="9">
        <v>38443.593402718543</v>
      </c>
      <c r="V674" s="9">
        <v>401509.10263776057</v>
      </c>
      <c r="W674" s="9">
        <v>3638142.1962387124</v>
      </c>
    </row>
    <row r="675" spans="1:23" x14ac:dyDescent="0.25">
      <c r="A675">
        <v>2011</v>
      </c>
      <c r="B675" s="7" t="s">
        <v>442</v>
      </c>
      <c r="C675" s="9">
        <v>74968.379653175798</v>
      </c>
      <c r="D675" s="9"/>
      <c r="E675" s="9"/>
      <c r="F675" s="9"/>
      <c r="G675" s="9">
        <v>216271.28084828949</v>
      </c>
      <c r="H675" s="9"/>
      <c r="I675" s="9"/>
      <c r="J675" s="9">
        <v>17651.339091550628</v>
      </c>
      <c r="K675" s="9"/>
      <c r="L675" s="9"/>
      <c r="M675" s="9">
        <v>67408.826445572136</v>
      </c>
      <c r="N675" s="9">
        <v>33863.103426524161</v>
      </c>
      <c r="O675" s="9">
        <v>817335.97998572001</v>
      </c>
      <c r="P675" s="9">
        <v>19505.840319395469</v>
      </c>
      <c r="Q675" s="9">
        <v>271985.53307215282</v>
      </c>
      <c r="R675" s="9">
        <v>106861.32207570598</v>
      </c>
      <c r="S675" s="9">
        <v>74449.850840982894</v>
      </c>
      <c r="T675" s="9">
        <v>36006.535891792359</v>
      </c>
      <c r="U675" s="9">
        <v>1030.8396536523203</v>
      </c>
      <c r="V675" s="9">
        <v>192058.83882858322</v>
      </c>
      <c r="W675" s="9">
        <v>1929397.6701330976</v>
      </c>
    </row>
    <row r="676" spans="1:23" x14ac:dyDescent="0.25">
      <c r="A676">
        <v>2011</v>
      </c>
      <c r="B676" s="7" t="s">
        <v>443</v>
      </c>
      <c r="C676" s="9">
        <v>92236.011259065956</v>
      </c>
      <c r="D676" s="9"/>
      <c r="E676" s="9"/>
      <c r="F676" s="9"/>
      <c r="G676" s="9">
        <v>440270.05358244525</v>
      </c>
      <c r="H676" s="9"/>
      <c r="I676" s="9"/>
      <c r="J676" s="9">
        <v>31396.567717217924</v>
      </c>
      <c r="K676" s="9"/>
      <c r="L676" s="9"/>
      <c r="M676" s="9">
        <v>285549.14594810415</v>
      </c>
      <c r="N676" s="9">
        <v>51164.358644187349</v>
      </c>
      <c r="O676" s="9">
        <v>1553310.082998432</v>
      </c>
      <c r="P676" s="9">
        <v>19156.282015009932</v>
      </c>
      <c r="Q676" s="9">
        <v>751399.66200420167</v>
      </c>
      <c r="R676" s="9">
        <v>137461.47103466309</v>
      </c>
      <c r="S676" s="9">
        <v>46278.04390165861</v>
      </c>
      <c r="T676" s="9">
        <v>38514.554846581945</v>
      </c>
      <c r="U676" s="9">
        <v>24425.0656127658</v>
      </c>
      <c r="V676" s="9">
        <v>406191.59035611764</v>
      </c>
      <c r="W676" s="9">
        <v>3877352.8899204517</v>
      </c>
    </row>
    <row r="677" spans="1:23" x14ac:dyDescent="0.25">
      <c r="A677">
        <v>2011</v>
      </c>
      <c r="B677" s="7" t="s">
        <v>444</v>
      </c>
      <c r="C677" s="9">
        <v>13286.703817840078</v>
      </c>
      <c r="D677" s="9"/>
      <c r="E677" s="9"/>
      <c r="F677" s="9"/>
      <c r="G677" s="9">
        <v>43236.394176534755</v>
      </c>
      <c r="H677" s="9"/>
      <c r="I677" s="9"/>
      <c r="J677" s="9">
        <v>5062.9620566768135</v>
      </c>
      <c r="K677" s="9"/>
      <c r="L677" s="9"/>
      <c r="M677" s="9">
        <v>5984.6342496977213</v>
      </c>
      <c r="N677" s="9">
        <v>11404.264292833504</v>
      </c>
      <c r="O677" s="9">
        <v>244417.53941544774</v>
      </c>
      <c r="P677" s="9">
        <v>2325.6105286156317</v>
      </c>
      <c r="Q677" s="9">
        <v>47109.453715035837</v>
      </c>
      <c r="R677" s="9">
        <v>12177.686742311984</v>
      </c>
      <c r="S677" s="9">
        <v>9587.7266562546574</v>
      </c>
      <c r="T677" s="9">
        <v>1331.6988956268888</v>
      </c>
      <c r="U677" s="9">
        <v>619.87750450193732</v>
      </c>
      <c r="V677" s="9">
        <v>48984.875233166109</v>
      </c>
      <c r="W677" s="9">
        <v>445529.42728454364</v>
      </c>
    </row>
    <row r="678" spans="1:23" x14ac:dyDescent="0.25">
      <c r="A678">
        <v>2011</v>
      </c>
      <c r="B678" s="7" t="s">
        <v>445</v>
      </c>
      <c r="C678" s="9">
        <v>15074.846602486541</v>
      </c>
      <c r="D678" s="9"/>
      <c r="E678" s="9"/>
      <c r="F678" s="9"/>
      <c r="G678" s="9">
        <v>72449.70799551213</v>
      </c>
      <c r="H678" s="9"/>
      <c r="I678" s="9"/>
      <c r="J678" s="9">
        <v>4564.8473063165511</v>
      </c>
      <c r="K678" s="9"/>
      <c r="L678" s="9"/>
      <c r="M678" s="9">
        <v>9414.5630760516051</v>
      </c>
      <c r="N678" s="9">
        <v>14712.923565716414</v>
      </c>
      <c r="O678" s="9">
        <v>196992.38189622157</v>
      </c>
      <c r="P678" s="9">
        <v>8622.9025694183711</v>
      </c>
      <c r="Q678" s="9">
        <v>20413.025436570875</v>
      </c>
      <c r="R678" s="9">
        <v>16861.361150225755</v>
      </c>
      <c r="S678" s="9">
        <v>7104.6930617527214</v>
      </c>
      <c r="T678" s="9">
        <v>11674.404244849495</v>
      </c>
      <c r="U678" s="9">
        <v>3903.7178449316129</v>
      </c>
      <c r="V678" s="9">
        <v>36612.632376674956</v>
      </c>
      <c r="W678" s="9">
        <v>418402.0071267286</v>
      </c>
    </row>
    <row r="679" spans="1:23" x14ac:dyDescent="0.25">
      <c r="A679">
        <v>2011</v>
      </c>
      <c r="B679" s="7" t="s">
        <v>446</v>
      </c>
      <c r="C679" s="9">
        <v>30291.855366332165</v>
      </c>
      <c r="D679" s="9"/>
      <c r="E679" s="9"/>
      <c r="F679" s="9"/>
      <c r="G679" s="9">
        <v>163531.4449106337</v>
      </c>
      <c r="H679" s="9"/>
      <c r="I679" s="9"/>
      <c r="J679" s="9">
        <v>13243.526346180102</v>
      </c>
      <c r="K679" s="9"/>
      <c r="L679" s="9"/>
      <c r="M679" s="9">
        <v>48050.090337347865</v>
      </c>
      <c r="N679" s="9">
        <v>13762.122210080253</v>
      </c>
      <c r="O679" s="9">
        <v>488085.42647801328</v>
      </c>
      <c r="P679" s="9">
        <v>4429.2812183893147</v>
      </c>
      <c r="Q679" s="9">
        <v>111628.59513022713</v>
      </c>
      <c r="R679" s="9">
        <v>33568.541147849435</v>
      </c>
      <c r="S679" s="9">
        <v>22282.60182166125</v>
      </c>
      <c r="T679" s="9">
        <v>3862.484396872369</v>
      </c>
      <c r="U679" s="9">
        <v>1954.0150289483868</v>
      </c>
      <c r="V679" s="9">
        <v>112732.61632236866</v>
      </c>
      <c r="W679" s="9">
        <v>1047422.6007149038</v>
      </c>
    </row>
    <row r="680" spans="1:23" x14ac:dyDescent="0.25">
      <c r="A680">
        <v>2011</v>
      </c>
      <c r="B680" s="7" t="s">
        <v>447</v>
      </c>
      <c r="C680" s="9">
        <v>31290.657990999713</v>
      </c>
      <c r="D680" s="9"/>
      <c r="E680" s="9"/>
      <c r="F680" s="9"/>
      <c r="G680" s="9">
        <v>216358.05712219852</v>
      </c>
      <c r="H680" s="9"/>
      <c r="I680" s="9"/>
      <c r="J680" s="9">
        <v>9478.7692374169565</v>
      </c>
      <c r="K680" s="9"/>
      <c r="L680" s="9"/>
      <c r="M680" s="9">
        <v>21248.125971039844</v>
      </c>
      <c r="N680" s="9">
        <v>21842.248431949025</v>
      </c>
      <c r="O680" s="9">
        <v>1328191.5516196534</v>
      </c>
      <c r="P680" s="9">
        <v>2060.1184057367723</v>
      </c>
      <c r="Q680" s="9">
        <v>377038.59387807752</v>
      </c>
      <c r="R680" s="9">
        <v>91921.126795907301</v>
      </c>
      <c r="S680" s="9">
        <v>20763.444943310489</v>
      </c>
      <c r="T680" s="9">
        <v>5549.1484138751675</v>
      </c>
      <c r="U680" s="9">
        <v>16705.987607501687</v>
      </c>
      <c r="V680" s="9">
        <v>627192.57747277105</v>
      </c>
      <c r="W680" s="9">
        <v>2769640.4078904381</v>
      </c>
    </row>
    <row r="681" spans="1:23" x14ac:dyDescent="0.25">
      <c r="B681" s="7" t="s">
        <v>88</v>
      </c>
      <c r="C681" s="9">
        <v>1253604.9865475197</v>
      </c>
      <c r="D681" s="9"/>
      <c r="E681" s="9"/>
      <c r="F681" s="9"/>
      <c r="G681" s="9">
        <v>8687325.8464180641</v>
      </c>
      <c r="H681" s="9"/>
      <c r="I681" s="9"/>
      <c r="J681" s="9">
        <v>476279.49740475445</v>
      </c>
      <c r="K681" s="9"/>
      <c r="L681" s="9"/>
      <c r="M681" s="9">
        <v>2949245.7677624398</v>
      </c>
      <c r="N681" s="9">
        <v>1330620.8602506639</v>
      </c>
      <c r="O681" s="9">
        <v>31914619.438069854</v>
      </c>
      <c r="P681" s="9">
        <v>1422982.1764412508</v>
      </c>
      <c r="Q681" s="9">
        <v>12104265.115033455</v>
      </c>
      <c r="R681" s="9">
        <v>2286042.8243330149</v>
      </c>
      <c r="S681" s="9">
        <v>951589.8819072207</v>
      </c>
      <c r="T681" s="9">
        <v>1302597.9934571474</v>
      </c>
      <c r="U681" s="9">
        <v>503404.76714302256</v>
      </c>
      <c r="V681" s="9">
        <v>10364397.082646813</v>
      </c>
      <c r="W681" s="9">
        <v>75546976.237415209</v>
      </c>
    </row>
    <row r="683" spans="1:23" x14ac:dyDescent="0.25">
      <c r="C683" s="13" t="s">
        <v>93</v>
      </c>
    </row>
    <row r="684" spans="1:23" x14ac:dyDescent="0.25">
      <c r="C684" s="134" t="s">
        <v>48</v>
      </c>
      <c r="M684" s="134" t="s">
        <v>845</v>
      </c>
      <c r="W684" s="134" t="s">
        <v>84</v>
      </c>
    </row>
    <row r="685" spans="1:23" x14ac:dyDescent="0.25">
      <c r="A685">
        <v>2012</v>
      </c>
      <c r="B685" s="13" t="s">
        <v>94</v>
      </c>
      <c r="C685" s="134" t="s">
        <v>780</v>
      </c>
      <c r="D685" s="134" t="s">
        <v>782</v>
      </c>
      <c r="E685" s="134" t="s">
        <v>23</v>
      </c>
      <c r="F685" s="134" t="s">
        <v>787</v>
      </c>
      <c r="G685" s="134" t="s">
        <v>788</v>
      </c>
      <c r="H685" s="134" t="s">
        <v>791</v>
      </c>
      <c r="I685" s="134" t="s">
        <v>25</v>
      </c>
      <c r="J685" s="134" t="s">
        <v>24</v>
      </c>
      <c r="K685" s="134" t="s">
        <v>35</v>
      </c>
      <c r="L685" s="134" t="s">
        <v>795</v>
      </c>
      <c r="M685" s="134" t="s">
        <v>780</v>
      </c>
      <c r="N685" s="134" t="s">
        <v>782</v>
      </c>
      <c r="O685" s="134" t="s">
        <v>23</v>
      </c>
      <c r="P685" s="134" t="s">
        <v>787</v>
      </c>
      <c r="Q685" s="134" t="s">
        <v>788</v>
      </c>
      <c r="R685" s="134" t="s">
        <v>791</v>
      </c>
      <c r="S685" s="134" t="s">
        <v>25</v>
      </c>
      <c r="T685" s="134" t="s">
        <v>24</v>
      </c>
      <c r="U685" s="134" t="s">
        <v>35</v>
      </c>
      <c r="V685" s="134" t="s">
        <v>795</v>
      </c>
    </row>
    <row r="686" spans="1:23" x14ac:dyDescent="0.25">
      <c r="A686">
        <v>2012</v>
      </c>
      <c r="B686" s="7" t="s">
        <v>448</v>
      </c>
      <c r="C686" s="9">
        <v>13716.515319655335</v>
      </c>
      <c r="D686" s="9"/>
      <c r="E686" s="9"/>
      <c r="F686" s="9"/>
      <c r="G686" s="9">
        <v>42066.070279231491</v>
      </c>
      <c r="H686" s="9"/>
      <c r="I686" s="9"/>
      <c r="J686" s="9">
        <v>3482.825791766983</v>
      </c>
      <c r="K686" s="9"/>
      <c r="L686" s="9"/>
      <c r="M686" s="9">
        <v>2821.7645977555107</v>
      </c>
      <c r="N686" s="9">
        <v>1449.1605553856748</v>
      </c>
      <c r="O686" s="9">
        <v>127871.29420460007</v>
      </c>
      <c r="P686" s="9">
        <v>713.25403721955865</v>
      </c>
      <c r="Q686" s="9">
        <v>15575.060491290862</v>
      </c>
      <c r="R686" s="9">
        <v>7149.3039984758452</v>
      </c>
      <c r="S686" s="9">
        <v>2231.5043921139609</v>
      </c>
      <c r="T686" s="9">
        <v>1335.6215047667599</v>
      </c>
      <c r="U686" s="9">
        <v>273.61106999342462</v>
      </c>
      <c r="V686" s="9">
        <v>9655.2086957317806</v>
      </c>
      <c r="W686" s="9">
        <v>228341.19493798725</v>
      </c>
    </row>
    <row r="687" spans="1:23" x14ac:dyDescent="0.25">
      <c r="A687">
        <v>2012</v>
      </c>
      <c r="B687" s="7" t="s">
        <v>449</v>
      </c>
      <c r="C687" s="9">
        <v>3205.4509315596915</v>
      </c>
      <c r="D687" s="9"/>
      <c r="E687" s="9"/>
      <c r="F687" s="9"/>
      <c r="G687" s="9">
        <v>11446.426111553279</v>
      </c>
      <c r="H687" s="9"/>
      <c r="I687" s="9"/>
      <c r="J687" s="9">
        <v>1577.054037915638</v>
      </c>
      <c r="K687" s="9"/>
      <c r="L687" s="9"/>
      <c r="M687" s="9">
        <v>3671.5938183207018</v>
      </c>
      <c r="N687" s="9">
        <v>1134.423608026922</v>
      </c>
      <c r="O687" s="9">
        <v>35687.02101422273</v>
      </c>
      <c r="P687" s="9">
        <v>303.56667157328098</v>
      </c>
      <c r="Q687" s="9">
        <v>3166.5033208862378</v>
      </c>
      <c r="R687" s="9">
        <v>1665.1515360691462</v>
      </c>
      <c r="S687" s="9">
        <v>1949.1020832626416</v>
      </c>
      <c r="T687" s="9">
        <v>846.79579344296997</v>
      </c>
      <c r="U687" s="9">
        <v>9606.6694768788111</v>
      </c>
      <c r="V687" s="9">
        <v>3310.5102721763965</v>
      </c>
      <c r="W687" s="9">
        <v>77570.268675888452</v>
      </c>
    </row>
    <row r="688" spans="1:23" x14ac:dyDescent="0.25">
      <c r="A688">
        <v>2012</v>
      </c>
      <c r="B688" s="7" t="s">
        <v>450</v>
      </c>
      <c r="C688" s="9">
        <v>20359.792549508446</v>
      </c>
      <c r="D688" s="9"/>
      <c r="E688" s="9"/>
      <c r="F688" s="9"/>
      <c r="G688" s="9">
        <v>83927.845373289747</v>
      </c>
      <c r="H688" s="9"/>
      <c r="I688" s="9"/>
      <c r="J688" s="9">
        <v>7245.5536139147807</v>
      </c>
      <c r="K688" s="9"/>
      <c r="L688" s="9"/>
      <c r="M688" s="9">
        <v>37199.155176878812</v>
      </c>
      <c r="N688" s="9">
        <v>38779.105285476668</v>
      </c>
      <c r="O688" s="9">
        <v>336628.22550629912</v>
      </c>
      <c r="P688" s="9">
        <v>2087.6809451674053</v>
      </c>
      <c r="Q688" s="9">
        <v>63761.391488315341</v>
      </c>
      <c r="R688" s="9">
        <v>13963.489386834814</v>
      </c>
      <c r="S688" s="9">
        <v>6279.427130614451</v>
      </c>
      <c r="T688" s="9">
        <v>1117.9140804521041</v>
      </c>
      <c r="U688" s="9">
        <v>197.07303568728321</v>
      </c>
      <c r="V688" s="9">
        <v>53277.025341118715</v>
      </c>
      <c r="W688" s="9">
        <v>664823.67891355755</v>
      </c>
    </row>
    <row r="689" spans="1:23" x14ac:dyDescent="0.25">
      <c r="A689">
        <v>2012</v>
      </c>
      <c r="B689" s="7" t="s">
        <v>451</v>
      </c>
      <c r="C689" s="9">
        <v>961.56490204353634</v>
      </c>
      <c r="D689" s="9"/>
      <c r="E689" s="9"/>
      <c r="F689" s="9"/>
      <c r="G689" s="9">
        <v>13408.783774001642</v>
      </c>
      <c r="H689" s="9"/>
      <c r="I689" s="9"/>
      <c r="J689" s="9">
        <v>1915.763502763444</v>
      </c>
      <c r="K689" s="9"/>
      <c r="L689" s="9"/>
      <c r="M689" s="9">
        <v>121.36800649399358</v>
      </c>
      <c r="N689" s="9">
        <v>330.55241638976952</v>
      </c>
      <c r="O689" s="9">
        <v>37207.313787007399</v>
      </c>
      <c r="P689" s="9">
        <v>152.25826176458247</v>
      </c>
      <c r="Q689" s="9">
        <v>4003.0017615853367</v>
      </c>
      <c r="R689" s="9">
        <v>2528.5633244911883</v>
      </c>
      <c r="S689" s="9">
        <v>2390.8221063617175</v>
      </c>
      <c r="T689" s="9">
        <v>974.53564609383966</v>
      </c>
      <c r="U689" s="9">
        <v>394.15664369298827</v>
      </c>
      <c r="V689" s="9">
        <v>3125.7369194812568</v>
      </c>
      <c r="W689" s="9">
        <v>67514.421052170685</v>
      </c>
    </row>
    <row r="690" spans="1:23" x14ac:dyDescent="0.25">
      <c r="A690">
        <v>2012</v>
      </c>
      <c r="B690" s="7" t="s">
        <v>452</v>
      </c>
      <c r="C690" s="9">
        <v>10483.208114418936</v>
      </c>
      <c r="D690" s="9"/>
      <c r="E690" s="9"/>
      <c r="F690" s="9"/>
      <c r="G690" s="9">
        <v>103038.46467094487</v>
      </c>
      <c r="H690" s="9"/>
      <c r="I690" s="9"/>
      <c r="J690" s="9">
        <v>8288.5986247458331</v>
      </c>
      <c r="K690" s="9"/>
      <c r="L690" s="9"/>
      <c r="M690" s="9">
        <v>13812.071598095274</v>
      </c>
      <c r="N690" s="9">
        <v>15971.44809307164</v>
      </c>
      <c r="O690" s="9">
        <v>288505.17037083948</v>
      </c>
      <c r="P690" s="9">
        <v>3452.4841325179832</v>
      </c>
      <c r="Q690" s="9">
        <v>92697.639231768408</v>
      </c>
      <c r="R690" s="9">
        <v>29894.289672915358</v>
      </c>
      <c r="S690" s="9">
        <v>7751.5246789634703</v>
      </c>
      <c r="T690" s="9">
        <v>1622.575888058785</v>
      </c>
      <c r="U690" s="9">
        <v>67372.639916993692</v>
      </c>
      <c r="V690" s="9">
        <v>59852.097628309421</v>
      </c>
      <c r="W690" s="9">
        <v>702742.21262164309</v>
      </c>
    </row>
    <row r="691" spans="1:23" x14ac:dyDescent="0.25">
      <c r="A691">
        <v>2012</v>
      </c>
      <c r="B691" s="7" t="s">
        <v>453</v>
      </c>
      <c r="C691" s="9">
        <v>952.70628734398258</v>
      </c>
      <c r="D691" s="9"/>
      <c r="E691" s="9"/>
      <c r="F691" s="9"/>
      <c r="G691" s="9">
        <v>11298.156524265059</v>
      </c>
      <c r="H691" s="9"/>
      <c r="I691" s="9"/>
      <c r="J691" s="9">
        <v>300.10977493765193</v>
      </c>
      <c r="K691" s="9"/>
      <c r="L691" s="9"/>
      <c r="M691" s="9">
        <v>1763.1111343170401</v>
      </c>
      <c r="N691" s="9">
        <v>634.94940412055439</v>
      </c>
      <c r="O691" s="9">
        <v>34212.971525858513</v>
      </c>
      <c r="P691" s="9">
        <v>0</v>
      </c>
      <c r="Q691" s="9">
        <v>0</v>
      </c>
      <c r="R691" s="9">
        <v>1746.9385328344174</v>
      </c>
      <c r="S691" s="9">
        <v>601.82651898770769</v>
      </c>
      <c r="T691" s="9">
        <v>0</v>
      </c>
      <c r="U691" s="9">
        <v>171.90351741801067</v>
      </c>
      <c r="V691" s="9">
        <v>7195.6643099924077</v>
      </c>
      <c r="W691" s="9">
        <v>58878.33753007534</v>
      </c>
    </row>
    <row r="692" spans="1:23" x14ac:dyDescent="0.25">
      <c r="A692">
        <v>2012</v>
      </c>
      <c r="B692" s="7" t="s">
        <v>454</v>
      </c>
      <c r="C692" s="9">
        <v>2680.8289393426285</v>
      </c>
      <c r="D692" s="9"/>
      <c r="E692" s="9"/>
      <c r="F692" s="9"/>
      <c r="G692" s="9">
        <v>17996.013159975046</v>
      </c>
      <c r="H692" s="9"/>
      <c r="I692" s="9"/>
      <c r="J692" s="9">
        <v>1661.4570058130225</v>
      </c>
      <c r="K692" s="9"/>
      <c r="L692" s="9"/>
      <c r="M692" s="9">
        <v>5131.3973315007088</v>
      </c>
      <c r="N692" s="9">
        <v>706.10008720370706</v>
      </c>
      <c r="O692" s="9">
        <v>63448.640965042803</v>
      </c>
      <c r="P692" s="9">
        <v>0</v>
      </c>
      <c r="Q692" s="9">
        <v>10290.092523694628</v>
      </c>
      <c r="R692" s="9">
        <v>4873.9278927066462</v>
      </c>
      <c r="S692" s="9">
        <v>1659.320695663524</v>
      </c>
      <c r="T692" s="9">
        <v>90.31052301674768</v>
      </c>
      <c r="U692" s="9">
        <v>0</v>
      </c>
      <c r="V692" s="9">
        <v>8738.7527016248969</v>
      </c>
      <c r="W692" s="9">
        <v>117276.84182558434</v>
      </c>
    </row>
    <row r="693" spans="1:23" x14ac:dyDescent="0.25">
      <c r="A693">
        <v>2012</v>
      </c>
      <c r="B693" s="7" t="s">
        <v>455</v>
      </c>
      <c r="C693" s="9">
        <v>15616.584654472088</v>
      </c>
      <c r="D693" s="9"/>
      <c r="E693" s="9"/>
      <c r="F693" s="9"/>
      <c r="G693" s="9">
        <v>73666.530953384252</v>
      </c>
      <c r="H693" s="9"/>
      <c r="I693" s="9"/>
      <c r="J693" s="9">
        <v>6312.2912886786326</v>
      </c>
      <c r="K693" s="9"/>
      <c r="L693" s="9"/>
      <c r="M693" s="9">
        <v>5589.6767731176697</v>
      </c>
      <c r="N693" s="9">
        <v>2841.4343126597328</v>
      </c>
      <c r="O693" s="9">
        <v>211805.09327708927</v>
      </c>
      <c r="P693" s="9">
        <v>304.63975289575626</v>
      </c>
      <c r="Q693" s="9">
        <v>23672.719099100577</v>
      </c>
      <c r="R693" s="9">
        <v>10641.474079462836</v>
      </c>
      <c r="S693" s="9">
        <v>3464.4618250680451</v>
      </c>
      <c r="T693" s="9">
        <v>4727.5458007527322</v>
      </c>
      <c r="U693" s="9">
        <v>2607.5465513906106</v>
      </c>
      <c r="V693" s="9">
        <v>40240.753355107234</v>
      </c>
      <c r="W693" s="9">
        <v>401490.75172317936</v>
      </c>
    </row>
    <row r="694" spans="1:23" x14ac:dyDescent="0.25">
      <c r="A694">
        <v>2012</v>
      </c>
      <c r="B694" s="7" t="s">
        <v>456</v>
      </c>
      <c r="C694" s="9">
        <v>8546.3292388355185</v>
      </c>
      <c r="D694" s="9"/>
      <c r="E694" s="9"/>
      <c r="F694" s="9"/>
      <c r="G694" s="9">
        <v>49537.778213148405</v>
      </c>
      <c r="H694" s="9"/>
      <c r="I694" s="9"/>
      <c r="J694" s="9">
        <v>4135.9499345750264</v>
      </c>
      <c r="K694" s="9"/>
      <c r="L694" s="9"/>
      <c r="M694" s="9">
        <v>7466.6883027222675</v>
      </c>
      <c r="N694" s="9">
        <v>20512.49274505764</v>
      </c>
      <c r="O694" s="9">
        <v>96346.929552161848</v>
      </c>
      <c r="P694" s="9">
        <v>3712.9190471039692</v>
      </c>
      <c r="Q694" s="9">
        <v>14822.595691187635</v>
      </c>
      <c r="R694" s="9">
        <v>6628.3859936648623</v>
      </c>
      <c r="S694" s="9">
        <v>1874.2103792822186</v>
      </c>
      <c r="T694" s="9">
        <v>204.85500480475901</v>
      </c>
      <c r="U694" s="9">
        <v>5625.2858389304211</v>
      </c>
      <c r="V694" s="9">
        <v>36817.45777344767</v>
      </c>
      <c r="W694" s="9">
        <v>256231.87771492224</v>
      </c>
    </row>
    <row r="695" spans="1:23" x14ac:dyDescent="0.25">
      <c r="A695">
        <v>2012</v>
      </c>
      <c r="B695" s="7" t="s">
        <v>457</v>
      </c>
      <c r="C695" s="9">
        <v>19594.392355843258</v>
      </c>
      <c r="D695" s="9"/>
      <c r="E695" s="9"/>
      <c r="F695" s="9"/>
      <c r="G695" s="9">
        <v>239667.1028731027</v>
      </c>
      <c r="H695" s="9"/>
      <c r="I695" s="9"/>
      <c r="J695" s="9">
        <v>6843.4198045754883</v>
      </c>
      <c r="K695" s="9"/>
      <c r="L695" s="9"/>
      <c r="M695" s="9">
        <v>45531.170205327275</v>
      </c>
      <c r="N695" s="9">
        <v>73688.857865350699</v>
      </c>
      <c r="O695" s="9">
        <v>371784.02826689865</v>
      </c>
      <c r="P695" s="9">
        <v>2644.6205027981055</v>
      </c>
      <c r="Q695" s="9">
        <v>142507.43620386111</v>
      </c>
      <c r="R695" s="9">
        <v>31890.306648332622</v>
      </c>
      <c r="S695" s="9">
        <v>48024.806588441068</v>
      </c>
      <c r="T695" s="9">
        <v>17309.351529274769</v>
      </c>
      <c r="U695" s="9">
        <v>2160.3107905538304</v>
      </c>
      <c r="V695" s="9">
        <v>104427.44012927615</v>
      </c>
      <c r="W695" s="9">
        <v>1106073.2437636359</v>
      </c>
    </row>
    <row r="696" spans="1:23" x14ac:dyDescent="0.25">
      <c r="A696">
        <v>2012</v>
      </c>
      <c r="B696" s="7" t="s">
        <v>458</v>
      </c>
      <c r="C696" s="9">
        <v>7026.9750478023134</v>
      </c>
      <c r="D696" s="9"/>
      <c r="E696" s="9"/>
      <c r="F696" s="9"/>
      <c r="G696" s="9">
        <v>55471.759429640515</v>
      </c>
      <c r="H696" s="9"/>
      <c r="I696" s="9"/>
      <c r="J696" s="9">
        <v>5056.4244502981574</v>
      </c>
      <c r="K696" s="9"/>
      <c r="L696" s="9"/>
      <c r="M696" s="9">
        <v>13266.596132071738</v>
      </c>
      <c r="N696" s="9">
        <v>9462.8754531623763</v>
      </c>
      <c r="O696" s="9">
        <v>309667.08754998317</v>
      </c>
      <c r="P696" s="9">
        <v>4313.4699704159311</v>
      </c>
      <c r="Q696" s="9">
        <v>36538.034016645819</v>
      </c>
      <c r="R696" s="9">
        <v>12630.954443247665</v>
      </c>
      <c r="S696" s="9">
        <v>9252.0873808582455</v>
      </c>
      <c r="T696" s="9">
        <v>663.48643883615568</v>
      </c>
      <c r="U696" s="9">
        <v>2496.9193981405815</v>
      </c>
      <c r="V696" s="9">
        <v>49958.257240110936</v>
      </c>
      <c r="W696" s="9">
        <v>515804.92695121357</v>
      </c>
    </row>
    <row r="697" spans="1:23" x14ac:dyDescent="0.25">
      <c r="A697">
        <v>2012</v>
      </c>
      <c r="B697" s="7" t="s">
        <v>459</v>
      </c>
      <c r="C697" s="9">
        <v>10990.907807478812</v>
      </c>
      <c r="D697" s="9"/>
      <c r="E697" s="9"/>
      <c r="F697" s="9"/>
      <c r="G697" s="9">
        <v>48882.050502081729</v>
      </c>
      <c r="H697" s="9"/>
      <c r="I697" s="9"/>
      <c r="J697" s="9">
        <v>3521.3443631093396</v>
      </c>
      <c r="K697" s="9"/>
      <c r="L697" s="9"/>
      <c r="M697" s="9">
        <v>2098.4301590749451</v>
      </c>
      <c r="N697" s="9">
        <v>24173.165296324543</v>
      </c>
      <c r="O697" s="9">
        <v>219574.72085433986</v>
      </c>
      <c r="P697" s="9">
        <v>5504.9190143117812</v>
      </c>
      <c r="Q697" s="9">
        <v>40426.42282353765</v>
      </c>
      <c r="R697" s="9">
        <v>9067.7874798202301</v>
      </c>
      <c r="S697" s="9">
        <v>4017.9251767832416</v>
      </c>
      <c r="T697" s="9">
        <v>10097.987477777742</v>
      </c>
      <c r="U697" s="9">
        <v>19.848206141395579</v>
      </c>
      <c r="V697" s="9">
        <v>28904.136776911611</v>
      </c>
      <c r="W697" s="9">
        <v>407279.64593769296</v>
      </c>
    </row>
    <row r="698" spans="1:23" x14ac:dyDescent="0.25">
      <c r="A698">
        <v>2012</v>
      </c>
      <c r="B698" s="7" t="s">
        <v>460</v>
      </c>
      <c r="C698" s="9">
        <v>25128.678714254631</v>
      </c>
      <c r="D698" s="9"/>
      <c r="E698" s="9"/>
      <c r="F698" s="9"/>
      <c r="G698" s="9">
        <v>422286.7274967829</v>
      </c>
      <c r="H698" s="9"/>
      <c r="I698" s="9"/>
      <c r="J698" s="9">
        <v>20381.372893928205</v>
      </c>
      <c r="K698" s="9"/>
      <c r="L698" s="9"/>
      <c r="M698" s="9">
        <v>310507.8462390168</v>
      </c>
      <c r="N698" s="9">
        <v>24411.404128078517</v>
      </c>
      <c r="O698" s="9">
        <v>540533.30689380772</v>
      </c>
      <c r="P698" s="9">
        <v>7750.2191915992771</v>
      </c>
      <c r="Q698" s="9">
        <v>176132.23012190865</v>
      </c>
      <c r="R698" s="9">
        <v>32234.444695468344</v>
      </c>
      <c r="S698" s="9">
        <v>23287.753927072346</v>
      </c>
      <c r="T698" s="9">
        <v>6407.1283226509095</v>
      </c>
      <c r="U698" s="9">
        <v>3744.6377133871492</v>
      </c>
      <c r="V698" s="9">
        <v>197159.65782603179</v>
      </c>
      <c r="W698" s="9">
        <v>1789965.4081639871</v>
      </c>
    </row>
    <row r="699" spans="1:23" x14ac:dyDescent="0.25">
      <c r="A699">
        <v>2012</v>
      </c>
      <c r="B699" s="7" t="s">
        <v>461</v>
      </c>
      <c r="C699" s="9">
        <v>4393.1900951241296</v>
      </c>
      <c r="D699" s="9"/>
      <c r="E699" s="9"/>
      <c r="F699" s="9"/>
      <c r="G699" s="9">
        <v>39811.010060218912</v>
      </c>
      <c r="H699" s="9"/>
      <c r="I699" s="9"/>
      <c r="J699" s="9">
        <v>1880.5951807850299</v>
      </c>
      <c r="K699" s="9"/>
      <c r="L699" s="9"/>
      <c r="M699" s="9">
        <v>3421.4316707626931</v>
      </c>
      <c r="N699" s="9">
        <v>2215.6544019135413</v>
      </c>
      <c r="O699" s="9">
        <v>145351.23655216751</v>
      </c>
      <c r="P699" s="9">
        <v>2483.7874488030875</v>
      </c>
      <c r="Q699" s="9">
        <v>23307.642904759992</v>
      </c>
      <c r="R699" s="9">
        <v>10935.664857978012</v>
      </c>
      <c r="S699" s="9">
        <v>5276.7884966102201</v>
      </c>
      <c r="T699" s="9">
        <v>895.88483399192228</v>
      </c>
      <c r="U699" s="9">
        <v>100.30487023979967</v>
      </c>
      <c r="V699" s="9">
        <v>21630.285618553527</v>
      </c>
      <c r="W699" s="9">
        <v>261703.47699190836</v>
      </c>
    </row>
    <row r="700" spans="1:23" x14ac:dyDescent="0.25">
      <c r="A700">
        <v>2012</v>
      </c>
      <c r="B700" s="7" t="s">
        <v>462</v>
      </c>
      <c r="C700" s="9">
        <v>10282.379215910807</v>
      </c>
      <c r="D700" s="9"/>
      <c r="E700" s="9"/>
      <c r="F700" s="9"/>
      <c r="G700" s="9">
        <v>47425.38522780755</v>
      </c>
      <c r="H700" s="9"/>
      <c r="I700" s="9"/>
      <c r="J700" s="9">
        <v>1228.0681528995815</v>
      </c>
      <c r="K700" s="9"/>
      <c r="L700" s="9"/>
      <c r="M700" s="9">
        <v>17756.358113793089</v>
      </c>
      <c r="N700" s="9">
        <v>4334.3150751769963</v>
      </c>
      <c r="O700" s="9">
        <v>117029.58085954261</v>
      </c>
      <c r="P700" s="9">
        <v>10282.914404249366</v>
      </c>
      <c r="Q700" s="9">
        <v>28079.845174109374</v>
      </c>
      <c r="R700" s="9">
        <v>11429.929581916895</v>
      </c>
      <c r="S700" s="9">
        <v>4777.1504579066714</v>
      </c>
      <c r="T700" s="9">
        <v>0</v>
      </c>
      <c r="U700" s="9">
        <v>218.23908130962471</v>
      </c>
      <c r="V700" s="9">
        <v>33973.980970258097</v>
      </c>
      <c r="W700" s="9">
        <v>286818.14631488069</v>
      </c>
    </row>
    <row r="701" spans="1:23" x14ac:dyDescent="0.25">
      <c r="A701">
        <v>2012</v>
      </c>
      <c r="B701" s="7" t="s">
        <v>463</v>
      </c>
      <c r="C701" s="9">
        <v>35427.92853263396</v>
      </c>
      <c r="D701" s="9"/>
      <c r="E701" s="9"/>
      <c r="F701" s="9"/>
      <c r="G701" s="9">
        <v>315258.61895049841</v>
      </c>
      <c r="H701" s="9"/>
      <c r="I701" s="9"/>
      <c r="J701" s="9">
        <v>21741.215341717187</v>
      </c>
      <c r="K701" s="9"/>
      <c r="L701" s="9"/>
      <c r="M701" s="9">
        <v>58508.836039005881</v>
      </c>
      <c r="N701" s="9">
        <v>66316.726335441097</v>
      </c>
      <c r="O701" s="9">
        <v>618005.62873300165</v>
      </c>
      <c r="P701" s="9">
        <v>9757.1518763143868</v>
      </c>
      <c r="Q701" s="9">
        <v>117283.42857675397</v>
      </c>
      <c r="R701" s="9">
        <v>49298.582697154648</v>
      </c>
      <c r="S701" s="9">
        <v>23282.542703633389</v>
      </c>
      <c r="T701" s="9">
        <v>14603.19172180285</v>
      </c>
      <c r="U701" s="9">
        <v>9608.8375950629943</v>
      </c>
      <c r="V701" s="9">
        <v>221173.07631792373</v>
      </c>
      <c r="W701" s="9">
        <v>1560265.765420944</v>
      </c>
    </row>
    <row r="702" spans="1:23" x14ac:dyDescent="0.25">
      <c r="A702">
        <v>2012</v>
      </c>
      <c r="B702" s="7" t="s">
        <v>464</v>
      </c>
      <c r="C702" s="9">
        <v>103384.14705235857</v>
      </c>
      <c r="D702" s="9"/>
      <c r="E702" s="9"/>
      <c r="F702" s="9"/>
      <c r="G702" s="9">
        <v>693148.67501889786</v>
      </c>
      <c r="H702" s="9"/>
      <c r="I702" s="9"/>
      <c r="J702" s="9">
        <v>51295.586042496128</v>
      </c>
      <c r="K702" s="9"/>
      <c r="L702" s="9"/>
      <c r="M702" s="9">
        <v>261054.54357254854</v>
      </c>
      <c r="N702" s="9">
        <v>121290.58065820721</v>
      </c>
      <c r="O702" s="9">
        <v>1533072.0002338872</v>
      </c>
      <c r="P702" s="9">
        <v>30085.948505656896</v>
      </c>
      <c r="Q702" s="9">
        <v>651110.35164113308</v>
      </c>
      <c r="R702" s="9">
        <v>192215.28848152826</v>
      </c>
      <c r="S702" s="9">
        <v>76532.332100850981</v>
      </c>
      <c r="T702" s="9">
        <v>30582.531400034182</v>
      </c>
      <c r="U702" s="9">
        <v>57910.040215041547</v>
      </c>
      <c r="V702" s="9">
        <v>400777.07678135252</v>
      </c>
      <c r="W702" s="9">
        <v>4202459.101703993</v>
      </c>
    </row>
    <row r="703" spans="1:23" x14ac:dyDescent="0.25">
      <c r="A703">
        <v>2012</v>
      </c>
      <c r="B703" s="7" t="s">
        <v>465</v>
      </c>
      <c r="C703" s="9">
        <v>28846.132651153039</v>
      </c>
      <c r="D703" s="9"/>
      <c r="E703" s="9"/>
      <c r="F703" s="9"/>
      <c r="G703" s="9">
        <v>138226.90042079566</v>
      </c>
      <c r="H703" s="9"/>
      <c r="I703" s="9"/>
      <c r="J703" s="9">
        <v>15356.244400887339</v>
      </c>
      <c r="K703" s="9"/>
      <c r="L703" s="9"/>
      <c r="M703" s="9">
        <v>18578.749693268583</v>
      </c>
      <c r="N703" s="9">
        <v>17233.738014197723</v>
      </c>
      <c r="O703" s="9">
        <v>390543.65874035616</v>
      </c>
      <c r="P703" s="9">
        <v>3288.9671429228542</v>
      </c>
      <c r="Q703" s="9">
        <v>180798.47039280622</v>
      </c>
      <c r="R703" s="9">
        <v>33859.728438518643</v>
      </c>
      <c r="S703" s="9">
        <v>22336.491620432113</v>
      </c>
      <c r="T703" s="9">
        <v>19622.806717928626</v>
      </c>
      <c r="U703" s="9">
        <v>959.37974149938862</v>
      </c>
      <c r="V703" s="9">
        <v>78682.056144487928</v>
      </c>
      <c r="W703" s="9">
        <v>948333.32411925425</v>
      </c>
    </row>
    <row r="704" spans="1:23" x14ac:dyDescent="0.25">
      <c r="A704">
        <v>2012</v>
      </c>
      <c r="B704" s="7" t="s">
        <v>466</v>
      </c>
      <c r="C704" s="9">
        <v>158744.95138536123</v>
      </c>
      <c r="D704" s="9"/>
      <c r="E704" s="9"/>
      <c r="F704" s="9"/>
      <c r="G704" s="9">
        <v>1061154.5931156327</v>
      </c>
      <c r="H704" s="9"/>
      <c r="I704" s="9"/>
      <c r="J704" s="9">
        <v>43290.526488436917</v>
      </c>
      <c r="K704" s="9"/>
      <c r="L704" s="9"/>
      <c r="M704" s="9">
        <v>407953.21058608068</v>
      </c>
      <c r="N704" s="9">
        <v>178736.80512114859</v>
      </c>
      <c r="O704" s="9">
        <v>8960394.4509320054</v>
      </c>
      <c r="P704" s="9">
        <v>158456.67523376452</v>
      </c>
      <c r="Q704" s="9">
        <v>1417975.474970608</v>
      </c>
      <c r="R704" s="9">
        <v>308615.51927595405</v>
      </c>
      <c r="S704" s="9">
        <v>105752.38494992052</v>
      </c>
      <c r="T704" s="9">
        <v>195244.66547068107</v>
      </c>
      <c r="U704" s="9">
        <v>169861.96785812796</v>
      </c>
      <c r="V704" s="9">
        <v>938736.16364806937</v>
      </c>
      <c r="W704" s="9">
        <v>14104917.389035789</v>
      </c>
    </row>
    <row r="705" spans="1:23" x14ac:dyDescent="0.25">
      <c r="A705">
        <v>2012</v>
      </c>
      <c r="B705" s="7" t="s">
        <v>467</v>
      </c>
      <c r="C705" s="9">
        <v>512178.37649110408</v>
      </c>
      <c r="D705" s="9"/>
      <c r="E705" s="9"/>
      <c r="F705" s="9"/>
      <c r="G705" s="9">
        <v>4605391.0954501498</v>
      </c>
      <c r="H705" s="9"/>
      <c r="I705" s="9"/>
      <c r="J705" s="9">
        <v>193732.28378828359</v>
      </c>
      <c r="K705" s="9"/>
      <c r="L705" s="9"/>
      <c r="M705" s="9">
        <v>1854544.3293967275</v>
      </c>
      <c r="N705" s="9">
        <v>583981.4587771066</v>
      </c>
      <c r="O705" s="9">
        <v>13176984.06332639</v>
      </c>
      <c r="P705" s="9">
        <v>1155891.1924806589</v>
      </c>
      <c r="Q705" s="9">
        <v>6307974.5098048626</v>
      </c>
      <c r="R705" s="9">
        <v>1134083.0168139627</v>
      </c>
      <c r="S705" s="9">
        <v>357161.55825388752</v>
      </c>
      <c r="T705" s="9">
        <v>1036707.5827753203</v>
      </c>
      <c r="U705" s="9">
        <v>121041.15429334475</v>
      </c>
      <c r="V705" s="9">
        <v>7382475.0814825259</v>
      </c>
      <c r="W705" s="9">
        <v>38422145.703134328</v>
      </c>
    </row>
    <row r="706" spans="1:23" x14ac:dyDescent="0.25">
      <c r="A706">
        <v>2012</v>
      </c>
      <c r="B706" s="7" t="s">
        <v>468</v>
      </c>
      <c r="C706" s="9">
        <v>156981.25267058957</v>
      </c>
      <c r="D706" s="9"/>
      <c r="E706" s="9"/>
      <c r="F706" s="9"/>
      <c r="G706" s="9">
        <v>652027.33281424048</v>
      </c>
      <c r="H706" s="9"/>
      <c r="I706" s="9"/>
      <c r="J706" s="9">
        <v>40146.061845991753</v>
      </c>
      <c r="K706" s="9"/>
      <c r="L706" s="9"/>
      <c r="M706" s="9">
        <v>130837.35758170571</v>
      </c>
      <c r="N706" s="9">
        <v>108688.21339700019</v>
      </c>
      <c r="O706" s="9">
        <v>1277223.7463110278</v>
      </c>
      <c r="P706" s="9">
        <v>66780.091993285008</v>
      </c>
      <c r="Q706" s="9">
        <v>816464.48065189074</v>
      </c>
      <c r="R706" s="9">
        <v>152225.58308237433</v>
      </c>
      <c r="S706" s="9">
        <v>62016.283186580928</v>
      </c>
      <c r="T706" s="9">
        <v>87886.390724753903</v>
      </c>
      <c r="U706" s="9">
        <v>40444.465917625203</v>
      </c>
      <c r="V706" s="9">
        <v>440708.39433939673</v>
      </c>
      <c r="W706" s="9">
        <v>4032429.6545164622</v>
      </c>
    </row>
    <row r="707" spans="1:23" x14ac:dyDescent="0.25">
      <c r="A707">
        <v>2012</v>
      </c>
      <c r="B707" s="7" t="s">
        <v>469</v>
      </c>
      <c r="C707" s="9">
        <v>83684.376116439787</v>
      </c>
      <c r="D707" s="9"/>
      <c r="E707" s="9"/>
      <c r="F707" s="9"/>
      <c r="G707" s="9">
        <v>267092.40010959085</v>
      </c>
      <c r="H707" s="9"/>
      <c r="I707" s="9"/>
      <c r="J707" s="9">
        <v>21698.024779034509</v>
      </c>
      <c r="K707" s="9"/>
      <c r="L707" s="9"/>
      <c r="M707" s="9">
        <v>89463.294357428822</v>
      </c>
      <c r="N707" s="9">
        <v>32866.143134325532</v>
      </c>
      <c r="O707" s="9">
        <v>864896.94204511528</v>
      </c>
      <c r="P707" s="9">
        <v>24080.991833018899</v>
      </c>
      <c r="Q707" s="9">
        <v>253563.52509827865</v>
      </c>
      <c r="R707" s="9">
        <v>117602.973986709</v>
      </c>
      <c r="S707" s="9">
        <v>76438.113919699623</v>
      </c>
      <c r="T707" s="9">
        <v>38538.19352528944</v>
      </c>
      <c r="U707" s="9">
        <v>1004.8491682110821</v>
      </c>
      <c r="V707" s="9">
        <v>225802.53938787139</v>
      </c>
      <c r="W707" s="9">
        <v>2096732.3674610127</v>
      </c>
    </row>
    <row r="708" spans="1:23" x14ac:dyDescent="0.25">
      <c r="A708">
        <v>2012</v>
      </c>
      <c r="B708" s="7" t="s">
        <v>470</v>
      </c>
      <c r="C708" s="9">
        <v>102767.22873920179</v>
      </c>
      <c r="D708" s="9"/>
      <c r="E708" s="9"/>
      <c r="F708" s="9"/>
      <c r="G708" s="9">
        <v>502246.87361934199</v>
      </c>
      <c r="H708" s="9"/>
      <c r="I708" s="9"/>
      <c r="J708" s="9">
        <v>35101.21862745336</v>
      </c>
      <c r="K708" s="9"/>
      <c r="L708" s="9"/>
      <c r="M708" s="9">
        <v>335593.91799455986</v>
      </c>
      <c r="N708" s="9">
        <v>41513.615508302828</v>
      </c>
      <c r="O708" s="9">
        <v>1462946.2492371849</v>
      </c>
      <c r="P708" s="9">
        <v>16012.851720331417</v>
      </c>
      <c r="Q708" s="9">
        <v>675602.8743546491</v>
      </c>
      <c r="R708" s="9">
        <v>144905.03539376927</v>
      </c>
      <c r="S708" s="9">
        <v>51093.12824494989</v>
      </c>
      <c r="T708" s="9">
        <v>44289.452440029476</v>
      </c>
      <c r="U708" s="9">
        <v>23892.32142312733</v>
      </c>
      <c r="V708" s="9">
        <v>414557.84825917857</v>
      </c>
      <c r="W708" s="9">
        <v>3850522.6155620795</v>
      </c>
    </row>
    <row r="709" spans="1:23" x14ac:dyDescent="0.25">
      <c r="A709">
        <v>2012</v>
      </c>
      <c r="B709" s="7" t="s">
        <v>471</v>
      </c>
      <c r="C709" s="9">
        <v>14418.002172901621</v>
      </c>
      <c r="D709" s="9"/>
      <c r="E709" s="9"/>
      <c r="F709" s="9"/>
      <c r="G709" s="9">
        <v>50620.337457947026</v>
      </c>
      <c r="H709" s="9"/>
      <c r="I709" s="9"/>
      <c r="J709" s="9">
        <v>5073.5958044306681</v>
      </c>
      <c r="K709" s="9"/>
      <c r="L709" s="9"/>
      <c r="M709" s="9">
        <v>7253.376346245499</v>
      </c>
      <c r="N709" s="9">
        <v>13939.793573677161</v>
      </c>
      <c r="O709" s="9">
        <v>241369.48215364423</v>
      </c>
      <c r="P709" s="9">
        <v>5120.8648356260928</v>
      </c>
      <c r="Q709" s="9">
        <v>47747.194910208571</v>
      </c>
      <c r="R709" s="9">
        <v>14532.512262320353</v>
      </c>
      <c r="S709" s="9">
        <v>11454.034546707326</v>
      </c>
      <c r="T709" s="9">
        <v>2049.212452235412</v>
      </c>
      <c r="U709" s="9">
        <v>968.41246597999475</v>
      </c>
      <c r="V709" s="9">
        <v>56641.429414028753</v>
      </c>
      <c r="W709" s="9">
        <v>471188.24839595275</v>
      </c>
    </row>
    <row r="710" spans="1:23" x14ac:dyDescent="0.25">
      <c r="A710">
        <v>2012</v>
      </c>
      <c r="B710" s="7" t="s">
        <v>472</v>
      </c>
      <c r="C710" s="9">
        <v>13244.861205187397</v>
      </c>
      <c r="D710" s="9"/>
      <c r="E710" s="9"/>
      <c r="F710" s="9"/>
      <c r="G710" s="9">
        <v>88686.201242352807</v>
      </c>
      <c r="H710" s="9"/>
      <c r="I710" s="9"/>
      <c r="J710" s="9">
        <v>5625.6334240490369</v>
      </c>
      <c r="K710" s="9"/>
      <c r="L710" s="9"/>
      <c r="M710" s="9">
        <v>11177.645247944873</v>
      </c>
      <c r="N710" s="9">
        <v>4990.4551093191203</v>
      </c>
      <c r="O710" s="9">
        <v>225142.56648591525</v>
      </c>
      <c r="P710" s="9">
        <v>20858.727267366514</v>
      </c>
      <c r="Q710" s="9">
        <v>19601.695753476921</v>
      </c>
      <c r="R710" s="9">
        <v>20118.863115354703</v>
      </c>
      <c r="S710" s="9">
        <v>6693.8204733493003</v>
      </c>
      <c r="T710" s="9">
        <v>12702.79046945506</v>
      </c>
      <c r="U710" s="9">
        <v>560.10847450208007</v>
      </c>
      <c r="V710" s="9">
        <v>46305.184911677512</v>
      </c>
      <c r="W710" s="9">
        <v>475708.55317995057</v>
      </c>
    </row>
    <row r="711" spans="1:23" x14ac:dyDescent="0.25">
      <c r="A711">
        <v>2012</v>
      </c>
      <c r="B711" s="7" t="s">
        <v>473</v>
      </c>
      <c r="C711" s="9">
        <v>36652.422043882412</v>
      </c>
      <c r="D711" s="9"/>
      <c r="E711" s="9"/>
      <c r="F711" s="9"/>
      <c r="G711" s="9">
        <v>190730.72508002256</v>
      </c>
      <c r="H711" s="9"/>
      <c r="I711" s="9"/>
      <c r="J711" s="9">
        <v>13989.649863888751</v>
      </c>
      <c r="K711" s="9"/>
      <c r="L711" s="9"/>
      <c r="M711" s="9">
        <v>65266.530288477174</v>
      </c>
      <c r="N711" s="9">
        <v>21771.715555390634</v>
      </c>
      <c r="O711" s="9">
        <v>449365.21455830312</v>
      </c>
      <c r="P711" s="9">
        <v>8542.0023748404947</v>
      </c>
      <c r="Q711" s="9">
        <v>96172.163368802983</v>
      </c>
      <c r="R711" s="9">
        <v>39718.392184195545</v>
      </c>
      <c r="S711" s="9">
        <v>24975.547786317624</v>
      </c>
      <c r="T711" s="9">
        <v>9533.7106870015705</v>
      </c>
      <c r="U711" s="9">
        <v>1152.3137145570224</v>
      </c>
      <c r="V711" s="9">
        <v>110415.60316119855</v>
      </c>
      <c r="W711" s="9">
        <v>1068285.9906668784</v>
      </c>
    </row>
    <row r="712" spans="1:23" x14ac:dyDescent="0.25">
      <c r="A712" s="11">
        <v>2012</v>
      </c>
      <c r="B712" s="7" t="s">
        <v>474</v>
      </c>
      <c r="C712" s="9">
        <v>38431.301104175203</v>
      </c>
      <c r="D712" s="9"/>
      <c r="E712" s="9"/>
      <c r="F712" s="9"/>
      <c r="G712" s="9">
        <v>231280.00627603848</v>
      </c>
      <c r="H712" s="9"/>
      <c r="I712" s="9"/>
      <c r="J712" s="9">
        <v>12263.753771522577</v>
      </c>
      <c r="K712" s="9"/>
      <c r="L712" s="9"/>
      <c r="M712" s="9">
        <v>22888.650785915263</v>
      </c>
      <c r="N712" s="9">
        <v>26802.285247282649</v>
      </c>
      <c r="O712" s="9">
        <v>1430577.9515187216</v>
      </c>
      <c r="P712" s="9">
        <v>3811.5202852404141</v>
      </c>
      <c r="Q712" s="9">
        <v>357920.68943924794</v>
      </c>
      <c r="R712" s="9">
        <v>85204.706050895125</v>
      </c>
      <c r="S712" s="9">
        <v>19975.535921828468</v>
      </c>
      <c r="T712" s="9">
        <v>5182.0686183088737</v>
      </c>
      <c r="U712" s="9">
        <v>13717.270368337238</v>
      </c>
      <c r="V712" s="9">
        <v>303397.73702689668</v>
      </c>
      <c r="W712" s="9">
        <v>2551453.4764144104</v>
      </c>
    </row>
    <row r="713" spans="1:23" x14ac:dyDescent="0.25">
      <c r="B713" s="7" t="s">
        <v>87</v>
      </c>
      <c r="C713" s="9">
        <v>1438700.4843385825</v>
      </c>
      <c r="D713" s="9"/>
      <c r="E713" s="9"/>
      <c r="F713" s="9"/>
      <c r="G713" s="9">
        <v>10055793.864204936</v>
      </c>
      <c r="H713" s="9"/>
      <c r="I713" s="9"/>
      <c r="J713" s="9">
        <v>533144.6225988986</v>
      </c>
      <c r="K713" s="9"/>
      <c r="L713" s="9"/>
      <c r="M713" s="9">
        <v>3733279.1011491567</v>
      </c>
      <c r="N713" s="9">
        <v>1438777.4691587985</v>
      </c>
      <c r="O713" s="9">
        <v>33566174.575455412</v>
      </c>
      <c r="P713" s="9">
        <v>1546393.7189294463</v>
      </c>
      <c r="Q713" s="9">
        <v>11617195.47381537</v>
      </c>
      <c r="R713" s="9">
        <v>2479660.8139069555</v>
      </c>
      <c r="S713" s="9">
        <v>960550.48554614722</v>
      </c>
      <c r="T713" s="9">
        <v>1543236.589846761</v>
      </c>
      <c r="U713" s="9">
        <v>536110.26734617422</v>
      </c>
      <c r="V713" s="9">
        <v>11277939.15643274</v>
      </c>
      <c r="W713" s="9">
        <v>80726956.622729361</v>
      </c>
    </row>
    <row r="715" spans="1:23" x14ac:dyDescent="0.25">
      <c r="C715" s="13" t="s">
        <v>93</v>
      </c>
    </row>
    <row r="716" spans="1:23" x14ac:dyDescent="0.25">
      <c r="C716" s="134" t="s">
        <v>48</v>
      </c>
      <c r="M716" s="134" t="s">
        <v>845</v>
      </c>
      <c r="W716" s="134" t="s">
        <v>84</v>
      </c>
    </row>
    <row r="717" spans="1:23" x14ac:dyDescent="0.25">
      <c r="A717">
        <v>2013</v>
      </c>
      <c r="B717" s="13" t="s">
        <v>94</v>
      </c>
      <c r="C717" s="134" t="s">
        <v>780</v>
      </c>
      <c r="D717" s="134" t="s">
        <v>782</v>
      </c>
      <c r="E717" s="134" t="s">
        <v>23</v>
      </c>
      <c r="F717" s="134" t="s">
        <v>787</v>
      </c>
      <c r="G717" s="134" t="s">
        <v>788</v>
      </c>
      <c r="H717" s="134" t="s">
        <v>791</v>
      </c>
      <c r="I717" s="134" t="s">
        <v>25</v>
      </c>
      <c r="J717" s="134" t="s">
        <v>24</v>
      </c>
      <c r="K717" s="134" t="s">
        <v>35</v>
      </c>
      <c r="L717" s="134" t="s">
        <v>795</v>
      </c>
      <c r="M717" s="134" t="s">
        <v>780</v>
      </c>
      <c r="N717" s="134" t="s">
        <v>782</v>
      </c>
      <c r="O717" s="134" t="s">
        <v>23</v>
      </c>
      <c r="P717" s="134" t="s">
        <v>787</v>
      </c>
      <c r="Q717" s="134" t="s">
        <v>788</v>
      </c>
      <c r="R717" s="134" t="s">
        <v>791</v>
      </c>
      <c r="S717" s="134" t="s">
        <v>25</v>
      </c>
      <c r="T717" s="134" t="s">
        <v>24</v>
      </c>
      <c r="U717" s="134" t="s">
        <v>35</v>
      </c>
      <c r="V717" s="134" t="s">
        <v>795</v>
      </c>
    </row>
    <row r="718" spans="1:23" x14ac:dyDescent="0.25">
      <c r="A718">
        <v>2013</v>
      </c>
      <c r="B718" s="7" t="s">
        <v>475</v>
      </c>
      <c r="C718" s="9">
        <v>16834.287793800686</v>
      </c>
      <c r="D718" s="9"/>
      <c r="E718" s="9"/>
      <c r="F718" s="9"/>
      <c r="G718" s="9">
        <v>39943.397309079046</v>
      </c>
      <c r="H718" s="9"/>
      <c r="I718" s="9"/>
      <c r="J718" s="9">
        <v>3302.9170084494326</v>
      </c>
      <c r="K718" s="9"/>
      <c r="L718" s="9"/>
      <c r="M718" s="9">
        <v>3304.1108313687364</v>
      </c>
      <c r="N718" s="9">
        <v>1257.4949725728245</v>
      </c>
      <c r="O718" s="9">
        <v>136863.77174144794</v>
      </c>
      <c r="P718" s="9">
        <v>715.64762052843912</v>
      </c>
      <c r="Q718" s="9">
        <v>15169.455348617099</v>
      </c>
      <c r="R718" s="9">
        <v>8060.9196318810536</v>
      </c>
      <c r="S718" s="9">
        <v>2302.7364361464693</v>
      </c>
      <c r="T718" s="9">
        <v>2922.3815196356777</v>
      </c>
      <c r="U718" s="9">
        <v>1178.3782275803153</v>
      </c>
      <c r="V718" s="9">
        <v>10689.770014713335</v>
      </c>
      <c r="W718" s="9">
        <v>242545.26845582106</v>
      </c>
    </row>
    <row r="719" spans="1:23" x14ac:dyDescent="0.25">
      <c r="A719">
        <v>2013</v>
      </c>
      <c r="B719" s="7" t="s">
        <v>476</v>
      </c>
      <c r="C719" s="9">
        <v>3147.1732890629182</v>
      </c>
      <c r="D719" s="9"/>
      <c r="E719" s="9"/>
      <c r="F719" s="9"/>
      <c r="G719" s="9">
        <v>11467.035214195133</v>
      </c>
      <c r="H719" s="9"/>
      <c r="I719" s="9"/>
      <c r="J719" s="9">
        <v>1185.2846949865702</v>
      </c>
      <c r="K719" s="9"/>
      <c r="L719" s="9"/>
      <c r="M719" s="9">
        <v>1887.7744417556162</v>
      </c>
      <c r="N719" s="9">
        <v>2319.953050039639</v>
      </c>
      <c r="O719" s="9">
        <v>46394.017445906393</v>
      </c>
      <c r="P719" s="9">
        <v>0</v>
      </c>
      <c r="Q719" s="9">
        <v>2290.4000834295293</v>
      </c>
      <c r="R719" s="9">
        <v>1852.7015455725882</v>
      </c>
      <c r="S719" s="9">
        <v>2129.4928483239191</v>
      </c>
      <c r="T719" s="9">
        <v>859.08829137279713</v>
      </c>
      <c r="U719" s="9">
        <v>11402.208888326168</v>
      </c>
      <c r="V719" s="9">
        <v>2457.7078853309195</v>
      </c>
      <c r="W719" s="9">
        <v>87392.837678302196</v>
      </c>
    </row>
    <row r="720" spans="1:23" x14ac:dyDescent="0.25">
      <c r="A720">
        <v>2013</v>
      </c>
      <c r="B720" s="7" t="s">
        <v>477</v>
      </c>
      <c r="C720" s="9">
        <v>22118.82606081833</v>
      </c>
      <c r="D720" s="9"/>
      <c r="E720" s="9"/>
      <c r="F720" s="9"/>
      <c r="G720" s="9">
        <v>79896.289615925605</v>
      </c>
      <c r="H720" s="9"/>
      <c r="I720" s="9"/>
      <c r="J720" s="9">
        <v>7350.010150625867</v>
      </c>
      <c r="K720" s="9"/>
      <c r="L720" s="9"/>
      <c r="M720" s="9">
        <v>39999.224337251857</v>
      </c>
      <c r="N720" s="9">
        <v>41629.214049266149</v>
      </c>
      <c r="O720" s="9">
        <v>330034.00199900608</v>
      </c>
      <c r="P720" s="9">
        <v>2130.3379652027015</v>
      </c>
      <c r="Q720" s="9">
        <v>45082.357196438381</v>
      </c>
      <c r="R720" s="9">
        <v>13568.045955022428</v>
      </c>
      <c r="S720" s="9">
        <v>7682.1101030555456</v>
      </c>
      <c r="T720" s="9">
        <v>9501.7026865302287</v>
      </c>
      <c r="U720" s="9">
        <v>498.25582076045606</v>
      </c>
      <c r="V720" s="9">
        <v>51957.207324413605</v>
      </c>
      <c r="W720" s="9">
        <v>651447.58326431736</v>
      </c>
    </row>
    <row r="721" spans="1:23" x14ac:dyDescent="0.25">
      <c r="A721">
        <v>2013</v>
      </c>
      <c r="B721" s="7" t="s">
        <v>478</v>
      </c>
      <c r="C721" s="9">
        <v>862.4319714788096</v>
      </c>
      <c r="D721" s="9"/>
      <c r="E721" s="9"/>
      <c r="F721" s="9"/>
      <c r="G721" s="9">
        <v>10115.294151359367</v>
      </c>
      <c r="H721" s="9"/>
      <c r="I721" s="9"/>
      <c r="J721" s="9">
        <v>1471.0884901928964</v>
      </c>
      <c r="K721" s="9"/>
      <c r="L721" s="9"/>
      <c r="M721" s="9">
        <v>84.787048597559419</v>
      </c>
      <c r="N721" s="9">
        <v>246.64041520321251</v>
      </c>
      <c r="O721" s="9">
        <v>43250.750615456142</v>
      </c>
      <c r="P721" s="9">
        <v>77.733017470482636</v>
      </c>
      <c r="Q721" s="9">
        <v>5649.3088548044179</v>
      </c>
      <c r="R721" s="9">
        <v>2447.4937509925217</v>
      </c>
      <c r="S721" s="9">
        <v>3027.6751427414565</v>
      </c>
      <c r="T721" s="9">
        <v>1146.2966340673277</v>
      </c>
      <c r="U721" s="9">
        <v>363.98537883577558</v>
      </c>
      <c r="V721" s="9">
        <v>2790.6351389814859</v>
      </c>
      <c r="W721" s="9">
        <v>71534.120610181446</v>
      </c>
    </row>
    <row r="722" spans="1:23" x14ac:dyDescent="0.25">
      <c r="A722">
        <v>2013</v>
      </c>
      <c r="B722" s="7" t="s">
        <v>479</v>
      </c>
      <c r="C722" s="9">
        <v>15557.531355603523</v>
      </c>
      <c r="D722" s="9"/>
      <c r="E722" s="9"/>
      <c r="F722" s="9"/>
      <c r="G722" s="9">
        <v>109408.82187529952</v>
      </c>
      <c r="H722" s="9"/>
      <c r="I722" s="9"/>
      <c r="J722" s="9">
        <v>9305.0525403581014</v>
      </c>
      <c r="K722" s="9"/>
      <c r="L722" s="9"/>
      <c r="M722" s="9">
        <v>21297.237052910368</v>
      </c>
      <c r="N722" s="9">
        <v>19746.652449823705</v>
      </c>
      <c r="O722" s="9">
        <v>280140.28774303669</v>
      </c>
      <c r="P722" s="9">
        <v>3491.9867639620875</v>
      </c>
      <c r="Q722" s="9">
        <v>78974.495253730143</v>
      </c>
      <c r="R722" s="9">
        <v>32777.084780592719</v>
      </c>
      <c r="S722" s="9">
        <v>9310.3047340950925</v>
      </c>
      <c r="T722" s="9">
        <v>4000.2886474185907</v>
      </c>
      <c r="U722" s="9">
        <v>80578.53409999689</v>
      </c>
      <c r="V722" s="9">
        <v>61697.207650409342</v>
      </c>
      <c r="W722" s="9">
        <v>726285.48494723672</v>
      </c>
    </row>
    <row r="723" spans="1:23" x14ac:dyDescent="0.25">
      <c r="A723">
        <v>2013</v>
      </c>
      <c r="B723" s="7" t="s">
        <v>480</v>
      </c>
      <c r="C723" s="9">
        <v>1294.7053509647358</v>
      </c>
      <c r="D723" s="9"/>
      <c r="E723" s="9"/>
      <c r="F723" s="9"/>
      <c r="G723" s="9">
        <v>13307.093834027877</v>
      </c>
      <c r="H723" s="9"/>
      <c r="I723" s="9"/>
      <c r="J723" s="9">
        <v>261.53081632769249</v>
      </c>
      <c r="K723" s="9"/>
      <c r="L723" s="9"/>
      <c r="M723" s="9">
        <v>1269.437769270799</v>
      </c>
      <c r="N723" s="9">
        <v>2331.5296908148803</v>
      </c>
      <c r="O723" s="9">
        <v>35571.058339940348</v>
      </c>
      <c r="P723" s="9">
        <v>0</v>
      </c>
      <c r="Q723" s="9">
        <v>958.06392479980991</v>
      </c>
      <c r="R723" s="9">
        <v>1901.2514991667967</v>
      </c>
      <c r="S723" s="9">
        <v>1535.1178805238571</v>
      </c>
      <c r="T723" s="9">
        <v>0</v>
      </c>
      <c r="U723" s="9">
        <v>176.85717044033782</v>
      </c>
      <c r="V723" s="9">
        <v>7103.6803019979197</v>
      </c>
      <c r="W723" s="9">
        <v>65710.326578275068</v>
      </c>
    </row>
    <row r="724" spans="1:23" x14ac:dyDescent="0.25">
      <c r="A724">
        <v>2013</v>
      </c>
      <c r="B724" s="7" t="s">
        <v>481</v>
      </c>
      <c r="C724" s="9">
        <v>2945.8762078024506</v>
      </c>
      <c r="D724" s="9"/>
      <c r="E724" s="9"/>
      <c r="F724" s="9"/>
      <c r="G724" s="9">
        <v>24245.189989857907</v>
      </c>
      <c r="H724" s="9"/>
      <c r="I724" s="9"/>
      <c r="J724" s="9">
        <v>1882.8128841258479</v>
      </c>
      <c r="K724" s="9"/>
      <c r="L724" s="9"/>
      <c r="M724" s="9">
        <v>3993.4764113333918</v>
      </c>
      <c r="N724" s="9">
        <v>641.69570704072078</v>
      </c>
      <c r="O724" s="9">
        <v>65322.076657112797</v>
      </c>
      <c r="P724" s="9">
        <v>308.02878850652695</v>
      </c>
      <c r="Q724" s="9">
        <v>10769.218465316857</v>
      </c>
      <c r="R724" s="9">
        <v>6257.6293942250286</v>
      </c>
      <c r="S724" s="9">
        <v>2104.4708807316979</v>
      </c>
      <c r="T724" s="9">
        <v>0</v>
      </c>
      <c r="U724" s="9">
        <v>84.297553270542096</v>
      </c>
      <c r="V724" s="9">
        <v>6931.5378772218628</v>
      </c>
      <c r="W724" s="9">
        <v>125486.31081654565</v>
      </c>
    </row>
    <row r="725" spans="1:23" x14ac:dyDescent="0.25">
      <c r="A725">
        <v>2013</v>
      </c>
      <c r="B725" s="7" t="s">
        <v>482</v>
      </c>
      <c r="C725" s="9">
        <v>18861.45818957291</v>
      </c>
      <c r="D725" s="9"/>
      <c r="E725" s="9"/>
      <c r="F725" s="9"/>
      <c r="G725" s="9">
        <v>76712.172700132622</v>
      </c>
      <c r="H725" s="9"/>
      <c r="I725" s="9"/>
      <c r="J725" s="9">
        <v>8610.1460161083014</v>
      </c>
      <c r="K725" s="9"/>
      <c r="L725" s="9"/>
      <c r="M725" s="9">
        <v>12275.579624176704</v>
      </c>
      <c r="N725" s="9">
        <v>3382.3976702086916</v>
      </c>
      <c r="O725" s="9">
        <v>222888.98979129418</v>
      </c>
      <c r="P725" s="9">
        <v>790.7044681504276</v>
      </c>
      <c r="Q725" s="9">
        <v>19070.832035050833</v>
      </c>
      <c r="R725" s="9">
        <v>12074.005596238401</v>
      </c>
      <c r="S725" s="9">
        <v>4923.913082505539</v>
      </c>
      <c r="T725" s="9">
        <v>1738.3138877468252</v>
      </c>
      <c r="U725" s="9">
        <v>2690.9581302414335</v>
      </c>
      <c r="V725" s="9">
        <v>36402.166791792064</v>
      </c>
      <c r="W725" s="9">
        <v>420421.637983219</v>
      </c>
    </row>
    <row r="726" spans="1:23" x14ac:dyDescent="0.25">
      <c r="A726">
        <v>2013</v>
      </c>
      <c r="B726" s="7" t="s">
        <v>483</v>
      </c>
      <c r="C726" s="9">
        <v>10065.176986635492</v>
      </c>
      <c r="D726" s="9"/>
      <c r="E726" s="9"/>
      <c r="F726" s="9"/>
      <c r="G726" s="9">
        <v>53101.126835014773</v>
      </c>
      <c r="H726" s="9"/>
      <c r="I726" s="9"/>
      <c r="J726" s="9">
        <v>4280.3433363167769</v>
      </c>
      <c r="K726" s="9"/>
      <c r="L726" s="9"/>
      <c r="M726" s="9">
        <v>9726.7823414823979</v>
      </c>
      <c r="N726" s="9">
        <v>19888.312182078869</v>
      </c>
      <c r="O726" s="9">
        <v>108290.29818482464</v>
      </c>
      <c r="P726" s="9">
        <v>5253.8079462871328</v>
      </c>
      <c r="Q726" s="9">
        <v>15004.99928238441</v>
      </c>
      <c r="R726" s="9">
        <v>7937.8531354572706</v>
      </c>
      <c r="S726" s="9">
        <v>2280.932608227949</v>
      </c>
      <c r="T726" s="9">
        <v>337.30467688550772</v>
      </c>
      <c r="U726" s="9">
        <v>10718.375794085752</v>
      </c>
      <c r="V726" s="9">
        <v>53221.901257590071</v>
      </c>
      <c r="W726" s="9">
        <v>300107.214567271</v>
      </c>
    </row>
    <row r="727" spans="1:23" x14ac:dyDescent="0.25">
      <c r="A727">
        <v>2013</v>
      </c>
      <c r="B727" s="7" t="s">
        <v>484</v>
      </c>
      <c r="C727" s="9">
        <v>26562.051509716093</v>
      </c>
      <c r="D727" s="9"/>
      <c r="E727" s="9"/>
      <c r="F727" s="9"/>
      <c r="G727" s="9">
        <v>243507.23341010825</v>
      </c>
      <c r="H727" s="9"/>
      <c r="I727" s="9"/>
      <c r="J727" s="9">
        <v>7582.0734851319712</v>
      </c>
      <c r="K727" s="9"/>
      <c r="L727" s="9"/>
      <c r="M727" s="9">
        <v>55781.784993991016</v>
      </c>
      <c r="N727" s="9">
        <v>87110.626219288635</v>
      </c>
      <c r="O727" s="9">
        <v>398059.18316189578</v>
      </c>
      <c r="P727" s="9">
        <v>5044.5338054932072</v>
      </c>
      <c r="Q727" s="9">
        <v>135196.38475971174</v>
      </c>
      <c r="R727" s="9">
        <v>33809.279365967232</v>
      </c>
      <c r="S727" s="9">
        <v>58712.88400604971</v>
      </c>
      <c r="T727" s="9">
        <v>17485.922430616651</v>
      </c>
      <c r="U727" s="9">
        <v>198.12362768850767</v>
      </c>
      <c r="V727" s="9">
        <v>110641.68451422561</v>
      </c>
      <c r="W727" s="9">
        <v>1179691.7652898845</v>
      </c>
    </row>
    <row r="728" spans="1:23" x14ac:dyDescent="0.25">
      <c r="A728">
        <v>2013</v>
      </c>
      <c r="B728" s="7" t="s">
        <v>485</v>
      </c>
      <c r="C728" s="9">
        <v>8465.8780659255972</v>
      </c>
      <c r="D728" s="9"/>
      <c r="E728" s="9"/>
      <c r="F728" s="9"/>
      <c r="G728" s="9">
        <v>65028.845751434033</v>
      </c>
      <c r="H728" s="9"/>
      <c r="I728" s="9"/>
      <c r="J728" s="9">
        <v>6221.8442389800584</v>
      </c>
      <c r="K728" s="9"/>
      <c r="L728" s="9"/>
      <c r="M728" s="9">
        <v>14445.033518295815</v>
      </c>
      <c r="N728" s="9">
        <v>12650.011272788901</v>
      </c>
      <c r="O728" s="9">
        <v>272459.53158021631</v>
      </c>
      <c r="P728" s="9">
        <v>5926.2856458474616</v>
      </c>
      <c r="Q728" s="9">
        <v>29121.388098679967</v>
      </c>
      <c r="R728" s="9">
        <v>14282.166862883581</v>
      </c>
      <c r="S728" s="9">
        <v>10664.104796357213</v>
      </c>
      <c r="T728" s="9">
        <v>288.36408764902109</v>
      </c>
      <c r="U728" s="9">
        <v>2759.8264354144144</v>
      </c>
      <c r="V728" s="9">
        <v>49534.565170170143</v>
      </c>
      <c r="W728" s="9">
        <v>491847.84552464256</v>
      </c>
    </row>
    <row r="729" spans="1:23" x14ac:dyDescent="0.25">
      <c r="A729">
        <v>2013</v>
      </c>
      <c r="B729" s="7" t="s">
        <v>486</v>
      </c>
      <c r="C729" s="9">
        <v>13392.911157897372</v>
      </c>
      <c r="D729" s="9"/>
      <c r="E729" s="9"/>
      <c r="F729" s="9"/>
      <c r="G729" s="9">
        <v>57591.571510871581</v>
      </c>
      <c r="H729" s="9"/>
      <c r="I729" s="9"/>
      <c r="J729" s="9">
        <v>3820.0898896318813</v>
      </c>
      <c r="K729" s="9"/>
      <c r="L729" s="9"/>
      <c r="M729" s="9">
        <v>1819.4547162457015</v>
      </c>
      <c r="N729" s="9">
        <v>10188.17872806442</v>
      </c>
      <c r="O729" s="9">
        <v>226171.95113474695</v>
      </c>
      <c r="P729" s="9">
        <v>5514.4228720340561</v>
      </c>
      <c r="Q729" s="9">
        <v>34568.565401485066</v>
      </c>
      <c r="R729" s="9">
        <v>12333.869997661612</v>
      </c>
      <c r="S729" s="9">
        <v>5059.4281462453173</v>
      </c>
      <c r="T729" s="9">
        <v>14843.566013160684</v>
      </c>
      <c r="U729" s="9">
        <v>0</v>
      </c>
      <c r="V729" s="9">
        <v>38164.708996975431</v>
      </c>
      <c r="W729" s="9">
        <v>423468.71856502013</v>
      </c>
    </row>
    <row r="730" spans="1:23" x14ac:dyDescent="0.25">
      <c r="A730">
        <v>2013</v>
      </c>
      <c r="B730" s="7" t="s">
        <v>487</v>
      </c>
      <c r="C730" s="9">
        <v>35633.495468222318</v>
      </c>
      <c r="D730" s="9"/>
      <c r="E730" s="9"/>
      <c r="F730" s="9"/>
      <c r="G730" s="9">
        <v>449129.74562011473</v>
      </c>
      <c r="H730" s="9"/>
      <c r="I730" s="9"/>
      <c r="J730" s="9">
        <v>18540.785648879915</v>
      </c>
      <c r="K730" s="9"/>
      <c r="L730" s="9"/>
      <c r="M730" s="9">
        <v>33101.924934635528</v>
      </c>
      <c r="N730" s="9">
        <v>27186.281751950126</v>
      </c>
      <c r="O730" s="9">
        <v>572310.173706676</v>
      </c>
      <c r="P730" s="9">
        <v>22329.19278249811</v>
      </c>
      <c r="Q730" s="9">
        <v>246857.54884469681</v>
      </c>
      <c r="R730" s="9">
        <v>51802.078431499285</v>
      </c>
      <c r="S730" s="9">
        <v>28037.43113569124</v>
      </c>
      <c r="T730" s="9">
        <v>7267.936776351743</v>
      </c>
      <c r="U730" s="9">
        <v>6069.4054841535835</v>
      </c>
      <c r="V730" s="9">
        <v>216357.44353238068</v>
      </c>
      <c r="W730" s="9">
        <v>1714623.44411775</v>
      </c>
    </row>
    <row r="731" spans="1:23" x14ac:dyDescent="0.25">
      <c r="A731">
        <v>2013</v>
      </c>
      <c r="B731" s="7" t="s">
        <v>488</v>
      </c>
      <c r="C731" s="9">
        <v>5138.2836212318907</v>
      </c>
      <c r="D731" s="9"/>
      <c r="E731" s="9"/>
      <c r="F731" s="9"/>
      <c r="G731" s="9">
        <v>44293.041548128</v>
      </c>
      <c r="H731" s="9"/>
      <c r="I731" s="9"/>
      <c r="J731" s="9">
        <v>2302.0161147427516</v>
      </c>
      <c r="K731" s="9"/>
      <c r="L731" s="9"/>
      <c r="M731" s="9">
        <v>4614.1901656477921</v>
      </c>
      <c r="N731" s="9">
        <v>3182.9410286089851</v>
      </c>
      <c r="O731" s="9">
        <v>147337.21327717049</v>
      </c>
      <c r="P731" s="9">
        <v>5856.9585645019934</v>
      </c>
      <c r="Q731" s="9">
        <v>4267.8284640910142</v>
      </c>
      <c r="R731" s="9">
        <v>11957.82302396595</v>
      </c>
      <c r="S731" s="9">
        <v>6687.0321505272577</v>
      </c>
      <c r="T731" s="9">
        <v>1290.0492635340881</v>
      </c>
      <c r="U731" s="9">
        <v>125.12478654764683</v>
      </c>
      <c r="V731" s="9">
        <v>18959.442561254156</v>
      </c>
      <c r="W731" s="9">
        <v>256011.94456995203</v>
      </c>
    </row>
    <row r="732" spans="1:23" x14ac:dyDescent="0.25">
      <c r="A732">
        <v>2013</v>
      </c>
      <c r="B732" s="7" t="s">
        <v>489</v>
      </c>
      <c r="C732" s="9">
        <v>12600.580782215971</v>
      </c>
      <c r="D732" s="9"/>
      <c r="E732" s="9"/>
      <c r="F732" s="9"/>
      <c r="G732" s="9">
        <v>49910.279124694593</v>
      </c>
      <c r="H732" s="9"/>
      <c r="I732" s="9"/>
      <c r="J732" s="9">
        <v>1073.999636543462</v>
      </c>
      <c r="K732" s="9"/>
      <c r="L732" s="9"/>
      <c r="M732" s="9">
        <v>28382.541070703846</v>
      </c>
      <c r="N732" s="9">
        <v>6557.3633092235577</v>
      </c>
      <c r="O732" s="9">
        <v>121217.16591973735</v>
      </c>
      <c r="P732" s="9">
        <v>8223.1090036242967</v>
      </c>
      <c r="Q732" s="9">
        <v>31687.613612966648</v>
      </c>
      <c r="R732" s="9">
        <v>11687.031627607852</v>
      </c>
      <c r="S732" s="9">
        <v>4939.0403428766067</v>
      </c>
      <c r="T732" s="9">
        <v>0</v>
      </c>
      <c r="U732" s="9">
        <v>235.3520174277923</v>
      </c>
      <c r="V732" s="9">
        <v>36681.64435448392</v>
      </c>
      <c r="W732" s="9">
        <v>313195.72080210591</v>
      </c>
    </row>
    <row r="733" spans="1:23" x14ac:dyDescent="0.25">
      <c r="A733">
        <v>2013</v>
      </c>
      <c r="B733" s="7" t="s">
        <v>490</v>
      </c>
      <c r="C733" s="9">
        <v>42877.826944555723</v>
      </c>
      <c r="D733" s="9"/>
      <c r="E733" s="9"/>
      <c r="F733" s="9"/>
      <c r="G733" s="9">
        <v>311472.86972936068</v>
      </c>
      <c r="H733" s="9"/>
      <c r="I733" s="9"/>
      <c r="J733" s="9">
        <v>21276.474589831618</v>
      </c>
      <c r="K733" s="9"/>
      <c r="L733" s="9"/>
      <c r="M733" s="9">
        <v>67746.613280587204</v>
      </c>
      <c r="N733" s="9">
        <v>86233.613064599063</v>
      </c>
      <c r="O733" s="9">
        <v>626341.86577907531</v>
      </c>
      <c r="P733" s="9">
        <v>11880.993011546601</v>
      </c>
      <c r="Q733" s="9">
        <v>99787.186280505906</v>
      </c>
      <c r="R733" s="9">
        <v>56220.32235938192</v>
      </c>
      <c r="S733" s="9">
        <v>26426.595191034405</v>
      </c>
      <c r="T733" s="9">
        <v>17110.092047198457</v>
      </c>
      <c r="U733" s="9">
        <v>9479.5272242302708</v>
      </c>
      <c r="V733" s="9">
        <v>208908.98137183176</v>
      </c>
      <c r="W733" s="9">
        <v>1585762.9608737393</v>
      </c>
    </row>
    <row r="734" spans="1:23" x14ac:dyDescent="0.25">
      <c r="A734">
        <v>2013</v>
      </c>
      <c r="B734" s="7" t="s">
        <v>491</v>
      </c>
      <c r="C734" s="9">
        <v>124678.62587656888</v>
      </c>
      <c r="D734" s="9"/>
      <c r="E734" s="9"/>
      <c r="F734" s="9"/>
      <c r="G734" s="9">
        <v>714878.74530600943</v>
      </c>
      <c r="H734" s="9"/>
      <c r="I734" s="9"/>
      <c r="J734" s="9">
        <v>51694.293843284118</v>
      </c>
      <c r="K734" s="9"/>
      <c r="L734" s="9"/>
      <c r="M734" s="9">
        <v>215435.27197775163</v>
      </c>
      <c r="N734" s="9">
        <v>115747.20815146936</v>
      </c>
      <c r="O734" s="9">
        <v>1580179.5856830531</v>
      </c>
      <c r="P734" s="9">
        <v>35531.832994705743</v>
      </c>
      <c r="Q734" s="9">
        <v>604834.57678866049</v>
      </c>
      <c r="R734" s="9">
        <v>210545.30255984745</v>
      </c>
      <c r="S734" s="9">
        <v>88698.010991373783</v>
      </c>
      <c r="T734" s="9">
        <v>39753.793175517407</v>
      </c>
      <c r="U734" s="9">
        <v>50429.689080757707</v>
      </c>
      <c r="V734" s="9">
        <v>433363.09640934982</v>
      </c>
      <c r="W734" s="9">
        <v>4265770.0328383492</v>
      </c>
    </row>
    <row r="735" spans="1:23" x14ac:dyDescent="0.25">
      <c r="A735">
        <v>2013</v>
      </c>
      <c r="B735" s="7" t="s">
        <v>492</v>
      </c>
      <c r="C735" s="9">
        <v>35966.594551757233</v>
      </c>
      <c r="D735" s="9"/>
      <c r="E735" s="9"/>
      <c r="F735" s="9"/>
      <c r="G735" s="9">
        <v>152876.16976665868</v>
      </c>
      <c r="H735" s="9"/>
      <c r="I735" s="9"/>
      <c r="J735" s="9">
        <v>15849.147410143956</v>
      </c>
      <c r="K735" s="9"/>
      <c r="L735" s="9"/>
      <c r="M735" s="9">
        <v>20047.733018709176</v>
      </c>
      <c r="N735" s="9">
        <v>28071.442630629328</v>
      </c>
      <c r="O735" s="9">
        <v>408452.58936156658</v>
      </c>
      <c r="P735" s="9">
        <v>7099.7671594117392</v>
      </c>
      <c r="Q735" s="9">
        <v>165646.7480164466</v>
      </c>
      <c r="R735" s="9">
        <v>40778.264928533201</v>
      </c>
      <c r="S735" s="9">
        <v>26222.546465313</v>
      </c>
      <c r="T735" s="9">
        <v>23877.132120541974</v>
      </c>
      <c r="U735" s="9">
        <v>970.3471165553326</v>
      </c>
      <c r="V735" s="9">
        <v>87494.960484225696</v>
      </c>
      <c r="W735" s="9">
        <v>1013353.4430304924</v>
      </c>
    </row>
    <row r="736" spans="1:23" x14ac:dyDescent="0.25">
      <c r="A736">
        <v>2013</v>
      </c>
      <c r="B736" s="7" t="s">
        <v>493</v>
      </c>
      <c r="C736" s="9">
        <v>203419.79461364116</v>
      </c>
      <c r="D736" s="9"/>
      <c r="E736" s="9"/>
      <c r="F736" s="9"/>
      <c r="G736" s="9">
        <v>1093610.5506391423</v>
      </c>
      <c r="H736" s="9"/>
      <c r="I736" s="9"/>
      <c r="J736" s="9">
        <v>43709.590371920647</v>
      </c>
      <c r="K736" s="9"/>
      <c r="L736" s="9"/>
      <c r="M736" s="9">
        <v>355667.24485024653</v>
      </c>
      <c r="N736" s="9">
        <v>206006.11784050812</v>
      </c>
      <c r="O736" s="9">
        <v>8392911.9893980213</v>
      </c>
      <c r="P736" s="9">
        <v>166629.9038729234</v>
      </c>
      <c r="Q736" s="9">
        <v>1181322.414875139</v>
      </c>
      <c r="R736" s="9">
        <v>343042.0600516501</v>
      </c>
      <c r="S736" s="9">
        <v>140849.1116423707</v>
      </c>
      <c r="T736" s="9">
        <v>211407.32635737857</v>
      </c>
      <c r="U736" s="9">
        <v>169878.20809009756</v>
      </c>
      <c r="V736" s="9">
        <v>1005482.3261217335</v>
      </c>
      <c r="W736" s="9">
        <v>13513936.63872477</v>
      </c>
    </row>
    <row r="737" spans="1:23" x14ac:dyDescent="0.25">
      <c r="A737">
        <v>2013</v>
      </c>
      <c r="B737" s="7" t="s">
        <v>494</v>
      </c>
      <c r="C737" s="9">
        <v>701537.06458839285</v>
      </c>
      <c r="D737" s="9"/>
      <c r="E737" s="9"/>
      <c r="F737" s="9"/>
      <c r="G737" s="9">
        <v>4803180.8330239346</v>
      </c>
      <c r="H737" s="9"/>
      <c r="I737" s="9"/>
      <c r="J737" s="9">
        <v>226382.77668641126</v>
      </c>
      <c r="K737" s="9"/>
      <c r="L737" s="9"/>
      <c r="M737" s="9">
        <v>1574621.414320545</v>
      </c>
      <c r="N737" s="9">
        <v>621118.41096323426</v>
      </c>
      <c r="O737" s="9">
        <v>12580565.228443203</v>
      </c>
      <c r="P737" s="9">
        <v>1660276.1435860023</v>
      </c>
      <c r="Q737" s="9">
        <v>5289699.8103374429</v>
      </c>
      <c r="R737" s="9">
        <v>1158887.3866781653</v>
      </c>
      <c r="S737" s="9">
        <v>410663.7614132138</v>
      </c>
      <c r="T737" s="9">
        <v>1476669.1723372752</v>
      </c>
      <c r="U737" s="9">
        <v>118566.02861104946</v>
      </c>
      <c r="V737" s="9">
        <v>7600632.2459472623</v>
      </c>
      <c r="W737" s="9">
        <v>38222800.276936136</v>
      </c>
    </row>
    <row r="738" spans="1:23" x14ac:dyDescent="0.25">
      <c r="A738">
        <v>2013</v>
      </c>
      <c r="B738" s="7" t="s">
        <v>495</v>
      </c>
      <c r="C738" s="9">
        <v>186021.93238370691</v>
      </c>
      <c r="D738" s="9"/>
      <c r="E738" s="9"/>
      <c r="F738" s="9"/>
      <c r="G738" s="9">
        <v>651846.86330520827</v>
      </c>
      <c r="H738" s="9"/>
      <c r="I738" s="9"/>
      <c r="J738" s="9">
        <v>44045.514780797908</v>
      </c>
      <c r="K738" s="9"/>
      <c r="L738" s="9"/>
      <c r="M738" s="9">
        <v>145725.09272719698</v>
      </c>
      <c r="N738" s="9">
        <v>102059.53186049935</v>
      </c>
      <c r="O738" s="9">
        <v>1345662.7480334414</v>
      </c>
      <c r="P738" s="9">
        <v>89369.320991167609</v>
      </c>
      <c r="Q738" s="9">
        <v>772186.61677880585</v>
      </c>
      <c r="R738" s="9">
        <v>150065.82998811474</v>
      </c>
      <c r="S738" s="9">
        <v>71098.99617213622</v>
      </c>
      <c r="T738" s="9">
        <v>126879.31281175159</v>
      </c>
      <c r="U738" s="9">
        <v>55525.867778345433</v>
      </c>
      <c r="V738" s="9">
        <v>396208.79219889594</v>
      </c>
      <c r="W738" s="9">
        <v>4136696.4198100679</v>
      </c>
    </row>
    <row r="739" spans="1:23" x14ac:dyDescent="0.25">
      <c r="A739">
        <v>2013</v>
      </c>
      <c r="B739" s="7" t="s">
        <v>496</v>
      </c>
      <c r="C739" s="9">
        <v>103357.49310414642</v>
      </c>
      <c r="D739" s="9"/>
      <c r="E739" s="9"/>
      <c r="F739" s="9"/>
      <c r="G739" s="9">
        <v>280335.80223528424</v>
      </c>
      <c r="H739" s="9"/>
      <c r="I739" s="9"/>
      <c r="J739" s="9">
        <v>20233.979993593453</v>
      </c>
      <c r="K739" s="9"/>
      <c r="L739" s="9"/>
      <c r="M739" s="9">
        <v>77080.012400432111</v>
      </c>
      <c r="N739" s="9">
        <v>36252.130316299794</v>
      </c>
      <c r="O739" s="9">
        <v>929941.3685231905</v>
      </c>
      <c r="P739" s="9">
        <v>33049.46701175467</v>
      </c>
      <c r="Q739" s="9">
        <v>232042.51278655452</v>
      </c>
      <c r="R739" s="9">
        <v>126360.06736100299</v>
      </c>
      <c r="S739" s="9">
        <v>89931.657345050844</v>
      </c>
      <c r="T739" s="9">
        <v>53359.051685627128</v>
      </c>
      <c r="U739" s="9">
        <v>972.05899754636312</v>
      </c>
      <c r="V739" s="9">
        <v>251813.00161268478</v>
      </c>
      <c r="W739" s="9">
        <v>2234728.603373168</v>
      </c>
    </row>
    <row r="740" spans="1:23" x14ac:dyDescent="0.25">
      <c r="A740">
        <v>2013</v>
      </c>
      <c r="B740" s="7" t="s">
        <v>497</v>
      </c>
      <c r="C740" s="9">
        <v>132729.93909432788</v>
      </c>
      <c r="D740" s="9"/>
      <c r="E740" s="9"/>
      <c r="F740" s="9"/>
      <c r="G740" s="9">
        <v>528851.49150445219</v>
      </c>
      <c r="H740" s="9"/>
      <c r="I740" s="9"/>
      <c r="J740" s="9">
        <v>35751.700395954045</v>
      </c>
      <c r="K740" s="9"/>
      <c r="L740" s="9"/>
      <c r="M740" s="9">
        <v>316858.03875336738</v>
      </c>
      <c r="N740" s="9">
        <v>45217.10514603489</v>
      </c>
      <c r="O740" s="9">
        <v>1546497.3738444429</v>
      </c>
      <c r="P740" s="9">
        <v>26496.025293429469</v>
      </c>
      <c r="Q740" s="9">
        <v>583540.58954165957</v>
      </c>
      <c r="R740" s="9">
        <v>157319.74029163405</v>
      </c>
      <c r="S740" s="9">
        <v>66159.534841007611</v>
      </c>
      <c r="T740" s="9">
        <v>70461.910811584472</v>
      </c>
      <c r="U740" s="9">
        <v>32763.823210066334</v>
      </c>
      <c r="V740" s="9">
        <v>444511.69599719602</v>
      </c>
      <c r="W740" s="9">
        <v>3987158.968725157</v>
      </c>
    </row>
    <row r="741" spans="1:23" x14ac:dyDescent="0.25">
      <c r="A741">
        <v>2013</v>
      </c>
      <c r="B741" s="7" t="s">
        <v>498</v>
      </c>
      <c r="C741" s="9">
        <v>17759.899979619197</v>
      </c>
      <c r="D741" s="9"/>
      <c r="E741" s="9"/>
      <c r="F741" s="9"/>
      <c r="G741" s="9">
        <v>53347.260731156814</v>
      </c>
      <c r="H741" s="9"/>
      <c r="I741" s="9"/>
      <c r="J741" s="9">
        <v>5242.6099230847649</v>
      </c>
      <c r="K741" s="9"/>
      <c r="L741" s="9"/>
      <c r="M741" s="9">
        <v>9569.6818486813027</v>
      </c>
      <c r="N741" s="9">
        <v>15454.85344773926</v>
      </c>
      <c r="O741" s="9">
        <v>251299.80939901338</v>
      </c>
      <c r="P741" s="9">
        <v>4011.5814124635926</v>
      </c>
      <c r="Q741" s="9">
        <v>45883.318116345938</v>
      </c>
      <c r="R741" s="9">
        <v>16090.978885376779</v>
      </c>
      <c r="S741" s="9">
        <v>15176.372955399351</v>
      </c>
      <c r="T741" s="9">
        <v>2062.1374833083355</v>
      </c>
      <c r="U741" s="9">
        <v>3653.2046249550631</v>
      </c>
      <c r="V741" s="9">
        <v>70200.291204518755</v>
      </c>
      <c r="W741" s="9">
        <v>509752.00001166243</v>
      </c>
    </row>
    <row r="742" spans="1:23" x14ac:dyDescent="0.25">
      <c r="A742">
        <v>2013</v>
      </c>
      <c r="B742" s="7" t="s">
        <v>499</v>
      </c>
      <c r="C742" s="9">
        <v>15704.323431172432</v>
      </c>
      <c r="D742" s="9"/>
      <c r="E742" s="9"/>
      <c r="F742" s="9"/>
      <c r="G742" s="9">
        <v>82158.933560835838</v>
      </c>
      <c r="H742" s="9"/>
      <c r="I742" s="9"/>
      <c r="J742" s="9">
        <v>6285.5797857771831</v>
      </c>
      <c r="K742" s="9"/>
      <c r="L742" s="9"/>
      <c r="M742" s="9">
        <v>9450.5561051641216</v>
      </c>
      <c r="N742" s="9">
        <v>6030.2405935920488</v>
      </c>
      <c r="O742" s="9">
        <v>249123.98590692136</v>
      </c>
      <c r="P742" s="9">
        <v>5849.3781904842108</v>
      </c>
      <c r="Q742" s="9">
        <v>17646.645483141987</v>
      </c>
      <c r="R742" s="9">
        <v>19096.463120551613</v>
      </c>
      <c r="S742" s="9">
        <v>8096.735709002176</v>
      </c>
      <c r="T742" s="9">
        <v>13888.749729149267</v>
      </c>
      <c r="U742" s="9">
        <v>503.94993917778277</v>
      </c>
      <c r="V742" s="9">
        <v>49775.98258972085</v>
      </c>
      <c r="W742" s="9">
        <v>483611.52414469089</v>
      </c>
    </row>
    <row r="743" spans="1:23" x14ac:dyDescent="0.25">
      <c r="A743">
        <v>2013</v>
      </c>
      <c r="B743" s="7" t="s">
        <v>500</v>
      </c>
      <c r="C743" s="9">
        <v>42854.544616909756</v>
      </c>
      <c r="D743" s="9"/>
      <c r="E743" s="9"/>
      <c r="F743" s="9"/>
      <c r="G743" s="9">
        <v>195743.34650391442</v>
      </c>
      <c r="H743" s="9"/>
      <c r="I743" s="9"/>
      <c r="J743" s="9">
        <v>17756.558241083796</v>
      </c>
      <c r="K743" s="9"/>
      <c r="L743" s="9"/>
      <c r="M743" s="9">
        <v>67096.59748825217</v>
      </c>
      <c r="N743" s="9">
        <v>21245.818910196627</v>
      </c>
      <c r="O743" s="9">
        <v>518350.11816903896</v>
      </c>
      <c r="P743" s="9">
        <v>11302.044521494103</v>
      </c>
      <c r="Q743" s="9">
        <v>90404.36015000823</v>
      </c>
      <c r="R743" s="9">
        <v>42517.401735137122</v>
      </c>
      <c r="S743" s="9">
        <v>29034.581985400022</v>
      </c>
      <c r="T743" s="9">
        <v>17549.044349068485</v>
      </c>
      <c r="U743" s="9">
        <v>2317.8057688136741</v>
      </c>
      <c r="V743" s="9">
        <v>117625.52976767298</v>
      </c>
      <c r="W743" s="9">
        <v>1173797.7522069903</v>
      </c>
    </row>
    <row r="744" spans="1:23" x14ac:dyDescent="0.25">
      <c r="A744">
        <v>2013</v>
      </c>
      <c r="B744" s="7" t="s">
        <v>501</v>
      </c>
      <c r="C744" s="9">
        <v>49684.405172376762</v>
      </c>
      <c r="D744" s="9"/>
      <c r="E744" s="9"/>
      <c r="F744" s="9"/>
      <c r="G744" s="9">
        <v>251926.85538104753</v>
      </c>
      <c r="H744" s="9"/>
      <c r="I744" s="9"/>
      <c r="J744" s="9">
        <v>16373.082270928175</v>
      </c>
      <c r="K744" s="9"/>
      <c r="L744" s="9"/>
      <c r="M744" s="9">
        <v>27306.96391716073</v>
      </c>
      <c r="N744" s="9">
        <v>34170.621418512608</v>
      </c>
      <c r="O744" s="9">
        <v>1514681.6774172827</v>
      </c>
      <c r="P744" s="9">
        <v>5706.8809261384631</v>
      </c>
      <c r="Q744" s="9">
        <v>364739.08997116459</v>
      </c>
      <c r="R744" s="9">
        <v>92933.672703045057</v>
      </c>
      <c r="S744" s="9">
        <v>28274.947009875472</v>
      </c>
      <c r="T744" s="9">
        <v>4310.4745729704864</v>
      </c>
      <c r="U744" s="9">
        <v>19345.726528268671</v>
      </c>
      <c r="V744" s="9">
        <v>301812.55496911419</v>
      </c>
      <c r="W744" s="9">
        <v>2711266.9522578856</v>
      </c>
    </row>
    <row r="745" spans="1:23" x14ac:dyDescent="0.25">
      <c r="B745" s="7" t="s">
        <v>86</v>
      </c>
      <c r="C745" s="9">
        <v>1850073.1121681242</v>
      </c>
      <c r="D745" s="9"/>
      <c r="E745" s="9"/>
      <c r="F745" s="9"/>
      <c r="G745" s="9">
        <v>10447886.860177251</v>
      </c>
      <c r="H745" s="9"/>
      <c r="I745" s="9"/>
      <c r="J745" s="9">
        <v>581791.30324421241</v>
      </c>
      <c r="K745" s="9"/>
      <c r="L745" s="9"/>
      <c r="M745" s="9">
        <v>3118588.5599457612</v>
      </c>
      <c r="N745" s="9">
        <v>1555926.3868402881</v>
      </c>
      <c r="O745" s="9">
        <v>32950318.811256718</v>
      </c>
      <c r="P745" s="9">
        <v>2122866.0882156286</v>
      </c>
      <c r="Q745" s="9">
        <v>10122402.328752078</v>
      </c>
      <c r="R745" s="9">
        <v>2636606.7252611746</v>
      </c>
      <c r="S745" s="9">
        <v>1150029.5260152763</v>
      </c>
      <c r="T745" s="9">
        <v>2119009.4123963406</v>
      </c>
      <c r="U745" s="9">
        <v>581485.92038463335</v>
      </c>
      <c r="V745" s="9">
        <v>11671420.762046147</v>
      </c>
      <c r="W745" s="9">
        <v>80908405.796703622</v>
      </c>
    </row>
    <row r="747" spans="1:23" x14ac:dyDescent="0.25">
      <c r="C747" s="13" t="s">
        <v>93</v>
      </c>
    </row>
    <row r="748" spans="1:23" x14ac:dyDescent="0.25">
      <c r="C748" s="134" t="s">
        <v>48</v>
      </c>
      <c r="M748" s="134" t="s">
        <v>845</v>
      </c>
      <c r="W748" s="134" t="s">
        <v>84</v>
      </c>
    </row>
    <row r="749" spans="1:23" x14ac:dyDescent="0.25">
      <c r="A749">
        <v>2014</v>
      </c>
      <c r="B749" s="13" t="s">
        <v>94</v>
      </c>
      <c r="C749" s="134" t="s">
        <v>780</v>
      </c>
      <c r="D749" s="134" t="s">
        <v>782</v>
      </c>
      <c r="E749" s="134" t="s">
        <v>23</v>
      </c>
      <c r="F749" s="134" t="s">
        <v>787</v>
      </c>
      <c r="G749" s="134" t="s">
        <v>788</v>
      </c>
      <c r="H749" s="134" t="s">
        <v>791</v>
      </c>
      <c r="I749" s="134" t="s">
        <v>25</v>
      </c>
      <c r="J749" s="134" t="s">
        <v>24</v>
      </c>
      <c r="K749" s="134" t="s">
        <v>35</v>
      </c>
      <c r="L749" s="134" t="s">
        <v>795</v>
      </c>
      <c r="M749" s="134" t="s">
        <v>780</v>
      </c>
      <c r="N749" s="134" t="s">
        <v>782</v>
      </c>
      <c r="O749" s="134" t="s">
        <v>23</v>
      </c>
      <c r="P749" s="134" t="s">
        <v>787</v>
      </c>
      <c r="Q749" s="134" t="s">
        <v>788</v>
      </c>
      <c r="R749" s="134" t="s">
        <v>791</v>
      </c>
      <c r="S749" s="134" t="s">
        <v>25</v>
      </c>
      <c r="T749" s="134" t="s">
        <v>24</v>
      </c>
      <c r="U749" s="134" t="s">
        <v>35</v>
      </c>
      <c r="V749" s="134" t="s">
        <v>795</v>
      </c>
    </row>
    <row r="750" spans="1:23" x14ac:dyDescent="0.25">
      <c r="A750">
        <v>2014</v>
      </c>
      <c r="B750" s="7" t="s">
        <v>502</v>
      </c>
      <c r="C750" s="9">
        <v>16102.170531093707</v>
      </c>
      <c r="D750" s="9"/>
      <c r="E750" s="9"/>
      <c r="F750" s="9"/>
      <c r="G750" s="9">
        <v>41075.159656673175</v>
      </c>
      <c r="H750" s="9"/>
      <c r="I750" s="9"/>
      <c r="J750" s="9">
        <v>3258.3334992836553</v>
      </c>
      <c r="K750" s="9"/>
      <c r="L750" s="9"/>
      <c r="M750" s="9">
        <v>3217.3179023582825</v>
      </c>
      <c r="N750" s="9">
        <v>1999.4233936346986</v>
      </c>
      <c r="O750" s="9">
        <v>142770.33396171467</v>
      </c>
      <c r="P750" s="9">
        <v>816.846453552958</v>
      </c>
      <c r="Q750" s="9">
        <v>33497.076850562167</v>
      </c>
      <c r="R750" s="9">
        <v>8814.3808621823355</v>
      </c>
      <c r="S750" s="9">
        <v>2306.2091912479573</v>
      </c>
      <c r="T750" s="9">
        <v>2321.9838407851976</v>
      </c>
      <c r="U750" s="9">
        <v>1240.5851325745534</v>
      </c>
      <c r="V750" s="9">
        <v>17658.829605326995</v>
      </c>
      <c r="W750" s="9">
        <v>275078.65088099038</v>
      </c>
    </row>
    <row r="751" spans="1:23" x14ac:dyDescent="0.25">
      <c r="A751">
        <v>2014</v>
      </c>
      <c r="B751" s="7" t="s">
        <v>503</v>
      </c>
      <c r="C751" s="9">
        <v>4093.9142497534813</v>
      </c>
      <c r="D751" s="9"/>
      <c r="E751" s="9"/>
      <c r="F751" s="9"/>
      <c r="G751" s="9">
        <v>12304.217086235705</v>
      </c>
      <c r="H751" s="9"/>
      <c r="I751" s="9"/>
      <c r="J751" s="9">
        <v>1415.3341012533745</v>
      </c>
      <c r="K751" s="9"/>
      <c r="L751" s="9"/>
      <c r="M751" s="9">
        <v>2145.3166914065318</v>
      </c>
      <c r="N751" s="9">
        <v>3449.216294801774</v>
      </c>
      <c r="O751" s="9">
        <v>46097.101556677582</v>
      </c>
      <c r="P751" s="9">
        <v>33.237212271514693</v>
      </c>
      <c r="Q751" s="9">
        <v>5190.8846326517678</v>
      </c>
      <c r="R751" s="9">
        <v>1836.4110072641467</v>
      </c>
      <c r="S751" s="9">
        <v>2364.9184842455224</v>
      </c>
      <c r="T751" s="9">
        <v>851.48892985016346</v>
      </c>
      <c r="U751" s="9">
        <v>10148.351259800964</v>
      </c>
      <c r="V751" s="9">
        <v>2475.0192480878522</v>
      </c>
      <c r="W751" s="9">
        <v>92405.410754300392</v>
      </c>
    </row>
    <row r="752" spans="1:23" x14ac:dyDescent="0.25">
      <c r="A752">
        <v>2014</v>
      </c>
      <c r="B752" s="7" t="s">
        <v>504</v>
      </c>
      <c r="C752" s="9">
        <v>25368.175435560541</v>
      </c>
      <c r="D752" s="9"/>
      <c r="E752" s="9"/>
      <c r="F752" s="9"/>
      <c r="G752" s="9">
        <v>89282.974476362404</v>
      </c>
      <c r="H752" s="9"/>
      <c r="I752" s="9"/>
      <c r="J752" s="9">
        <v>7511.3064876690805</v>
      </c>
      <c r="K752" s="9"/>
      <c r="L752" s="9"/>
      <c r="M752" s="9">
        <v>44598.957901355156</v>
      </c>
      <c r="N752" s="9">
        <v>46392.976721605824</v>
      </c>
      <c r="O752" s="9">
        <v>350674.09109132719</v>
      </c>
      <c r="P752" s="9">
        <v>1692.7695591277461</v>
      </c>
      <c r="Q752" s="9">
        <v>45288.890035071388</v>
      </c>
      <c r="R752" s="9">
        <v>13635.476991047422</v>
      </c>
      <c r="S752" s="9">
        <v>8168.8312527677554</v>
      </c>
      <c r="T752" s="9">
        <v>1163.1606365239793</v>
      </c>
      <c r="U752" s="9">
        <v>128.77675902393756</v>
      </c>
      <c r="V752" s="9">
        <v>50180.616770722903</v>
      </c>
      <c r="W752" s="9">
        <v>684087.00411816512</v>
      </c>
    </row>
    <row r="753" spans="1:23" x14ac:dyDescent="0.25">
      <c r="A753">
        <v>2014</v>
      </c>
      <c r="B753" s="7" t="s">
        <v>505</v>
      </c>
      <c r="C753" s="9">
        <v>1360.0905549682921</v>
      </c>
      <c r="D753" s="9"/>
      <c r="E753" s="9"/>
      <c r="F753" s="9"/>
      <c r="G753" s="9">
        <v>10312.070055290873</v>
      </c>
      <c r="H753" s="9"/>
      <c r="I753" s="9"/>
      <c r="J753" s="9">
        <v>1207.6871179432792</v>
      </c>
      <c r="K753" s="9"/>
      <c r="L753" s="9"/>
      <c r="M753" s="9">
        <v>251.03531549204271</v>
      </c>
      <c r="N753" s="9">
        <v>121.36367274093575</v>
      </c>
      <c r="O753" s="9">
        <v>43051.414467224946</v>
      </c>
      <c r="P753" s="9">
        <v>0</v>
      </c>
      <c r="Q753" s="9">
        <v>4679.9211449311188</v>
      </c>
      <c r="R753" s="9">
        <v>3576.7172315976395</v>
      </c>
      <c r="S753" s="9">
        <v>4261.4816950813592</v>
      </c>
      <c r="T753" s="9">
        <v>1231.0936970252737</v>
      </c>
      <c r="U753" s="9">
        <v>363.81277246448275</v>
      </c>
      <c r="V753" s="9">
        <v>5657.522627210069</v>
      </c>
      <c r="W753" s="9">
        <v>76074.210351970323</v>
      </c>
    </row>
    <row r="754" spans="1:23" x14ac:dyDescent="0.25">
      <c r="A754">
        <v>2014</v>
      </c>
      <c r="B754" s="7" t="s">
        <v>506</v>
      </c>
      <c r="C754" s="9">
        <v>20678.012159697919</v>
      </c>
      <c r="D754" s="9"/>
      <c r="E754" s="9"/>
      <c r="F754" s="9"/>
      <c r="G754" s="9">
        <v>113053.09389271027</v>
      </c>
      <c r="H754" s="9"/>
      <c r="I754" s="9"/>
      <c r="J754" s="9">
        <v>9903.2031832201174</v>
      </c>
      <c r="K754" s="9"/>
      <c r="L754" s="9"/>
      <c r="M754" s="9">
        <v>24768.782758403569</v>
      </c>
      <c r="N754" s="9">
        <v>22788.119415847057</v>
      </c>
      <c r="O754" s="9">
        <v>279193.39242890966</v>
      </c>
      <c r="P754" s="9">
        <v>3303.0298161166506</v>
      </c>
      <c r="Q754" s="9">
        <v>87618.917638536237</v>
      </c>
      <c r="R754" s="9">
        <v>36003.089092573406</v>
      </c>
      <c r="S754" s="9">
        <v>36272.494684837555</v>
      </c>
      <c r="T754" s="9">
        <v>5748.0803182123936</v>
      </c>
      <c r="U754" s="9">
        <v>75767.820166519523</v>
      </c>
      <c r="V754" s="9">
        <v>75368.399276589058</v>
      </c>
      <c r="W754" s="9">
        <v>790466.43483217328</v>
      </c>
    </row>
    <row r="755" spans="1:23" x14ac:dyDescent="0.25">
      <c r="A755">
        <v>2014</v>
      </c>
      <c r="B755" s="7" t="s">
        <v>507</v>
      </c>
      <c r="C755" s="9">
        <v>1924.3619969616484</v>
      </c>
      <c r="D755" s="9"/>
      <c r="E755" s="9"/>
      <c r="F755" s="9"/>
      <c r="G755" s="9">
        <v>12739.814361990662</v>
      </c>
      <c r="H755" s="9"/>
      <c r="I755" s="9"/>
      <c r="J755" s="9">
        <v>149.77149652604464</v>
      </c>
      <c r="K755" s="9"/>
      <c r="L755" s="9"/>
      <c r="M755" s="9">
        <v>1408.742291606025</v>
      </c>
      <c r="N755" s="9">
        <v>2256.4132314577673</v>
      </c>
      <c r="O755" s="9">
        <v>38634.655938261451</v>
      </c>
      <c r="P755" s="9">
        <v>304.03739925368063</v>
      </c>
      <c r="Q755" s="9">
        <v>786.45493177053311</v>
      </c>
      <c r="R755" s="9">
        <v>2671.7844786215637</v>
      </c>
      <c r="S755" s="9">
        <v>1502.4268623529467</v>
      </c>
      <c r="T755" s="9">
        <v>0</v>
      </c>
      <c r="U755" s="9">
        <v>153.73357371623953</v>
      </c>
      <c r="V755" s="9">
        <v>4967.7466202283194</v>
      </c>
      <c r="W755" s="9">
        <v>67499.94318274688</v>
      </c>
    </row>
    <row r="756" spans="1:23" x14ac:dyDescent="0.25">
      <c r="A756">
        <v>2014</v>
      </c>
      <c r="B756" s="7" t="s">
        <v>508</v>
      </c>
      <c r="C756" s="9">
        <v>3224.9427764066759</v>
      </c>
      <c r="D756" s="9"/>
      <c r="E756" s="9"/>
      <c r="F756" s="9"/>
      <c r="G756" s="9">
        <v>21177.669784313424</v>
      </c>
      <c r="H756" s="9"/>
      <c r="I756" s="9"/>
      <c r="J756" s="9">
        <v>1877.023775910159</v>
      </c>
      <c r="K756" s="9"/>
      <c r="L756" s="9"/>
      <c r="M756" s="9">
        <v>5412.3023942139744</v>
      </c>
      <c r="N756" s="9">
        <v>916.77750568177271</v>
      </c>
      <c r="O756" s="9">
        <v>69408.282946049061</v>
      </c>
      <c r="P756" s="9">
        <v>944.84586626663906</v>
      </c>
      <c r="Q756" s="9">
        <v>9939.114902210209</v>
      </c>
      <c r="R756" s="9">
        <v>6866.7509303660381</v>
      </c>
      <c r="S756" s="9">
        <v>2476.4185949542111</v>
      </c>
      <c r="T756" s="9">
        <v>39.942774843078745</v>
      </c>
      <c r="U756" s="9">
        <v>140.84796304129597</v>
      </c>
      <c r="V756" s="9">
        <v>6322.4384316598607</v>
      </c>
      <c r="W756" s="9">
        <v>128747.35864591638</v>
      </c>
    </row>
    <row r="757" spans="1:23" x14ac:dyDescent="0.25">
      <c r="A757">
        <v>2014</v>
      </c>
      <c r="B757" s="7" t="s">
        <v>509</v>
      </c>
      <c r="C757" s="9">
        <v>21559.556289518441</v>
      </c>
      <c r="D757" s="9"/>
      <c r="E757" s="9"/>
      <c r="F757" s="9"/>
      <c r="G757" s="9">
        <v>76714.396885000708</v>
      </c>
      <c r="H757" s="9"/>
      <c r="I757" s="9"/>
      <c r="J757" s="9">
        <v>5551.2079581239705</v>
      </c>
      <c r="K757" s="9"/>
      <c r="L757" s="9"/>
      <c r="M757" s="9">
        <v>17452.151508614119</v>
      </c>
      <c r="N757" s="9">
        <v>4262.1417305012328</v>
      </c>
      <c r="O757" s="9">
        <v>216386.77330462</v>
      </c>
      <c r="P757" s="9">
        <v>1176.1793564672851</v>
      </c>
      <c r="Q757" s="9">
        <v>17222.635675591104</v>
      </c>
      <c r="R757" s="9">
        <v>14999.47469874027</v>
      </c>
      <c r="S757" s="9">
        <v>4216.4840371848995</v>
      </c>
      <c r="T757" s="9">
        <v>1278.4992607538211</v>
      </c>
      <c r="U757" s="9">
        <v>2154.4540494296998</v>
      </c>
      <c r="V757" s="9">
        <v>33977.232496858735</v>
      </c>
      <c r="W757" s="9">
        <v>416951.18725140428</v>
      </c>
    </row>
    <row r="758" spans="1:23" x14ac:dyDescent="0.25">
      <c r="A758">
        <v>2014</v>
      </c>
      <c r="B758" s="7" t="s">
        <v>510</v>
      </c>
      <c r="C758" s="9">
        <v>13470.67171204748</v>
      </c>
      <c r="D758" s="9"/>
      <c r="E758" s="9"/>
      <c r="F758" s="9"/>
      <c r="G758" s="9">
        <v>50847.24837370975</v>
      </c>
      <c r="H758" s="9"/>
      <c r="I758" s="9"/>
      <c r="J758" s="9">
        <v>4438.1299303867363</v>
      </c>
      <c r="K758" s="9"/>
      <c r="L758" s="9"/>
      <c r="M758" s="9">
        <v>8818.3685805011719</v>
      </c>
      <c r="N758" s="9">
        <v>20371.656406875787</v>
      </c>
      <c r="O758" s="9">
        <v>105802.41791311368</v>
      </c>
      <c r="P758" s="9">
        <v>5405.4077163710772</v>
      </c>
      <c r="Q758" s="9">
        <v>15027.251661882698</v>
      </c>
      <c r="R758" s="9">
        <v>7234.2895255406111</v>
      </c>
      <c r="S758" s="9">
        <v>2783.5254794062503</v>
      </c>
      <c r="T758" s="9">
        <v>393.73314453678876</v>
      </c>
      <c r="U758" s="9">
        <v>6296.6944352892533</v>
      </c>
      <c r="V758" s="9">
        <v>23309.004857449683</v>
      </c>
      <c r="W758" s="9">
        <v>264198.399737111</v>
      </c>
    </row>
    <row r="759" spans="1:23" x14ac:dyDescent="0.25">
      <c r="A759">
        <v>2014</v>
      </c>
      <c r="B759" s="7" t="s">
        <v>511</v>
      </c>
      <c r="C759" s="9">
        <v>30281.750884579396</v>
      </c>
      <c r="D759" s="9"/>
      <c r="E759" s="9"/>
      <c r="F759" s="9"/>
      <c r="G759" s="9">
        <v>250474.91548674088</v>
      </c>
      <c r="H759" s="9"/>
      <c r="I759" s="9"/>
      <c r="J759" s="9">
        <v>8474.2593645593461</v>
      </c>
      <c r="K759" s="9"/>
      <c r="L759" s="9"/>
      <c r="M759" s="9">
        <v>59551.129111925773</v>
      </c>
      <c r="N759" s="9">
        <v>77393.875334865908</v>
      </c>
      <c r="O759" s="9">
        <v>463992.84572680009</v>
      </c>
      <c r="P759" s="9">
        <v>8444.8585453370015</v>
      </c>
      <c r="Q759" s="9">
        <v>128828.23364396232</v>
      </c>
      <c r="R759" s="9">
        <v>34463.384158963083</v>
      </c>
      <c r="S759" s="9">
        <v>71606.112082767126</v>
      </c>
      <c r="T759" s="9">
        <v>13291.872930097967</v>
      </c>
      <c r="U759" s="9">
        <v>323.69479231869991</v>
      </c>
      <c r="V759" s="9">
        <v>127634.18367881671</v>
      </c>
      <c r="W759" s="9">
        <v>1274761.1157417339</v>
      </c>
    </row>
    <row r="760" spans="1:23" x14ac:dyDescent="0.25">
      <c r="A760">
        <v>2014</v>
      </c>
      <c r="B760" s="7" t="s">
        <v>512</v>
      </c>
      <c r="C760" s="9">
        <v>10063.448122803751</v>
      </c>
      <c r="D760" s="9"/>
      <c r="E760" s="9"/>
      <c r="F760" s="9"/>
      <c r="G760" s="9">
        <v>64995.265943774662</v>
      </c>
      <c r="H760" s="9"/>
      <c r="I760" s="9"/>
      <c r="J760" s="9">
        <v>5778.0426027767535</v>
      </c>
      <c r="K760" s="9"/>
      <c r="L760" s="9"/>
      <c r="M760" s="9">
        <v>12527.303151523542</v>
      </c>
      <c r="N760" s="9">
        <v>14313.981010032225</v>
      </c>
      <c r="O760" s="9">
        <v>279448.41977546678</v>
      </c>
      <c r="P760" s="9">
        <v>7103.4083972449662</v>
      </c>
      <c r="Q760" s="9">
        <v>27998.926626576951</v>
      </c>
      <c r="R760" s="9">
        <v>13641.280763802113</v>
      </c>
      <c r="S760" s="9">
        <v>11078.889271693914</v>
      </c>
      <c r="T760" s="9">
        <v>543.72378103033509</v>
      </c>
      <c r="U760" s="9">
        <v>2776.6133572129565</v>
      </c>
      <c r="V760" s="9">
        <v>59486.95829392915</v>
      </c>
      <c r="W760" s="9">
        <v>509756.26109786809</v>
      </c>
    </row>
    <row r="761" spans="1:23" x14ac:dyDescent="0.25">
      <c r="A761">
        <v>2014</v>
      </c>
      <c r="B761" s="7" t="s">
        <v>513</v>
      </c>
      <c r="C761" s="9">
        <v>15902.388354880455</v>
      </c>
      <c r="D761" s="9"/>
      <c r="E761" s="9"/>
      <c r="F761" s="9"/>
      <c r="G761" s="9">
        <v>66680.854277480481</v>
      </c>
      <c r="H761" s="9"/>
      <c r="I761" s="9"/>
      <c r="J761" s="9">
        <v>3628.4771451063493</v>
      </c>
      <c r="K761" s="9"/>
      <c r="L761" s="9"/>
      <c r="M761" s="9">
        <v>3119.9656536206371</v>
      </c>
      <c r="N761" s="9">
        <v>13085.147055634061</v>
      </c>
      <c r="O761" s="9">
        <v>254911.41621445757</v>
      </c>
      <c r="P761" s="9">
        <v>11058.321734969688</v>
      </c>
      <c r="Q761" s="9">
        <v>35356.044703157255</v>
      </c>
      <c r="R761" s="9">
        <v>14282.716858592368</v>
      </c>
      <c r="S761" s="9">
        <v>6523.5279512783209</v>
      </c>
      <c r="T761" s="9">
        <v>8252.5073847920212</v>
      </c>
      <c r="U761" s="9">
        <v>63.248187191960149</v>
      </c>
      <c r="V761" s="9">
        <v>41325.716552466671</v>
      </c>
      <c r="W761" s="9">
        <v>474190.3320736278</v>
      </c>
    </row>
    <row r="762" spans="1:23" x14ac:dyDescent="0.25">
      <c r="A762">
        <v>2014</v>
      </c>
      <c r="B762" s="7" t="s">
        <v>514</v>
      </c>
      <c r="C762" s="9">
        <v>38995.76157554386</v>
      </c>
      <c r="D762" s="9"/>
      <c r="E762" s="9"/>
      <c r="F762" s="9"/>
      <c r="G762" s="9">
        <v>402323.39094791654</v>
      </c>
      <c r="H762" s="9"/>
      <c r="I762" s="9"/>
      <c r="J762" s="9">
        <v>17904.374858858842</v>
      </c>
      <c r="K762" s="9"/>
      <c r="L762" s="9"/>
      <c r="M762" s="9">
        <v>52088.934565633717</v>
      </c>
      <c r="N762" s="9">
        <v>30461.407449394806</v>
      </c>
      <c r="O762" s="9">
        <v>537366.44092783332</v>
      </c>
      <c r="P762" s="9">
        <v>8815.8834685984439</v>
      </c>
      <c r="Q762" s="9">
        <v>255184.884602829</v>
      </c>
      <c r="R762" s="9">
        <v>43938.163291772238</v>
      </c>
      <c r="S762" s="9">
        <v>33829.399830771101</v>
      </c>
      <c r="T762" s="9">
        <v>6382.4725430491608</v>
      </c>
      <c r="U762" s="9">
        <v>5756.2430456085222</v>
      </c>
      <c r="V762" s="9">
        <v>232694.41142785462</v>
      </c>
      <c r="W762" s="9">
        <v>1665741.7685356641</v>
      </c>
    </row>
    <row r="763" spans="1:23" x14ac:dyDescent="0.25">
      <c r="A763">
        <v>2014</v>
      </c>
      <c r="B763" s="7" t="s">
        <v>515</v>
      </c>
      <c r="C763" s="9">
        <v>6730.8872195970971</v>
      </c>
      <c r="D763" s="9"/>
      <c r="E763" s="9"/>
      <c r="F763" s="9"/>
      <c r="G763" s="9">
        <v>40897.122146653797</v>
      </c>
      <c r="H763" s="9"/>
      <c r="I763" s="9"/>
      <c r="J763" s="9">
        <v>2301.4507393310378</v>
      </c>
      <c r="K763" s="9"/>
      <c r="L763" s="9"/>
      <c r="M763" s="9">
        <v>7776.7553929391725</v>
      </c>
      <c r="N763" s="9">
        <v>3284.7230239157443</v>
      </c>
      <c r="O763" s="9">
        <v>156186.20341409007</v>
      </c>
      <c r="P763" s="9">
        <v>3834.5082125491035</v>
      </c>
      <c r="Q763" s="9">
        <v>21073.174320661605</v>
      </c>
      <c r="R763" s="9">
        <v>12677.972385727619</v>
      </c>
      <c r="S763" s="9">
        <v>10833.892885879413</v>
      </c>
      <c r="T763" s="9">
        <v>899.61169809906482</v>
      </c>
      <c r="U763" s="9">
        <v>100.41512192003563</v>
      </c>
      <c r="V763" s="9">
        <v>23784.202147354357</v>
      </c>
      <c r="W763" s="9">
        <v>290380.91870871821</v>
      </c>
    </row>
    <row r="764" spans="1:23" x14ac:dyDescent="0.25">
      <c r="A764">
        <v>2014</v>
      </c>
      <c r="B764" s="7" t="s">
        <v>516</v>
      </c>
      <c r="C764" s="9">
        <v>15318.376634561149</v>
      </c>
      <c r="D764" s="9"/>
      <c r="E764" s="9"/>
      <c r="F764" s="9"/>
      <c r="G764" s="9">
        <v>47591.667578983135</v>
      </c>
      <c r="H764" s="9"/>
      <c r="I764" s="9"/>
      <c r="J764" s="9">
        <v>1275.0900215215443</v>
      </c>
      <c r="K764" s="9"/>
      <c r="L764" s="9"/>
      <c r="M764" s="9">
        <v>21711.295215427577</v>
      </c>
      <c r="N764" s="9">
        <v>3994.1425776984088</v>
      </c>
      <c r="O764" s="9">
        <v>140918.60523402703</v>
      </c>
      <c r="P764" s="9">
        <v>8006.4568072201882</v>
      </c>
      <c r="Q764" s="9">
        <v>28541.299018063914</v>
      </c>
      <c r="R764" s="9">
        <v>13396.92606088649</v>
      </c>
      <c r="S764" s="9">
        <v>6107.082967756578</v>
      </c>
      <c r="T764" s="9">
        <v>0</v>
      </c>
      <c r="U764" s="9">
        <v>312.35358737824623</v>
      </c>
      <c r="V764" s="9">
        <v>40843.813727136869</v>
      </c>
      <c r="W764" s="9">
        <v>328017.10943066108</v>
      </c>
    </row>
    <row r="765" spans="1:23" x14ac:dyDescent="0.25">
      <c r="A765">
        <v>2014</v>
      </c>
      <c r="B765" s="7" t="s">
        <v>517</v>
      </c>
      <c r="C765" s="9">
        <v>46841.011385404592</v>
      </c>
      <c r="D765" s="9"/>
      <c r="E765" s="9"/>
      <c r="F765" s="9"/>
      <c r="G765" s="9">
        <v>317709.38463849871</v>
      </c>
      <c r="H765" s="9"/>
      <c r="I765" s="9"/>
      <c r="J765" s="9">
        <v>20865.615652540149</v>
      </c>
      <c r="K765" s="9"/>
      <c r="L765" s="9"/>
      <c r="M765" s="9">
        <v>60139.809654400422</v>
      </c>
      <c r="N765" s="9">
        <v>81124.592786369059</v>
      </c>
      <c r="O765" s="9">
        <v>660608.13100253057</v>
      </c>
      <c r="P765" s="9">
        <v>13738.978934789548</v>
      </c>
      <c r="Q765" s="9">
        <v>114730.87588723998</v>
      </c>
      <c r="R765" s="9">
        <v>62579.892445983918</v>
      </c>
      <c r="S765" s="9">
        <v>29869.240435032327</v>
      </c>
      <c r="T765" s="9">
        <v>12023.323818898796</v>
      </c>
      <c r="U765" s="9">
        <v>9225.8495403784855</v>
      </c>
      <c r="V765" s="9">
        <v>282289.92800647434</v>
      </c>
      <c r="W765" s="9">
        <v>1711746.6341885407</v>
      </c>
    </row>
    <row r="766" spans="1:23" x14ac:dyDescent="0.25">
      <c r="A766">
        <v>2014</v>
      </c>
      <c r="B766" s="7" t="s">
        <v>518</v>
      </c>
      <c r="C766" s="9">
        <v>137934.82826220657</v>
      </c>
      <c r="D766" s="9"/>
      <c r="E766" s="9"/>
      <c r="F766" s="9"/>
      <c r="G766" s="9">
        <v>701494.08223540639</v>
      </c>
      <c r="H766" s="9"/>
      <c r="I766" s="9"/>
      <c r="J766" s="9">
        <v>52888.994770926016</v>
      </c>
      <c r="K766" s="9"/>
      <c r="L766" s="9"/>
      <c r="M766" s="9">
        <v>202668.24411895365</v>
      </c>
      <c r="N766" s="9">
        <v>144721.75413872077</v>
      </c>
      <c r="O766" s="9">
        <v>1536125.02780255</v>
      </c>
      <c r="P766" s="9">
        <v>40779.80348136431</v>
      </c>
      <c r="Q766" s="9">
        <v>559716.56922731712</v>
      </c>
      <c r="R766" s="9">
        <v>209343.51590949672</v>
      </c>
      <c r="S766" s="9">
        <v>91320.109616274814</v>
      </c>
      <c r="T766" s="9">
        <v>23699.154801614335</v>
      </c>
      <c r="U766" s="9">
        <v>50381.928392330476</v>
      </c>
      <c r="V766" s="9">
        <v>467612.71864093136</v>
      </c>
      <c r="W766" s="9">
        <v>4218686.7313980917</v>
      </c>
    </row>
    <row r="767" spans="1:23" x14ac:dyDescent="0.25">
      <c r="A767">
        <v>2014</v>
      </c>
      <c r="B767" s="7" t="s">
        <v>519</v>
      </c>
      <c r="C767" s="9">
        <v>37952.883325318457</v>
      </c>
      <c r="D767" s="9"/>
      <c r="E767" s="9"/>
      <c r="F767" s="9"/>
      <c r="G767" s="9">
        <v>161272.56703204292</v>
      </c>
      <c r="H767" s="9"/>
      <c r="I767" s="9"/>
      <c r="J767" s="9">
        <v>17903.078725086027</v>
      </c>
      <c r="K767" s="9"/>
      <c r="L767" s="9"/>
      <c r="M767" s="9">
        <v>18607.559876008589</v>
      </c>
      <c r="N767" s="9">
        <v>7526.6283802487451</v>
      </c>
      <c r="O767" s="9">
        <v>400184.90167942346</v>
      </c>
      <c r="P767" s="9">
        <v>5166.855103665207</v>
      </c>
      <c r="Q767" s="9">
        <v>165977.78196904936</v>
      </c>
      <c r="R767" s="9">
        <v>42695.574875271057</v>
      </c>
      <c r="S767" s="9">
        <v>33240.149337107003</v>
      </c>
      <c r="T767" s="9">
        <v>20527.42327670323</v>
      </c>
      <c r="U767" s="9">
        <v>823.21402518933996</v>
      </c>
      <c r="V767" s="9">
        <v>101089.86829512114</v>
      </c>
      <c r="W767" s="9">
        <v>1012968.4859002344</v>
      </c>
    </row>
    <row r="768" spans="1:23" x14ac:dyDescent="0.25">
      <c r="A768">
        <v>2014</v>
      </c>
      <c r="B768" s="7" t="s">
        <v>520</v>
      </c>
      <c r="C768" s="9">
        <v>226217.22493872678</v>
      </c>
      <c r="D768" s="9"/>
      <c r="E768" s="9"/>
      <c r="F768" s="9"/>
      <c r="G768" s="9">
        <v>1105229.7392075602</v>
      </c>
      <c r="H768" s="9"/>
      <c r="I768" s="9"/>
      <c r="J768" s="9">
        <v>39998.720054701407</v>
      </c>
      <c r="K768" s="9"/>
      <c r="L768" s="9"/>
      <c r="M768" s="9">
        <v>333154.54615164874</v>
      </c>
      <c r="N768" s="9">
        <v>227852.58512207377</v>
      </c>
      <c r="O768" s="9">
        <v>8355212.0766079156</v>
      </c>
      <c r="P768" s="9">
        <v>156841.25044858194</v>
      </c>
      <c r="Q768" s="9">
        <v>1179257.9670043148</v>
      </c>
      <c r="R768" s="9">
        <v>363376.58532644395</v>
      </c>
      <c r="S768" s="9">
        <v>146409.25434358217</v>
      </c>
      <c r="T768" s="9">
        <v>189824.73304351702</v>
      </c>
      <c r="U768" s="9">
        <v>130274.11960687443</v>
      </c>
      <c r="V768" s="9">
        <v>1029061.2616826752</v>
      </c>
      <c r="W768" s="9">
        <v>13482710.063538618</v>
      </c>
    </row>
    <row r="769" spans="1:23" x14ac:dyDescent="0.25">
      <c r="A769">
        <v>2014</v>
      </c>
      <c r="B769" s="7" t="s">
        <v>521</v>
      </c>
      <c r="C769" s="9">
        <v>754068.80083634483</v>
      </c>
      <c r="D769" s="9"/>
      <c r="E769" s="9"/>
      <c r="F769" s="9"/>
      <c r="G769" s="9">
        <v>4583262.1639872501</v>
      </c>
      <c r="H769" s="9"/>
      <c r="I769" s="9"/>
      <c r="J769" s="9">
        <v>206740.83314251842</v>
      </c>
      <c r="K769" s="9"/>
      <c r="L769" s="9"/>
      <c r="M769" s="9">
        <v>1754599.218687169</v>
      </c>
      <c r="N769" s="9">
        <v>674703.14355373336</v>
      </c>
      <c r="O769" s="9">
        <v>12533799.578914581</v>
      </c>
      <c r="P769" s="9">
        <v>2153467.8608078621</v>
      </c>
      <c r="Q769" s="9">
        <v>5346542.2769018011</v>
      </c>
      <c r="R769" s="9">
        <v>1187843.490848915</v>
      </c>
      <c r="S769" s="9">
        <v>420403.09425672202</v>
      </c>
      <c r="T769" s="9">
        <v>890132.54605300853</v>
      </c>
      <c r="U769" s="9">
        <v>122673.85450429298</v>
      </c>
      <c r="V769" s="9">
        <v>8146416.7439212985</v>
      </c>
      <c r="W769" s="9">
        <v>38774653.606415495</v>
      </c>
    </row>
    <row r="770" spans="1:23" x14ac:dyDescent="0.25">
      <c r="A770">
        <v>2014</v>
      </c>
      <c r="B770" s="7" t="s">
        <v>522</v>
      </c>
      <c r="C770" s="9">
        <v>193731.53538129435</v>
      </c>
      <c r="D770" s="9"/>
      <c r="E770" s="9"/>
      <c r="F770" s="9"/>
      <c r="G770" s="9">
        <v>692345.60678223986</v>
      </c>
      <c r="H770" s="9"/>
      <c r="I770" s="9"/>
      <c r="J770" s="9">
        <v>40529.865127217141</v>
      </c>
      <c r="K770" s="9"/>
      <c r="L770" s="9"/>
      <c r="M770" s="9">
        <v>138924.8979611414</v>
      </c>
      <c r="N770" s="9">
        <v>89848.14639404921</v>
      </c>
      <c r="O770" s="9">
        <v>1293115.0818749522</v>
      </c>
      <c r="P770" s="9">
        <v>60360.975711196457</v>
      </c>
      <c r="Q770" s="9">
        <v>745003.27454590856</v>
      </c>
      <c r="R770" s="9">
        <v>170036.0707748183</v>
      </c>
      <c r="S770" s="9">
        <v>74402.06927928816</v>
      </c>
      <c r="T770" s="9">
        <v>61527.614266094271</v>
      </c>
      <c r="U770" s="9">
        <v>58531.501240754675</v>
      </c>
      <c r="V770" s="9">
        <v>445176.66217383527</v>
      </c>
      <c r="W770" s="9">
        <v>4063533.3015127894</v>
      </c>
    </row>
    <row r="771" spans="1:23" x14ac:dyDescent="0.25">
      <c r="A771">
        <v>2014</v>
      </c>
      <c r="B771" s="7" t="s">
        <v>523</v>
      </c>
      <c r="C771" s="9">
        <v>114579.27093967007</v>
      </c>
      <c r="D771" s="9"/>
      <c r="E771" s="9"/>
      <c r="F771" s="9"/>
      <c r="G771" s="9">
        <v>272788.82457140891</v>
      </c>
      <c r="H771" s="9"/>
      <c r="I771" s="9"/>
      <c r="J771" s="9">
        <v>18701.204036324769</v>
      </c>
      <c r="K771" s="9"/>
      <c r="L771" s="9"/>
      <c r="M771" s="9">
        <v>82536.623019361577</v>
      </c>
      <c r="N771" s="9">
        <v>37957.968390547991</v>
      </c>
      <c r="O771" s="9">
        <v>919566.93598050182</v>
      </c>
      <c r="P771" s="9">
        <v>35151.709766496431</v>
      </c>
      <c r="Q771" s="9">
        <v>224708.54031742574</v>
      </c>
      <c r="R771" s="9">
        <v>140686.41650003078</v>
      </c>
      <c r="S771" s="9">
        <v>84964.994091221306</v>
      </c>
      <c r="T771" s="9">
        <v>23833.876072324212</v>
      </c>
      <c r="U771" s="9">
        <v>1015.3098093748088</v>
      </c>
      <c r="V771" s="9">
        <v>289039.4769527145</v>
      </c>
      <c r="W771" s="9">
        <v>2245531.1504474031</v>
      </c>
    </row>
    <row r="772" spans="1:23" x14ac:dyDescent="0.25">
      <c r="A772">
        <v>2014</v>
      </c>
      <c r="B772" s="7" t="s">
        <v>524</v>
      </c>
      <c r="C772" s="9">
        <v>146280.66082985589</v>
      </c>
      <c r="D772" s="9"/>
      <c r="E772" s="9"/>
      <c r="F772" s="9"/>
      <c r="G772" s="9">
        <v>521128.86840527202</v>
      </c>
      <c r="H772" s="9"/>
      <c r="I772" s="9"/>
      <c r="J772" s="9">
        <v>35705.189084505742</v>
      </c>
      <c r="K772" s="9"/>
      <c r="L772" s="9"/>
      <c r="M772" s="9">
        <v>335794.41342910985</v>
      </c>
      <c r="N772" s="9">
        <v>53916.198029343228</v>
      </c>
      <c r="O772" s="9">
        <v>1645550.8640310732</v>
      </c>
      <c r="P772" s="9">
        <v>91005.22425921481</v>
      </c>
      <c r="Q772" s="9">
        <v>608949.94719823718</v>
      </c>
      <c r="R772" s="9">
        <v>171653.29380747277</v>
      </c>
      <c r="S772" s="9">
        <v>72423.463604118559</v>
      </c>
      <c r="T772" s="9">
        <v>43298.685884896957</v>
      </c>
      <c r="U772" s="9">
        <v>33153.404863139469</v>
      </c>
      <c r="V772" s="9">
        <v>483935.69675136963</v>
      </c>
      <c r="W772" s="9">
        <v>4242795.9101776099</v>
      </c>
    </row>
    <row r="773" spans="1:23" x14ac:dyDescent="0.25">
      <c r="A773">
        <v>2014</v>
      </c>
      <c r="B773" s="7" t="s">
        <v>525</v>
      </c>
      <c r="C773" s="9">
        <v>20158.747324664306</v>
      </c>
      <c r="D773" s="9"/>
      <c r="E773" s="9"/>
      <c r="F773" s="9"/>
      <c r="G773" s="9">
        <v>68637.73159249693</v>
      </c>
      <c r="H773" s="9"/>
      <c r="I773" s="9"/>
      <c r="J773" s="9">
        <v>5739.5646571209818</v>
      </c>
      <c r="K773" s="9"/>
      <c r="L773" s="9"/>
      <c r="M773" s="9">
        <v>12540.56608767965</v>
      </c>
      <c r="N773" s="9">
        <v>12971.188075144106</v>
      </c>
      <c r="O773" s="9">
        <v>220758.51116951258</v>
      </c>
      <c r="P773" s="9">
        <v>3250.1735083719873</v>
      </c>
      <c r="Q773" s="9">
        <v>40898.627650914619</v>
      </c>
      <c r="R773" s="9">
        <v>19083.528191405741</v>
      </c>
      <c r="S773" s="9">
        <v>16202.675218533894</v>
      </c>
      <c r="T773" s="9">
        <v>2113.065474090783</v>
      </c>
      <c r="U773" s="9">
        <v>3920.6525469698659</v>
      </c>
      <c r="V773" s="9">
        <v>86259.376948717661</v>
      </c>
      <c r="W773" s="9">
        <v>512534.40844562312</v>
      </c>
    </row>
    <row r="774" spans="1:23" x14ac:dyDescent="0.25">
      <c r="A774">
        <v>2014</v>
      </c>
      <c r="B774" s="7" t="s">
        <v>526</v>
      </c>
      <c r="C774" s="9">
        <v>17423.490903962382</v>
      </c>
      <c r="D774" s="9"/>
      <c r="E774" s="9"/>
      <c r="F774" s="9"/>
      <c r="G774" s="9">
        <v>81172.058624662561</v>
      </c>
      <c r="H774" s="9"/>
      <c r="I774" s="9"/>
      <c r="J774" s="9">
        <v>5605.4834962018576</v>
      </c>
      <c r="K774" s="9"/>
      <c r="L774" s="9"/>
      <c r="M774" s="9">
        <v>13527.946964175559</v>
      </c>
      <c r="N774" s="9">
        <v>8387.3246599158119</v>
      </c>
      <c r="O774" s="9">
        <v>255062.03874801871</v>
      </c>
      <c r="P774" s="9">
        <v>5473.0745259044716</v>
      </c>
      <c r="Q774" s="9">
        <v>15823.577231917036</v>
      </c>
      <c r="R774" s="9">
        <v>23395.245999150338</v>
      </c>
      <c r="S774" s="9">
        <v>9580.1328109534115</v>
      </c>
      <c r="T774" s="9">
        <v>11700.67205718719</v>
      </c>
      <c r="U774" s="9">
        <v>620.84167554876353</v>
      </c>
      <c r="V774" s="9">
        <v>58238.036486208424</v>
      </c>
      <c r="W774" s="9">
        <v>506009.92418380658</v>
      </c>
    </row>
    <row r="775" spans="1:23" x14ac:dyDescent="0.25">
      <c r="A775">
        <v>2014</v>
      </c>
      <c r="B775" s="7" t="s">
        <v>527</v>
      </c>
      <c r="C775" s="9">
        <v>48207.8124473032</v>
      </c>
      <c r="D775" s="9"/>
      <c r="E775" s="9"/>
      <c r="F775" s="9"/>
      <c r="G775" s="9">
        <v>204209.22973294707</v>
      </c>
      <c r="H775" s="9"/>
      <c r="I775" s="9"/>
      <c r="J775" s="9">
        <v>20486.545296139018</v>
      </c>
      <c r="K775" s="9"/>
      <c r="L775" s="9"/>
      <c r="M775" s="9">
        <v>81479.116051829711</v>
      </c>
      <c r="N775" s="9">
        <v>28900.138383356876</v>
      </c>
      <c r="O775" s="9">
        <v>488104.68578442547</v>
      </c>
      <c r="P775" s="9">
        <v>14684.661547875501</v>
      </c>
      <c r="Q775" s="9">
        <v>95102.505982221453</v>
      </c>
      <c r="R775" s="9">
        <v>43125.361488169074</v>
      </c>
      <c r="S775" s="9">
        <v>34163.080805033293</v>
      </c>
      <c r="T775" s="9">
        <v>7630.781866952666</v>
      </c>
      <c r="U775" s="9">
        <v>2250.5395454446852</v>
      </c>
      <c r="V775" s="9">
        <v>129870.9484548317</v>
      </c>
      <c r="W775" s="9">
        <v>1198215.40738653</v>
      </c>
    </row>
    <row r="776" spans="1:23" x14ac:dyDescent="0.25">
      <c r="A776">
        <v>2014</v>
      </c>
      <c r="B776" s="7" t="s">
        <v>528</v>
      </c>
      <c r="C776" s="9">
        <v>51077.843663309504</v>
      </c>
      <c r="D776" s="9"/>
      <c r="E776" s="9"/>
      <c r="F776" s="9"/>
      <c r="G776" s="9">
        <v>251346.62065700855</v>
      </c>
      <c r="H776" s="9"/>
      <c r="I776" s="9"/>
      <c r="J776" s="9">
        <v>12758.191218958918</v>
      </c>
      <c r="K776" s="9"/>
      <c r="L776" s="9"/>
      <c r="M776" s="9">
        <v>31848.233066274319</v>
      </c>
      <c r="N776" s="9">
        <v>39262.406508578046</v>
      </c>
      <c r="O776" s="9">
        <v>1525014.5007934079</v>
      </c>
      <c r="P776" s="9">
        <v>12398.49931329671</v>
      </c>
      <c r="Q776" s="9">
        <v>358555.49461536307</v>
      </c>
      <c r="R776" s="9">
        <v>96276.801439456525</v>
      </c>
      <c r="S776" s="9">
        <v>25076.620344949162</v>
      </c>
      <c r="T776" s="9">
        <v>2811.0825670429181</v>
      </c>
      <c r="U776" s="9">
        <v>19037.528859809849</v>
      </c>
      <c r="V776" s="9">
        <v>347328.06411847926</v>
      </c>
      <c r="W776" s="9">
        <v>2772791.8871659352</v>
      </c>
    </row>
    <row r="777" spans="1:23" x14ac:dyDescent="0.25">
      <c r="B777" s="7" t="s">
        <v>85</v>
      </c>
      <c r="C777" s="9">
        <v>2019548.6187360347</v>
      </c>
      <c r="D777" s="9"/>
      <c r="E777" s="9"/>
      <c r="F777" s="9"/>
      <c r="G777" s="9">
        <v>10261066.73842063</v>
      </c>
      <c r="H777" s="9"/>
      <c r="I777" s="9"/>
      <c r="J777" s="9">
        <v>552596.97754471074</v>
      </c>
      <c r="K777" s="9"/>
      <c r="L777" s="9"/>
      <c r="M777" s="9">
        <v>3330669.5335027743</v>
      </c>
      <c r="N777" s="9">
        <v>1652263.4392467691</v>
      </c>
      <c r="O777" s="9">
        <v>32957944.729289465</v>
      </c>
      <c r="P777" s="9">
        <v>2653258.8579539671</v>
      </c>
      <c r="Q777" s="9">
        <v>10171501.148920167</v>
      </c>
      <c r="R777" s="9">
        <v>2758134.595944291</v>
      </c>
      <c r="S777" s="9">
        <v>1242386.579415041</v>
      </c>
      <c r="T777" s="9">
        <v>1331521.13012193</v>
      </c>
      <c r="U777" s="9">
        <v>537636.38881359808</v>
      </c>
      <c r="V777" s="9">
        <v>12612004.878194351</v>
      </c>
      <c r="W777" s="9">
        <v>82080533.616103724</v>
      </c>
    </row>
  </sheetData>
  <mergeCells count="3">
    <mergeCell ref="B1:J1"/>
    <mergeCell ref="B262:J262"/>
    <mergeCell ref="B521:J521"/>
  </mergeCells>
  <pageMargins left="0.511811024" right="0.511811024" top="0.78740157499999996" bottom="0.78740157499999996" header="0.31496062000000002" footer="0.31496062000000002"/>
  <pageSetup paperSize="9" orientation="portrait" r:id="rId2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49"/>
  <sheetViews>
    <sheetView topLeftCell="F1" workbookViewId="0">
      <selection activeCell="AQ10" sqref="AQ10"/>
    </sheetView>
  </sheetViews>
  <sheetFormatPr defaultRowHeight="15" x14ac:dyDescent="0.25"/>
  <cols>
    <col min="1" max="1" width="29.7109375" style="159" bestFit="1" customWidth="1"/>
    <col min="2" max="9" width="14.28515625" style="159" bestFit="1" customWidth="1"/>
    <col min="10" max="13" width="14.28515625" style="159" customWidth="1"/>
    <col min="14" max="14" width="9.140625" style="159"/>
    <col min="15" max="15" width="23.140625" style="159" bestFit="1" customWidth="1"/>
    <col min="16" max="16" width="14.85546875" style="159" bestFit="1" customWidth="1"/>
    <col min="17" max="23" width="14.28515625" style="159" bestFit="1" customWidth="1"/>
    <col min="24" max="27" width="14.28515625" style="159" customWidth="1"/>
    <col min="28" max="30" width="9.140625" style="159"/>
    <col min="31" max="31" width="28.5703125" style="159" bestFit="1" customWidth="1"/>
    <col min="32" max="34" width="13.28515625" style="159" bestFit="1" customWidth="1"/>
    <col min="35" max="39" width="14.28515625" style="159" bestFit="1" customWidth="1"/>
    <col min="40" max="41" width="14.28515625" style="158" customWidth="1"/>
    <col min="42" max="42" width="14.28515625" style="159" bestFit="1" customWidth="1"/>
    <col min="43" max="43" width="14.28515625" style="159" customWidth="1"/>
    <col min="44" max="45" width="9.140625" style="159"/>
    <col min="46" max="16384" width="9.140625" style="11"/>
  </cols>
  <sheetData>
    <row r="1" spans="1:43" x14ac:dyDescent="0.25">
      <c r="A1" s="160" t="s">
        <v>796</v>
      </c>
      <c r="B1" s="160" t="s">
        <v>797</v>
      </c>
      <c r="C1" s="160"/>
      <c r="O1" s="160" t="s">
        <v>798</v>
      </c>
      <c r="P1" s="160" t="s">
        <v>797</v>
      </c>
      <c r="Q1" s="160"/>
      <c r="AC1" s="160" t="s">
        <v>799</v>
      </c>
      <c r="AD1" s="160" t="s">
        <v>797</v>
      </c>
      <c r="AE1" s="160"/>
    </row>
    <row r="3" spans="1:43" ht="15.75" x14ac:dyDescent="0.25">
      <c r="B3" s="156">
        <v>2007</v>
      </c>
      <c r="C3" s="156">
        <v>2008</v>
      </c>
      <c r="D3" s="156">
        <v>2009</v>
      </c>
      <c r="E3" s="156">
        <v>2010</v>
      </c>
      <c r="F3" s="156">
        <v>2011</v>
      </c>
      <c r="G3" s="156">
        <v>2012</v>
      </c>
      <c r="H3" s="156">
        <v>2013</v>
      </c>
      <c r="I3" s="156">
        <v>2014</v>
      </c>
      <c r="J3" s="156">
        <v>2015</v>
      </c>
      <c r="K3" s="156">
        <v>2016</v>
      </c>
      <c r="L3" s="156">
        <v>2017</v>
      </c>
      <c r="M3" s="156">
        <v>2018</v>
      </c>
      <c r="P3" s="156">
        <v>2007</v>
      </c>
      <c r="Q3" s="156">
        <v>2008</v>
      </c>
      <c r="R3" s="156">
        <v>2009</v>
      </c>
      <c r="S3" s="156">
        <v>2010</v>
      </c>
      <c r="T3" s="156">
        <v>2011</v>
      </c>
      <c r="U3" s="156">
        <v>2012</v>
      </c>
      <c r="V3" s="156">
        <v>2013</v>
      </c>
      <c r="W3" s="156">
        <v>2014</v>
      </c>
      <c r="X3" s="156">
        <v>2015</v>
      </c>
      <c r="Y3" s="156">
        <v>2016</v>
      </c>
      <c r="Z3" s="156">
        <v>2017</v>
      </c>
      <c r="AA3" s="156">
        <v>2018</v>
      </c>
      <c r="AC3" s="161" t="s">
        <v>800</v>
      </c>
      <c r="AD3" s="161" t="s">
        <v>801</v>
      </c>
      <c r="AE3" s="161" t="s">
        <v>802</v>
      </c>
      <c r="AF3" s="156">
        <v>2007</v>
      </c>
      <c r="AG3" s="156">
        <v>2008</v>
      </c>
      <c r="AH3" s="156">
        <v>2009</v>
      </c>
      <c r="AI3" s="156">
        <v>2010</v>
      </c>
      <c r="AJ3" s="156">
        <v>2011</v>
      </c>
      <c r="AK3" s="156">
        <v>2012</v>
      </c>
      <c r="AL3" s="156">
        <v>2013</v>
      </c>
      <c r="AM3" s="156">
        <v>2014</v>
      </c>
      <c r="AN3" s="156">
        <v>2015</v>
      </c>
      <c r="AO3" s="156">
        <v>2016</v>
      </c>
      <c r="AP3" s="179">
        <v>2017</v>
      </c>
      <c r="AQ3" s="179">
        <v>2018</v>
      </c>
    </row>
    <row r="4" spans="1:43" ht="15.75" x14ac:dyDescent="0.25">
      <c r="A4" s="161" t="s">
        <v>780</v>
      </c>
      <c r="B4" s="157">
        <f>+OUTPUTs!IA51</f>
        <v>3372933.8024069536</v>
      </c>
      <c r="C4" s="157">
        <f>+OUTPUTs!GY51</f>
        <v>4222578.9034617487</v>
      </c>
      <c r="D4" s="157">
        <f>+OUTPUTs!FW51</f>
        <v>3398767.8910015267</v>
      </c>
      <c r="E4" s="157">
        <f>+OUTPUTs!EU51</f>
        <v>4446212.3510021623</v>
      </c>
      <c r="F4" s="157">
        <f>+OUTPUTs!DS51</f>
        <v>4202850.7543099597</v>
      </c>
      <c r="G4" s="157">
        <f>+OUTPUTs!CQ51</f>
        <v>5171979.5854877401</v>
      </c>
      <c r="H4" s="157">
        <f>+OUTPUTs!BO51</f>
        <v>4968661.6721138852</v>
      </c>
      <c r="I4" s="157">
        <f>+OUTPUTs!AM51</f>
        <v>5350218.1522388086</v>
      </c>
      <c r="J4" s="157">
        <f>[1]Formatos_Análises!B4</f>
        <v>5155492.4025002494</v>
      </c>
      <c r="K4" s="157">
        <f>[1]Formatos_Análises!C4</f>
        <v>4536039.3593448</v>
      </c>
      <c r="L4" s="157">
        <f>[1]Formatos_Análises!D4</f>
        <v>4739837.0927630411</v>
      </c>
      <c r="M4" s="157">
        <f>[1]Formatos_Análises!E4</f>
        <v>4322612.5545081655</v>
      </c>
      <c r="O4" s="156" t="s">
        <v>529</v>
      </c>
      <c r="P4" s="158">
        <f>+'Total x Ano'!B3</f>
        <v>120136.09087883031</v>
      </c>
      <c r="Q4" s="158">
        <f>+'Total x Ano'!C3</f>
        <v>139461.0299077672</v>
      </c>
      <c r="R4" s="158">
        <f>+'Total x Ano'!D3</f>
        <v>162115.20909520509</v>
      </c>
      <c r="S4" s="158">
        <f>+'Total x Ano'!E3</f>
        <v>197204.24960713339</v>
      </c>
      <c r="T4" s="158">
        <f>+'Total x Ano'!F3</f>
        <v>216448.45904401672</v>
      </c>
      <c r="U4" s="158">
        <f>+'Total x Ano'!G3</f>
        <v>228341.19493798725</v>
      </c>
      <c r="V4" s="158">
        <f>+'Total x Ano'!H3</f>
        <v>242545.26845582106</v>
      </c>
      <c r="W4" s="158">
        <f>+'Total x Ano'!I3</f>
        <v>275078.65088099032</v>
      </c>
      <c r="X4" s="158">
        <f>[1]Formatos_Análises!L4</f>
        <v>224047.67791498263</v>
      </c>
      <c r="Y4" s="158">
        <f>[1]Formatos_Análises!M4</f>
        <v>196972.98814729837</v>
      </c>
      <c r="Z4" s="158">
        <f>[1]Formatos_Análises!N4</f>
        <v>202565.46293926548</v>
      </c>
      <c r="AA4" s="158">
        <f>[1]Formatos_Análises!O4</f>
        <v>191334.64804531017</v>
      </c>
      <c r="AB4" s="158"/>
      <c r="AC4" s="162">
        <v>7111</v>
      </c>
      <c r="AD4" s="163" t="s">
        <v>805</v>
      </c>
      <c r="AE4" s="163" t="s">
        <v>780</v>
      </c>
      <c r="AF4" s="157">
        <f>+OUTPUTs!IA3</f>
        <v>1443425.7705638588</v>
      </c>
      <c r="AG4" s="157">
        <f>+OUTPUTs!GY3</f>
        <v>2017923.4025703005</v>
      </c>
      <c r="AH4" s="157">
        <f>+OUTPUTs!FW3</f>
        <v>1092774.2999684077</v>
      </c>
      <c r="AI4" s="157">
        <f>+OUTPUTs!EU3</f>
        <v>1853489.4857743937</v>
      </c>
      <c r="AJ4" s="157">
        <f>+OUTPUTs!DS3</f>
        <v>1251646.0562983339</v>
      </c>
      <c r="AK4" s="157">
        <f>+OUTPUTs!CQ3</f>
        <v>1512712.2845695571</v>
      </c>
      <c r="AL4" s="157">
        <f>+OUTPUTs!BO3</f>
        <v>1149417.6843479387</v>
      </c>
      <c r="AM4" s="157">
        <f>+OUTPUTs!AM3</f>
        <v>1245587.1503368444</v>
      </c>
      <c r="AN4" s="157">
        <f>[1]Formatos_Análises!X4</f>
        <v>1043314.7661443596</v>
      </c>
      <c r="AO4" s="157">
        <f>[1]Formatos_Análises!Y4</f>
        <v>864618.03900279489</v>
      </c>
      <c r="AP4" s="157">
        <f>[1]Formatos_Análises!Z4</f>
        <v>746192.72212306072</v>
      </c>
      <c r="AQ4" s="157">
        <f>[1]Formatos_Análises!AA4</f>
        <v>779853.23188971682</v>
      </c>
    </row>
    <row r="5" spans="1:43" ht="15.75" x14ac:dyDescent="0.25">
      <c r="A5" s="161" t="s">
        <v>782</v>
      </c>
      <c r="B5" s="157">
        <f>+OUTPUTs!IA52</f>
        <v>770430.69248158857</v>
      </c>
      <c r="C5" s="157">
        <f>+OUTPUTs!GY52</f>
        <v>969011.99616174516</v>
      </c>
      <c r="D5" s="157">
        <f>+OUTPUTs!FW52</f>
        <v>1093380.8879606538</v>
      </c>
      <c r="E5" s="157">
        <f>+OUTPUTs!EU52</f>
        <v>1254506.0827911152</v>
      </c>
      <c r="F5" s="157">
        <f>+OUTPUTs!DS52</f>
        <v>1330620.8602506639</v>
      </c>
      <c r="G5" s="157">
        <f>+OUTPUTs!CQ52</f>
        <v>1438777.4691587985</v>
      </c>
      <c r="H5" s="157">
        <f>+OUTPUTs!BO52</f>
        <v>1555926.3868402881</v>
      </c>
      <c r="I5" s="157">
        <f>+OUTPUTs!AM52</f>
        <v>1652263.4392467691</v>
      </c>
      <c r="J5" s="157">
        <f>[1]Formatos_Análises!B5</f>
        <v>1493035.6814181055</v>
      </c>
      <c r="K5" s="157">
        <f>[1]Formatos_Análises!C5</f>
        <v>1311945.1032639986</v>
      </c>
      <c r="L5" s="157">
        <f>[1]Formatos_Análises!D5</f>
        <v>1381422.6197324521</v>
      </c>
      <c r="M5" s="157">
        <f>[1]Formatos_Análises!E5</f>
        <v>1348389.6873322739</v>
      </c>
      <c r="O5" s="156" t="s">
        <v>530</v>
      </c>
      <c r="P5" s="158">
        <f>+'Total x Ano'!B4</f>
        <v>60588.082465738349</v>
      </c>
      <c r="Q5" s="158">
        <f>+'Total x Ano'!C4</f>
        <v>64153.904569038656</v>
      </c>
      <c r="R5" s="158">
        <f>+'Total x Ano'!D4</f>
        <v>64927.855512938178</v>
      </c>
      <c r="S5" s="158">
        <f>+'Total x Ano'!E4</f>
        <v>75286.321156240578</v>
      </c>
      <c r="T5" s="158">
        <f>+'Total x Ano'!F4</f>
        <v>64273.957548236322</v>
      </c>
      <c r="U5" s="158">
        <f>+'Total x Ano'!G4</f>
        <v>77570.268675888452</v>
      </c>
      <c r="V5" s="158">
        <f>+'Total x Ano'!H4</f>
        <v>87392.837678302196</v>
      </c>
      <c r="W5" s="158">
        <f>+'Total x Ano'!I4</f>
        <v>92405.410754300407</v>
      </c>
      <c r="X5" s="158">
        <f>[1]Formatos_Análises!L5</f>
        <v>80789.043957989546</v>
      </c>
      <c r="Y5" s="158">
        <f>[1]Formatos_Análises!M5</f>
        <v>83354.888146153855</v>
      </c>
      <c r="Z5" s="158">
        <f>[1]Formatos_Análises!N5</f>
        <v>96917.984615151712</v>
      </c>
      <c r="AA5" s="158">
        <f>[1]Formatos_Análises!O5</f>
        <v>78781.655156565452</v>
      </c>
      <c r="AC5" s="162">
        <v>7420</v>
      </c>
      <c r="AD5" s="163" t="s">
        <v>792</v>
      </c>
      <c r="AE5" s="163" t="s">
        <v>791</v>
      </c>
      <c r="AF5" s="157">
        <f>+OUTPUTs!IA4</f>
        <v>1013373.3589534212</v>
      </c>
      <c r="AG5" s="157">
        <f>+OUTPUTs!GY4</f>
        <v>1160954.9833091972</v>
      </c>
      <c r="AH5" s="157">
        <f>+OUTPUTs!FW4</f>
        <v>1186065.0742748606</v>
      </c>
      <c r="AI5" s="157">
        <f>+OUTPUTs!EU4</f>
        <v>1335113.6940152957</v>
      </c>
      <c r="AJ5" s="157">
        <f>+OUTPUTs!DS4</f>
        <v>1278549.5988982383</v>
      </c>
      <c r="AK5" s="157">
        <f>+OUTPUTs!CQ4</f>
        <v>1347640.8457354459</v>
      </c>
      <c r="AL5" s="157">
        <f>+OUTPUTs!BO4</f>
        <v>1334839.6479567927</v>
      </c>
      <c r="AM5" s="157">
        <f>+OUTPUTs!AM4</f>
        <v>1398392.9987452584</v>
      </c>
      <c r="AN5" s="157">
        <f>[1]Formatos_Análises!X5</f>
        <v>1236553.7444796471</v>
      </c>
      <c r="AO5" s="157">
        <f>[1]Formatos_Análises!Y5</f>
        <v>1174812.7723127545</v>
      </c>
      <c r="AP5" s="157">
        <f>[1]Formatos_Análises!Z5</f>
        <v>1080230.4032145173</v>
      </c>
      <c r="AQ5" s="157">
        <f>[1]Formatos_Análises!AA5</f>
        <v>1002773.5857882184</v>
      </c>
    </row>
    <row r="6" spans="1:43" ht="15.75" x14ac:dyDescent="0.25">
      <c r="A6" s="161" t="s">
        <v>23</v>
      </c>
      <c r="B6" s="157">
        <f>+OUTPUTs!IA53</f>
        <v>22479778.197881803</v>
      </c>
      <c r="C6" s="157">
        <f>+OUTPUTs!GY53</f>
        <v>23209322.455033001</v>
      </c>
      <c r="D6" s="157">
        <f>+OUTPUTs!FW53</f>
        <v>27341815.982922733</v>
      </c>
      <c r="E6" s="157">
        <f>+OUTPUTs!EU53</f>
        <v>29832722.1206799</v>
      </c>
      <c r="F6" s="157">
        <f>+OUTPUTs!DS53</f>
        <v>31914619.438069854</v>
      </c>
      <c r="G6" s="157">
        <f>+OUTPUTs!CQ53</f>
        <v>33566174.575455412</v>
      </c>
      <c r="H6" s="157">
        <f>+OUTPUTs!BO53</f>
        <v>32950318.811256718</v>
      </c>
      <c r="I6" s="157">
        <f>+OUTPUTs!AM53</f>
        <v>32957944.729289465</v>
      </c>
      <c r="J6" s="157">
        <f>[1]Formatos_Análises!B6</f>
        <v>25262931.823294304</v>
      </c>
      <c r="K6" s="157">
        <f>[1]Formatos_Análises!C6</f>
        <v>21791653.670129217</v>
      </c>
      <c r="L6" s="157">
        <f>[1]Formatos_Análises!D6</f>
        <v>21171719.464352738</v>
      </c>
      <c r="M6" s="157">
        <f>[1]Formatos_Análises!E6</f>
        <v>19087010.916941993</v>
      </c>
      <c r="O6" s="156" t="s">
        <v>531</v>
      </c>
      <c r="P6" s="158">
        <f>+'Total x Ano'!B5</f>
        <v>370406.61904210539</v>
      </c>
      <c r="Q6" s="158">
        <f>+'Total x Ano'!C5</f>
        <v>433031.28461161774</v>
      </c>
      <c r="R6" s="158">
        <f>+'Total x Ano'!D5</f>
        <v>461345.69456894021</v>
      </c>
      <c r="S6" s="158">
        <f>+'Total x Ano'!E5</f>
        <v>556881.95262637571</v>
      </c>
      <c r="T6" s="158">
        <f>+'Total x Ano'!F5</f>
        <v>606002.07392713742</v>
      </c>
      <c r="U6" s="158">
        <f>+'Total x Ano'!G5</f>
        <v>664823.67891355767</v>
      </c>
      <c r="V6" s="158">
        <f>+'Total x Ano'!H5</f>
        <v>651447.58326431736</v>
      </c>
      <c r="W6" s="158">
        <f>+'Total x Ano'!I5</f>
        <v>684087.00411816523</v>
      </c>
      <c r="X6" s="158">
        <f>[1]Formatos_Análises!L6</f>
        <v>577450.54258101294</v>
      </c>
      <c r="Y6" s="158">
        <f>[1]Formatos_Análises!M6</f>
        <v>526689.43546690606</v>
      </c>
      <c r="Z6" s="158">
        <f>[1]Formatos_Análises!N6</f>
        <v>515637.29581670655</v>
      </c>
      <c r="AA6" s="158">
        <f>[1]Formatos_Análises!O6</f>
        <v>460489.44473102636</v>
      </c>
      <c r="AC6" s="162">
        <v>74102</v>
      </c>
      <c r="AD6" s="163" t="s">
        <v>806</v>
      </c>
      <c r="AE6" s="163" t="s">
        <v>780</v>
      </c>
      <c r="AF6" s="157">
        <f>+OUTPUTs!IA5</f>
        <v>101496.33738376692</v>
      </c>
      <c r="AG6" s="157">
        <f>+OUTPUTs!GY5</f>
        <v>178464.45605336936</v>
      </c>
      <c r="AH6" s="157">
        <f>+OUTPUTs!FW5</f>
        <v>229221.0205067888</v>
      </c>
      <c r="AI6" s="157">
        <f>+OUTPUTs!EU5</f>
        <v>229251.28558602856</v>
      </c>
      <c r="AJ6" s="157">
        <f>+OUTPUTs!DS5</f>
        <v>263569.18554107443</v>
      </c>
      <c r="AK6" s="157">
        <f>+OUTPUTs!CQ5</f>
        <v>308101.41703317902</v>
      </c>
      <c r="AL6" s="157">
        <f>+OUTPUTs!BO5</f>
        <v>376979.33082782495</v>
      </c>
      <c r="AM6" s="157">
        <f>+OUTPUTs!AM5</f>
        <v>462517.91468672099</v>
      </c>
      <c r="AN6" s="157">
        <f>[1]Formatos_Análises!X6</f>
        <v>433088.52687030623</v>
      </c>
      <c r="AO6" s="157">
        <f>[1]Formatos_Análises!Y6</f>
        <v>285799.46376049233</v>
      </c>
      <c r="AP6" s="157">
        <f>[1]Formatos_Análises!Z6</f>
        <v>325261.25172291539</v>
      </c>
      <c r="AQ6" s="157">
        <f>[1]Formatos_Análises!AA6</f>
        <v>255591.756760449</v>
      </c>
    </row>
    <row r="7" spans="1:43" ht="15.75" x14ac:dyDescent="0.25">
      <c r="A7" s="161" t="s">
        <v>787</v>
      </c>
      <c r="B7" s="157">
        <f>+OUTPUTs!IA54</f>
        <v>60239.931862135243</v>
      </c>
      <c r="C7" s="157">
        <f>+OUTPUTs!GY54</f>
        <v>208947.98748385886</v>
      </c>
      <c r="D7" s="157">
        <f>+OUTPUTs!FW54</f>
        <v>677622.1386605351</v>
      </c>
      <c r="E7" s="157">
        <f>+OUTPUTs!EU54</f>
        <v>1057589.5828762825</v>
      </c>
      <c r="F7" s="157">
        <f>+OUTPUTs!DS54</f>
        <v>1422982.1764412508</v>
      </c>
      <c r="G7" s="157">
        <f>+OUTPUTs!CQ54</f>
        <v>1546393.7189294463</v>
      </c>
      <c r="H7" s="157">
        <f>+OUTPUTs!BO54</f>
        <v>2122866.0882156286</v>
      </c>
      <c r="I7" s="157">
        <f>+OUTPUTs!AM54</f>
        <v>2653258.8579539671</v>
      </c>
      <c r="J7" s="157">
        <f>[1]Formatos_Análises!B7</f>
        <v>3071949.8674741122</v>
      </c>
      <c r="K7" s="157">
        <f>[1]Formatos_Análises!C7</f>
        <v>3225408.9443516908</v>
      </c>
      <c r="L7" s="157">
        <f>[1]Formatos_Análises!D7</f>
        <v>3970331.2593847755</v>
      </c>
      <c r="M7" s="157">
        <f>[1]Formatos_Análises!E7</f>
        <v>4311789.8849534458</v>
      </c>
      <c r="O7" s="156" t="s">
        <v>532</v>
      </c>
      <c r="P7" s="158">
        <f>+'Total x Ano'!B6</f>
        <v>37080.875209956983</v>
      </c>
      <c r="Q7" s="158">
        <f>+'Total x Ano'!C6</f>
        <v>39907.834418477571</v>
      </c>
      <c r="R7" s="158">
        <f>+'Total x Ano'!D6</f>
        <v>47661.742115018722</v>
      </c>
      <c r="S7" s="158">
        <f>+'Total x Ano'!E6</f>
        <v>51968.22201424573</v>
      </c>
      <c r="T7" s="158">
        <f>+'Total x Ano'!F6</f>
        <v>56960.224425450368</v>
      </c>
      <c r="U7" s="158">
        <f>+'Total x Ano'!G6</f>
        <v>67514.421052170699</v>
      </c>
      <c r="V7" s="158">
        <f>+'Total x Ano'!H6</f>
        <v>71534.120610181446</v>
      </c>
      <c r="W7" s="158">
        <f>+'Total x Ano'!I6</f>
        <v>76074.210351970323</v>
      </c>
      <c r="X7" s="158">
        <f>[1]Formatos_Análises!L7</f>
        <v>75349.960869288683</v>
      </c>
      <c r="Y7" s="158">
        <f>[1]Formatos_Análises!M7</f>
        <v>71394.607437209517</v>
      </c>
      <c r="Z7" s="158">
        <f>[1]Formatos_Análises!N7</f>
        <v>72767.879909555078</v>
      </c>
      <c r="AA7" s="158">
        <f>[1]Formatos_Análises!O7</f>
        <v>69282.377956719312</v>
      </c>
      <c r="AC7" s="162">
        <v>7311</v>
      </c>
      <c r="AD7" s="163" t="s">
        <v>834</v>
      </c>
      <c r="AE7" s="163" t="s">
        <v>795</v>
      </c>
      <c r="AF7" s="157">
        <f>+OUTPUTs!IA6</f>
        <v>5482002.9109041113</v>
      </c>
      <c r="AG7" s="157">
        <f>+OUTPUTs!GY6</f>
        <v>6320255.3863584595</v>
      </c>
      <c r="AH7" s="157">
        <f>+OUTPUTs!FW6</f>
        <v>5799630.3139893683</v>
      </c>
      <c r="AI7" s="157">
        <f>+OUTPUTs!EU6</f>
        <v>6133705.6404963564</v>
      </c>
      <c r="AJ7" s="157">
        <f>+OUTPUTs!DS6</f>
        <v>6292189.9707932519</v>
      </c>
      <c r="AK7" s="157">
        <f>+OUTPUTs!CQ6</f>
        <v>6753269.9315902516</v>
      </c>
      <c r="AL7" s="157">
        <f>+OUTPUTs!BO6</f>
        <v>6708085.2589575816</v>
      </c>
      <c r="AM7" s="157">
        <f>+OUTPUTs!AM6</f>
        <v>7066264.7362981858</v>
      </c>
      <c r="AN7" s="157">
        <f>[1]Formatos_Análises!X7</f>
        <v>6487890.1115503432</v>
      </c>
      <c r="AO7" s="157">
        <f>[1]Formatos_Análises!Y7</f>
        <v>6182517.6187235517</v>
      </c>
      <c r="AP7" s="157">
        <f>[1]Formatos_Análises!Z7</f>
        <v>5546431.2307534618</v>
      </c>
      <c r="AQ7" s="157">
        <f>[1]Formatos_Análises!AA7</f>
        <v>5551114.5008528372</v>
      </c>
    </row>
    <row r="8" spans="1:43" ht="15.75" x14ac:dyDescent="0.25">
      <c r="A8" s="161" t="s">
        <v>788</v>
      </c>
      <c r="B8" s="157">
        <f>+OUTPUTs!IA55</f>
        <v>16137507.828759044</v>
      </c>
      <c r="C8" s="157">
        <f>+OUTPUTs!GY55</f>
        <v>17937680.982610866</v>
      </c>
      <c r="D8" s="157">
        <f>+OUTPUTs!FW55</f>
        <v>18363790.781502098</v>
      </c>
      <c r="E8" s="157">
        <f>+OUTPUTs!EU55</f>
        <v>20244582.251381695</v>
      </c>
      <c r="F8" s="157">
        <f>+OUTPUTs!DS55</f>
        <v>20791590.961451519</v>
      </c>
      <c r="G8" s="157">
        <f>+OUTPUTs!CQ55</f>
        <v>21672989.338020302</v>
      </c>
      <c r="H8" s="157">
        <f>+OUTPUTs!BO55</f>
        <v>20570289.188929327</v>
      </c>
      <c r="I8" s="157">
        <f>+OUTPUTs!AM55</f>
        <v>20432567.887340795</v>
      </c>
      <c r="J8" s="157">
        <f>[1]Formatos_Análises!B8</f>
        <v>16875469.394280262</v>
      </c>
      <c r="K8" s="157">
        <f>[1]Formatos_Análises!C8</f>
        <v>16034476.164274396</v>
      </c>
      <c r="L8" s="157">
        <f>[1]Formatos_Análises!D8</f>
        <v>15701431.523964282</v>
      </c>
      <c r="M8" s="157">
        <f>[1]Formatos_Análises!E8</f>
        <v>15657879.625698751</v>
      </c>
      <c r="O8" s="156" t="s">
        <v>533</v>
      </c>
      <c r="P8" s="158">
        <f>+'Total x Ano'!B7</f>
        <v>424736.07131573377</v>
      </c>
      <c r="Q8" s="158">
        <f>+'Total x Ano'!C7</f>
        <v>495210.7745826607</v>
      </c>
      <c r="R8" s="158">
        <f>+'Total x Ano'!D7</f>
        <v>566001.29387819744</v>
      </c>
      <c r="S8" s="158">
        <f>+'Total x Ano'!E7</f>
        <v>655261.0959753606</v>
      </c>
      <c r="T8" s="158">
        <f>+'Total x Ano'!F7</f>
        <v>659479.23831793875</v>
      </c>
      <c r="U8" s="158">
        <f>+'Total x Ano'!G7</f>
        <v>702742.21262164309</v>
      </c>
      <c r="V8" s="158">
        <f>+'Total x Ano'!H7</f>
        <v>726285.48494723672</v>
      </c>
      <c r="W8" s="158">
        <f>+'Total x Ano'!I7</f>
        <v>790466.43483217328</v>
      </c>
      <c r="X8" s="158">
        <f>[1]Formatos_Análises!L8</f>
        <v>690637.77830488165</v>
      </c>
      <c r="Y8" s="158">
        <f>[1]Formatos_Análises!M8</f>
        <v>625931.4502432812</v>
      </c>
      <c r="Z8" s="158">
        <f>[1]Formatos_Análises!N8</f>
        <v>646361.83276841021</v>
      </c>
      <c r="AA8" s="158">
        <f>[1]Formatos_Análises!O8</f>
        <v>592822.64834511688</v>
      </c>
      <c r="AC8" s="162">
        <v>7312</v>
      </c>
      <c r="AD8" s="163" t="s">
        <v>835</v>
      </c>
      <c r="AE8" s="163" t="s">
        <v>795</v>
      </c>
      <c r="AF8" s="157">
        <f>+OUTPUTs!IA7</f>
        <v>476957.92010571138</v>
      </c>
      <c r="AG8" s="157">
        <f>+OUTPUTs!GY7</f>
        <v>634982.39229656267</v>
      </c>
      <c r="AH8" s="157">
        <f>+OUTPUTs!FW7</f>
        <v>598935.47781100555</v>
      </c>
      <c r="AI8" s="157">
        <f>+OUTPUTs!EU7</f>
        <v>620284.93732708553</v>
      </c>
      <c r="AJ8" s="157">
        <f>+OUTPUTs!DS7</f>
        <v>592752.13937407779</v>
      </c>
      <c r="AK8" s="157">
        <f>+OUTPUTs!CQ7</f>
        <v>602558.93218351877</v>
      </c>
      <c r="AL8" s="157">
        <f>+OUTPUTs!BO7</f>
        <v>715718.69421286555</v>
      </c>
      <c r="AM8" s="157">
        <f>+OUTPUTs!AM7</f>
        <v>762450.41306417133</v>
      </c>
      <c r="AN8" s="157">
        <f>[1]Formatos_Análises!X8</f>
        <v>713677.83577876468</v>
      </c>
      <c r="AO8" s="157">
        <f>[1]Formatos_Análises!Y8</f>
        <v>664488.70069347415</v>
      </c>
      <c r="AP8" s="157">
        <f>[1]Formatos_Análises!Z8</f>
        <v>709182.29463908984</v>
      </c>
      <c r="AQ8" s="157">
        <f>[1]Formatos_Análises!AA8</f>
        <v>763278.37619812554</v>
      </c>
    </row>
    <row r="9" spans="1:43" ht="15.75" x14ac:dyDescent="0.25">
      <c r="A9" s="161" t="s">
        <v>791</v>
      </c>
      <c r="B9" s="157">
        <f>+OUTPUTs!IA56</f>
        <v>1347743.8928281846</v>
      </c>
      <c r="C9" s="157">
        <f>+OUTPUTs!GY56</f>
        <v>1709703.9459851203</v>
      </c>
      <c r="D9" s="157">
        <f>+OUTPUTs!FW56</f>
        <v>1772123.2336095972</v>
      </c>
      <c r="E9" s="157">
        <f>+OUTPUTs!EU56</f>
        <v>2118484.5081042396</v>
      </c>
      <c r="F9" s="157">
        <f>+OUTPUTs!DS56</f>
        <v>2286042.8243330149</v>
      </c>
      <c r="G9" s="157">
        <f>+OUTPUTs!CQ56</f>
        <v>2479660.8139069555</v>
      </c>
      <c r="H9" s="157">
        <f>+OUTPUTs!BO56</f>
        <v>2636606.7252611746</v>
      </c>
      <c r="I9" s="157">
        <f>+OUTPUTs!AM56</f>
        <v>2758134.595944291</v>
      </c>
      <c r="J9" s="157">
        <f>[1]Formatos_Análises!B9</f>
        <v>2731143.458142275</v>
      </c>
      <c r="K9" s="157">
        <f>[1]Formatos_Análises!C9</f>
        <v>2780191.5444267076</v>
      </c>
      <c r="L9" s="157">
        <f>[1]Formatos_Análises!D9</f>
        <v>2768137.0226715421</v>
      </c>
      <c r="M9" s="157">
        <f>[1]Formatos_Análises!E9</f>
        <v>2575595.4910396654</v>
      </c>
      <c r="O9" s="156" t="s">
        <v>534</v>
      </c>
      <c r="P9" s="158">
        <f>+'Total x Ano'!B8</f>
        <v>47686.002192620363</v>
      </c>
      <c r="Q9" s="158">
        <f>+'Total x Ano'!C8</f>
        <v>54801.16386280478</v>
      </c>
      <c r="R9" s="158">
        <f>+'Total x Ano'!D8</f>
        <v>48944.946431158001</v>
      </c>
      <c r="S9" s="158">
        <f>+'Total x Ano'!E8</f>
        <v>48519.692234075323</v>
      </c>
      <c r="T9" s="158">
        <f>+'Total x Ano'!F8</f>
        <v>54640.735046979098</v>
      </c>
      <c r="U9" s="158">
        <f>+'Total x Ano'!G8</f>
        <v>58878.33753007534</v>
      </c>
      <c r="V9" s="158">
        <f>+'Total x Ano'!H8</f>
        <v>65710.326578275053</v>
      </c>
      <c r="W9" s="158">
        <f>+'Total x Ano'!I8</f>
        <v>67499.943182746894</v>
      </c>
      <c r="X9" s="158">
        <f>[1]Formatos_Análises!L9</f>
        <v>58197.192901870163</v>
      </c>
      <c r="Y9" s="158">
        <f>[1]Formatos_Análises!M9</f>
        <v>52040.657347123291</v>
      </c>
      <c r="Z9" s="158">
        <f>[1]Formatos_Análises!N9</f>
        <v>53722.906808964108</v>
      </c>
      <c r="AA9" s="158">
        <f>[1]Formatos_Análises!O9</f>
        <v>71491.177223225124</v>
      </c>
      <c r="AC9" s="162">
        <v>7319</v>
      </c>
      <c r="AD9" s="163" t="s">
        <v>836</v>
      </c>
      <c r="AE9" s="163" t="s">
        <v>795</v>
      </c>
      <c r="AF9" s="157">
        <f>+OUTPUTs!IA8</f>
        <v>1864315.0298381881</v>
      </c>
      <c r="AG9" s="157">
        <f>+OUTPUTs!GY8</f>
        <v>2415628.6164485402</v>
      </c>
      <c r="AH9" s="157">
        <f>+OUTPUTs!FW8</f>
        <v>2539532.538956834</v>
      </c>
      <c r="AI9" s="157">
        <f>+OUTPUTs!EU8</f>
        <v>2751661.0768915717</v>
      </c>
      <c r="AJ9" s="157">
        <f>+OUTPUTs!DS8</f>
        <v>3479454.972479484</v>
      </c>
      <c r="AK9" s="157">
        <f>+OUTPUTs!CQ8</f>
        <v>3922110.2926589702</v>
      </c>
      <c r="AL9" s="157">
        <f>+OUTPUTs!BO8</f>
        <v>4247616.8088757005</v>
      </c>
      <c r="AM9" s="157">
        <f>+OUTPUTs!AM8</f>
        <v>4783289.7288319925</v>
      </c>
      <c r="AN9" s="157">
        <f>[1]Formatos_Análises!X9</f>
        <v>4818546.0265191095</v>
      </c>
      <c r="AO9" s="157">
        <f>[1]Formatos_Análises!Y9</f>
        <v>5283562.6784880301</v>
      </c>
      <c r="AP9" s="157">
        <f>[1]Formatos_Análises!Z9</f>
        <v>5528684.4762658728</v>
      </c>
      <c r="AQ9" s="157">
        <f>[1]Formatos_Análises!AA9</f>
        <v>6277167.8907678248</v>
      </c>
    </row>
    <row r="10" spans="1:43" ht="15.75" x14ac:dyDescent="0.25">
      <c r="A10" s="161" t="s">
        <v>25</v>
      </c>
      <c r="B10" s="157">
        <f>+OUTPUTs!IA57</f>
        <v>931849.35182047857</v>
      </c>
      <c r="C10" s="157">
        <f>+OUTPUTs!GY57</f>
        <v>892095.14828170848</v>
      </c>
      <c r="D10" s="157">
        <f>+OUTPUTs!FW57</f>
        <v>883966.54529176804</v>
      </c>
      <c r="E10" s="157">
        <f>+OUTPUTs!EU57</f>
        <v>999715.76316107262</v>
      </c>
      <c r="F10" s="157">
        <f>+OUTPUTs!DS57</f>
        <v>951589.8819072207</v>
      </c>
      <c r="G10" s="157">
        <f>+OUTPUTs!CQ57</f>
        <v>960550.48554614722</v>
      </c>
      <c r="H10" s="157">
        <f>+OUTPUTs!BO57</f>
        <v>1150029.5260152763</v>
      </c>
      <c r="I10" s="157">
        <f>+OUTPUTs!AM57</f>
        <v>1242386.579415041</v>
      </c>
      <c r="J10" s="157">
        <f>[1]Formatos_Análises!B10</f>
        <v>1169589.8492034278</v>
      </c>
      <c r="K10" s="157">
        <f>[1]Formatos_Análises!C10</f>
        <v>1145744.6189387403</v>
      </c>
      <c r="L10" s="157">
        <f>[1]Formatos_Análises!D10</f>
        <v>1208214.5760130074</v>
      </c>
      <c r="M10" s="157">
        <f>[1]Formatos_Análises!E10</f>
        <v>1098353.775678783</v>
      </c>
      <c r="O10" s="156" t="s">
        <v>535</v>
      </c>
      <c r="P10" s="158">
        <f>+'Total x Ano'!B9</f>
        <v>94121.111727305601</v>
      </c>
      <c r="Q10" s="158">
        <f>+'Total x Ano'!C9</f>
        <v>136112.66282624795</v>
      </c>
      <c r="R10" s="158">
        <f>+'Total x Ano'!D9</f>
        <v>88382.449944301101</v>
      </c>
      <c r="S10" s="158">
        <f>+'Total x Ano'!E9</f>
        <v>87287.631788107654</v>
      </c>
      <c r="T10" s="158">
        <f>+'Total x Ano'!F9</f>
        <v>99718.022155454106</v>
      </c>
      <c r="U10" s="158">
        <f>+'Total x Ano'!G9</f>
        <v>117276.84182558436</v>
      </c>
      <c r="V10" s="158">
        <f>+'Total x Ano'!H9</f>
        <v>125486.31081654564</v>
      </c>
      <c r="W10" s="158">
        <f>+'Total x Ano'!I9</f>
        <v>128747.35864591639</v>
      </c>
      <c r="X10" s="158">
        <f>[1]Formatos_Análises!L10</f>
        <v>124177.21907760018</v>
      </c>
      <c r="Y10" s="158">
        <f>[1]Formatos_Análises!M10</f>
        <v>115843.63512566933</v>
      </c>
      <c r="Z10" s="158">
        <f>[1]Formatos_Análises!N10</f>
        <v>115620.01915263693</v>
      </c>
      <c r="AA10" s="158">
        <f>[1]Formatos_Análises!O10</f>
        <v>117363.41581838741</v>
      </c>
      <c r="AC10" s="162">
        <v>9001</v>
      </c>
      <c r="AD10" s="163" t="s">
        <v>807</v>
      </c>
      <c r="AE10" s="163" t="s">
        <v>782</v>
      </c>
      <c r="AF10" s="157">
        <f>+OUTPUTs!IA9</f>
        <v>342547.50131428399</v>
      </c>
      <c r="AG10" s="157">
        <f>+OUTPUTs!GY9</f>
        <v>405813.29831925553</v>
      </c>
      <c r="AH10" s="157">
        <f>+OUTPUTs!FW9</f>
        <v>391968.3239047862</v>
      </c>
      <c r="AI10" s="157">
        <f>+OUTPUTs!EU9</f>
        <v>462509.39100590174</v>
      </c>
      <c r="AJ10" s="157">
        <f>+OUTPUTs!DS9</f>
        <v>475798.66609108704</v>
      </c>
      <c r="AK10" s="157">
        <f>+OUTPUTs!CQ9</f>
        <v>522697.64668073924</v>
      </c>
      <c r="AL10" s="157">
        <f>+OUTPUTs!BO9</f>
        <v>627647.88521117321</v>
      </c>
      <c r="AM10" s="157">
        <f>+OUTPUTs!AM9</f>
        <v>632450.18875292211</v>
      </c>
      <c r="AN10" s="157">
        <f>[1]Formatos_Análises!X10</f>
        <v>534728.22959437035</v>
      </c>
      <c r="AO10" s="157">
        <f>[1]Formatos_Análises!Y10</f>
        <v>515197.91025194339</v>
      </c>
      <c r="AP10" s="157">
        <f>[1]Formatos_Análises!Z10</f>
        <v>500870.49430018268</v>
      </c>
      <c r="AQ10" s="157">
        <f>[1]Formatos_Análises!AA10</f>
        <v>450607.77410063281</v>
      </c>
    </row>
    <row r="11" spans="1:43" ht="15.75" x14ac:dyDescent="0.25">
      <c r="A11" s="161" t="s">
        <v>24</v>
      </c>
      <c r="B11" s="157">
        <f>+OUTPUTs!IA58</f>
        <v>1616106.9681179402</v>
      </c>
      <c r="C11" s="157">
        <f>+OUTPUTs!GY58</f>
        <v>1689614.3340062716</v>
      </c>
      <c r="D11" s="157">
        <f>+OUTPUTs!FW58</f>
        <v>1769235.5304328599</v>
      </c>
      <c r="E11" s="157">
        <f>+OUTPUTs!EU58</f>
        <v>1834187.8080038498</v>
      </c>
      <c r="F11" s="157">
        <f>+OUTPUTs!DS58</f>
        <v>1778877.4908619015</v>
      </c>
      <c r="G11" s="157">
        <f>+OUTPUTs!CQ58</f>
        <v>2076381.2124456596</v>
      </c>
      <c r="H11" s="157">
        <f>+OUTPUTs!BO58</f>
        <v>2700800.7156405533</v>
      </c>
      <c r="I11" s="157">
        <f>+OUTPUTs!AM58</f>
        <v>1884118.107666641</v>
      </c>
      <c r="J11" s="157">
        <f>[1]Formatos_Análises!B11</f>
        <v>1555161.892642695</v>
      </c>
      <c r="K11" s="157">
        <f>[1]Formatos_Análises!C11</f>
        <v>1463490.606695863</v>
      </c>
      <c r="L11" s="157">
        <f>[1]Formatos_Análises!D11</f>
        <v>1400478.7784523556</v>
      </c>
      <c r="M11" s="157">
        <f>[1]Formatos_Análises!E11</f>
        <v>1320228.928143885</v>
      </c>
      <c r="O11" s="156" t="s">
        <v>536</v>
      </c>
      <c r="P11" s="158">
        <f>+'Total x Ano'!B10</f>
        <v>202278.61293621999</v>
      </c>
      <c r="Q11" s="158">
        <f>+'Total x Ano'!C10</f>
        <v>273183.47490728297</v>
      </c>
      <c r="R11" s="158">
        <f>+'Total x Ano'!D10</f>
        <v>251333.80386440322</v>
      </c>
      <c r="S11" s="158">
        <f>+'Total x Ano'!E10</f>
        <v>308078.51399691799</v>
      </c>
      <c r="T11" s="158">
        <f>+'Total x Ano'!F10</f>
        <v>336762.73956710839</v>
      </c>
      <c r="U11" s="158">
        <f>+'Total x Ano'!G10</f>
        <v>401490.75172317942</v>
      </c>
      <c r="V11" s="158">
        <f>+'Total x Ano'!H10</f>
        <v>420421.63798321894</v>
      </c>
      <c r="W11" s="158">
        <f>+'Total x Ano'!I10</f>
        <v>416951.18725140434</v>
      </c>
      <c r="X11" s="158">
        <f>[1]Formatos_Análises!L11</f>
        <v>332206.84478598094</v>
      </c>
      <c r="Y11" s="158">
        <f>[1]Formatos_Análises!M11</f>
        <v>308284.2933287418</v>
      </c>
      <c r="Z11" s="158">
        <f>[1]Formatos_Análises!N11</f>
        <v>313728.66177563637</v>
      </c>
      <c r="AA11" s="158">
        <f>[1]Formatos_Análises!O11</f>
        <v>306094.92274190142</v>
      </c>
      <c r="AC11" s="162">
        <v>9003</v>
      </c>
      <c r="AD11" s="163" t="s">
        <v>808</v>
      </c>
      <c r="AE11" s="163" t="s">
        <v>782</v>
      </c>
      <c r="AF11" s="157">
        <f>+OUTPUTs!IA10</f>
        <v>37819.268707188239</v>
      </c>
      <c r="AG11" s="157">
        <f>+OUTPUTs!GY10</f>
        <v>14256.342848976361</v>
      </c>
      <c r="AH11" s="157">
        <f>+OUTPUTs!FW10</f>
        <v>28355.560363163811</v>
      </c>
      <c r="AI11" s="157">
        <f>+OUTPUTs!EU10</f>
        <v>32881.211020135241</v>
      </c>
      <c r="AJ11" s="157">
        <f>+OUTPUTs!DS10</f>
        <v>17066.448275085091</v>
      </c>
      <c r="AK11" s="157">
        <f>+OUTPUTs!CQ10</f>
        <v>57029.807267490934</v>
      </c>
      <c r="AL11" s="157">
        <f>+OUTPUTs!BO10</f>
        <v>71486.054065307369</v>
      </c>
      <c r="AM11" s="157">
        <f>+OUTPUTs!AM10</f>
        <v>133891.48973225625</v>
      </c>
      <c r="AN11" s="157">
        <f>[1]Formatos_Análises!X11</f>
        <v>146252.87371743721</v>
      </c>
      <c r="AO11" s="157">
        <f>[1]Formatos_Análises!Y11</f>
        <v>74925.661953676914</v>
      </c>
      <c r="AP11" s="157">
        <f>[1]Formatos_Análises!Z11</f>
        <v>83714.423382126319</v>
      </c>
      <c r="AQ11" s="157">
        <f>[1]Formatos_Análises!AA11</f>
        <v>78328.57817440787</v>
      </c>
    </row>
    <row r="12" spans="1:43" ht="15.75" x14ac:dyDescent="0.25">
      <c r="A12" s="161" t="s">
        <v>35</v>
      </c>
      <c r="B12" s="157">
        <f>+OUTPUTs!IA59</f>
        <v>491346.03095807729</v>
      </c>
      <c r="C12" s="157">
        <f>+OUTPUTs!GY59</f>
        <v>547018.13995281386</v>
      </c>
      <c r="D12" s="157">
        <f>+OUTPUTs!FW59</f>
        <v>499238.29662874574</v>
      </c>
      <c r="E12" s="157">
        <f>+OUTPUTs!EU59</f>
        <v>583002.54368207266</v>
      </c>
      <c r="F12" s="157">
        <f>+OUTPUTs!DS59</f>
        <v>503404.76714302256</v>
      </c>
      <c r="G12" s="157">
        <f>+OUTPUTs!CQ59</f>
        <v>536110.26734617422</v>
      </c>
      <c r="H12" s="157">
        <f>+OUTPUTs!BO59</f>
        <v>581485.92038463335</v>
      </c>
      <c r="I12" s="157">
        <f>+OUTPUTs!AM59</f>
        <v>537636.38881359808</v>
      </c>
      <c r="J12" s="157">
        <f>[1]Formatos_Análises!B12</f>
        <v>466775.21740979818</v>
      </c>
      <c r="K12" s="157">
        <f>[1]Formatos_Análises!C12</f>
        <v>529541.87822721549</v>
      </c>
      <c r="L12" s="157">
        <f>[1]Formatos_Análises!D12</f>
        <v>461643.28258189547</v>
      </c>
      <c r="M12" s="157">
        <f>[1]Formatos_Análises!E12</f>
        <v>1168497.3185869523</v>
      </c>
      <c r="O12" s="156" t="s">
        <v>537</v>
      </c>
      <c r="P12" s="158">
        <f>+'Total x Ano'!B11</f>
        <v>137135.36943456178</v>
      </c>
      <c r="Q12" s="158">
        <f>+'Total x Ano'!C11</f>
        <v>153937.75871073423</v>
      </c>
      <c r="R12" s="158">
        <f>+'Total x Ano'!D11</f>
        <v>157791.59423613918</v>
      </c>
      <c r="S12" s="158">
        <f>+'Total x Ano'!E11</f>
        <v>177917.41298463914</v>
      </c>
      <c r="T12" s="158">
        <f>+'Total x Ano'!F11</f>
        <v>209109.26864279341</v>
      </c>
      <c r="U12" s="158">
        <f>+'Total x Ano'!G11</f>
        <v>256231.87771492224</v>
      </c>
      <c r="V12" s="158">
        <f>+'Total x Ano'!H11</f>
        <v>300107.21456727106</v>
      </c>
      <c r="W12" s="158">
        <f>+'Total x Ano'!I11</f>
        <v>264198.399737111</v>
      </c>
      <c r="X12" s="158">
        <f>[1]Formatos_Análises!L12</f>
        <v>250345.70641287713</v>
      </c>
      <c r="Y12" s="158">
        <f>[1]Formatos_Análises!M12</f>
        <v>246398.29327193601</v>
      </c>
      <c r="Z12" s="158">
        <f>[1]Formatos_Análises!N12</f>
        <v>252305.251421672</v>
      </c>
      <c r="AA12" s="158">
        <f>[1]Formatos_Análises!O12</f>
        <v>250647.99400182595</v>
      </c>
      <c r="AC12" s="162">
        <v>9002</v>
      </c>
      <c r="AD12" s="163" t="s">
        <v>793</v>
      </c>
      <c r="AE12" s="163" t="s">
        <v>791</v>
      </c>
      <c r="AF12" s="157">
        <f>+OUTPUTs!IA11</f>
        <v>13468.559586063253</v>
      </c>
      <c r="AG12" s="157">
        <f>+OUTPUTs!GY11</f>
        <v>16671.891628002639</v>
      </c>
      <c r="AH12" s="157">
        <f>+OUTPUTs!FW11</f>
        <v>19693.889022889318</v>
      </c>
      <c r="AI12" s="157">
        <f>+OUTPUTs!EU11</f>
        <v>29797.011976358048</v>
      </c>
      <c r="AJ12" s="157">
        <f>+OUTPUTs!DS11</f>
        <v>24551.800692436755</v>
      </c>
      <c r="AK12" s="157">
        <f>+OUTPUTs!CQ11</f>
        <v>25585.527015166161</v>
      </c>
      <c r="AL12" s="157">
        <f>+OUTPUTs!BO11</f>
        <v>32204.698087806082</v>
      </c>
      <c r="AM12" s="157">
        <f>+OUTPUTs!AM11</f>
        <v>18468.969199577678</v>
      </c>
      <c r="AN12" s="157">
        <f>[1]Formatos_Análises!X12</f>
        <v>10474.259109236809</v>
      </c>
      <c r="AO12" s="157">
        <f>[1]Formatos_Análises!Y12</f>
        <v>13732.769288861255</v>
      </c>
      <c r="AP12" s="157">
        <f>[1]Formatos_Análises!Z12</f>
        <v>15839.486216865726</v>
      </c>
      <c r="AQ12" s="157">
        <f>[1]Formatos_Análises!AA12</f>
        <v>177114.02473041174</v>
      </c>
    </row>
    <row r="13" spans="1:43" ht="15.75" x14ac:dyDescent="0.25">
      <c r="A13" s="161" t="s">
        <v>795</v>
      </c>
      <c r="B13" s="157">
        <f>+OUTPUTs!IA60</f>
        <v>7823275.8608480114</v>
      </c>
      <c r="C13" s="157">
        <f>+OUTPUTs!GY60</f>
        <v>9370866.3951035626</v>
      </c>
      <c r="D13" s="157">
        <f>+OUTPUTs!FW60</f>
        <v>8938098.3307572082</v>
      </c>
      <c r="E13" s="157">
        <f>+OUTPUTs!EU60</f>
        <v>9505651.6547150128</v>
      </c>
      <c r="F13" s="157">
        <f>+OUTPUTs!DS60</f>
        <v>10364397.082646813</v>
      </c>
      <c r="G13" s="157">
        <f>+OUTPUTs!CQ60</f>
        <v>11277939.15643274</v>
      </c>
      <c r="H13" s="157">
        <f>+OUTPUTs!BO60</f>
        <v>11671420.762046147</v>
      </c>
      <c r="I13" s="157">
        <f>+OUTPUTs!AM60</f>
        <v>12612004.878194351</v>
      </c>
      <c r="J13" s="157">
        <f>[1]Formatos_Análises!B13</f>
        <v>12020113.973848216</v>
      </c>
      <c r="K13" s="157">
        <f>[1]Formatos_Análises!C13</f>
        <v>12130568.997905057</v>
      </c>
      <c r="L13" s="157">
        <f>[1]Formatos_Análises!D13</f>
        <v>11784298.001658425</v>
      </c>
      <c r="M13" s="157">
        <f>[1]Formatos_Análises!E13</f>
        <v>12591560.767818786</v>
      </c>
      <c r="O13" s="156" t="s">
        <v>538</v>
      </c>
      <c r="P13" s="158">
        <f>+'Total x Ano'!B12</f>
        <v>619876.90510240069</v>
      </c>
      <c r="Q13" s="158">
        <f>+'Total x Ano'!C12</f>
        <v>724522.52546590741</v>
      </c>
      <c r="R13" s="158">
        <f>+'Total x Ano'!D12</f>
        <v>802174.56423181354</v>
      </c>
      <c r="S13" s="158">
        <f>+'Total x Ano'!E12</f>
        <v>977443.5864682449</v>
      </c>
      <c r="T13" s="158">
        <f>+'Total x Ano'!F12</f>
        <v>994142.11257951614</v>
      </c>
      <c r="U13" s="158">
        <f>+'Total x Ano'!G12</f>
        <v>1106073.2437636356</v>
      </c>
      <c r="V13" s="158">
        <f>+'Total x Ano'!H12</f>
        <v>1179691.7652898845</v>
      </c>
      <c r="W13" s="158">
        <f>+'Total x Ano'!I12</f>
        <v>1274761.1157417342</v>
      </c>
      <c r="X13" s="158">
        <f>[1]Formatos_Análises!L13</f>
        <v>1188594.5748122414</v>
      </c>
      <c r="Y13" s="158">
        <f>[1]Formatos_Análises!M13</f>
        <v>1150039.4584251465</v>
      </c>
      <c r="Z13" s="158">
        <f>[1]Formatos_Análises!N13</f>
        <v>1201557.19061029</v>
      </c>
      <c r="AA13" s="158">
        <f>[1]Formatos_Análises!O13</f>
        <v>1229560.4508331688</v>
      </c>
      <c r="AC13" s="162">
        <v>93212</v>
      </c>
      <c r="AD13" s="163" t="s">
        <v>825</v>
      </c>
      <c r="AE13" s="163" t="s">
        <v>25</v>
      </c>
      <c r="AF13" s="157">
        <f>+OUTPUTs!IA12</f>
        <v>168555.95506310349</v>
      </c>
      <c r="AG13" s="157">
        <f>+OUTPUTs!GY12</f>
        <v>173350.38168270109</v>
      </c>
      <c r="AH13" s="157">
        <f>+OUTPUTs!FW12</f>
        <v>176555.05950034768</v>
      </c>
      <c r="AI13" s="157">
        <f>+OUTPUTs!EU12</f>
        <v>210194.0276357265</v>
      </c>
      <c r="AJ13" s="157">
        <f>+OUTPUTs!DS12</f>
        <v>213725.4258625606</v>
      </c>
      <c r="AK13" s="157">
        <f>+OUTPUTs!CQ12</f>
        <v>243391.11358110141</v>
      </c>
      <c r="AL13" s="157">
        <f>+OUTPUTs!BO12</f>
        <v>296633.9859905265</v>
      </c>
      <c r="AM13" s="157">
        <f>+OUTPUTs!AM12</f>
        <v>337508.69183256844</v>
      </c>
      <c r="AN13" s="157">
        <f>[1]Formatos_Análises!X13</f>
        <v>353381.63519159955</v>
      </c>
      <c r="AO13" s="157">
        <f>[1]Formatos_Análises!Y13</f>
        <v>339371.90759464836</v>
      </c>
      <c r="AP13" s="157">
        <f>[1]Formatos_Análises!Z13</f>
        <v>378074.61670938542</v>
      </c>
      <c r="AQ13" s="157">
        <f>[1]Formatos_Análises!AA13</f>
        <v>380405.23712362023</v>
      </c>
    </row>
    <row r="14" spans="1:43" ht="15.75" x14ac:dyDescent="0.25">
      <c r="A14" s="161" t="s">
        <v>95</v>
      </c>
      <c r="B14" s="180">
        <f>SUM(B4:B13)</f>
        <v>55031212.557964206</v>
      </c>
      <c r="C14" s="180">
        <f t="shared" ref="C14:M14" si="0">SUM(C4:C13)</f>
        <v>60756840.288080707</v>
      </c>
      <c r="D14" s="180">
        <f t="shared" si="0"/>
        <v>64738039.618767716</v>
      </c>
      <c r="E14" s="180">
        <f t="shared" si="0"/>
        <v>71876654.666397408</v>
      </c>
      <c r="F14" s="180">
        <f t="shared" si="0"/>
        <v>75546976.237415224</v>
      </c>
      <c r="G14" s="180">
        <f t="shared" si="0"/>
        <v>80726956.622729361</v>
      </c>
      <c r="H14" s="180">
        <f t="shared" si="0"/>
        <v>80908405.796703622</v>
      </c>
      <c r="I14" s="180">
        <f t="shared" si="0"/>
        <v>82080533.616103709</v>
      </c>
      <c r="J14" s="180">
        <f t="shared" si="0"/>
        <v>69801663.560213447</v>
      </c>
      <c r="K14" s="180">
        <f t="shared" si="0"/>
        <v>64949060.8875577</v>
      </c>
      <c r="L14" s="180">
        <f t="shared" si="0"/>
        <v>64587513.621574514</v>
      </c>
      <c r="M14" s="180">
        <f t="shared" si="0"/>
        <v>63481918.950702697</v>
      </c>
      <c r="O14" s="156" t="s">
        <v>539</v>
      </c>
      <c r="P14" s="158">
        <f>+'Total x Ano'!B13</f>
        <v>244681.71356124585</v>
      </c>
      <c r="Q14" s="158">
        <f>+'Total x Ano'!C13</f>
        <v>267985.20786896604</v>
      </c>
      <c r="R14" s="158">
        <f>+'Total x Ano'!D13</f>
        <v>304002.70112357481</v>
      </c>
      <c r="S14" s="158">
        <f>+'Total x Ano'!E13</f>
        <v>363882.48607476393</v>
      </c>
      <c r="T14" s="158">
        <f>+'Total x Ano'!F13</f>
        <v>485752.21698408533</v>
      </c>
      <c r="U14" s="158">
        <f>+'Total x Ano'!G13</f>
        <v>515804.92695121357</v>
      </c>
      <c r="V14" s="158">
        <f>+'Total x Ano'!H13</f>
        <v>491847.84552464256</v>
      </c>
      <c r="W14" s="158">
        <f>+'Total x Ano'!I13</f>
        <v>509756.26109786821</v>
      </c>
      <c r="X14" s="158">
        <f>[1]Formatos_Análises!L14</f>
        <v>487071.71352781617</v>
      </c>
      <c r="Y14" s="158">
        <f>[1]Formatos_Análises!M14</f>
        <v>491414.7274992537</v>
      </c>
      <c r="Z14" s="158">
        <f>[1]Formatos_Análises!N14</f>
        <v>495672.42228180968</v>
      </c>
      <c r="AA14" s="158">
        <f>[1]Formatos_Análises!O14</f>
        <v>584697.35019271192</v>
      </c>
      <c r="AC14" s="162">
        <v>93298</v>
      </c>
      <c r="AD14" s="163" t="s">
        <v>826</v>
      </c>
      <c r="AE14" s="163" t="s">
        <v>25</v>
      </c>
      <c r="AF14" s="157">
        <f>+OUTPUTs!IA13</f>
        <v>662847.04871116078</v>
      </c>
      <c r="AG14" s="157">
        <f>+OUTPUTs!GY13</f>
        <v>619808.70712844888</v>
      </c>
      <c r="AH14" s="157">
        <f>+OUTPUTs!FW13</f>
        <v>623363.73982526851</v>
      </c>
      <c r="AI14" s="157">
        <f>+OUTPUTs!EU13</f>
        <v>679417.40308586915</v>
      </c>
      <c r="AJ14" s="157">
        <f>+OUTPUTs!DS13</f>
        <v>652274.16260187817</v>
      </c>
      <c r="AK14" s="157">
        <f>+OUTPUTs!CQ13</f>
        <v>610354.44422122638</v>
      </c>
      <c r="AL14" s="157">
        <f>+OUTPUTs!BO13</f>
        <v>767909.32590247155</v>
      </c>
      <c r="AM14" s="157">
        <f>+OUTPUTs!AM13</f>
        <v>816753.94938017009</v>
      </c>
      <c r="AN14" s="157">
        <f>[1]Formatos_Análises!X14</f>
        <v>703897.52183904161</v>
      </c>
      <c r="AO14" s="157">
        <f>[1]Formatos_Análises!Y14</f>
        <v>703084.75376719213</v>
      </c>
      <c r="AP14" s="157">
        <f>[1]Formatos_Análises!Z14</f>
        <v>721200.82672652369</v>
      </c>
      <c r="AQ14" s="157">
        <f>[1]Formatos_Análises!AA14</f>
        <v>636417.63514360995</v>
      </c>
    </row>
    <row r="15" spans="1:43" ht="15.75" x14ac:dyDescent="0.25">
      <c r="J15" s="157"/>
      <c r="K15" s="157"/>
      <c r="L15" s="157"/>
      <c r="M15" s="157"/>
      <c r="O15" s="156" t="s">
        <v>540</v>
      </c>
      <c r="P15" s="158">
        <f>+'Total x Ano'!B14</f>
        <v>215458.75116090174</v>
      </c>
      <c r="Q15" s="158">
        <f>+'Total x Ano'!C14</f>
        <v>221273.15997686575</v>
      </c>
      <c r="R15" s="158">
        <f>+'Total x Ano'!D14</f>
        <v>283154.91420548025</v>
      </c>
      <c r="S15" s="158">
        <f>+'Total x Ano'!E14</f>
        <v>336460.21008064266</v>
      </c>
      <c r="T15" s="158">
        <f>+'Total x Ano'!F14</f>
        <v>355177.13796475582</v>
      </c>
      <c r="U15" s="158">
        <f>+'Total x Ano'!G14</f>
        <v>407279.64593769296</v>
      </c>
      <c r="V15" s="158">
        <f>+'Total x Ano'!H14</f>
        <v>423468.71856502007</v>
      </c>
      <c r="W15" s="158">
        <f>+'Total x Ano'!I14</f>
        <v>474190.3320736278</v>
      </c>
      <c r="X15" s="158">
        <f>[1]Formatos_Análises!L15</f>
        <v>384110.41124030045</v>
      </c>
      <c r="Y15" s="158">
        <f>[1]Formatos_Análises!M15</f>
        <v>372851.6947958821</v>
      </c>
      <c r="Z15" s="158">
        <f>[1]Formatos_Análises!N15</f>
        <v>340043.2849510641</v>
      </c>
      <c r="AA15" s="158">
        <f>[1]Formatos_Análises!O15</f>
        <v>308108.66471789451</v>
      </c>
      <c r="AC15" s="162">
        <v>5911</v>
      </c>
      <c r="AD15" s="163" t="s">
        <v>809</v>
      </c>
      <c r="AE15" s="163" t="s">
        <v>23</v>
      </c>
      <c r="AF15" s="157">
        <f>+OUTPUTs!IA14</f>
        <v>434990.86093499121</v>
      </c>
      <c r="AG15" s="157">
        <f>+OUTPUTs!GY14</f>
        <v>644934.87949827139</v>
      </c>
      <c r="AH15" s="157">
        <f>+OUTPUTs!FW14</f>
        <v>760360.09175319213</v>
      </c>
      <c r="AI15" s="157">
        <f>+OUTPUTs!EU14</f>
        <v>944100.1363169445</v>
      </c>
      <c r="AJ15" s="157">
        <f>+OUTPUTs!DS14</f>
        <v>1191789.3458867071</v>
      </c>
      <c r="AK15" s="157">
        <f>+OUTPUTs!CQ14</f>
        <v>1276236.7368847509</v>
      </c>
      <c r="AL15" s="157">
        <f>+OUTPUTs!BO14</f>
        <v>1489950.2913673932</v>
      </c>
      <c r="AM15" s="157">
        <f>+OUTPUTs!AM14</f>
        <v>1513815.8492708961</v>
      </c>
      <c r="AN15" s="157">
        <f>[1]Formatos_Análises!X15</f>
        <v>1302957.5711550459</v>
      </c>
      <c r="AO15" s="157">
        <f>[1]Formatos_Análises!Y15</f>
        <v>1132259.5265101499</v>
      </c>
      <c r="AP15" s="157">
        <f>[1]Formatos_Análises!Z15</f>
        <v>1075932.6351721925</v>
      </c>
      <c r="AQ15" s="157">
        <f>[1]Formatos_Análises!AA15</f>
        <v>1066906.7652351267</v>
      </c>
    </row>
    <row r="16" spans="1:43" ht="15.75" x14ac:dyDescent="0.25">
      <c r="O16" s="156" t="s">
        <v>541</v>
      </c>
      <c r="P16" s="158">
        <f>+'Total x Ano'!B15</f>
        <v>1180236.2240346968</v>
      </c>
      <c r="Q16" s="158">
        <f>+'Total x Ano'!C15</f>
        <v>1381983.8223776852</v>
      </c>
      <c r="R16" s="158">
        <f>+'Total x Ano'!D15</f>
        <v>1375609.0644886072</v>
      </c>
      <c r="S16" s="158">
        <f>+'Total x Ano'!E15</f>
        <v>1489348.9289026379</v>
      </c>
      <c r="T16" s="158">
        <f>+'Total x Ano'!F15</f>
        <v>1636380.7788786574</v>
      </c>
      <c r="U16" s="158">
        <f>+'Total x Ano'!G15</f>
        <v>1789965.4081639873</v>
      </c>
      <c r="V16" s="158">
        <f>+'Total x Ano'!H15</f>
        <v>1714623.4441177503</v>
      </c>
      <c r="W16" s="158">
        <f>+'Total x Ano'!I15</f>
        <v>1665741.7685356638</v>
      </c>
      <c r="X16" s="158">
        <f>[1]Formatos_Análises!L16</f>
        <v>1418107.7698682533</v>
      </c>
      <c r="Y16" s="158">
        <f>[1]Formatos_Análises!M16</f>
        <v>1334429.4479467853</v>
      </c>
      <c r="Z16" s="158">
        <f>[1]Formatos_Análises!N16</f>
        <v>1199321.3681880161</v>
      </c>
      <c r="AA16" s="158">
        <f>[1]Formatos_Análises!O16</f>
        <v>1197975.8602250461</v>
      </c>
      <c r="AC16" s="162">
        <v>5912</v>
      </c>
      <c r="AD16" s="163" t="s">
        <v>810</v>
      </c>
      <c r="AE16" s="163" t="s">
        <v>23</v>
      </c>
      <c r="AF16" s="157">
        <f>+OUTPUTs!IA15</f>
        <v>186562.81192734209</v>
      </c>
      <c r="AG16" s="157">
        <f>+OUTPUTs!GY15</f>
        <v>194419.61806973649</v>
      </c>
      <c r="AH16" s="157">
        <f>+OUTPUTs!FW15</f>
        <v>248944.98111838847</v>
      </c>
      <c r="AI16" s="157">
        <f>+OUTPUTs!EU15</f>
        <v>265546.20149132202</v>
      </c>
      <c r="AJ16" s="157">
        <f>+OUTPUTs!DS15</f>
        <v>195396.65302742485</v>
      </c>
      <c r="AK16" s="157">
        <f>+OUTPUTs!CQ15</f>
        <v>293903.9387172822</v>
      </c>
      <c r="AL16" s="157">
        <f>+OUTPUTs!BO15</f>
        <v>244946.61022309383</v>
      </c>
      <c r="AM16" s="157">
        <f>+OUTPUTs!AM15</f>
        <v>215807.41844468634</v>
      </c>
      <c r="AN16" s="157">
        <f>[1]Formatos_Análises!X16</f>
        <v>190633.86950885327</v>
      </c>
      <c r="AO16" s="157">
        <f>[1]Formatos_Análises!Y16</f>
        <v>181328.42048306475</v>
      </c>
      <c r="AP16" s="157">
        <f>[1]Formatos_Análises!Z16</f>
        <v>177018.74265205479</v>
      </c>
      <c r="AQ16" s="157">
        <f>[1]Formatos_Análises!AA16</f>
        <v>147688.98834032845</v>
      </c>
    </row>
    <row r="17" spans="15:43" ht="15.75" x14ac:dyDescent="0.25">
      <c r="O17" s="156" t="s">
        <v>542</v>
      </c>
      <c r="P17" s="158">
        <f>+'Total x Ano'!B16</f>
        <v>150802.74405361194</v>
      </c>
      <c r="Q17" s="158">
        <f>+'Total x Ano'!C16</f>
        <v>170123.2338134895</v>
      </c>
      <c r="R17" s="158">
        <f>+'Total x Ano'!D16</f>
        <v>221398.83557680214</v>
      </c>
      <c r="S17" s="158">
        <f>+'Total x Ano'!E16</f>
        <v>233058.35616148246</v>
      </c>
      <c r="T17" s="158">
        <f>+'Total x Ano'!F16</f>
        <v>241660.74226388405</v>
      </c>
      <c r="U17" s="158">
        <f>+'Total x Ano'!G16</f>
        <v>261703.47699190833</v>
      </c>
      <c r="V17" s="158">
        <f>+'Total x Ano'!H16</f>
        <v>256011.94456995203</v>
      </c>
      <c r="W17" s="158">
        <f>+'Total x Ano'!I16</f>
        <v>290380.91870871815</v>
      </c>
      <c r="X17" s="158">
        <f>[1]Formatos_Análises!L17</f>
        <v>218892.33666595881</v>
      </c>
      <c r="Y17" s="158">
        <f>[1]Formatos_Análises!M17</f>
        <v>205349.41890320019</v>
      </c>
      <c r="Z17" s="158">
        <f>[1]Formatos_Análises!N17</f>
        <v>221267.6993139174</v>
      </c>
      <c r="AA17" s="158">
        <f>[1]Formatos_Análises!O17</f>
        <v>226428.80556690041</v>
      </c>
      <c r="AC17" s="162">
        <v>5913</v>
      </c>
      <c r="AD17" s="163" t="s">
        <v>811</v>
      </c>
      <c r="AE17" s="163" t="s">
        <v>23</v>
      </c>
      <c r="AF17" s="157">
        <f>+OUTPUTs!IA16</f>
        <v>330183.59995620151</v>
      </c>
      <c r="AG17" s="157">
        <f>+OUTPUTs!GY16</f>
        <v>343557.4311962488</v>
      </c>
      <c r="AH17" s="157">
        <f>+OUTPUTs!FW16</f>
        <v>297183.25977138092</v>
      </c>
      <c r="AI17" s="157">
        <f>+OUTPUTs!EU16</f>
        <v>290488.6779779311</v>
      </c>
      <c r="AJ17" s="157">
        <f>+OUTPUTs!DS16</f>
        <v>275480.81670638511</v>
      </c>
      <c r="AK17" s="157">
        <f>+OUTPUTs!CQ16</f>
        <v>327726.98244953121</v>
      </c>
      <c r="AL17" s="157">
        <f>+OUTPUTs!BO16</f>
        <v>319081.92272432917</v>
      </c>
      <c r="AM17" s="157">
        <f>+OUTPUTs!AM16</f>
        <v>337765.65447881189</v>
      </c>
      <c r="AN17" s="157">
        <f>[1]Formatos_Análises!X17</f>
        <v>300167.97637524107</v>
      </c>
      <c r="AO17" s="157">
        <f>[1]Formatos_Análises!Y17</f>
        <v>280868.73642016458</v>
      </c>
      <c r="AP17" s="157">
        <f>[1]Formatos_Análises!Z17</f>
        <v>283422.63884693634</v>
      </c>
      <c r="AQ17" s="157">
        <f>[1]Formatos_Análises!AA17</f>
        <v>241560.17153164715</v>
      </c>
    </row>
    <row r="18" spans="15:43" ht="15.75" x14ac:dyDescent="0.25">
      <c r="O18" s="156" t="s">
        <v>543</v>
      </c>
      <c r="P18" s="158">
        <f>+'Total x Ano'!B17</f>
        <v>221816.98839695987</v>
      </c>
      <c r="Q18" s="158">
        <f>+'Total x Ano'!C17</f>
        <v>213889.52636840116</v>
      </c>
      <c r="R18" s="158">
        <f>+'Total x Ano'!D17</f>
        <v>204959.64415747783</v>
      </c>
      <c r="S18" s="158">
        <f>+'Total x Ano'!E17</f>
        <v>226370.74215500397</v>
      </c>
      <c r="T18" s="158">
        <f>+'Total x Ano'!F17</f>
        <v>260335.69032871863</v>
      </c>
      <c r="U18" s="158">
        <f>+'Total x Ano'!G17</f>
        <v>286818.14631488069</v>
      </c>
      <c r="V18" s="158">
        <f>+'Total x Ano'!H17</f>
        <v>313195.72080210591</v>
      </c>
      <c r="W18" s="158">
        <f>+'Total x Ano'!I17</f>
        <v>328017.10943066108</v>
      </c>
      <c r="X18" s="158">
        <f>[1]Formatos_Análises!L18</f>
        <v>275137.64865309274</v>
      </c>
      <c r="Y18" s="158">
        <f>[1]Formatos_Análises!M18</f>
        <v>260465.50648672463</v>
      </c>
      <c r="Z18" s="158">
        <f>[1]Formatos_Análises!N18</f>
        <v>237677.61292974683</v>
      </c>
      <c r="AA18" s="158">
        <f>[1]Formatos_Análises!O18</f>
        <v>227481.7273203886</v>
      </c>
      <c r="AC18" s="162">
        <v>5914</v>
      </c>
      <c r="AD18" s="163" t="s">
        <v>812</v>
      </c>
      <c r="AE18" s="163" t="s">
        <v>23</v>
      </c>
      <c r="AF18" s="157">
        <f>+OUTPUTs!IA17</f>
        <v>443541.76286966674</v>
      </c>
      <c r="AG18" s="157">
        <f>+OUTPUTs!GY17</f>
        <v>492403.91562547319</v>
      </c>
      <c r="AH18" s="157">
        <f>+OUTPUTs!FW17</f>
        <v>595675.99143601314</v>
      </c>
      <c r="AI18" s="157">
        <f>+OUTPUTs!EU17</f>
        <v>743439.68442085839</v>
      </c>
      <c r="AJ18" s="157">
        <f>+OUTPUTs!DS17</f>
        <v>837379.65135939198</v>
      </c>
      <c r="AK18" s="157">
        <f>+OUTPUTs!CQ17</f>
        <v>995458.23680389486</v>
      </c>
      <c r="AL18" s="157">
        <f>+OUTPUTs!BO17</f>
        <v>1067300.7930981906</v>
      </c>
      <c r="AM18" s="157">
        <f>+OUTPUTs!AM17</f>
        <v>1048563.9482333586</v>
      </c>
      <c r="AN18" s="157">
        <f>[1]Formatos_Análises!X18</f>
        <v>944589.75803328166</v>
      </c>
      <c r="AO18" s="157">
        <f>[1]Formatos_Análises!Y18</f>
        <v>868803.98078948341</v>
      </c>
      <c r="AP18" s="157">
        <f>[1]Formatos_Análises!Z18</f>
        <v>909734.99615749414</v>
      </c>
      <c r="AQ18" s="157">
        <f>[1]Formatos_Análises!AA18</f>
        <v>825714.00746855221</v>
      </c>
    </row>
    <row r="19" spans="15:43" ht="15.75" x14ac:dyDescent="0.25">
      <c r="O19" s="156" t="s">
        <v>544</v>
      </c>
      <c r="P19" s="158">
        <f>+'Total x Ano'!B18</f>
        <v>1082738.6015424491</v>
      </c>
      <c r="Q19" s="158">
        <f>+'Total x Ano'!C18</f>
        <v>1241603.0659610783</v>
      </c>
      <c r="R19" s="158">
        <f>+'Total x Ano'!D18</f>
        <v>1272120.6710816112</v>
      </c>
      <c r="S19" s="158">
        <f>+'Total x Ano'!E18</f>
        <v>1423823.4916271458</v>
      </c>
      <c r="T19" s="158">
        <f>+'Total x Ano'!F18</f>
        <v>1531477.8369033132</v>
      </c>
      <c r="U19" s="158">
        <f>+'Total x Ano'!G18</f>
        <v>1560265.7654209444</v>
      </c>
      <c r="V19" s="158">
        <f>+'Total x Ano'!H18</f>
        <v>1585762.9608737391</v>
      </c>
      <c r="W19" s="158">
        <f>+'Total x Ano'!I18</f>
        <v>1711746.634188541</v>
      </c>
      <c r="X19" s="158">
        <f>[1]Formatos_Análises!L19</f>
        <v>1466477.6392040586</v>
      </c>
      <c r="Y19" s="158">
        <f>[1]Formatos_Análises!M19</f>
        <v>1356087.5953848783</v>
      </c>
      <c r="Z19" s="158">
        <f>[1]Formatos_Análises!N19</f>
        <v>1266377.728739602</v>
      </c>
      <c r="AA19" s="158">
        <f>[1]Formatos_Análises!O19</f>
        <v>1348045.9628428405</v>
      </c>
      <c r="AC19" s="162">
        <v>6010</v>
      </c>
      <c r="AD19" s="163" t="s">
        <v>784</v>
      </c>
      <c r="AE19" s="163" t="s">
        <v>23</v>
      </c>
      <c r="AF19" s="157">
        <f>+OUTPUTs!IA18</f>
        <v>2877785.3259364348</v>
      </c>
      <c r="AG19" s="157">
        <f>+OUTPUTs!GY18</f>
        <v>2936960.4542595153</v>
      </c>
      <c r="AH19" s="157">
        <f>+OUTPUTs!FW18</f>
        <v>3582431.5518934242</v>
      </c>
      <c r="AI19" s="157">
        <f>+OUTPUTs!EU18</f>
        <v>4088698.8882427374</v>
      </c>
      <c r="AJ19" s="157">
        <f>+OUTPUTs!DS18</f>
        <v>4382698.7299627848</v>
      </c>
      <c r="AK19" s="157">
        <f>+OUTPUTs!CQ18</f>
        <v>4720606.7566634398</v>
      </c>
      <c r="AL19" s="157">
        <f>+OUTPUTs!BO18</f>
        <v>4833034.3319265675</v>
      </c>
      <c r="AM19" s="157">
        <f>+OUTPUTs!AM18</f>
        <v>4853257.3974562353</v>
      </c>
      <c r="AN19" s="157">
        <f>[1]Formatos_Análises!X19</f>
        <v>4464713.7853626963</v>
      </c>
      <c r="AO19" s="157">
        <f>[1]Formatos_Análises!Y19</f>
        <v>3519172.4390049838</v>
      </c>
      <c r="AP19" s="157">
        <f>[1]Formatos_Análises!Z19</f>
        <v>2886110.2818247406</v>
      </c>
      <c r="AQ19" s="157">
        <f>[1]Formatos_Análises!AA19</f>
        <v>3349790.7107488504</v>
      </c>
    </row>
    <row r="20" spans="15:43" ht="15.75" x14ac:dyDescent="0.25">
      <c r="O20" s="156" t="s">
        <v>545</v>
      </c>
      <c r="P20" s="158">
        <f>+'Total x Ano'!B19</f>
        <v>3050747.9234010242</v>
      </c>
      <c r="Q20" s="158">
        <f>+'Total x Ano'!C19</f>
        <v>3450496.2369352262</v>
      </c>
      <c r="R20" s="158">
        <f>+'Total x Ano'!D19</f>
        <v>3484702.0993269281</v>
      </c>
      <c r="S20" s="158">
        <f>+'Total x Ano'!E19</f>
        <v>4076903.932979824</v>
      </c>
      <c r="T20" s="158">
        <f>+'Total x Ano'!F19</f>
        <v>3958731.511079127</v>
      </c>
      <c r="U20" s="158">
        <f>+'Total x Ano'!G19</f>
        <v>4202459.1017039921</v>
      </c>
      <c r="V20" s="158">
        <f>+'Total x Ano'!H19</f>
        <v>4265770.0328383483</v>
      </c>
      <c r="W20" s="158">
        <f>+'Total x Ano'!I19</f>
        <v>4218686.7313980926</v>
      </c>
      <c r="X20" s="158">
        <f>[1]Formatos_Análises!L20</f>
        <v>3508566.6383468714</v>
      </c>
      <c r="Y20" s="158">
        <f>[1]Formatos_Análises!M20</f>
        <v>3310400.2811926217</v>
      </c>
      <c r="Z20" s="158">
        <f>[1]Formatos_Análises!N20</f>
        <v>3302640.0207580212</v>
      </c>
      <c r="AA20" s="158">
        <f>[1]Formatos_Análises!O20</f>
        <v>3320785.4770817268</v>
      </c>
      <c r="AC20" s="162">
        <v>6021</v>
      </c>
      <c r="AD20" s="163" t="s">
        <v>813</v>
      </c>
      <c r="AE20" s="163" t="s">
        <v>23</v>
      </c>
      <c r="AF20" s="157">
        <f>+OUTPUTs!IA19</f>
        <v>11180202.784603765</v>
      </c>
      <c r="AG20" s="157">
        <f>+OUTPUTs!GY19</f>
        <v>11955602.976429479</v>
      </c>
      <c r="AH20" s="157">
        <f>+OUTPUTs!FW19</f>
        <v>12414765.376938799</v>
      </c>
      <c r="AI20" s="157">
        <f>+OUTPUTs!EU19</f>
        <v>14015630.857641103</v>
      </c>
      <c r="AJ20" s="157">
        <f>+OUTPUTs!DS19</f>
        <v>15075668.390490226</v>
      </c>
      <c r="AK20" s="157">
        <f>+OUTPUTs!CQ19</f>
        <v>15732291.073740419</v>
      </c>
      <c r="AL20" s="157">
        <f>+OUTPUTs!BO19</f>
        <v>16151732.87779952</v>
      </c>
      <c r="AM20" s="157">
        <f>+OUTPUTs!AM19</f>
        <v>16397133.456443688</v>
      </c>
      <c r="AN20" s="157">
        <f>[1]Formatos_Análises!X20</f>
        <v>14373842.556666145</v>
      </c>
      <c r="AO20" s="157">
        <f>[1]Formatos_Análises!Y20</f>
        <v>12409242.468767777</v>
      </c>
      <c r="AP20" s="157">
        <f>[1]Formatos_Análises!Z20</f>
        <v>12908234.043372178</v>
      </c>
      <c r="AQ20" s="157">
        <f>[1]Formatos_Análises!AA20</f>
        <v>11457433.62479851</v>
      </c>
    </row>
    <row r="21" spans="15:43" ht="15.75" x14ac:dyDescent="0.25">
      <c r="O21" s="156" t="s">
        <v>546</v>
      </c>
      <c r="P21" s="158">
        <f>+'Total x Ano'!B20</f>
        <v>636533.84587526799</v>
      </c>
      <c r="Q21" s="158">
        <f>+'Total x Ano'!C20</f>
        <v>842285.30027017684</v>
      </c>
      <c r="R21" s="158">
        <f>+'Total x Ano'!D20</f>
        <v>817432.44932286814</v>
      </c>
      <c r="S21" s="158">
        <f>+'Total x Ano'!E20</f>
        <v>849488.57365214941</v>
      </c>
      <c r="T21" s="158">
        <f>+'Total x Ano'!F20</f>
        <v>897172.67857085704</v>
      </c>
      <c r="U21" s="158">
        <f>+'Total x Ano'!G20</f>
        <v>948333.32411925425</v>
      </c>
      <c r="V21" s="158">
        <f>+'Total x Ano'!H20</f>
        <v>1013353.4430304925</v>
      </c>
      <c r="W21" s="158">
        <f>+'Total x Ano'!I20</f>
        <v>1012968.4859002344</v>
      </c>
      <c r="X21" s="158">
        <f>[1]Formatos_Análises!L21</f>
        <v>799599.62621291145</v>
      </c>
      <c r="Y21" s="158">
        <f>[1]Formatos_Análises!M21</f>
        <v>718992.33753828681</v>
      </c>
      <c r="Z21" s="158">
        <f>[1]Formatos_Análises!N21</f>
        <v>722853.91247451305</v>
      </c>
      <c r="AA21" s="158">
        <f>[1]Formatos_Análises!O21</f>
        <v>723684.49916651135</v>
      </c>
      <c r="AC21" s="162">
        <v>6022</v>
      </c>
      <c r="AD21" s="163" t="s">
        <v>814</v>
      </c>
      <c r="AE21" s="163" t="s">
        <v>23</v>
      </c>
      <c r="AF21" s="157">
        <f>+OUTPUTs!IA20</f>
        <v>750865.45231510361</v>
      </c>
      <c r="AG21" s="157">
        <f>+OUTPUTs!GY20</f>
        <v>850049.78610115102</v>
      </c>
      <c r="AH21" s="157">
        <f>+OUTPUTs!FW20</f>
        <v>861501.88929217763</v>
      </c>
      <c r="AI21" s="157">
        <f>+OUTPUTs!EU20</f>
        <v>1094902.6289912963</v>
      </c>
      <c r="AJ21" s="157">
        <f>+OUTPUTs!DS20</f>
        <v>975116.86048160202</v>
      </c>
      <c r="AK21" s="157">
        <f>+OUTPUTs!CQ20</f>
        <v>1017203.2134271981</v>
      </c>
      <c r="AL21" s="157">
        <f>+OUTPUTs!BO20</f>
        <v>1073340.2091238175</v>
      </c>
      <c r="AM21" s="157">
        <f>+OUTPUTs!AM20</f>
        <v>1040702.1260620316</v>
      </c>
      <c r="AN21" s="157">
        <f>[1]Formatos_Análises!X21</f>
        <v>1069886.3463173262</v>
      </c>
      <c r="AO21" s="157">
        <f>[1]Formatos_Análises!Y21</f>
        <v>926509.8206450562</v>
      </c>
      <c r="AP21" s="157">
        <f>[1]Formatos_Análises!Z21</f>
        <v>1095211.1466196764</v>
      </c>
      <c r="AQ21" s="157">
        <f>[1]Formatos_Análises!AA21</f>
        <v>866769.21370307624</v>
      </c>
    </row>
    <row r="22" spans="15:43" ht="15.75" x14ac:dyDescent="0.25">
      <c r="O22" s="156" t="s">
        <v>547</v>
      </c>
      <c r="P22" s="158">
        <f>+'Total x Ano'!B21</f>
        <v>10343175.97601804</v>
      </c>
      <c r="Q22" s="158">
        <f>+'Total x Ano'!C21</f>
        <v>10899578.785174303</v>
      </c>
      <c r="R22" s="158">
        <f>+'Total x Ano'!D21</f>
        <v>11017397.853494598</v>
      </c>
      <c r="S22" s="158">
        <f>+'Total x Ano'!E21</f>
        <v>12116687.893572986</v>
      </c>
      <c r="T22" s="158">
        <f>+'Total x Ano'!F21</f>
        <v>13255809.732819103</v>
      </c>
      <c r="U22" s="158">
        <f>+'Total x Ano'!G21</f>
        <v>14104917.389035791</v>
      </c>
      <c r="V22" s="158">
        <f>+'Total x Ano'!H21</f>
        <v>13513936.63872477</v>
      </c>
      <c r="W22" s="158">
        <f>+'Total x Ano'!I21</f>
        <v>13482710.063538618</v>
      </c>
      <c r="X22" s="158">
        <f>[1]Formatos_Análises!L22</f>
        <v>12074461.576745929</v>
      </c>
      <c r="Y22" s="158">
        <f>[1]Formatos_Análises!M22</f>
        <v>10455937.829028688</v>
      </c>
      <c r="Z22" s="158">
        <f>[1]Formatos_Análises!N22</f>
        <v>10722050.742358524</v>
      </c>
      <c r="AA22" s="158">
        <f>[1]Formatos_Análises!O22</f>
        <v>10431352.194356222</v>
      </c>
      <c r="AC22" s="162">
        <v>5920</v>
      </c>
      <c r="AD22" s="163" t="s">
        <v>830</v>
      </c>
      <c r="AE22" s="163" t="s">
        <v>24</v>
      </c>
      <c r="AF22" s="157">
        <f>+OUTPUTs!IA21</f>
        <v>419000.81615180994</v>
      </c>
      <c r="AG22" s="157">
        <f>+OUTPUTs!GY21</f>
        <v>431176.26054326538</v>
      </c>
      <c r="AH22" s="157">
        <f>+OUTPUTs!FW21</f>
        <v>390037.52604512696</v>
      </c>
      <c r="AI22" s="157">
        <f>+OUTPUTs!EU21</f>
        <v>427321.02155130007</v>
      </c>
      <c r="AJ22" s="157">
        <f>+OUTPUTs!DS21</f>
        <v>381820.06123279314</v>
      </c>
      <c r="AK22" s="157">
        <f>+OUTPUTs!CQ21</f>
        <v>409391.22362479061</v>
      </c>
      <c r="AL22" s="157">
        <f>+OUTPUTs!BO21</f>
        <v>408889.11512659868</v>
      </c>
      <c r="AM22" s="157">
        <f>+OUTPUTs!AM21</f>
        <v>394490.58202421287</v>
      </c>
      <c r="AN22" s="157">
        <f>[1]Formatos_Análises!X22</f>
        <v>352812.39548993862</v>
      </c>
      <c r="AO22" s="157">
        <f>[1]Formatos_Análises!Y22</f>
        <v>276931.3543483502</v>
      </c>
      <c r="AP22" s="157">
        <f>[1]Formatos_Análises!Z22</f>
        <v>232887.14808437385</v>
      </c>
      <c r="AQ22" s="157">
        <f>[1]Formatos_Análises!AA22</f>
        <v>204455.00713895421</v>
      </c>
    </row>
    <row r="23" spans="15:43" ht="15.75" x14ac:dyDescent="0.25">
      <c r="O23" s="156" t="s">
        <v>548</v>
      </c>
      <c r="P23" s="158">
        <f>+'Total x Ano'!B22</f>
        <v>25782687.861596175</v>
      </c>
      <c r="Q23" s="158">
        <f>+'Total x Ano'!C22</f>
        <v>28547441.746363543</v>
      </c>
      <c r="R23" s="158">
        <f>+'Total x Ano'!D22</f>
        <v>31170397.057535581</v>
      </c>
      <c r="S23" s="158">
        <f>+'Total x Ano'!E22</f>
        <v>34192772.260285892</v>
      </c>
      <c r="T23" s="158">
        <f>+'Total x Ano'!F22</f>
        <v>35501053.881059214</v>
      </c>
      <c r="U23" s="158">
        <f>+'Total x Ano'!G22</f>
        <v>38422145.703134321</v>
      </c>
      <c r="V23" s="158">
        <f>+'Total x Ano'!H22</f>
        <v>38222800.276936136</v>
      </c>
      <c r="W23" s="158">
        <f>+'Total x Ano'!I22</f>
        <v>38774653.606415495</v>
      </c>
      <c r="X23" s="158">
        <f>[1]Formatos_Análises!L23</f>
        <v>32485414.898138259</v>
      </c>
      <c r="Y23" s="158">
        <f>[1]Formatos_Análises!M23</f>
        <v>30978250.668691747</v>
      </c>
      <c r="Z23" s="158">
        <f>[1]Formatos_Análises!N23</f>
        <v>30184740.741870869</v>
      </c>
      <c r="AA23" s="158">
        <f>[1]Formatos_Análises!O23</f>
        <v>28939967.588146791</v>
      </c>
      <c r="AC23" s="162">
        <v>6141</v>
      </c>
      <c r="AD23" s="163" t="s">
        <v>785</v>
      </c>
      <c r="AE23" s="163" t="s">
        <v>23</v>
      </c>
      <c r="AF23" s="157">
        <f>+OUTPUTs!IA22</f>
        <v>4777429.3931008317</v>
      </c>
      <c r="AG23" s="157">
        <f>+OUTPUTs!GY22</f>
        <v>4383105.1174576161</v>
      </c>
      <c r="AH23" s="157">
        <f>+OUTPUTs!FW22</f>
        <v>6729246.6957886238</v>
      </c>
      <c r="AI23" s="157">
        <f>+OUTPUTs!EU22</f>
        <v>6474704.4369765529</v>
      </c>
      <c r="AJ23" s="157">
        <f>+OUTPUTs!DS22</f>
        <v>6275143.0869080406</v>
      </c>
      <c r="AK23" s="157">
        <f>+OUTPUTs!CQ22</f>
        <v>6194431.0305454386</v>
      </c>
      <c r="AL23" s="157">
        <f>+OUTPUTs!BO22</f>
        <v>5243321.0819913521</v>
      </c>
      <c r="AM23" s="157">
        <f>+OUTPUTs!AM22</f>
        <v>5401501.4363784343</v>
      </c>
      <c r="AN23" s="157">
        <f>[1]Formatos_Análises!X23</f>
        <v>686639.20574572426</v>
      </c>
      <c r="AO23" s="157">
        <f>[1]Formatos_Análises!Y23</f>
        <v>723439.9986245964</v>
      </c>
      <c r="AP23" s="157">
        <f>[1]Formatos_Análises!Z23</f>
        <v>798797.61509826221</v>
      </c>
      <c r="AQ23" s="157">
        <f>[1]Formatos_Análises!AA23</f>
        <v>876433.03626977035</v>
      </c>
    </row>
    <row r="24" spans="15:43" ht="15.75" x14ac:dyDescent="0.25">
      <c r="O24" s="156" t="s">
        <v>549</v>
      </c>
      <c r="P24" s="158">
        <f>+'Total x Ano'!B23</f>
        <v>2723068.3982521943</v>
      </c>
      <c r="Q24" s="158">
        <f>+'Total x Ano'!C23</f>
        <v>2950135.730867052</v>
      </c>
      <c r="R24" s="158">
        <f>+'Total x Ano'!D23</f>
        <v>3146285.5340975313</v>
      </c>
      <c r="S24" s="158">
        <f>+'Total x Ano'!E23</f>
        <v>3602632.7618650016</v>
      </c>
      <c r="T24" s="158">
        <f>+'Total x Ano'!F23</f>
        <v>3638142.1962387115</v>
      </c>
      <c r="U24" s="158">
        <f>+'Total x Ano'!G23</f>
        <v>4032429.6545164618</v>
      </c>
      <c r="V24" s="158">
        <f>+'Total x Ano'!H23</f>
        <v>4136696.4198100679</v>
      </c>
      <c r="W24" s="158">
        <f>+'Total x Ano'!I23</f>
        <v>4063533.3015127894</v>
      </c>
      <c r="X24" s="158">
        <f>[1]Formatos_Análises!L24</f>
        <v>3427815.5320699839</v>
      </c>
      <c r="Y24" s="158">
        <f>[1]Formatos_Análises!M24</f>
        <v>3296046.2413241677</v>
      </c>
      <c r="Z24" s="158">
        <f>[1]Formatos_Análises!N24</f>
        <v>3253225.0309876977</v>
      </c>
      <c r="AA24" s="158">
        <f>[1]Formatos_Análises!O24</f>
        <v>3392816.8329217359</v>
      </c>
      <c r="AC24" s="162">
        <v>6142</v>
      </c>
      <c r="AD24" s="163" t="s">
        <v>815</v>
      </c>
      <c r="AE24" s="163" t="s">
        <v>23</v>
      </c>
      <c r="AF24" s="157">
        <f>+OUTPUTs!IA23</f>
        <v>322302.59955425694</v>
      </c>
      <c r="AG24" s="157">
        <f>+OUTPUTs!GY23</f>
        <v>279459.61149342632</v>
      </c>
      <c r="AH24" s="157">
        <f>+OUTPUTs!FW23</f>
        <v>349690.60984158545</v>
      </c>
      <c r="AI24" s="157">
        <f>+OUTPUTs!EU23</f>
        <v>284001.26408022491</v>
      </c>
      <c r="AJ24" s="157">
        <f>+OUTPUTs!DS23</f>
        <v>284241.78241065558</v>
      </c>
      <c r="AK24" s="157">
        <f>+OUTPUTs!CQ23</f>
        <v>307559.20554730354</v>
      </c>
      <c r="AL24" s="157">
        <f>+OUTPUTs!BO23</f>
        <v>163306.60951636435</v>
      </c>
      <c r="AM24" s="157">
        <f>+OUTPUTs!AM23</f>
        <v>56635.093072807598</v>
      </c>
      <c r="AN24" s="157">
        <f>[1]Formatos_Análises!X24</f>
        <v>17184.41266700159</v>
      </c>
      <c r="AO24" s="157">
        <f>[1]Formatos_Análises!Y24</f>
        <v>6653.8870133913515</v>
      </c>
      <c r="AP24" s="157">
        <f>[1]Formatos_Análises!Z24</f>
        <v>2286.1633836308238</v>
      </c>
      <c r="AQ24" s="157">
        <f>[1]Formatos_Análises!AA24</f>
        <v>1887.1385354766514</v>
      </c>
    </row>
    <row r="25" spans="15:43" ht="15.75" x14ac:dyDescent="0.25">
      <c r="O25" s="156" t="s">
        <v>550</v>
      </c>
      <c r="P25" s="158">
        <f>+'Total x Ano'!B24</f>
        <v>1325622.8017911564</v>
      </c>
      <c r="Q25" s="158">
        <f>+'Total x Ano'!C24</f>
        <v>1540381.3053846068</v>
      </c>
      <c r="R25" s="158">
        <f>+'Total x Ano'!D24</f>
        <v>1657130.1614569246</v>
      </c>
      <c r="S25" s="158">
        <f>+'Total x Ano'!E24</f>
        <v>1887348.3040823662</v>
      </c>
      <c r="T25" s="158">
        <f>+'Total x Ano'!F24</f>
        <v>1929397.6701330976</v>
      </c>
      <c r="U25" s="158">
        <f>+'Total x Ano'!G24</f>
        <v>2096732.3674610127</v>
      </c>
      <c r="V25" s="158">
        <f>+'Total x Ano'!H24</f>
        <v>2234728.603373168</v>
      </c>
      <c r="W25" s="158">
        <f>+'Total x Ano'!I24</f>
        <v>2245531.1504474031</v>
      </c>
      <c r="X25" s="158">
        <f>[1]Formatos_Análises!L25</f>
        <v>1840936.5308310122</v>
      </c>
      <c r="Y25" s="158">
        <f>[1]Formatos_Análises!M25</f>
        <v>1687110.8773272748</v>
      </c>
      <c r="Z25" s="158">
        <f>[1]Formatos_Análises!N25</f>
        <v>1738572.7047557323</v>
      </c>
      <c r="AA25" s="158">
        <f>[1]Formatos_Análises!O25</f>
        <v>1743262.8104123466</v>
      </c>
      <c r="AC25" s="162">
        <v>6143</v>
      </c>
      <c r="AD25" s="163" t="s">
        <v>786</v>
      </c>
      <c r="AE25" s="163" t="s">
        <v>23</v>
      </c>
      <c r="AF25" s="157">
        <f>+OUTPUTs!IA24</f>
        <v>484901.33703135693</v>
      </c>
      <c r="AG25" s="157">
        <f>+OUTPUTs!GY24</f>
        <v>568886.69551599654</v>
      </c>
      <c r="AH25" s="157">
        <f>+OUTPUTs!FW24</f>
        <v>763150.62830343877</v>
      </c>
      <c r="AI25" s="157">
        <f>+OUTPUTs!EU24</f>
        <v>904972.85716077709</v>
      </c>
      <c r="AJ25" s="157">
        <f>+OUTPUTs!DS24</f>
        <v>1692835.0822575684</v>
      </c>
      <c r="AK25" s="157">
        <f>+OUTPUTs!CQ24</f>
        <v>2023175.5539097318</v>
      </c>
      <c r="AL25" s="157">
        <f>+OUTPUTs!BO24</f>
        <v>1736577.5375420051</v>
      </c>
      <c r="AM25" s="157">
        <f>+OUTPUTs!AM24</f>
        <v>1559568.5724971807</v>
      </c>
      <c r="AN25" s="157">
        <f>[1]Formatos_Análises!X25</f>
        <v>1501508.8043065963</v>
      </c>
      <c r="AO25" s="157">
        <f>[1]Formatos_Análises!Y25</f>
        <v>1429340.8723038884</v>
      </c>
      <c r="AP25" s="157">
        <f>[1]Formatos_Análises!Z25</f>
        <v>749690.70603760832</v>
      </c>
      <c r="AQ25" s="157">
        <f>[1]Formatos_Análises!AA25</f>
        <v>167489.67735876405</v>
      </c>
    </row>
    <row r="26" spans="15:43" ht="15.75" x14ac:dyDescent="0.25">
      <c r="O26" s="156" t="s">
        <v>551</v>
      </c>
      <c r="P26" s="158">
        <f>+'Total x Ano'!B25</f>
        <v>2877152.529992634</v>
      </c>
      <c r="Q26" s="158">
        <f>+'Total x Ano'!C25</f>
        <v>3409590.7788502439</v>
      </c>
      <c r="R26" s="158">
        <f>+'Total x Ano'!D25</f>
        <v>3415509.4517543549</v>
      </c>
      <c r="S26" s="158">
        <f>+'Total x Ano'!E25</f>
        <v>3830391.8214359661</v>
      </c>
      <c r="T26" s="158">
        <f>+'Total x Ano'!F25</f>
        <v>3877352.8899204517</v>
      </c>
      <c r="U26" s="158">
        <f>+'Total x Ano'!G25</f>
        <v>3850522.6155620799</v>
      </c>
      <c r="V26" s="158">
        <f>+'Total x Ano'!H25</f>
        <v>3987158.968725157</v>
      </c>
      <c r="W26" s="158">
        <f>+'Total x Ano'!I25</f>
        <v>4242795.910177609</v>
      </c>
      <c r="X26" s="158">
        <f>[1]Formatos_Análises!L26</f>
        <v>3186090.1652870327</v>
      </c>
      <c r="Y26" s="158">
        <f>[1]Formatos_Análises!M26</f>
        <v>3051843.6151723061</v>
      </c>
      <c r="Z26" s="158">
        <f>[1]Formatos_Análises!N26</f>
        <v>3078976.8299496109</v>
      </c>
      <c r="AA26" s="158">
        <f>[1]Formatos_Análises!O26</f>
        <v>2893672.7838720735</v>
      </c>
      <c r="AC26" s="162">
        <v>7722</v>
      </c>
      <c r="AD26" s="163" t="s">
        <v>816</v>
      </c>
      <c r="AE26" s="163" t="s">
        <v>23</v>
      </c>
      <c r="AF26" s="157">
        <f>+OUTPUTs!IA25</f>
        <v>691012.2696518508</v>
      </c>
      <c r="AG26" s="157">
        <f>+OUTPUTs!GY25</f>
        <v>559941.96938608272</v>
      </c>
      <c r="AH26" s="157">
        <f>+OUTPUTs!FW25</f>
        <v>738864.90678571013</v>
      </c>
      <c r="AI26" s="157">
        <f>+OUTPUTs!EU25</f>
        <v>726236.48738015629</v>
      </c>
      <c r="AJ26" s="157">
        <f>+OUTPUTs!DS25</f>
        <v>728869.03857906943</v>
      </c>
      <c r="AK26" s="157">
        <f>+OUTPUTs!CQ25</f>
        <v>677581.8467664232</v>
      </c>
      <c r="AL26" s="157">
        <f>+OUTPUTs!BO25</f>
        <v>627726.5459440886</v>
      </c>
      <c r="AM26" s="157">
        <f>+OUTPUTs!AM25</f>
        <v>533193.77695133002</v>
      </c>
      <c r="AN26" s="157">
        <f>[1]Formatos_Análises!X26</f>
        <v>410807.53715639107</v>
      </c>
      <c r="AO26" s="157">
        <f>[1]Formatos_Análises!Y26</f>
        <v>314033.5195666604</v>
      </c>
      <c r="AP26" s="157">
        <f>[1]Formatos_Análises!Z26</f>
        <v>285280.49518796423</v>
      </c>
      <c r="AQ26" s="157">
        <f>[1]Formatos_Análises!AA26</f>
        <v>85337.58295188786</v>
      </c>
    </row>
    <row r="27" spans="15:43" ht="15.75" x14ac:dyDescent="0.25">
      <c r="O27" s="156" t="s">
        <v>552</v>
      </c>
      <c r="P27" s="158">
        <f>+'Total x Ano'!B26</f>
        <v>324654.56807005277</v>
      </c>
      <c r="Q27" s="158">
        <f>+'Total x Ano'!C26</f>
        <v>338813.59309144743</v>
      </c>
      <c r="R27" s="158">
        <f>+'Total x Ano'!D26</f>
        <v>382775.66638572182</v>
      </c>
      <c r="S27" s="158">
        <f>+'Total x Ano'!E26</f>
        <v>421976.38467010244</v>
      </c>
      <c r="T27" s="158">
        <f>+'Total x Ano'!F26</f>
        <v>445529.42728454369</v>
      </c>
      <c r="U27" s="158">
        <f>+'Total x Ano'!G26</f>
        <v>471188.24839595275</v>
      </c>
      <c r="V27" s="158">
        <f>+'Total x Ano'!H26</f>
        <v>509752.00001166249</v>
      </c>
      <c r="W27" s="158">
        <f>+'Total x Ano'!I26</f>
        <v>512534.40844562312</v>
      </c>
      <c r="X27" s="158">
        <f>[1]Formatos_Análises!L27</f>
        <v>423192.57547783165</v>
      </c>
      <c r="Y27" s="158">
        <f>[1]Formatos_Análises!M27</f>
        <v>432005.56312561763</v>
      </c>
      <c r="Z27" s="158">
        <f>[1]Formatos_Análises!N27</f>
        <v>429377.35975848534</v>
      </c>
      <c r="AA27" s="158">
        <f>[1]Formatos_Análises!O27</f>
        <v>447496.27972228348</v>
      </c>
      <c r="AC27" s="162">
        <v>6319</v>
      </c>
      <c r="AD27" s="163" t="s">
        <v>817</v>
      </c>
      <c r="AE27" s="163" t="s">
        <v>787</v>
      </c>
      <c r="AF27" s="157">
        <f>+OUTPUTs!IA26</f>
        <v>60239.931862135243</v>
      </c>
      <c r="AG27" s="157">
        <f>+OUTPUTs!GY26</f>
        <v>208947.98748385886</v>
      </c>
      <c r="AH27" s="157">
        <f>+OUTPUTs!FW26</f>
        <v>677622.1386605351</v>
      </c>
      <c r="AI27" s="157">
        <f>+OUTPUTs!EU26</f>
        <v>1057589.5828762825</v>
      </c>
      <c r="AJ27" s="157">
        <f>+OUTPUTs!DS26</f>
        <v>1422982.1764412508</v>
      </c>
      <c r="AK27" s="157">
        <f>+OUTPUTs!CQ26</f>
        <v>1546393.7189294463</v>
      </c>
      <c r="AL27" s="157">
        <f>+OUTPUTs!BO26</f>
        <v>2122866.0882156286</v>
      </c>
      <c r="AM27" s="157">
        <f>+OUTPUTs!AM26</f>
        <v>2653258.8579539671</v>
      </c>
      <c r="AN27" s="157">
        <f>[1]Formatos_Análises!X27</f>
        <v>3071949.8674741122</v>
      </c>
      <c r="AO27" s="157">
        <f>[1]Formatos_Análises!Y27</f>
        <v>3225408.9443516908</v>
      </c>
      <c r="AP27" s="157">
        <f>[1]Formatos_Análises!Z27</f>
        <v>3970331.2593847755</v>
      </c>
      <c r="AQ27" s="157">
        <f>[1]Formatos_Análises!AA27</f>
        <v>4311789.8849534458</v>
      </c>
    </row>
    <row r="28" spans="15:43" ht="15.75" x14ac:dyDescent="0.25">
      <c r="O28" s="156" t="s">
        <v>553</v>
      </c>
      <c r="P28" s="158">
        <f>+'Total x Ano'!B27</f>
        <v>267633.60649268504</v>
      </c>
      <c r="Q28" s="158">
        <f>+'Total x Ano'!C27</f>
        <v>318149.68672354147</v>
      </c>
      <c r="R28" s="158">
        <f>+'Total x Ano'!D27</f>
        <v>343094.19042945083</v>
      </c>
      <c r="S28" s="158">
        <f>+'Total x Ano'!E27</f>
        <v>369353.89776463114</v>
      </c>
      <c r="T28" s="158">
        <f>+'Total x Ano'!F27</f>
        <v>418402.0071267286</v>
      </c>
      <c r="U28" s="158">
        <f>+'Total x Ano'!G27</f>
        <v>475708.55317995057</v>
      </c>
      <c r="V28" s="158">
        <f>+'Total x Ano'!H27</f>
        <v>483611.52414469089</v>
      </c>
      <c r="W28" s="158">
        <f>+'Total x Ano'!I27</f>
        <v>506009.92418380652</v>
      </c>
      <c r="X28" s="158">
        <f>[1]Formatos_Análises!L28</f>
        <v>454149.67270532605</v>
      </c>
      <c r="Y28" s="158">
        <f>[1]Formatos_Análises!M28</f>
        <v>419322.08407222352</v>
      </c>
      <c r="Z28" s="158">
        <f>[1]Formatos_Análises!N28</f>
        <v>449800.11292768363</v>
      </c>
      <c r="AA28" s="158">
        <f>[1]Formatos_Análises!O28</f>
        <v>477568.44103887392</v>
      </c>
      <c r="AC28" s="162">
        <v>5811</v>
      </c>
      <c r="AD28" s="163" t="s">
        <v>75</v>
      </c>
      <c r="AE28" s="163" t="s">
        <v>788</v>
      </c>
      <c r="AF28" s="157">
        <f>+OUTPUTs!IA27</f>
        <v>1521238.5265513982</v>
      </c>
      <c r="AG28" s="157">
        <f>+OUTPUTs!GY27</f>
        <v>1869843.6916551897</v>
      </c>
      <c r="AH28" s="157">
        <f>+OUTPUTs!FW27</f>
        <v>1936520.6765208528</v>
      </c>
      <c r="AI28" s="157">
        <f>+OUTPUTs!EU27</f>
        <v>2211519.3723427197</v>
      </c>
      <c r="AJ28" s="157">
        <f>+OUTPUTs!DS27</f>
        <v>2097435.4053174495</v>
      </c>
      <c r="AK28" s="157">
        <f>+OUTPUTs!CQ27</f>
        <v>2007264.4057277516</v>
      </c>
      <c r="AL28" s="157">
        <f>+OUTPUTs!BO27</f>
        <v>1754934.7889613705</v>
      </c>
      <c r="AM28" s="157">
        <f>+OUTPUTs!AM27</f>
        <v>1905401.1295586668</v>
      </c>
      <c r="AN28" s="157">
        <f>[1]Formatos_Análises!X28</f>
        <v>2008616.9147154186</v>
      </c>
      <c r="AO28" s="157">
        <f>[1]Formatos_Análises!Y28</f>
        <v>1784452.4418782038</v>
      </c>
      <c r="AP28" s="157">
        <f>[1]Formatos_Análises!Z28</f>
        <v>1918034.7573481624</v>
      </c>
      <c r="AQ28" s="157">
        <f>[1]Formatos_Análises!AA28</f>
        <v>2387851.049696147</v>
      </c>
    </row>
    <row r="29" spans="15:43" ht="15.75" x14ac:dyDescent="0.25">
      <c r="O29" s="156" t="s">
        <v>554</v>
      </c>
      <c r="P29" s="158">
        <f>+'Total x Ano'!B28</f>
        <v>707951.58474776126</v>
      </c>
      <c r="Q29" s="158">
        <f>+'Total x Ano'!C28</f>
        <v>811319.58805611858</v>
      </c>
      <c r="R29" s="158">
        <f>+'Total x Ano'!D28</f>
        <v>854092.17065757408</v>
      </c>
      <c r="S29" s="158">
        <f>+'Total x Ano'!E28</f>
        <v>1002529.3403739145</v>
      </c>
      <c r="T29" s="158">
        <f>+'Total x Ano'!F28</f>
        <v>1047422.6007149039</v>
      </c>
      <c r="U29" s="158">
        <f>+'Total x Ano'!G28</f>
        <v>1068285.9906668784</v>
      </c>
      <c r="V29" s="158">
        <f>+'Total x Ano'!H28</f>
        <v>1173797.7522069903</v>
      </c>
      <c r="W29" s="158">
        <f>+'Total x Ano'!I28</f>
        <v>1198215.40738653</v>
      </c>
      <c r="X29" s="158">
        <f>[1]Formatos_Análises!L29</f>
        <v>1093577.8085425643</v>
      </c>
      <c r="Y29" s="158">
        <f>[1]Formatos_Análises!M29</f>
        <v>1016192.8558353733</v>
      </c>
      <c r="Z29" s="158">
        <f>[1]Formatos_Análises!N29</f>
        <v>1071737.2845301959</v>
      </c>
      <c r="AA29" s="158">
        <f>[1]Formatos_Análises!O29</f>
        <v>1064245.079522297</v>
      </c>
      <c r="AC29" s="162">
        <v>5812</v>
      </c>
      <c r="AD29" s="163" t="s">
        <v>789</v>
      </c>
      <c r="AE29" s="163" t="s">
        <v>788</v>
      </c>
      <c r="AF29" s="157">
        <f>+OUTPUTs!IA28</f>
        <v>655961.57538227842</v>
      </c>
      <c r="AG29" s="157">
        <f>+OUTPUTs!GY28</f>
        <v>1148775.8402431</v>
      </c>
      <c r="AH29" s="157">
        <f>+OUTPUTs!FW28</f>
        <v>1773691.7304752753</v>
      </c>
      <c r="AI29" s="157">
        <f>+OUTPUTs!EU28</f>
        <v>2109538.6773397713</v>
      </c>
      <c r="AJ29" s="157">
        <f>+OUTPUTs!DS28</f>
        <v>2060615.2508980238</v>
      </c>
      <c r="AK29" s="157">
        <f>+OUTPUTs!CQ28</f>
        <v>1926442.2023520651</v>
      </c>
      <c r="AL29" s="157">
        <f>+OUTPUTs!BO28</f>
        <v>1398188.5369918684</v>
      </c>
      <c r="AM29" s="157">
        <f>+OUTPUTs!AM28</f>
        <v>1325714.2325048544</v>
      </c>
      <c r="AN29" s="157">
        <f>[1]Formatos_Análises!X29</f>
        <v>1095383.2930106092</v>
      </c>
      <c r="AO29" s="157">
        <f>[1]Formatos_Análises!Y29</f>
        <v>936902.97836506856</v>
      </c>
      <c r="AP29" s="157">
        <f>[1]Formatos_Análises!Z29</f>
        <v>1093767.427822964</v>
      </c>
      <c r="AQ29" s="157">
        <f>[1]Formatos_Análises!AA29</f>
        <v>849459.51384591858</v>
      </c>
    </row>
    <row r="30" spans="15:43" ht="15.75" x14ac:dyDescent="0.25">
      <c r="O30" s="156" t="s">
        <v>555</v>
      </c>
      <c r="P30" s="158">
        <f>+'Total x Ano'!B29</f>
        <v>1782202.6986718851</v>
      </c>
      <c r="Q30" s="158">
        <f>+'Total x Ano'!C29</f>
        <v>1637467.1061354026</v>
      </c>
      <c r="R30" s="158">
        <f>+'Total x Ano'!D29</f>
        <v>2137297.999794527</v>
      </c>
      <c r="S30" s="158">
        <f>+'Total x Ano'!E29</f>
        <v>2317776.6018615565</v>
      </c>
      <c r="T30" s="158">
        <f>+'Total x Ano'!F29</f>
        <v>2769640.4078904372</v>
      </c>
      <c r="U30" s="158">
        <f>+'Total x Ano'!G29</f>
        <v>2551453.4764144104</v>
      </c>
      <c r="V30" s="158">
        <f>+'Total x Ano'!H29</f>
        <v>2711266.9522578856</v>
      </c>
      <c r="W30" s="158">
        <f>+'Total x Ano'!I29</f>
        <v>2772791.8871659348</v>
      </c>
      <c r="X30" s="158">
        <f>[1]Formatos_Análises!L30</f>
        <v>2656264.4750775145</v>
      </c>
      <c r="Y30" s="158">
        <f>[1]Formatos_Análises!M30</f>
        <v>2185410.4362931792</v>
      </c>
      <c r="Z30" s="158">
        <f>[1]Formatos_Análises!N30</f>
        <v>2401994.2789807389</v>
      </c>
      <c r="AA30" s="158">
        <f>[1]Formatos_Análises!O30</f>
        <v>2786459.8587428038</v>
      </c>
      <c r="AC30" s="162">
        <v>5813</v>
      </c>
      <c r="AD30" s="163" t="s">
        <v>790</v>
      </c>
      <c r="AE30" s="163" t="s">
        <v>788</v>
      </c>
      <c r="AF30" s="157">
        <f>+OUTPUTs!IA29</f>
        <v>1059031.0036702571</v>
      </c>
      <c r="AG30" s="157">
        <f>+OUTPUTs!GY29</f>
        <v>1119848.4140353198</v>
      </c>
      <c r="AH30" s="157">
        <f>+OUTPUTs!FW29</f>
        <v>251747.99061838814</v>
      </c>
      <c r="AI30" s="157">
        <f>+OUTPUTs!EU29</f>
        <v>350851.71433136158</v>
      </c>
      <c r="AJ30" s="157">
        <f>+OUTPUTs!DS29</f>
        <v>404768.74556924915</v>
      </c>
      <c r="AK30" s="157">
        <f>+OUTPUTs!CQ29</f>
        <v>443250.83274523274</v>
      </c>
      <c r="AL30" s="157">
        <f>+OUTPUTs!BO29</f>
        <v>494638.9939318478</v>
      </c>
      <c r="AM30" s="157">
        <f>+OUTPUTs!AM29</f>
        <v>530645.44425678125</v>
      </c>
      <c r="AN30" s="157">
        <f>[1]Formatos_Análises!X30</f>
        <v>459109.39243166381</v>
      </c>
      <c r="AO30" s="157">
        <f>[1]Formatos_Análises!Y30</f>
        <v>406676.26305948262</v>
      </c>
      <c r="AP30" s="157">
        <f>[1]Formatos_Análises!Z30</f>
        <v>453704.82614367991</v>
      </c>
      <c r="AQ30" s="157">
        <f>[1]Formatos_Análises!AA30</f>
        <v>443245.63794780604</v>
      </c>
    </row>
    <row r="31" spans="15:43" ht="15.75" x14ac:dyDescent="0.25">
      <c r="O31" s="156" t="s">
        <v>95</v>
      </c>
      <c r="P31" s="158">
        <f>+'Total x Ano'!B30</f>
        <v>55031212.557964206</v>
      </c>
      <c r="Q31" s="158">
        <f>+'Total x Ano'!C30</f>
        <v>60756840.288080707</v>
      </c>
      <c r="R31" s="158">
        <f>+'Total x Ano'!D30</f>
        <v>64738039.618767716</v>
      </c>
      <c r="S31" s="158">
        <f>+'Total x Ano'!E30</f>
        <v>71876654.666397408</v>
      </c>
      <c r="T31" s="158">
        <f>+'Total x Ano'!F30</f>
        <v>75546976.237415224</v>
      </c>
      <c r="U31" s="158">
        <f>+'Total x Ano'!G30</f>
        <v>80726956.622729361</v>
      </c>
      <c r="V31" s="158">
        <f>+'Total x Ano'!H30</f>
        <v>80908405.796703622</v>
      </c>
      <c r="W31" s="158">
        <f>+'Total x Ano'!I30</f>
        <v>82080533.616103709</v>
      </c>
      <c r="X31" s="158">
        <f>[1]Formatos_Análises!L31</f>
        <v>69801663.560213447</v>
      </c>
      <c r="Y31" s="158">
        <f>[1]Formatos_Análises!M31</f>
        <v>64949060.8875577</v>
      </c>
      <c r="Z31" s="158">
        <f>[1]Formatos_Análises!N31</f>
        <v>64587513.621574514</v>
      </c>
      <c r="AA31" s="158">
        <f>[1]Formatos_Análises!O31</f>
        <v>63481918.950702697</v>
      </c>
      <c r="AC31" s="162">
        <v>5821</v>
      </c>
      <c r="AD31" s="163" t="s">
        <v>820</v>
      </c>
      <c r="AE31" s="163" t="s">
        <v>788</v>
      </c>
      <c r="AF31" s="157">
        <f>+OUTPUTs!IA30</f>
        <v>1521331.0478283886</v>
      </c>
      <c r="AG31" s="157">
        <f>+OUTPUTs!GY30</f>
        <v>1726320.5913011588</v>
      </c>
      <c r="AH31" s="157">
        <f>+OUTPUTs!FW30</f>
        <v>1673353.3930580846</v>
      </c>
      <c r="AI31" s="157">
        <f>+OUTPUTs!EU30</f>
        <v>1648392.6616430231</v>
      </c>
      <c r="AJ31" s="157">
        <f>+OUTPUTs!DS30</f>
        <v>2024963.8355695421</v>
      </c>
      <c r="AK31" s="157">
        <f>+OUTPUTs!CQ30</f>
        <v>2087264.0135120871</v>
      </c>
      <c r="AL31" s="157">
        <f>+OUTPUTs!BO30</f>
        <v>1806792.6658303312</v>
      </c>
      <c r="AM31" s="157">
        <f>+OUTPUTs!AM30</f>
        <v>1718788.8331032114</v>
      </c>
      <c r="AN31" s="157">
        <f>[1]Formatos_Análises!X31</f>
        <v>1271194.5086958841</v>
      </c>
      <c r="AO31" s="157">
        <f>[1]Formatos_Análises!Y31</f>
        <v>1346339.7413259693</v>
      </c>
      <c r="AP31" s="157">
        <f>[1]Formatos_Análises!Z31</f>
        <v>1222549.8795653977</v>
      </c>
      <c r="AQ31" s="157">
        <f>[1]Formatos_Análises!AA31</f>
        <v>1210106.1002514069</v>
      </c>
    </row>
    <row r="32" spans="15:43" ht="15.75" x14ac:dyDescent="0.25">
      <c r="AC32" s="162">
        <v>5822</v>
      </c>
      <c r="AD32" s="163" t="s">
        <v>821</v>
      </c>
      <c r="AE32" s="163" t="s">
        <v>788</v>
      </c>
      <c r="AF32" s="157">
        <f>+OUTPUTs!IA31</f>
        <v>4620859.9873889163</v>
      </c>
      <c r="AG32" s="157">
        <f>+OUTPUTs!GY31</f>
        <v>4438532.7543704733</v>
      </c>
      <c r="AH32" s="157">
        <f>+OUTPUTs!FW31</f>
        <v>3936006.4436584394</v>
      </c>
      <c r="AI32" s="157">
        <f>+OUTPUTs!EU31</f>
        <v>4127404.7985419286</v>
      </c>
      <c r="AJ32" s="157">
        <f>+OUTPUTs!DS31</f>
        <v>4047748.307907993</v>
      </c>
      <c r="AK32" s="157">
        <f>+OUTPUTs!CQ31</f>
        <v>3628052.9798841332</v>
      </c>
      <c r="AL32" s="157">
        <f>+OUTPUTs!BO31</f>
        <v>3494065.2802433888</v>
      </c>
      <c r="AM32" s="157">
        <f>+OUTPUTs!AM31</f>
        <v>3646155.3277753992</v>
      </c>
      <c r="AN32" s="157">
        <f>[1]Formatos_Análises!X32</f>
        <v>2402967.3982868697</v>
      </c>
      <c r="AO32" s="157">
        <f>[1]Formatos_Análises!Y32</f>
        <v>2155702.3599537252</v>
      </c>
      <c r="AP32" s="157">
        <f>[1]Formatos_Análises!Z32</f>
        <v>1875743.6077919144</v>
      </c>
      <c r="AQ32" s="157">
        <f>[1]Formatos_Análises!AA32</f>
        <v>1498167.6083422634</v>
      </c>
    </row>
    <row r="33" spans="15:43" ht="15.75" x14ac:dyDescent="0.25">
      <c r="AC33" s="162">
        <v>5823</v>
      </c>
      <c r="AD33" s="163" t="s">
        <v>822</v>
      </c>
      <c r="AE33" s="163" t="s">
        <v>788</v>
      </c>
      <c r="AF33" s="157">
        <f>+OUTPUTs!IA32</f>
        <v>742714.08798777871</v>
      </c>
      <c r="AG33" s="157">
        <f>+OUTPUTs!GY32</f>
        <v>692329.22770614619</v>
      </c>
      <c r="AH33" s="157">
        <f>+OUTPUTs!FW32</f>
        <v>1678772.6550679049</v>
      </c>
      <c r="AI33" s="157">
        <f>+OUTPUTs!EU32</f>
        <v>1647888.1654056087</v>
      </c>
      <c r="AJ33" s="157">
        <f>+OUTPUTs!DS32</f>
        <v>1303108.7836828243</v>
      </c>
      <c r="AK33" s="157">
        <f>+OUTPUTs!CQ32</f>
        <v>1315123.3488345884</v>
      </c>
      <c r="AL33" s="157">
        <f>+OUTPUTs!BO32</f>
        <v>1012426.7420625038</v>
      </c>
      <c r="AM33" s="157">
        <f>+OUTPUTs!AM32</f>
        <v>827954.7877506573</v>
      </c>
      <c r="AN33" s="157">
        <f>[1]Formatos_Análises!X33</f>
        <v>624541.96935395768</v>
      </c>
      <c r="AO33" s="157">
        <f>[1]Formatos_Análises!Y33</f>
        <v>549828.53114875907</v>
      </c>
      <c r="AP33" s="157">
        <f>[1]Formatos_Análises!Z33</f>
        <v>487332.71547643153</v>
      </c>
      <c r="AQ33" s="157">
        <f>[1]Formatos_Análises!AA33</f>
        <v>210127.23246985057</v>
      </c>
    </row>
    <row r="34" spans="15:43" ht="15.75" x14ac:dyDescent="0.25">
      <c r="O34" s="179"/>
      <c r="P34" s="158"/>
      <c r="AC34" s="162">
        <v>6391</v>
      </c>
      <c r="AD34" s="163" t="s">
        <v>823</v>
      </c>
      <c r="AE34" s="163" t="s">
        <v>788</v>
      </c>
      <c r="AF34" s="157">
        <f>+OUTPUTs!IA33</f>
        <v>36092.066275347279</v>
      </c>
      <c r="AG34" s="157">
        <f>+OUTPUTs!GY33</f>
        <v>40726.045341886216</v>
      </c>
      <c r="AH34" s="157">
        <f>+OUTPUTs!FW33</f>
        <v>63308.815629728539</v>
      </c>
      <c r="AI34" s="157">
        <f>+OUTPUTs!EU33</f>
        <v>71744.620507163359</v>
      </c>
      <c r="AJ34" s="157">
        <f>+OUTPUTs!DS33</f>
        <v>165624.78608837436</v>
      </c>
      <c r="AK34" s="157">
        <f>+OUTPUTs!CQ33</f>
        <v>209797.69075951204</v>
      </c>
      <c r="AL34" s="157">
        <f>+OUTPUTs!BO33</f>
        <v>161355.32073076777</v>
      </c>
      <c r="AM34" s="157">
        <f>+OUTPUTs!AM33</f>
        <v>216841.39397059806</v>
      </c>
      <c r="AN34" s="157">
        <f>[1]Formatos_Análises!X34</f>
        <v>243232.38642924093</v>
      </c>
      <c r="AO34" s="157">
        <f>[1]Formatos_Análises!Y34</f>
        <v>271009.54848644545</v>
      </c>
      <c r="AP34" s="157">
        <f>[1]Formatos_Análises!Z34</f>
        <v>238490.04903373096</v>
      </c>
      <c r="AQ34" s="157">
        <f>[1]Formatos_Análises!AA34</f>
        <v>317663.61041352601</v>
      </c>
    </row>
    <row r="35" spans="15:43" ht="15.75" x14ac:dyDescent="0.25">
      <c r="O35" s="179"/>
      <c r="P35" s="158"/>
      <c r="AC35" s="162">
        <v>8592</v>
      </c>
      <c r="AD35" s="163" t="s">
        <v>824</v>
      </c>
      <c r="AE35" s="163" t="s">
        <v>791</v>
      </c>
      <c r="AF35" s="157">
        <f>+OUTPUTs!IA34</f>
        <v>28130.439205087783</v>
      </c>
      <c r="AG35" s="157">
        <f>+OUTPUTs!GY34</f>
        <v>57758.492286086046</v>
      </c>
      <c r="AH35" s="157">
        <f>+OUTPUTs!FW34</f>
        <v>60484.597882672977</v>
      </c>
      <c r="AI35" s="157">
        <f>+OUTPUTs!EU34</f>
        <v>93097.922901449085</v>
      </c>
      <c r="AJ35" s="157">
        <f>+OUTPUTs!DS34</f>
        <v>150483.0247463884</v>
      </c>
      <c r="AK35" s="157">
        <f>+OUTPUTs!CQ34</f>
        <v>168012.12013101386</v>
      </c>
      <c r="AL35" s="157">
        <f>+OUTPUTs!BO34</f>
        <v>194647.48854800424</v>
      </c>
      <c r="AM35" s="157">
        <f>+OUTPUTs!AM34</f>
        <v>196930.91183776944</v>
      </c>
      <c r="AN35" s="157">
        <f>[1]Formatos_Análises!X35</f>
        <v>217991.262399403</v>
      </c>
      <c r="AO35" s="157">
        <f>[1]Formatos_Análises!Y35</f>
        <v>235558.02063852921</v>
      </c>
      <c r="AP35" s="157">
        <f>[1]Formatos_Análises!Z35</f>
        <v>266131.63737896137</v>
      </c>
      <c r="AQ35" s="157">
        <f>[1]Formatos_Análises!AA35</f>
        <v>220749.03596814259</v>
      </c>
    </row>
    <row r="36" spans="15:43" ht="15.75" x14ac:dyDescent="0.25">
      <c r="O36" s="179"/>
      <c r="P36" s="158"/>
      <c r="AC36" s="162">
        <v>8593</v>
      </c>
      <c r="AD36" s="163" t="s">
        <v>62</v>
      </c>
      <c r="AE36" s="163" t="s">
        <v>791</v>
      </c>
      <c r="AF36" s="157">
        <f>+OUTPUTs!IA35</f>
        <v>292771.53508361231</v>
      </c>
      <c r="AG36" s="157">
        <f>+OUTPUTs!GY35</f>
        <v>474318.5787618343</v>
      </c>
      <c r="AH36" s="157">
        <f>+OUTPUTs!FW35</f>
        <v>505879.67242917442</v>
      </c>
      <c r="AI36" s="157">
        <f>+OUTPUTs!EU35</f>
        <v>660475.87921113672</v>
      </c>
      <c r="AJ36" s="157">
        <f>+OUTPUTs!DS35</f>
        <v>832458.39999595121</v>
      </c>
      <c r="AK36" s="157">
        <f>+OUTPUTs!CQ35</f>
        <v>938422.32102532941</v>
      </c>
      <c r="AL36" s="157">
        <f>+OUTPUTs!BO35</f>
        <v>1074914.8906685715</v>
      </c>
      <c r="AM36" s="157">
        <f>+OUTPUTs!AM35</f>
        <v>1144341.7161616858</v>
      </c>
      <c r="AN36" s="157">
        <f>[1]Formatos_Análises!X36</f>
        <v>1266124.1921539884</v>
      </c>
      <c r="AO36" s="157">
        <f>[1]Formatos_Análises!Y36</f>
        <v>1356087.9821865626</v>
      </c>
      <c r="AP36" s="157">
        <f>[1]Formatos_Análises!Z36</f>
        <v>1405935.4958611978</v>
      </c>
      <c r="AQ36" s="157">
        <f>[1]Formatos_Análises!AA36</f>
        <v>1174958.844552893</v>
      </c>
    </row>
    <row r="37" spans="15:43" ht="15.75" x14ac:dyDescent="0.25">
      <c r="O37" s="179"/>
      <c r="P37" s="158"/>
      <c r="AC37" s="162">
        <v>4783</v>
      </c>
      <c r="AD37" s="163" t="s">
        <v>781</v>
      </c>
      <c r="AE37" s="163" t="s">
        <v>780</v>
      </c>
      <c r="AF37" s="157">
        <f>+OUTPUTs!IA36</f>
        <v>885292.7339157681</v>
      </c>
      <c r="AG37" s="157">
        <f>+OUTPUTs!GY36</f>
        <v>908095.50279663876</v>
      </c>
      <c r="AH37" s="157">
        <f>+OUTPUTs!FW36</f>
        <v>940543.87337065325</v>
      </c>
      <c r="AI37" s="157">
        <f>+OUTPUTs!EU36</f>
        <v>1181714.4881116811</v>
      </c>
      <c r="AJ37" s="157">
        <f>+OUTPUTs!DS36</f>
        <v>1253604.9865475197</v>
      </c>
      <c r="AK37" s="157">
        <f>+OUTPUTs!CQ36</f>
        <v>1438700.4843385825</v>
      </c>
      <c r="AL37" s="157">
        <f>+OUTPUTs!BO36</f>
        <v>1850073.1121681242</v>
      </c>
      <c r="AM37" s="157">
        <f>+OUTPUTs!AM36</f>
        <v>2019548.6187360347</v>
      </c>
      <c r="AN37" s="157">
        <f>[1]Formatos_Análises!X37</f>
        <v>2153105.425583127</v>
      </c>
      <c r="AO37" s="157">
        <f>[1]Formatos_Análises!Y37</f>
        <v>2080129.1816856856</v>
      </c>
      <c r="AP37" s="157">
        <f>[1]Formatos_Análises!Z37</f>
        <v>2383512.541662293</v>
      </c>
      <c r="AQ37" s="157">
        <f>[1]Formatos_Análises!AA37</f>
        <v>2307487.6827165713</v>
      </c>
    </row>
    <row r="38" spans="15:43" ht="15.75" x14ac:dyDescent="0.25">
      <c r="O38" s="179"/>
      <c r="P38" s="158"/>
      <c r="AC38" s="162">
        <v>4761</v>
      </c>
      <c r="AD38" s="163" t="s">
        <v>818</v>
      </c>
      <c r="AE38" s="163" t="s">
        <v>788</v>
      </c>
      <c r="AF38" s="157">
        <f>+OUTPUTs!IA37</f>
        <v>3582149.0239405301</v>
      </c>
      <c r="AG38" s="157">
        <f>+OUTPUTs!GY37</f>
        <v>4559385.4893713472</v>
      </c>
      <c r="AH38" s="157">
        <f>+OUTPUTs!FW37</f>
        <v>4230638.4167582178</v>
      </c>
      <c r="AI38" s="157">
        <f>+OUTPUTs!EU37</f>
        <v>4657179.2696096441</v>
      </c>
      <c r="AJ38" s="157">
        <f>+OUTPUTs!DS37</f>
        <v>4985984.0946486816</v>
      </c>
      <c r="AK38" s="157">
        <f>+OUTPUTs!CQ37</f>
        <v>6059707.8730350118</v>
      </c>
      <c r="AL38" s="157">
        <f>+OUTPUTs!BO37</f>
        <v>6461501.241931146</v>
      </c>
      <c r="AM38" s="157">
        <f>+OUTPUTs!AM37</f>
        <v>6510584.4227126995</v>
      </c>
      <c r="AN38" s="157">
        <f>[1]Formatos_Análises!X38</f>
        <v>5138124.458207815</v>
      </c>
      <c r="AO38" s="157">
        <f>[1]Formatos_Análises!Y38</f>
        <v>5476152.6245432068</v>
      </c>
      <c r="AP38" s="157">
        <f>[1]Formatos_Análises!Z38</f>
        <v>5312025.6509875553</v>
      </c>
      <c r="AQ38" s="157">
        <f>[1]Formatos_Análises!AA38</f>
        <v>5668218.1533864988</v>
      </c>
    </row>
    <row r="39" spans="15:43" ht="15.75" x14ac:dyDescent="0.25">
      <c r="P39" s="158"/>
      <c r="AC39" s="162">
        <v>4762</v>
      </c>
      <c r="AD39" s="163" t="s">
        <v>829</v>
      </c>
      <c r="AE39" s="163" t="s">
        <v>24</v>
      </c>
      <c r="AF39" s="157">
        <f>+OUTPUTs!IA38</f>
        <v>199188.20751398985</v>
      </c>
      <c r="AG39" s="157">
        <f>+OUTPUTs!GY38</f>
        <v>202237.9019484194</v>
      </c>
      <c r="AH39" s="157">
        <f>+OUTPUTs!FW38</f>
        <v>177216.63403628414</v>
      </c>
      <c r="AI39" s="157">
        <f>+OUTPUTs!EU38</f>
        <v>179392.26772250558</v>
      </c>
      <c r="AJ39" s="157">
        <f>+OUTPUTs!DS38</f>
        <v>176613.66530768177</v>
      </c>
      <c r="AK39" s="157">
        <f>+OUTPUTs!CQ38</f>
        <v>190381.92620911016</v>
      </c>
      <c r="AL39" s="157">
        <f>+OUTPUTs!BO38</f>
        <v>203096.51784649349</v>
      </c>
      <c r="AM39" s="157">
        <f>+OUTPUTs!AM38</f>
        <v>188675.92795389771</v>
      </c>
      <c r="AN39" s="157">
        <f>[1]Formatos_Análises!X39</f>
        <v>144005.98751721339</v>
      </c>
      <c r="AO39" s="157">
        <f>[1]Formatos_Análises!Y39</f>
        <v>148075.60044682151</v>
      </c>
      <c r="AP39" s="157">
        <f>[1]Formatos_Análises!Z39</f>
        <v>124919.05762819023</v>
      </c>
      <c r="AQ39" s="157">
        <f>[1]Formatos_Análises!AA39</f>
        <v>132104.77635216212</v>
      </c>
    </row>
    <row r="40" spans="15:43" ht="15.75" x14ac:dyDescent="0.25">
      <c r="AC40" s="162">
        <v>4647</v>
      </c>
      <c r="AD40" s="163" t="s">
        <v>819</v>
      </c>
      <c r="AE40" s="163" t="s">
        <v>788</v>
      </c>
      <c r="AF40" s="157">
        <f>+OUTPUTs!IA39</f>
        <v>2398130.5097341505</v>
      </c>
      <c r="AG40" s="157">
        <f>+OUTPUTs!GY39</f>
        <v>2341918.9285862432</v>
      </c>
      <c r="AH40" s="157">
        <f>+OUTPUTs!FW39</f>
        <v>2819750.659715204</v>
      </c>
      <c r="AI40" s="157">
        <f>+OUTPUTs!EU39</f>
        <v>3420062.9716604776</v>
      </c>
      <c r="AJ40" s="157">
        <f>+OUTPUTs!DS39</f>
        <v>3701341.751769383</v>
      </c>
      <c r="AK40" s="157">
        <f>+OUTPUTs!CQ39</f>
        <v>3996085.9911699235</v>
      </c>
      <c r="AL40" s="157">
        <f>+OUTPUTs!BO39</f>
        <v>3986385.6182461041</v>
      </c>
      <c r="AM40" s="157">
        <f>+OUTPUTs!AM39</f>
        <v>3750482.3157079308</v>
      </c>
      <c r="AN40" s="157">
        <f>[1]Formatos_Análises!X40</f>
        <v>3632299.0731488001</v>
      </c>
      <c r="AO40" s="157">
        <f>[1]Formatos_Análises!Y40</f>
        <v>3107411.6755135371</v>
      </c>
      <c r="AP40" s="157">
        <f>[1]Formatos_Análises!Z40</f>
        <v>3099782.6097944449</v>
      </c>
      <c r="AQ40" s="157">
        <f>[1]Formatos_Análises!AA40</f>
        <v>3073040.7193453326</v>
      </c>
    </row>
    <row r="41" spans="15:43" ht="15.75" x14ac:dyDescent="0.25">
      <c r="AC41" s="162">
        <v>4756</v>
      </c>
      <c r="AD41" s="163" t="s">
        <v>794</v>
      </c>
      <c r="AE41" s="163" t="s">
        <v>24</v>
      </c>
      <c r="AF41" s="157">
        <f>+OUTPUTs!IA40</f>
        <v>291529.24040472548</v>
      </c>
      <c r="AG41" s="157">
        <f>+OUTPUTs!GY40</f>
        <v>283746.34917268297</v>
      </c>
      <c r="AH41" s="157">
        <f>+OUTPUTs!FW40</f>
        <v>386010.7108185101</v>
      </c>
      <c r="AI41" s="157">
        <f>+OUTPUTs!EU40</f>
        <v>450849.43143041851</v>
      </c>
      <c r="AJ41" s="157">
        <f>+OUTPUTs!DS40</f>
        <v>299665.83209707268</v>
      </c>
      <c r="AK41" s="157">
        <f>+OUTPUTs!CQ40</f>
        <v>342762.69638978841</v>
      </c>
      <c r="AL41" s="157">
        <f>+OUTPUTs!BO40</f>
        <v>378694.78539771889</v>
      </c>
      <c r="AM41" s="157">
        <f>+OUTPUTs!AM40</f>
        <v>363921.04959081305</v>
      </c>
      <c r="AN41" s="157">
        <f>[1]Formatos_Análises!X41</f>
        <v>315344.77305313043</v>
      </c>
      <c r="AO41" s="157">
        <f>[1]Formatos_Análises!Y41</f>
        <v>286566.79390081688</v>
      </c>
      <c r="AP41" s="157">
        <f>[1]Formatos_Análises!Z41</f>
        <v>290816.06251698924</v>
      </c>
      <c r="AQ41" s="157">
        <f>[1]Formatos_Análises!AA41</f>
        <v>252711.45228852195</v>
      </c>
    </row>
    <row r="42" spans="15:43" ht="15.75" x14ac:dyDescent="0.25">
      <c r="AC42" s="162">
        <v>3211</v>
      </c>
      <c r="AD42" s="163" t="s">
        <v>803</v>
      </c>
      <c r="AE42" s="163" t="s">
        <v>780</v>
      </c>
      <c r="AF42" s="157">
        <f>+OUTPUTs!IA41</f>
        <v>755278.33113208797</v>
      </c>
      <c r="AG42" s="157">
        <f>+OUTPUTs!GY41</f>
        <v>877121.66764587606</v>
      </c>
      <c r="AH42" s="157">
        <f>+OUTPUTs!FW41</f>
        <v>830641.68949589226</v>
      </c>
      <c r="AI42" s="157">
        <f>+OUTPUTs!EU41</f>
        <v>848629.34721142228</v>
      </c>
      <c r="AJ42" s="157">
        <f>+OUTPUTs!DS41</f>
        <v>1000141.7281832541</v>
      </c>
      <c r="AK42" s="157">
        <f>+OUTPUTs!CQ41</f>
        <v>1332941.8943071766</v>
      </c>
      <c r="AL42" s="157">
        <f>+OUTPUTs!BO41</f>
        <v>1055752.1680071745</v>
      </c>
      <c r="AM42" s="157">
        <f>+OUTPUTs!AM41</f>
        <v>1074374.5838984677</v>
      </c>
      <c r="AN42" s="157">
        <f>[1]Formatos_Análises!X42</f>
        <v>1030427.6540541137</v>
      </c>
      <c r="AO42" s="157">
        <f>[1]Formatos_Análises!Y42</f>
        <v>872436.36812505964</v>
      </c>
      <c r="AP42" s="157">
        <f>[1]Formatos_Análises!Z42</f>
        <v>855074.15143475239</v>
      </c>
      <c r="AQ42" s="157">
        <f>[1]Formatos_Análises!AA42</f>
        <v>648607.05436544027</v>
      </c>
    </row>
    <row r="43" spans="15:43" ht="15.75" x14ac:dyDescent="0.25">
      <c r="AC43" s="162">
        <v>3212</v>
      </c>
      <c r="AD43" s="163" t="s">
        <v>804</v>
      </c>
      <c r="AE43" s="163" t="s">
        <v>780</v>
      </c>
      <c r="AF43" s="157">
        <f>+OUTPUTs!IA42</f>
        <v>187440.62941147215</v>
      </c>
      <c r="AG43" s="157">
        <f>+OUTPUTs!GY42</f>
        <v>240973.87439556397</v>
      </c>
      <c r="AH43" s="157">
        <f>+OUTPUTs!FW42</f>
        <v>305587.00765978487</v>
      </c>
      <c r="AI43" s="157">
        <f>+OUTPUTs!EU42</f>
        <v>333127.74431863643</v>
      </c>
      <c r="AJ43" s="157">
        <f>+OUTPUTs!DS42</f>
        <v>433888.79773977742</v>
      </c>
      <c r="AK43" s="157">
        <f>+OUTPUTs!CQ42</f>
        <v>579523.50523924408</v>
      </c>
      <c r="AL43" s="157">
        <f>+OUTPUTs!BO42</f>
        <v>536439.37676282297</v>
      </c>
      <c r="AM43" s="157">
        <f>+OUTPUTs!AM42</f>
        <v>548189.88458074094</v>
      </c>
      <c r="AN43" s="157">
        <f>[1]Formatos_Análises!X43</f>
        <v>495556.02984834276</v>
      </c>
      <c r="AO43" s="157">
        <f>[1]Formatos_Análises!Y43</f>
        <v>433056.30677076749</v>
      </c>
      <c r="AP43" s="157">
        <f>[1]Formatos_Análises!Z43</f>
        <v>429796.42582002032</v>
      </c>
      <c r="AQ43" s="157">
        <f>[1]Formatos_Análises!AA43</f>
        <v>331072.82877598819</v>
      </c>
    </row>
    <row r="44" spans="15:43" ht="15.75" x14ac:dyDescent="0.25">
      <c r="AC44" s="162">
        <v>3240</v>
      </c>
      <c r="AD44" s="163" t="s">
        <v>827</v>
      </c>
      <c r="AE44" s="163" t="s">
        <v>25</v>
      </c>
      <c r="AF44" s="157">
        <f>+OUTPUTs!IA43</f>
        <v>100446.34804621433</v>
      </c>
      <c r="AG44" s="157">
        <f>+OUTPUTs!GY43</f>
        <v>98936.059470558524</v>
      </c>
      <c r="AH44" s="157">
        <f>+OUTPUTs!FW43</f>
        <v>84047.745966151837</v>
      </c>
      <c r="AI44" s="157">
        <f>+OUTPUTs!EU43</f>
        <v>110104.33243947694</v>
      </c>
      <c r="AJ44" s="157">
        <f>+OUTPUTs!DS43</f>
        <v>85590.293442781855</v>
      </c>
      <c r="AK44" s="157">
        <f>+OUTPUTs!CQ43</f>
        <v>106804.92774381948</v>
      </c>
      <c r="AL44" s="157">
        <f>+OUTPUTs!BO43</f>
        <v>85486.214122278441</v>
      </c>
      <c r="AM44" s="157">
        <f>+OUTPUTs!AM43</f>
        <v>88123.938202302539</v>
      </c>
      <c r="AN44" s="157">
        <f>[1]Formatos_Análises!X44</f>
        <v>112310.69217278672</v>
      </c>
      <c r="AO44" s="157">
        <f>[1]Formatos_Análises!Y44</f>
        <v>103287.95757689975</v>
      </c>
      <c r="AP44" s="157">
        <f>[1]Formatos_Análises!Z44</f>
        <v>108939.13257709813</v>
      </c>
      <c r="AQ44" s="157">
        <f>[1]Formatos_Análises!AA44</f>
        <v>81530.903411552732</v>
      </c>
    </row>
    <row r="45" spans="15:43" ht="15.75" x14ac:dyDescent="0.25">
      <c r="AC45" s="162">
        <v>3220</v>
      </c>
      <c r="AD45" s="163" t="s">
        <v>828</v>
      </c>
      <c r="AE45" s="163" t="s">
        <v>24</v>
      </c>
      <c r="AF45" s="157">
        <f>+OUTPUTs!IA44</f>
        <v>706388.70404741506</v>
      </c>
      <c r="AG45" s="157">
        <f>+OUTPUTs!GY44</f>
        <v>772453.82234190381</v>
      </c>
      <c r="AH45" s="157">
        <f>+OUTPUTs!FW44</f>
        <v>815970.65953293862</v>
      </c>
      <c r="AI45" s="157">
        <f>+OUTPUTs!EU44</f>
        <v>776625.08729962562</v>
      </c>
      <c r="AJ45" s="157">
        <f>+OUTPUTs!DS44</f>
        <v>920777.93222435412</v>
      </c>
      <c r="AK45" s="157">
        <f>+OUTPUTs!CQ44</f>
        <v>1133845.3662219704</v>
      </c>
      <c r="AL45" s="157">
        <f>+OUTPUTs!BO44</f>
        <v>1710120.297269742</v>
      </c>
      <c r="AM45" s="157">
        <f>+OUTPUTs!AM44</f>
        <v>937030.54809771723</v>
      </c>
      <c r="AN45" s="157">
        <f>[1]Formatos_Análises!X45</f>
        <v>742998.73658241262</v>
      </c>
      <c r="AO45" s="157">
        <f>[1]Formatos_Análises!Y45</f>
        <v>751916.8579998744</v>
      </c>
      <c r="AP45" s="157">
        <f>[1]Formatos_Análises!Z45</f>
        <v>751856.5102228024</v>
      </c>
      <c r="AQ45" s="157">
        <f>[1]Formatos_Análises!AA45</f>
        <v>730957.6923642467</v>
      </c>
    </row>
    <row r="46" spans="15:43" ht="15.75" x14ac:dyDescent="0.25">
      <c r="AC46" s="162">
        <v>9493</v>
      </c>
      <c r="AD46" s="163" t="s">
        <v>783</v>
      </c>
      <c r="AE46" s="163" t="s">
        <v>782</v>
      </c>
      <c r="AF46" s="157">
        <f>+OUTPUTs!IA45</f>
        <v>390063.92246011633</v>
      </c>
      <c r="AG46" s="157">
        <f>+OUTPUTs!GY45</f>
        <v>548942.3549935132</v>
      </c>
      <c r="AH46" s="157">
        <f>+OUTPUTs!FW45</f>
        <v>673057.00369270367</v>
      </c>
      <c r="AI46" s="157">
        <f>+OUTPUTs!EU45</f>
        <v>759115.48076507822</v>
      </c>
      <c r="AJ46" s="157">
        <f>+OUTPUTs!DS45</f>
        <v>837755.74588449195</v>
      </c>
      <c r="AK46" s="157">
        <f>+OUTPUTs!CQ45</f>
        <v>859050.01521056832</v>
      </c>
      <c r="AL46" s="157">
        <f>+OUTPUTs!BO45</f>
        <v>856792.44756380748</v>
      </c>
      <c r="AM46" s="157">
        <f>+OUTPUTs!AM45</f>
        <v>885921.76076159079</v>
      </c>
      <c r="AN46" s="157">
        <f>[1]Formatos_Análises!X46</f>
        <v>812054.57810629788</v>
      </c>
      <c r="AO46" s="157">
        <f>[1]Formatos_Análises!Y46</f>
        <v>721821.53105837828</v>
      </c>
      <c r="AP46" s="157">
        <f>[1]Formatos_Análises!Z46</f>
        <v>796837.70205014304</v>
      </c>
      <c r="AQ46" s="157">
        <f>[1]Formatos_Análises!AA46</f>
        <v>819453.33505723334</v>
      </c>
    </row>
    <row r="47" spans="15:43" ht="15.75" x14ac:dyDescent="0.25">
      <c r="AC47" s="162">
        <v>9101</v>
      </c>
      <c r="AD47" s="163" t="s">
        <v>831</v>
      </c>
      <c r="AE47" s="163" t="s">
        <v>35</v>
      </c>
      <c r="AF47" s="157">
        <f>+OUTPUTs!IA46</f>
        <v>90395.778448485682</v>
      </c>
      <c r="AG47" s="157">
        <f>+OUTPUTs!GY46</f>
        <v>101757.01452593959</v>
      </c>
      <c r="AH47" s="157">
        <f>+OUTPUTs!FW46</f>
        <v>160829.32792316325</v>
      </c>
      <c r="AI47" s="157">
        <f>+OUTPUTs!EU46</f>
        <v>169319.05386580733</v>
      </c>
      <c r="AJ47" s="157">
        <f>+OUTPUTs!DS46</f>
        <v>182390.86500057933</v>
      </c>
      <c r="AK47" s="157">
        <f>+OUTPUTs!CQ46</f>
        <v>130049.83890804832</v>
      </c>
      <c r="AL47" s="157">
        <f>+OUTPUTs!BO46</f>
        <v>147941.13218929892</v>
      </c>
      <c r="AM47" s="157">
        <f>+OUTPUTs!AM46</f>
        <v>126118.79880592234</v>
      </c>
      <c r="AN47" s="157">
        <f>[1]Formatos_Análises!X47</f>
        <v>152392.61705391717</v>
      </c>
      <c r="AO47" s="157">
        <f>[1]Formatos_Análises!Y47</f>
        <v>116270.96523275347</v>
      </c>
      <c r="AP47" s="157">
        <f>[1]Formatos_Análises!Z47</f>
        <v>116955.53576019115</v>
      </c>
      <c r="AQ47" s="157">
        <f>[1]Formatos_Análises!AA47</f>
        <v>124547.00750798052</v>
      </c>
    </row>
    <row r="48" spans="15:43" ht="15.75" x14ac:dyDescent="0.25">
      <c r="AC48" s="162">
        <v>9102</v>
      </c>
      <c r="AD48" s="163" t="s">
        <v>832</v>
      </c>
      <c r="AE48" s="163" t="s">
        <v>35</v>
      </c>
      <c r="AF48" s="157">
        <f>+OUTPUTs!IA47</f>
        <v>216907.68059004325</v>
      </c>
      <c r="AG48" s="157">
        <f>+OUTPUTs!GY47</f>
        <v>247102.71321601729</v>
      </c>
      <c r="AH48" s="157">
        <f>+OUTPUTs!FW47</f>
        <v>159314.76716415965</v>
      </c>
      <c r="AI48" s="157">
        <f>+OUTPUTs!EU47</f>
        <v>201102.35695772548</v>
      </c>
      <c r="AJ48" s="157">
        <f>+OUTPUTs!DS47</f>
        <v>161428.87187407067</v>
      </c>
      <c r="AK48" s="157">
        <f>+OUTPUTs!CQ47</f>
        <v>186285.79348186491</v>
      </c>
      <c r="AL48" s="157">
        <f>+OUTPUTs!BO47</f>
        <v>210252.11182087759</v>
      </c>
      <c r="AM48" s="157">
        <f>+OUTPUTs!AM47</f>
        <v>188656.30268736137</v>
      </c>
      <c r="AN48" s="157">
        <f>[1]Formatos_Análises!X48</f>
        <v>166346.58460188174</v>
      </c>
      <c r="AO48" s="157">
        <f>[1]Formatos_Análises!Y48</f>
        <v>261316.35189756737</v>
      </c>
      <c r="AP48" s="157">
        <f>[1]Formatos_Análises!Z48</f>
        <v>199859.97860840644</v>
      </c>
      <c r="AQ48" s="157">
        <f>[1]Formatos_Análises!AA48</f>
        <v>199851.46275964042</v>
      </c>
    </row>
    <row r="49" spans="29:43" ht="15.75" x14ac:dyDescent="0.25">
      <c r="AC49" s="162">
        <v>9103</v>
      </c>
      <c r="AD49" s="163" t="s">
        <v>833</v>
      </c>
      <c r="AE49" s="163" t="s">
        <v>35</v>
      </c>
      <c r="AF49" s="157">
        <f>+OUTPUTs!IA48</f>
        <v>184042.57191954833</v>
      </c>
      <c r="AG49" s="157">
        <f>+OUTPUTs!GY48</f>
        <v>198158.41221085697</v>
      </c>
      <c r="AH49" s="157">
        <f>+OUTPUTs!FW48</f>
        <v>179094.20154142284</v>
      </c>
      <c r="AI49" s="157">
        <f>+OUTPUTs!EU48</f>
        <v>212581.13285853982</v>
      </c>
      <c r="AJ49" s="157">
        <f>+OUTPUTs!DS48</f>
        <v>159585.03026837256</v>
      </c>
      <c r="AK49" s="157">
        <f>+OUTPUTs!CQ48</f>
        <v>219774.63495626097</v>
      </c>
      <c r="AL49" s="157">
        <f>+OUTPUTs!BO48</f>
        <v>223292.67637445679</v>
      </c>
      <c r="AM49" s="157">
        <f>+OUTPUTs!AM48</f>
        <v>222861.28732031441</v>
      </c>
      <c r="AN49" s="157">
        <f>[1]Formatos_Análises!X49</f>
        <v>148036.01575399921</v>
      </c>
      <c r="AO49" s="157">
        <f>[1]Formatos_Análises!Y49</f>
        <v>151954.5610968947</v>
      </c>
      <c r="AP49" s="157">
        <f>[1]Formatos_Análises!Z49</f>
        <v>144827.76821329785</v>
      </c>
      <c r="AQ49" s="157">
        <f>[1]Formatos_Análises!AA49</f>
        <v>844098.84831933142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M61"/>
  <sheetViews>
    <sheetView topLeftCell="C1" workbookViewId="0">
      <selection activeCell="M9" sqref="M9"/>
    </sheetView>
  </sheetViews>
  <sheetFormatPr defaultRowHeight="15" x14ac:dyDescent="0.25"/>
  <cols>
    <col min="1" max="1" width="23.140625" style="156" bestFit="1" customWidth="1"/>
    <col min="2" max="9" width="16.28515625" style="159" bestFit="1" customWidth="1"/>
    <col min="10" max="10" width="16.28515625" style="159" customWidth="1"/>
    <col min="11" max="11" width="15.28515625" style="159" bestFit="1" customWidth="1"/>
    <col min="12" max="13" width="15.28515625" style="11" bestFit="1" customWidth="1"/>
    <col min="14" max="16384" width="9.140625" style="11"/>
  </cols>
  <sheetData>
    <row r="1" spans="1:13" s="167" customFormat="1" x14ac:dyDescent="0.25">
      <c r="A1" s="166" t="s">
        <v>936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</row>
    <row r="2" spans="1:13" s="1" customFormat="1" x14ac:dyDescent="0.25">
      <c r="A2" s="156"/>
      <c r="B2" s="156">
        <v>2007</v>
      </c>
      <c r="C2" s="156">
        <v>2008</v>
      </c>
      <c r="D2" s="156">
        <v>2009</v>
      </c>
      <c r="E2" s="156">
        <v>2010</v>
      </c>
      <c r="F2" s="156">
        <v>2011</v>
      </c>
      <c r="G2" s="156">
        <v>2012</v>
      </c>
      <c r="H2" s="156">
        <v>2013</v>
      </c>
      <c r="I2" s="156">
        <v>2014</v>
      </c>
      <c r="J2" s="156">
        <v>2015</v>
      </c>
      <c r="K2" s="156">
        <v>2016</v>
      </c>
      <c r="L2" s="1">
        <v>2017</v>
      </c>
      <c r="M2" s="1">
        <v>2018</v>
      </c>
    </row>
    <row r="3" spans="1:13" x14ac:dyDescent="0.25">
      <c r="A3" s="156" t="s">
        <v>529</v>
      </c>
      <c r="B3" s="154">
        <f>tab_dinamicas!$M5</f>
        <v>120136.09087883031</v>
      </c>
      <c r="C3" s="154">
        <f>tab_dinamicas!$M37</f>
        <v>139461.0299077672</v>
      </c>
      <c r="D3" s="154">
        <f>tab_dinamicas!$M69</f>
        <v>162115.20909520509</v>
      </c>
      <c r="E3" s="154">
        <f>tab_dinamicas!$M101</f>
        <v>197204.24960713339</v>
      </c>
      <c r="F3" s="154">
        <f>tab_dinamicas!$M133</f>
        <v>216448.45904401672</v>
      </c>
      <c r="G3" s="154">
        <f>tab_dinamicas!$M165</f>
        <v>228341.19493798725</v>
      </c>
      <c r="H3" s="154">
        <f>tab_dinamicas!$M197</f>
        <v>242545.26845582106</v>
      </c>
      <c r="I3" s="154">
        <f>tab_dinamicas!$M229</f>
        <v>275078.65088099032</v>
      </c>
      <c r="J3" s="154">
        <f>'[1]Total x Ano'!B3</f>
        <v>224047.67791498263</v>
      </c>
      <c r="K3" s="154">
        <f>'[1]Total x Ano'!C3</f>
        <v>196972.98814729837</v>
      </c>
      <c r="L3" s="154">
        <f>'[1]Total x Ano'!D3</f>
        <v>202565.46293926548</v>
      </c>
      <c r="M3" s="154">
        <f>'[1]Total x Ano'!E3</f>
        <v>191334.64804531017</v>
      </c>
    </row>
    <row r="4" spans="1:13" x14ac:dyDescent="0.25">
      <c r="A4" s="156" t="s">
        <v>530</v>
      </c>
      <c r="B4" s="154">
        <f>tab_dinamicas!$M6</f>
        <v>60588.082465738349</v>
      </c>
      <c r="C4" s="154">
        <f>tab_dinamicas!$M38</f>
        <v>64153.904569038656</v>
      </c>
      <c r="D4" s="154">
        <f>tab_dinamicas!$M70</f>
        <v>64927.855512938178</v>
      </c>
      <c r="E4" s="154">
        <f>tab_dinamicas!$M102</f>
        <v>75286.321156240578</v>
      </c>
      <c r="F4" s="154">
        <f>tab_dinamicas!$M134</f>
        <v>64273.957548236322</v>
      </c>
      <c r="G4" s="154">
        <f>tab_dinamicas!$M166</f>
        <v>77570.268675888452</v>
      </c>
      <c r="H4" s="154">
        <f>tab_dinamicas!$M198</f>
        <v>87392.837678302196</v>
      </c>
      <c r="I4" s="154">
        <f>tab_dinamicas!$M230</f>
        <v>92405.410754300407</v>
      </c>
      <c r="J4" s="154">
        <f>'[1]Total x Ano'!B4</f>
        <v>80789.043957989546</v>
      </c>
      <c r="K4" s="154">
        <f>'[1]Total x Ano'!C4</f>
        <v>83354.888146153855</v>
      </c>
      <c r="L4" s="154">
        <f>'[1]Total x Ano'!D4</f>
        <v>96917.984615151712</v>
      </c>
      <c r="M4" s="154">
        <f>'[1]Total x Ano'!E4</f>
        <v>78781.655156565452</v>
      </c>
    </row>
    <row r="5" spans="1:13" x14ac:dyDescent="0.25">
      <c r="A5" s="156" t="s">
        <v>531</v>
      </c>
      <c r="B5" s="154">
        <f>tab_dinamicas!$M7</f>
        <v>370406.61904210539</v>
      </c>
      <c r="C5" s="154">
        <f>tab_dinamicas!$M39</f>
        <v>433031.28461161774</v>
      </c>
      <c r="D5" s="154">
        <f>tab_dinamicas!$M71</f>
        <v>461345.69456894021</v>
      </c>
      <c r="E5" s="154">
        <f>tab_dinamicas!$M103</f>
        <v>556881.95262637571</v>
      </c>
      <c r="F5" s="154">
        <f>tab_dinamicas!$M135</f>
        <v>606002.07392713742</v>
      </c>
      <c r="G5" s="154">
        <f>tab_dinamicas!$M167</f>
        <v>664823.67891355767</v>
      </c>
      <c r="H5" s="154">
        <f>tab_dinamicas!$M199</f>
        <v>651447.58326431736</v>
      </c>
      <c r="I5" s="154">
        <f>tab_dinamicas!$M231</f>
        <v>684087.00411816523</v>
      </c>
      <c r="J5" s="154">
        <f>'[1]Total x Ano'!B5</f>
        <v>577450.54258101294</v>
      </c>
      <c r="K5" s="154">
        <f>'[1]Total x Ano'!C5</f>
        <v>526689.43546690606</v>
      </c>
      <c r="L5" s="154">
        <f>'[1]Total x Ano'!D5</f>
        <v>515637.29581670655</v>
      </c>
      <c r="M5" s="154">
        <f>'[1]Total x Ano'!E5</f>
        <v>460489.44473102636</v>
      </c>
    </row>
    <row r="6" spans="1:13" x14ac:dyDescent="0.25">
      <c r="A6" s="156" t="s">
        <v>532</v>
      </c>
      <c r="B6" s="154">
        <f>tab_dinamicas!$M8</f>
        <v>37080.875209956983</v>
      </c>
      <c r="C6" s="154">
        <f>tab_dinamicas!$M40</f>
        <v>39907.834418477571</v>
      </c>
      <c r="D6" s="154">
        <f>tab_dinamicas!$M72</f>
        <v>47661.742115018722</v>
      </c>
      <c r="E6" s="154">
        <f>tab_dinamicas!$M104</f>
        <v>51968.22201424573</v>
      </c>
      <c r="F6" s="154">
        <f>tab_dinamicas!$M136</f>
        <v>56960.224425450368</v>
      </c>
      <c r="G6" s="154">
        <f>tab_dinamicas!$M168</f>
        <v>67514.421052170699</v>
      </c>
      <c r="H6" s="154">
        <f>tab_dinamicas!$M200</f>
        <v>71534.120610181446</v>
      </c>
      <c r="I6" s="154">
        <f>tab_dinamicas!$M232</f>
        <v>76074.210351970323</v>
      </c>
      <c r="J6" s="154">
        <f>'[1]Total x Ano'!B6</f>
        <v>75349.960869288683</v>
      </c>
      <c r="K6" s="154">
        <f>'[1]Total x Ano'!C6</f>
        <v>71394.607437209517</v>
      </c>
      <c r="L6" s="154">
        <f>'[1]Total x Ano'!D6</f>
        <v>72767.879909555078</v>
      </c>
      <c r="M6" s="154">
        <f>'[1]Total x Ano'!E6</f>
        <v>69282.377956719312</v>
      </c>
    </row>
    <row r="7" spans="1:13" x14ac:dyDescent="0.25">
      <c r="A7" s="156" t="s">
        <v>533</v>
      </c>
      <c r="B7" s="154">
        <f>tab_dinamicas!$M9</f>
        <v>424736.07131573377</v>
      </c>
      <c r="C7" s="154">
        <f>tab_dinamicas!$M41</f>
        <v>495210.7745826607</v>
      </c>
      <c r="D7" s="154">
        <f>tab_dinamicas!$M73</f>
        <v>566001.29387819744</v>
      </c>
      <c r="E7" s="154">
        <f>tab_dinamicas!$M105</f>
        <v>655261.0959753606</v>
      </c>
      <c r="F7" s="154">
        <f>tab_dinamicas!$M137</f>
        <v>659479.23831793875</v>
      </c>
      <c r="G7" s="154">
        <f>tab_dinamicas!$M169</f>
        <v>702742.21262164309</v>
      </c>
      <c r="H7" s="154">
        <f>tab_dinamicas!$M201</f>
        <v>726285.48494723672</v>
      </c>
      <c r="I7" s="154">
        <f>tab_dinamicas!$M233</f>
        <v>790466.43483217328</v>
      </c>
      <c r="J7" s="154">
        <f>'[1]Total x Ano'!B7</f>
        <v>690637.77830488165</v>
      </c>
      <c r="K7" s="154">
        <f>'[1]Total x Ano'!C7</f>
        <v>625931.4502432812</v>
      </c>
      <c r="L7" s="154">
        <f>'[1]Total x Ano'!D7</f>
        <v>646361.83276841021</v>
      </c>
      <c r="M7" s="154">
        <f>'[1]Total x Ano'!E7</f>
        <v>592822.64834511688</v>
      </c>
    </row>
    <row r="8" spans="1:13" x14ac:dyDescent="0.25">
      <c r="A8" s="156" t="s">
        <v>534</v>
      </c>
      <c r="B8" s="154">
        <f>tab_dinamicas!$M10</f>
        <v>47686.002192620363</v>
      </c>
      <c r="C8" s="154">
        <f>tab_dinamicas!$M42</f>
        <v>54801.16386280478</v>
      </c>
      <c r="D8" s="154">
        <f>tab_dinamicas!$M74</f>
        <v>48944.946431158001</v>
      </c>
      <c r="E8" s="154">
        <f>tab_dinamicas!$M106</f>
        <v>48519.692234075323</v>
      </c>
      <c r="F8" s="154">
        <f>tab_dinamicas!$M138</f>
        <v>54640.735046979098</v>
      </c>
      <c r="G8" s="154">
        <f>tab_dinamicas!$M170</f>
        <v>58878.33753007534</v>
      </c>
      <c r="H8" s="154">
        <f>tab_dinamicas!$M202</f>
        <v>65710.326578275053</v>
      </c>
      <c r="I8" s="154">
        <f>tab_dinamicas!$M234</f>
        <v>67499.943182746894</v>
      </c>
      <c r="J8" s="154">
        <f>'[1]Total x Ano'!B8</f>
        <v>58197.192901870163</v>
      </c>
      <c r="K8" s="154">
        <f>'[1]Total x Ano'!C8</f>
        <v>52040.657347123291</v>
      </c>
      <c r="L8" s="154">
        <f>'[1]Total x Ano'!D8</f>
        <v>53722.906808964108</v>
      </c>
      <c r="M8" s="154">
        <f>'[1]Total x Ano'!E8</f>
        <v>71491.177223225124</v>
      </c>
    </row>
    <row r="9" spans="1:13" x14ac:dyDescent="0.25">
      <c r="A9" s="156" t="s">
        <v>535</v>
      </c>
      <c r="B9" s="154">
        <f>tab_dinamicas!$M11</f>
        <v>94121.111727305601</v>
      </c>
      <c r="C9" s="154">
        <f>tab_dinamicas!$M43</f>
        <v>136112.66282624795</v>
      </c>
      <c r="D9" s="154">
        <f>tab_dinamicas!$M75</f>
        <v>88382.449944301101</v>
      </c>
      <c r="E9" s="154">
        <f>tab_dinamicas!$M107</f>
        <v>87287.631788107654</v>
      </c>
      <c r="F9" s="154">
        <f>tab_dinamicas!$M139</f>
        <v>99718.022155454106</v>
      </c>
      <c r="G9" s="154">
        <f>tab_dinamicas!$M171</f>
        <v>117276.84182558436</v>
      </c>
      <c r="H9" s="154">
        <f>tab_dinamicas!$M203</f>
        <v>125486.31081654564</v>
      </c>
      <c r="I9" s="154">
        <f>tab_dinamicas!$M235</f>
        <v>128747.35864591639</v>
      </c>
      <c r="J9" s="154">
        <f>'[1]Total x Ano'!B9</f>
        <v>124177.21907760018</v>
      </c>
      <c r="K9" s="154">
        <f>'[1]Total x Ano'!C9</f>
        <v>115843.63512566933</v>
      </c>
      <c r="L9" s="154">
        <f>'[1]Total x Ano'!D9</f>
        <v>115620.01915263693</v>
      </c>
      <c r="M9" s="154">
        <f>'[1]Total x Ano'!E9</f>
        <v>117363.41581838741</v>
      </c>
    </row>
    <row r="10" spans="1:13" x14ac:dyDescent="0.25">
      <c r="A10" s="156" t="s">
        <v>536</v>
      </c>
      <c r="B10" s="154">
        <f>tab_dinamicas!$M12</f>
        <v>202278.61293621999</v>
      </c>
      <c r="C10" s="154">
        <f>tab_dinamicas!$M44</f>
        <v>273183.47490728297</v>
      </c>
      <c r="D10" s="154">
        <f>tab_dinamicas!$M76</f>
        <v>251333.80386440322</v>
      </c>
      <c r="E10" s="154">
        <f>tab_dinamicas!$M108</f>
        <v>308078.51399691799</v>
      </c>
      <c r="F10" s="154">
        <f>tab_dinamicas!$M140</f>
        <v>336762.73956710839</v>
      </c>
      <c r="G10" s="154">
        <f>tab_dinamicas!$M172</f>
        <v>401490.75172317942</v>
      </c>
      <c r="H10" s="154">
        <f>tab_dinamicas!$M204</f>
        <v>420421.63798321894</v>
      </c>
      <c r="I10" s="154">
        <f>tab_dinamicas!$M236</f>
        <v>416951.18725140434</v>
      </c>
      <c r="J10" s="154">
        <f>'[1]Total x Ano'!B10</f>
        <v>332206.84478598094</v>
      </c>
      <c r="K10" s="154">
        <f>'[1]Total x Ano'!C10</f>
        <v>308284.2933287418</v>
      </c>
      <c r="L10" s="154">
        <f>'[1]Total x Ano'!D10</f>
        <v>313728.66177563637</v>
      </c>
      <c r="M10" s="154">
        <f>'[1]Total x Ano'!E10</f>
        <v>306094.92274190142</v>
      </c>
    </row>
    <row r="11" spans="1:13" x14ac:dyDescent="0.25">
      <c r="A11" s="156" t="s">
        <v>537</v>
      </c>
      <c r="B11" s="154">
        <f>tab_dinamicas!$M13</f>
        <v>137135.36943456178</v>
      </c>
      <c r="C11" s="154">
        <f>tab_dinamicas!$M45</f>
        <v>153937.75871073423</v>
      </c>
      <c r="D11" s="154">
        <f>tab_dinamicas!$M77</f>
        <v>157791.59423613918</v>
      </c>
      <c r="E11" s="154">
        <f>tab_dinamicas!$M109</f>
        <v>177917.41298463914</v>
      </c>
      <c r="F11" s="154">
        <f>tab_dinamicas!$M141</f>
        <v>209109.26864279341</v>
      </c>
      <c r="G11" s="154">
        <f>tab_dinamicas!$M173</f>
        <v>256231.87771492224</v>
      </c>
      <c r="H11" s="154">
        <f>tab_dinamicas!$M205</f>
        <v>300107.21456727106</v>
      </c>
      <c r="I11" s="154">
        <f>tab_dinamicas!$M237</f>
        <v>264198.399737111</v>
      </c>
      <c r="J11" s="154">
        <f>'[1]Total x Ano'!B11</f>
        <v>250345.70641287713</v>
      </c>
      <c r="K11" s="154">
        <f>'[1]Total x Ano'!C11</f>
        <v>246398.29327193601</v>
      </c>
      <c r="L11" s="154">
        <f>'[1]Total x Ano'!D11</f>
        <v>252305.251421672</v>
      </c>
      <c r="M11" s="154">
        <f>'[1]Total x Ano'!E11</f>
        <v>250647.99400182595</v>
      </c>
    </row>
    <row r="12" spans="1:13" x14ac:dyDescent="0.25">
      <c r="A12" s="156" t="s">
        <v>538</v>
      </c>
      <c r="B12" s="154">
        <f>tab_dinamicas!$M14</f>
        <v>619876.90510240069</v>
      </c>
      <c r="C12" s="154">
        <f>tab_dinamicas!$M46</f>
        <v>724522.52546590741</v>
      </c>
      <c r="D12" s="154">
        <f>tab_dinamicas!$M78</f>
        <v>802174.56423181354</v>
      </c>
      <c r="E12" s="154">
        <f>tab_dinamicas!$M110</f>
        <v>977443.5864682449</v>
      </c>
      <c r="F12" s="154">
        <f>tab_dinamicas!$M142</f>
        <v>994142.11257951614</v>
      </c>
      <c r="G12" s="154">
        <f>tab_dinamicas!$M174</f>
        <v>1106073.2437636356</v>
      </c>
      <c r="H12" s="154">
        <f>tab_dinamicas!$M206</f>
        <v>1179691.7652898845</v>
      </c>
      <c r="I12" s="154">
        <f>tab_dinamicas!$M238</f>
        <v>1274761.1157417342</v>
      </c>
      <c r="J12" s="154">
        <f>'[1]Total x Ano'!B12</f>
        <v>1188594.5748122414</v>
      </c>
      <c r="K12" s="154">
        <f>'[1]Total x Ano'!C12</f>
        <v>1150039.4584251465</v>
      </c>
      <c r="L12" s="154">
        <f>'[1]Total x Ano'!D12</f>
        <v>1201557.19061029</v>
      </c>
      <c r="M12" s="154">
        <f>'[1]Total x Ano'!E12</f>
        <v>1229560.4508331688</v>
      </c>
    </row>
    <row r="13" spans="1:13" x14ac:dyDescent="0.25">
      <c r="A13" s="156" t="s">
        <v>539</v>
      </c>
      <c r="B13" s="154">
        <f>tab_dinamicas!$M15</f>
        <v>244681.71356124585</v>
      </c>
      <c r="C13" s="154">
        <f>tab_dinamicas!$M47</f>
        <v>267985.20786896604</v>
      </c>
      <c r="D13" s="154">
        <f>tab_dinamicas!$M79</f>
        <v>304002.70112357481</v>
      </c>
      <c r="E13" s="154">
        <f>tab_dinamicas!$M111</f>
        <v>363882.48607476393</v>
      </c>
      <c r="F13" s="154">
        <f>tab_dinamicas!$M143</f>
        <v>485752.21698408533</v>
      </c>
      <c r="G13" s="154">
        <f>tab_dinamicas!$M175</f>
        <v>515804.92695121357</v>
      </c>
      <c r="H13" s="154">
        <f>tab_dinamicas!$M207</f>
        <v>491847.84552464256</v>
      </c>
      <c r="I13" s="154">
        <f>tab_dinamicas!$M239</f>
        <v>509756.26109786821</v>
      </c>
      <c r="J13" s="154">
        <f>'[1]Total x Ano'!B13</f>
        <v>487071.71352781617</v>
      </c>
      <c r="K13" s="154">
        <f>'[1]Total x Ano'!C13</f>
        <v>491414.7274992537</v>
      </c>
      <c r="L13" s="154">
        <f>'[1]Total x Ano'!D13</f>
        <v>495672.42228180968</v>
      </c>
      <c r="M13" s="154">
        <f>'[1]Total x Ano'!E13</f>
        <v>584697.35019271192</v>
      </c>
    </row>
    <row r="14" spans="1:13" x14ac:dyDescent="0.25">
      <c r="A14" s="156" t="s">
        <v>540</v>
      </c>
      <c r="B14" s="154">
        <f>tab_dinamicas!$M16</f>
        <v>215458.75116090174</v>
      </c>
      <c r="C14" s="154">
        <f>tab_dinamicas!$M48</f>
        <v>221273.15997686575</v>
      </c>
      <c r="D14" s="154">
        <f>tab_dinamicas!$M80</f>
        <v>283154.91420548025</v>
      </c>
      <c r="E14" s="154">
        <f>tab_dinamicas!$M112</f>
        <v>336460.21008064266</v>
      </c>
      <c r="F14" s="154">
        <f>tab_dinamicas!$M144</f>
        <v>355177.13796475582</v>
      </c>
      <c r="G14" s="154">
        <f>tab_dinamicas!$M176</f>
        <v>407279.64593769296</v>
      </c>
      <c r="H14" s="154">
        <f>tab_dinamicas!$M208</f>
        <v>423468.71856502007</v>
      </c>
      <c r="I14" s="154">
        <f>tab_dinamicas!$M240</f>
        <v>474190.3320736278</v>
      </c>
      <c r="J14" s="154">
        <f>'[1]Total x Ano'!B14</f>
        <v>384110.41124030045</v>
      </c>
      <c r="K14" s="154">
        <f>'[1]Total x Ano'!C14</f>
        <v>372851.6947958821</v>
      </c>
      <c r="L14" s="154">
        <f>'[1]Total x Ano'!D14</f>
        <v>340043.2849510641</v>
      </c>
      <c r="M14" s="154">
        <f>'[1]Total x Ano'!E14</f>
        <v>308108.66471789451</v>
      </c>
    </row>
    <row r="15" spans="1:13" x14ac:dyDescent="0.25">
      <c r="A15" s="156" t="s">
        <v>541</v>
      </c>
      <c r="B15" s="154">
        <f>tab_dinamicas!$M17</f>
        <v>1180236.2240346968</v>
      </c>
      <c r="C15" s="154">
        <f>tab_dinamicas!$M49</f>
        <v>1381983.8223776852</v>
      </c>
      <c r="D15" s="154">
        <f>tab_dinamicas!$M81</f>
        <v>1375609.0644886072</v>
      </c>
      <c r="E15" s="154">
        <f>tab_dinamicas!$M113</f>
        <v>1489348.9289026379</v>
      </c>
      <c r="F15" s="154">
        <f>tab_dinamicas!$M145</f>
        <v>1636380.7788786574</v>
      </c>
      <c r="G15" s="154">
        <f>tab_dinamicas!$M177</f>
        <v>1789965.4081639873</v>
      </c>
      <c r="H15" s="154">
        <f>tab_dinamicas!$M209</f>
        <v>1714623.4441177503</v>
      </c>
      <c r="I15" s="154">
        <f>tab_dinamicas!$M241</f>
        <v>1665741.7685356638</v>
      </c>
      <c r="J15" s="154">
        <f>'[1]Total x Ano'!B15</f>
        <v>1418107.7698682533</v>
      </c>
      <c r="K15" s="154">
        <f>'[1]Total x Ano'!C15</f>
        <v>1334429.4479467853</v>
      </c>
      <c r="L15" s="154">
        <f>'[1]Total x Ano'!D15</f>
        <v>1199321.3681880161</v>
      </c>
      <c r="M15" s="154">
        <f>'[1]Total x Ano'!E15</f>
        <v>1197975.8602250461</v>
      </c>
    </row>
    <row r="16" spans="1:13" x14ac:dyDescent="0.25">
      <c r="A16" s="156" t="s">
        <v>542</v>
      </c>
      <c r="B16" s="154">
        <f>tab_dinamicas!$M18</f>
        <v>150802.74405361194</v>
      </c>
      <c r="C16" s="154">
        <f>tab_dinamicas!$M50</f>
        <v>170123.2338134895</v>
      </c>
      <c r="D16" s="154">
        <f>tab_dinamicas!$M82</f>
        <v>221398.83557680214</v>
      </c>
      <c r="E16" s="154">
        <f>tab_dinamicas!$M114</f>
        <v>233058.35616148246</v>
      </c>
      <c r="F16" s="154">
        <f>tab_dinamicas!$M146</f>
        <v>241660.74226388405</v>
      </c>
      <c r="G16" s="154">
        <f>tab_dinamicas!$M178</f>
        <v>261703.47699190833</v>
      </c>
      <c r="H16" s="154">
        <f>tab_dinamicas!$M210</f>
        <v>256011.94456995203</v>
      </c>
      <c r="I16" s="154">
        <f>tab_dinamicas!$M242</f>
        <v>290380.91870871815</v>
      </c>
      <c r="J16" s="154">
        <f>'[1]Total x Ano'!B16</f>
        <v>218892.33666595881</v>
      </c>
      <c r="K16" s="154">
        <f>'[1]Total x Ano'!C16</f>
        <v>205349.41890320019</v>
      </c>
      <c r="L16" s="154">
        <f>'[1]Total x Ano'!D16</f>
        <v>221267.6993139174</v>
      </c>
      <c r="M16" s="154">
        <f>'[1]Total x Ano'!E16</f>
        <v>226428.80556690041</v>
      </c>
    </row>
    <row r="17" spans="1:13" x14ac:dyDescent="0.25">
      <c r="A17" s="156" t="s">
        <v>543</v>
      </c>
      <c r="B17" s="154">
        <f>tab_dinamicas!$M19</f>
        <v>221816.98839695987</v>
      </c>
      <c r="C17" s="154">
        <f>tab_dinamicas!$M51</f>
        <v>213889.52636840116</v>
      </c>
      <c r="D17" s="154">
        <f>tab_dinamicas!$M83</f>
        <v>204959.64415747783</v>
      </c>
      <c r="E17" s="154">
        <f>tab_dinamicas!$M115</f>
        <v>226370.74215500397</v>
      </c>
      <c r="F17" s="154">
        <f>tab_dinamicas!$M147</f>
        <v>260335.69032871863</v>
      </c>
      <c r="G17" s="154">
        <f>tab_dinamicas!$M179</f>
        <v>286818.14631488069</v>
      </c>
      <c r="H17" s="154">
        <f>tab_dinamicas!$M211</f>
        <v>313195.72080210591</v>
      </c>
      <c r="I17" s="154">
        <f>tab_dinamicas!$M243</f>
        <v>328017.10943066108</v>
      </c>
      <c r="J17" s="154">
        <f>'[1]Total x Ano'!B17</f>
        <v>275137.64865309274</v>
      </c>
      <c r="K17" s="154">
        <f>'[1]Total x Ano'!C17</f>
        <v>260465.50648672463</v>
      </c>
      <c r="L17" s="154">
        <f>'[1]Total x Ano'!D17</f>
        <v>237677.61292974683</v>
      </c>
      <c r="M17" s="154">
        <f>'[1]Total x Ano'!E17</f>
        <v>227481.7273203886</v>
      </c>
    </row>
    <row r="18" spans="1:13" x14ac:dyDescent="0.25">
      <c r="A18" s="156" t="s">
        <v>544</v>
      </c>
      <c r="B18" s="154">
        <f>tab_dinamicas!$M20</f>
        <v>1082738.6015424491</v>
      </c>
      <c r="C18" s="154">
        <f>tab_dinamicas!$M52</f>
        <v>1241603.0659610783</v>
      </c>
      <c r="D18" s="154">
        <f>tab_dinamicas!$M84</f>
        <v>1272120.6710816112</v>
      </c>
      <c r="E18" s="154">
        <f>tab_dinamicas!$M116</f>
        <v>1423823.4916271458</v>
      </c>
      <c r="F18" s="154">
        <f>tab_dinamicas!$M148</f>
        <v>1531477.8369033132</v>
      </c>
      <c r="G18" s="154">
        <f>tab_dinamicas!$M180</f>
        <v>1560265.7654209444</v>
      </c>
      <c r="H18" s="154">
        <f>tab_dinamicas!$M212</f>
        <v>1585762.9608737391</v>
      </c>
      <c r="I18" s="154">
        <f>tab_dinamicas!$M244</f>
        <v>1711746.634188541</v>
      </c>
      <c r="J18" s="154">
        <f>'[1]Total x Ano'!B18</f>
        <v>1466477.6392040586</v>
      </c>
      <c r="K18" s="154">
        <f>'[1]Total x Ano'!C18</f>
        <v>1356087.5953848783</v>
      </c>
      <c r="L18" s="154">
        <f>'[1]Total x Ano'!D18</f>
        <v>1266377.728739602</v>
      </c>
      <c r="M18" s="154">
        <f>'[1]Total x Ano'!E18</f>
        <v>1348045.9628428405</v>
      </c>
    </row>
    <row r="19" spans="1:13" x14ac:dyDescent="0.25">
      <c r="A19" s="156" t="s">
        <v>545</v>
      </c>
      <c r="B19" s="154">
        <f>tab_dinamicas!$M21</f>
        <v>3050747.9234010242</v>
      </c>
      <c r="C19" s="154">
        <f>tab_dinamicas!$M53</f>
        <v>3450496.2369352262</v>
      </c>
      <c r="D19" s="154">
        <f>tab_dinamicas!$M85</f>
        <v>3484702.0993269281</v>
      </c>
      <c r="E19" s="154">
        <f>tab_dinamicas!$M117</f>
        <v>4076903.932979824</v>
      </c>
      <c r="F19" s="154">
        <f>tab_dinamicas!$M149</f>
        <v>3958731.511079127</v>
      </c>
      <c r="G19" s="154">
        <f>tab_dinamicas!$M181</f>
        <v>4202459.1017039921</v>
      </c>
      <c r="H19" s="154">
        <f>tab_dinamicas!$M213</f>
        <v>4265770.0328383483</v>
      </c>
      <c r="I19" s="154">
        <f>tab_dinamicas!$M245</f>
        <v>4218686.7313980926</v>
      </c>
      <c r="J19" s="154">
        <f>'[1]Total x Ano'!B19</f>
        <v>3508566.6383468714</v>
      </c>
      <c r="K19" s="154">
        <f>'[1]Total x Ano'!C19</f>
        <v>3310400.2811926217</v>
      </c>
      <c r="L19" s="154">
        <f>'[1]Total x Ano'!D19</f>
        <v>3302640.0207580212</v>
      </c>
      <c r="M19" s="154">
        <f>'[1]Total x Ano'!E19</f>
        <v>3320785.4770817268</v>
      </c>
    </row>
    <row r="20" spans="1:13" x14ac:dyDescent="0.25">
      <c r="A20" s="156" t="s">
        <v>546</v>
      </c>
      <c r="B20" s="154">
        <f>tab_dinamicas!$M22</f>
        <v>636533.84587526799</v>
      </c>
      <c r="C20" s="154">
        <f>tab_dinamicas!$M54</f>
        <v>842285.30027017684</v>
      </c>
      <c r="D20" s="154">
        <f>tab_dinamicas!$M86</f>
        <v>817432.44932286814</v>
      </c>
      <c r="E20" s="154">
        <f>tab_dinamicas!$M118</f>
        <v>849488.57365214941</v>
      </c>
      <c r="F20" s="154">
        <f>tab_dinamicas!$M150</f>
        <v>897172.67857085704</v>
      </c>
      <c r="G20" s="154">
        <f>tab_dinamicas!$M182</f>
        <v>948333.32411925425</v>
      </c>
      <c r="H20" s="154">
        <f>tab_dinamicas!$M214</f>
        <v>1013353.4430304925</v>
      </c>
      <c r="I20" s="154">
        <f>tab_dinamicas!$M246</f>
        <v>1012968.4859002344</v>
      </c>
      <c r="J20" s="154">
        <f>'[1]Total x Ano'!B20</f>
        <v>799599.62621291145</v>
      </c>
      <c r="K20" s="154">
        <f>'[1]Total x Ano'!C20</f>
        <v>718992.33753828681</v>
      </c>
      <c r="L20" s="154">
        <f>'[1]Total x Ano'!D20</f>
        <v>722853.91247451305</v>
      </c>
      <c r="M20" s="154">
        <f>'[1]Total x Ano'!E20</f>
        <v>723684.49916651135</v>
      </c>
    </row>
    <row r="21" spans="1:13" x14ac:dyDescent="0.25">
      <c r="A21" s="156" t="s">
        <v>547</v>
      </c>
      <c r="B21" s="154">
        <f>tab_dinamicas!$M23</f>
        <v>10343175.97601804</v>
      </c>
      <c r="C21" s="154">
        <f>tab_dinamicas!$M55</f>
        <v>10899578.785174303</v>
      </c>
      <c r="D21" s="154">
        <f>tab_dinamicas!$M87</f>
        <v>11017397.853494598</v>
      </c>
      <c r="E21" s="154">
        <f>tab_dinamicas!$M119</f>
        <v>12116687.893572986</v>
      </c>
      <c r="F21" s="154">
        <f>tab_dinamicas!$M151</f>
        <v>13255809.732819103</v>
      </c>
      <c r="G21" s="154">
        <f>tab_dinamicas!$M183</f>
        <v>14104917.389035791</v>
      </c>
      <c r="H21" s="154">
        <f>tab_dinamicas!$M215</f>
        <v>13513936.63872477</v>
      </c>
      <c r="I21" s="154">
        <f>tab_dinamicas!$M247</f>
        <v>13482710.063538618</v>
      </c>
      <c r="J21" s="154">
        <f>'[1]Total x Ano'!B21</f>
        <v>12074461.576745929</v>
      </c>
      <c r="K21" s="154">
        <f>'[1]Total x Ano'!C21</f>
        <v>10455937.829028688</v>
      </c>
      <c r="L21" s="154">
        <f>'[1]Total x Ano'!D21</f>
        <v>10722050.742358524</v>
      </c>
      <c r="M21" s="154">
        <f>'[1]Total x Ano'!E21</f>
        <v>10431352.194356222</v>
      </c>
    </row>
    <row r="22" spans="1:13" x14ac:dyDescent="0.25">
      <c r="A22" s="156" t="s">
        <v>548</v>
      </c>
      <c r="B22" s="154">
        <f>tab_dinamicas!$M24</f>
        <v>25782687.861596175</v>
      </c>
      <c r="C22" s="154">
        <f>tab_dinamicas!$M56</f>
        <v>28547441.746363543</v>
      </c>
      <c r="D22" s="154">
        <f>tab_dinamicas!$M88</f>
        <v>31170397.057535581</v>
      </c>
      <c r="E22" s="154">
        <f>tab_dinamicas!$M120</f>
        <v>34192772.260285892</v>
      </c>
      <c r="F22" s="154">
        <f>tab_dinamicas!$M152</f>
        <v>35501053.881059214</v>
      </c>
      <c r="G22" s="154">
        <f>tab_dinamicas!$M184</f>
        <v>38422145.703134321</v>
      </c>
      <c r="H22" s="154">
        <f>tab_dinamicas!$M216</f>
        <v>38222800.276936136</v>
      </c>
      <c r="I22" s="154">
        <f>tab_dinamicas!$M248</f>
        <v>38774653.606415495</v>
      </c>
      <c r="J22" s="154">
        <f>'[1]Total x Ano'!B22</f>
        <v>32485414.898138259</v>
      </c>
      <c r="K22" s="154">
        <f>'[1]Total x Ano'!C22</f>
        <v>30978250.668691747</v>
      </c>
      <c r="L22" s="154">
        <f>'[1]Total x Ano'!D22</f>
        <v>30184740.741870869</v>
      </c>
      <c r="M22" s="154">
        <f>'[1]Total x Ano'!E22</f>
        <v>28939967.588146791</v>
      </c>
    </row>
    <row r="23" spans="1:13" x14ac:dyDescent="0.25">
      <c r="A23" s="156" t="s">
        <v>549</v>
      </c>
      <c r="B23" s="154">
        <f>tab_dinamicas!$M25</f>
        <v>2723068.3982521943</v>
      </c>
      <c r="C23" s="154">
        <f>tab_dinamicas!$M57</f>
        <v>2950135.730867052</v>
      </c>
      <c r="D23" s="154">
        <f>tab_dinamicas!$M89</f>
        <v>3146285.5340975313</v>
      </c>
      <c r="E23" s="154">
        <f>tab_dinamicas!$M121</f>
        <v>3602632.7618650016</v>
      </c>
      <c r="F23" s="154">
        <f>tab_dinamicas!$M153</f>
        <v>3638142.1962387115</v>
      </c>
      <c r="G23" s="154">
        <f>tab_dinamicas!$M185</f>
        <v>4032429.6545164618</v>
      </c>
      <c r="H23" s="154">
        <f>tab_dinamicas!$M217</f>
        <v>4136696.4198100679</v>
      </c>
      <c r="I23" s="154">
        <f>tab_dinamicas!$M249</f>
        <v>4063533.3015127894</v>
      </c>
      <c r="J23" s="154">
        <f>'[1]Total x Ano'!B23</f>
        <v>3427815.5320699839</v>
      </c>
      <c r="K23" s="154">
        <f>'[1]Total x Ano'!C23</f>
        <v>3296046.2413241677</v>
      </c>
      <c r="L23" s="154">
        <f>'[1]Total x Ano'!D23</f>
        <v>3253225.0309876977</v>
      </c>
      <c r="M23" s="154">
        <f>'[1]Total x Ano'!E23</f>
        <v>3392816.8329217359</v>
      </c>
    </row>
    <row r="24" spans="1:13" x14ac:dyDescent="0.25">
      <c r="A24" s="156" t="s">
        <v>550</v>
      </c>
      <c r="B24" s="154">
        <f>tab_dinamicas!$M26</f>
        <v>1325622.8017911564</v>
      </c>
      <c r="C24" s="154">
        <f>tab_dinamicas!$M58</f>
        <v>1540381.3053846068</v>
      </c>
      <c r="D24" s="154">
        <f>tab_dinamicas!$M90</f>
        <v>1657130.1614569246</v>
      </c>
      <c r="E24" s="154">
        <f>tab_dinamicas!$M122</f>
        <v>1887348.3040823662</v>
      </c>
      <c r="F24" s="154">
        <f>tab_dinamicas!$M154</f>
        <v>1929397.6701330976</v>
      </c>
      <c r="G24" s="154">
        <f>tab_dinamicas!$M186</f>
        <v>2096732.3674610127</v>
      </c>
      <c r="H24" s="154">
        <f>tab_dinamicas!$M218</f>
        <v>2234728.603373168</v>
      </c>
      <c r="I24" s="154">
        <f>tab_dinamicas!$M250</f>
        <v>2245531.1504474031</v>
      </c>
      <c r="J24" s="154">
        <f>'[1]Total x Ano'!B24</f>
        <v>1840936.5308310122</v>
      </c>
      <c r="K24" s="154">
        <f>'[1]Total x Ano'!C24</f>
        <v>1687110.8773272748</v>
      </c>
      <c r="L24" s="154">
        <f>'[1]Total x Ano'!D24</f>
        <v>1738572.7047557323</v>
      </c>
      <c r="M24" s="154">
        <f>'[1]Total x Ano'!E24</f>
        <v>1743262.8104123466</v>
      </c>
    </row>
    <row r="25" spans="1:13" x14ac:dyDescent="0.25">
      <c r="A25" s="156" t="s">
        <v>551</v>
      </c>
      <c r="B25" s="154">
        <f>tab_dinamicas!$M27</f>
        <v>2877152.529992634</v>
      </c>
      <c r="C25" s="154">
        <f>tab_dinamicas!$M59</f>
        <v>3409590.7788502439</v>
      </c>
      <c r="D25" s="154">
        <f>tab_dinamicas!$M91</f>
        <v>3415509.4517543549</v>
      </c>
      <c r="E25" s="154">
        <f>tab_dinamicas!$M123</f>
        <v>3830391.8214359661</v>
      </c>
      <c r="F25" s="154">
        <f>tab_dinamicas!$M155</f>
        <v>3877352.8899204517</v>
      </c>
      <c r="G25" s="154">
        <f>tab_dinamicas!$M187</f>
        <v>3850522.6155620799</v>
      </c>
      <c r="H25" s="154">
        <f>tab_dinamicas!$M219</f>
        <v>3987158.968725157</v>
      </c>
      <c r="I25" s="154">
        <f>tab_dinamicas!$M251</f>
        <v>4242795.910177609</v>
      </c>
      <c r="J25" s="154">
        <f>'[1]Total x Ano'!B25</f>
        <v>3186090.1652870327</v>
      </c>
      <c r="K25" s="154">
        <f>'[1]Total x Ano'!C25</f>
        <v>3051843.6151723061</v>
      </c>
      <c r="L25" s="154">
        <f>'[1]Total x Ano'!D25</f>
        <v>3078976.8299496109</v>
      </c>
      <c r="M25" s="154">
        <f>'[1]Total x Ano'!E25</f>
        <v>2893672.7838720735</v>
      </c>
    </row>
    <row r="26" spans="1:13" x14ac:dyDescent="0.25">
      <c r="A26" s="156" t="s">
        <v>552</v>
      </c>
      <c r="B26" s="154">
        <f>tab_dinamicas!$M28</f>
        <v>324654.56807005277</v>
      </c>
      <c r="C26" s="154">
        <f>tab_dinamicas!$M60</f>
        <v>338813.59309144743</v>
      </c>
      <c r="D26" s="154">
        <f>tab_dinamicas!$M92</f>
        <v>382775.66638572182</v>
      </c>
      <c r="E26" s="154">
        <f>tab_dinamicas!$M124</f>
        <v>421976.38467010244</v>
      </c>
      <c r="F26" s="154">
        <f>tab_dinamicas!$M156</f>
        <v>445529.42728454369</v>
      </c>
      <c r="G26" s="154">
        <f>tab_dinamicas!$M188</f>
        <v>471188.24839595275</v>
      </c>
      <c r="H26" s="154">
        <f>tab_dinamicas!$M220</f>
        <v>509752.00001166249</v>
      </c>
      <c r="I26" s="154">
        <f>tab_dinamicas!$M252</f>
        <v>512534.40844562312</v>
      </c>
      <c r="J26" s="154">
        <f>'[1]Total x Ano'!B26</f>
        <v>423192.57547783165</v>
      </c>
      <c r="K26" s="154">
        <f>'[1]Total x Ano'!C26</f>
        <v>432005.56312561763</v>
      </c>
      <c r="L26" s="154">
        <f>'[1]Total x Ano'!D26</f>
        <v>429377.35975848534</v>
      </c>
      <c r="M26" s="154">
        <f>'[1]Total x Ano'!E26</f>
        <v>447496.27972228348</v>
      </c>
    </row>
    <row r="27" spans="1:13" x14ac:dyDescent="0.25">
      <c r="A27" s="156" t="s">
        <v>553</v>
      </c>
      <c r="B27" s="154">
        <f>tab_dinamicas!$M29</f>
        <v>267633.60649268504</v>
      </c>
      <c r="C27" s="154">
        <f>tab_dinamicas!$M61</f>
        <v>318149.68672354147</v>
      </c>
      <c r="D27" s="154">
        <f>tab_dinamicas!$M93</f>
        <v>343094.19042945083</v>
      </c>
      <c r="E27" s="154">
        <f>tab_dinamicas!$M125</f>
        <v>369353.89776463114</v>
      </c>
      <c r="F27" s="154">
        <f>tab_dinamicas!$M157</f>
        <v>418402.0071267286</v>
      </c>
      <c r="G27" s="154">
        <f>tab_dinamicas!$M189</f>
        <v>475708.55317995057</v>
      </c>
      <c r="H27" s="154">
        <f>tab_dinamicas!$M221</f>
        <v>483611.52414469089</v>
      </c>
      <c r="I27" s="154">
        <f>tab_dinamicas!$M253</f>
        <v>506009.92418380652</v>
      </c>
      <c r="J27" s="154">
        <f>'[1]Total x Ano'!B27</f>
        <v>454149.67270532605</v>
      </c>
      <c r="K27" s="154">
        <f>'[1]Total x Ano'!C27</f>
        <v>419322.08407222352</v>
      </c>
      <c r="L27" s="154">
        <f>'[1]Total x Ano'!D27</f>
        <v>449800.11292768363</v>
      </c>
      <c r="M27" s="154">
        <f>'[1]Total x Ano'!E27</f>
        <v>477568.44103887392</v>
      </c>
    </row>
    <row r="28" spans="1:13" x14ac:dyDescent="0.25">
      <c r="A28" s="156" t="s">
        <v>554</v>
      </c>
      <c r="B28" s="154">
        <f>tab_dinamicas!$M30</f>
        <v>707951.58474776126</v>
      </c>
      <c r="C28" s="154">
        <f>tab_dinamicas!$M62</f>
        <v>811319.58805611858</v>
      </c>
      <c r="D28" s="154">
        <f>tab_dinamicas!$M94</f>
        <v>854092.17065757408</v>
      </c>
      <c r="E28" s="154">
        <f>tab_dinamicas!$M126</f>
        <v>1002529.3403739145</v>
      </c>
      <c r="F28" s="154">
        <f>tab_dinamicas!$M158</f>
        <v>1047422.6007149039</v>
      </c>
      <c r="G28" s="154">
        <f>tab_dinamicas!$M190</f>
        <v>1068285.9906668784</v>
      </c>
      <c r="H28" s="154">
        <f>tab_dinamicas!$M222</f>
        <v>1173797.7522069903</v>
      </c>
      <c r="I28" s="154">
        <f>tab_dinamicas!$M254</f>
        <v>1198215.40738653</v>
      </c>
      <c r="J28" s="154">
        <f>'[1]Total x Ano'!B28</f>
        <v>1093577.8085425643</v>
      </c>
      <c r="K28" s="154">
        <f>'[1]Total x Ano'!C28</f>
        <v>1016192.8558353733</v>
      </c>
      <c r="L28" s="154">
        <f>'[1]Total x Ano'!D28</f>
        <v>1071737.2845301959</v>
      </c>
      <c r="M28" s="154">
        <f>'[1]Total x Ano'!E28</f>
        <v>1064245.079522297</v>
      </c>
    </row>
    <row r="29" spans="1:13" x14ac:dyDescent="0.25">
      <c r="A29" s="156" t="s">
        <v>555</v>
      </c>
      <c r="B29" s="154">
        <f>tab_dinamicas!$M31</f>
        <v>1782202.6986718851</v>
      </c>
      <c r="C29" s="154">
        <f>tab_dinamicas!$M63</f>
        <v>1637467.1061354026</v>
      </c>
      <c r="D29" s="154">
        <f>tab_dinamicas!$M95</f>
        <v>2137297.999794527</v>
      </c>
      <c r="E29" s="154">
        <f>tab_dinamicas!$M127</f>
        <v>2317776.6018615565</v>
      </c>
      <c r="F29" s="154">
        <f>tab_dinamicas!$M159</f>
        <v>2769640.4078904372</v>
      </c>
      <c r="G29" s="154">
        <f>tab_dinamicas!$M191</f>
        <v>2551453.4764144104</v>
      </c>
      <c r="H29" s="154">
        <f>tab_dinamicas!$M223</f>
        <v>2711266.9522578856</v>
      </c>
      <c r="I29" s="154">
        <f>tab_dinamicas!$M255</f>
        <v>2772791.8871659348</v>
      </c>
      <c r="J29" s="154">
        <f>'[1]Total x Ano'!B29</f>
        <v>2656264.4750775145</v>
      </c>
      <c r="K29" s="154">
        <f>'[1]Total x Ano'!C29</f>
        <v>2185410.4362931792</v>
      </c>
      <c r="L29" s="154">
        <f>'[1]Total x Ano'!D29</f>
        <v>2401994.2789807389</v>
      </c>
      <c r="M29" s="154">
        <f>'[1]Total x Ano'!E29</f>
        <v>2786459.8587428038</v>
      </c>
    </row>
    <row r="30" spans="1:13" x14ac:dyDescent="0.25">
      <c r="A30" s="156" t="s">
        <v>95</v>
      </c>
      <c r="B30" s="154">
        <f>tab_dinamicas!$M32</f>
        <v>55031212.557964206</v>
      </c>
      <c r="C30" s="154">
        <f>tab_dinamicas!$M64</f>
        <v>60756840.288080707</v>
      </c>
      <c r="D30" s="154">
        <f>tab_dinamicas!$M96</f>
        <v>64738039.618767716</v>
      </c>
      <c r="E30" s="154">
        <f>tab_dinamicas!$M128</f>
        <v>71876654.666397408</v>
      </c>
      <c r="F30" s="154">
        <f>tab_dinamicas!$M160</f>
        <v>75546976.237415224</v>
      </c>
      <c r="G30" s="154">
        <f>tab_dinamicas!$M192</f>
        <v>80726956.622729361</v>
      </c>
      <c r="H30" s="154">
        <f>tab_dinamicas!$M224</f>
        <v>80908405.796703622</v>
      </c>
      <c r="I30" s="154">
        <f>tab_dinamicas!$M256</f>
        <v>82080533.616103709</v>
      </c>
      <c r="J30" s="154">
        <f>'[1]Total x Ano'!B30</f>
        <v>69801663.560213447</v>
      </c>
      <c r="K30" s="154">
        <f>'[1]Total x Ano'!C30</f>
        <v>64949060.8875577</v>
      </c>
      <c r="L30" s="154">
        <f>'[1]Total x Ano'!D30</f>
        <v>64587513.621574514</v>
      </c>
      <c r="M30" s="154">
        <f>'[1]Total x Ano'!E30</f>
        <v>63481918.950702697</v>
      </c>
    </row>
    <row r="32" spans="1:13" s="170" customFormat="1" x14ac:dyDescent="0.25">
      <c r="A32" s="168" t="s">
        <v>937</v>
      </c>
      <c r="B32" s="169"/>
      <c r="C32" s="169"/>
      <c r="D32" s="169"/>
      <c r="E32" s="169"/>
      <c r="F32" s="169"/>
      <c r="G32" s="169"/>
      <c r="H32" s="169"/>
      <c r="I32" s="169"/>
      <c r="J32" s="169"/>
      <c r="K32" s="169"/>
    </row>
    <row r="33" spans="1:13" s="1" customFormat="1" x14ac:dyDescent="0.25">
      <c r="A33" s="156"/>
      <c r="B33" s="156">
        <v>2007</v>
      </c>
      <c r="C33" s="156">
        <v>2008</v>
      </c>
      <c r="D33" s="156">
        <v>2009</v>
      </c>
      <c r="E33" s="156">
        <v>2010</v>
      </c>
      <c r="F33" s="156">
        <v>2011</v>
      </c>
      <c r="G33" s="156">
        <v>2012</v>
      </c>
      <c r="H33" s="156">
        <v>2013</v>
      </c>
      <c r="I33" s="156">
        <v>2014</v>
      </c>
      <c r="J33" s="156">
        <v>2015</v>
      </c>
      <c r="K33" s="156">
        <v>2016</v>
      </c>
      <c r="L33" s="1">
        <v>2017</v>
      </c>
      <c r="M33" s="156">
        <v>2018</v>
      </c>
    </row>
    <row r="34" spans="1:13" x14ac:dyDescent="0.25">
      <c r="A34" s="156" t="s">
        <v>529</v>
      </c>
      <c r="B34" s="164">
        <f t="shared" ref="B34:M43" si="0">+B3/B$30</f>
        <v>2.1830536761713423E-3</v>
      </c>
      <c r="C34" s="165">
        <f t="shared" si="0"/>
        <v>2.2953963577847002E-3</v>
      </c>
      <c r="D34" s="165">
        <f t="shared" si="0"/>
        <v>2.5041723544592396E-3</v>
      </c>
      <c r="E34" s="165">
        <f t="shared" si="0"/>
        <v>2.7436481361357385E-3</v>
      </c>
      <c r="F34" s="165">
        <f t="shared" si="0"/>
        <v>2.8650843465104691E-3</v>
      </c>
      <c r="G34" s="165">
        <f t="shared" si="0"/>
        <v>2.8285619140223581E-3</v>
      </c>
      <c r="H34" s="165">
        <f t="shared" si="0"/>
        <v>2.9977758932150764E-3</v>
      </c>
      <c r="I34" s="165">
        <f t="shared" si="0"/>
        <v>3.3513262982371927E-3</v>
      </c>
      <c r="J34" s="165">
        <f t="shared" si="0"/>
        <v>3.2097756197703078E-3</v>
      </c>
      <c r="K34" s="165">
        <f t="shared" si="0"/>
        <v>3.0327303498399391E-3</v>
      </c>
      <c r="L34" s="165">
        <f t="shared" si="0"/>
        <v>3.1362944876020347E-3</v>
      </c>
      <c r="M34" s="165">
        <f t="shared" si="0"/>
        <v>3.0140022735275591E-3</v>
      </c>
    </row>
    <row r="35" spans="1:13" x14ac:dyDescent="0.25">
      <c r="A35" s="156" t="s">
        <v>530</v>
      </c>
      <c r="B35" s="165">
        <f t="shared" si="0"/>
        <v>1.1009766939429348E-3</v>
      </c>
      <c r="C35" s="165">
        <f t="shared" si="0"/>
        <v>1.0559124580022702E-3</v>
      </c>
      <c r="D35" s="165">
        <f t="shared" si="0"/>
        <v>1.0029320612006212E-3</v>
      </c>
      <c r="E35" s="165">
        <f t="shared" si="0"/>
        <v>1.0474377460340707E-3</v>
      </c>
      <c r="F35" s="165">
        <f t="shared" si="0"/>
        <v>8.5078133830595519E-4</v>
      </c>
      <c r="G35" s="165">
        <f t="shared" si="0"/>
        <v>9.6089673042434355E-4</v>
      </c>
      <c r="H35" s="165">
        <f t="shared" si="0"/>
        <v>1.0801453423503588E-3</v>
      </c>
      <c r="I35" s="165">
        <f t="shared" ref="I35:M35" si="1">+I4/I$30</f>
        <v>1.1257895956974021E-3</v>
      </c>
      <c r="J35" s="165">
        <f t="shared" si="1"/>
        <v>1.1574085750592174E-3</v>
      </c>
      <c r="K35" s="165">
        <f t="shared" si="1"/>
        <v>1.2833886588516042E-3</v>
      </c>
      <c r="L35" s="165">
        <f t="shared" si="1"/>
        <v>1.5005684408755081E-3</v>
      </c>
      <c r="M35" s="165">
        <f t="shared" si="1"/>
        <v>1.2410093528795792E-3</v>
      </c>
    </row>
    <row r="36" spans="1:13" x14ac:dyDescent="0.25">
      <c r="A36" s="156" t="s">
        <v>531</v>
      </c>
      <c r="B36" s="165">
        <f t="shared" si="0"/>
        <v>6.7308460385450755E-3</v>
      </c>
      <c r="C36" s="165">
        <f t="shared" si="0"/>
        <v>7.1272844762562465E-3</v>
      </c>
      <c r="D36" s="165">
        <f t="shared" si="0"/>
        <v>7.1263463843782345E-3</v>
      </c>
      <c r="E36" s="165">
        <f t="shared" si="0"/>
        <v>7.7477444548726335E-3</v>
      </c>
      <c r="F36" s="165">
        <f t="shared" si="0"/>
        <v>8.0215265270539068E-3</v>
      </c>
      <c r="G36" s="165">
        <f t="shared" si="0"/>
        <v>8.2354607026814495E-3</v>
      </c>
      <c r="H36" s="165">
        <f t="shared" si="0"/>
        <v>8.0516675226699214E-3</v>
      </c>
      <c r="I36" s="165">
        <f t="shared" ref="I36:M36" si="2">+I5/I$30</f>
        <v>8.3343391420636608E-3</v>
      </c>
      <c r="J36" s="165">
        <f t="shared" si="2"/>
        <v>8.2727332434259695E-3</v>
      </c>
      <c r="K36" s="165">
        <f t="shared" si="2"/>
        <v>8.1092694531600847E-3</v>
      </c>
      <c r="L36" s="165">
        <f t="shared" si="2"/>
        <v>7.9835446033405671E-3</v>
      </c>
      <c r="M36" s="165">
        <f t="shared" si="2"/>
        <v>7.2538677523063299E-3</v>
      </c>
    </row>
    <row r="37" spans="1:13" x14ac:dyDescent="0.25">
      <c r="A37" s="156" t="s">
        <v>532</v>
      </c>
      <c r="B37" s="165">
        <f t="shared" si="0"/>
        <v>6.7381534017444756E-4</v>
      </c>
      <c r="C37" s="165">
        <f t="shared" si="0"/>
        <v>6.5684512606733927E-4</v>
      </c>
      <c r="D37" s="165">
        <f t="shared" si="0"/>
        <v>7.3622467401996316E-4</v>
      </c>
      <c r="E37" s="165">
        <f t="shared" si="0"/>
        <v>7.2301948741836835E-4</v>
      </c>
      <c r="F37" s="165">
        <f t="shared" si="0"/>
        <v>7.5397093652625072E-4</v>
      </c>
      <c r="G37" s="165">
        <f t="shared" si="0"/>
        <v>8.3633056263589451E-4</v>
      </c>
      <c r="H37" s="165">
        <f t="shared" si="0"/>
        <v>8.8413706716609041E-4</v>
      </c>
      <c r="I37" s="165">
        <f t="shared" ref="I37:M37" si="3">+I6/I$30</f>
        <v>9.2682402270646326E-4</v>
      </c>
      <c r="J37" s="165">
        <f t="shared" si="3"/>
        <v>1.0794866057065972E-3</v>
      </c>
      <c r="K37" s="165">
        <f t="shared" si="3"/>
        <v>1.0992400269006291E-3</v>
      </c>
      <c r="L37" s="165">
        <f t="shared" si="3"/>
        <v>1.1266555380334076E-3</v>
      </c>
      <c r="M37" s="165">
        <f t="shared" si="3"/>
        <v>1.0913718284181202E-3</v>
      </c>
    </row>
    <row r="38" spans="1:13" x14ac:dyDescent="0.25">
      <c r="A38" s="156" t="s">
        <v>533</v>
      </c>
      <c r="B38" s="165">
        <f t="shared" si="0"/>
        <v>7.7180939974448243E-3</v>
      </c>
      <c r="C38" s="165">
        <f t="shared" si="0"/>
        <v>8.1506999415144245E-3</v>
      </c>
      <c r="D38" s="165">
        <f t="shared" si="0"/>
        <v>8.7429476890448238E-3</v>
      </c>
      <c r="E38" s="165">
        <f t="shared" si="0"/>
        <v>9.1164662436870134E-3</v>
      </c>
      <c r="F38" s="165">
        <f t="shared" si="0"/>
        <v>8.7293929044287358E-3</v>
      </c>
      <c r="G38" s="165">
        <f t="shared" si="0"/>
        <v>8.7051741081464237E-3</v>
      </c>
      <c r="H38" s="165">
        <f t="shared" si="0"/>
        <v>8.9766381848154914E-3</v>
      </c>
      <c r="I38" s="165">
        <f t="shared" ref="I38:M38" si="4">+I7/I$30</f>
        <v>9.6303764121373654E-3</v>
      </c>
      <c r="J38" s="165">
        <f t="shared" si="4"/>
        <v>9.8942882315277841E-3</v>
      </c>
      <c r="K38" s="165">
        <f t="shared" si="4"/>
        <v>9.6372671396576116E-3</v>
      </c>
      <c r="L38" s="165">
        <f t="shared" si="4"/>
        <v>1.0007535458873935E-2</v>
      </c>
      <c r="M38" s="165">
        <f t="shared" si="4"/>
        <v>9.338448776343343E-3</v>
      </c>
    </row>
    <row r="39" spans="1:13" x14ac:dyDescent="0.25">
      <c r="A39" s="156" t="s">
        <v>534</v>
      </c>
      <c r="B39" s="165">
        <f t="shared" si="0"/>
        <v>8.6652646700075605E-4</v>
      </c>
      <c r="C39" s="165">
        <f t="shared" si="0"/>
        <v>9.0197521139945931E-4</v>
      </c>
      <c r="D39" s="165">
        <f t="shared" si="0"/>
        <v>7.5604616264853257E-4</v>
      </c>
      <c r="E39" s="165">
        <f t="shared" si="0"/>
        <v>6.750410471838286E-4</v>
      </c>
      <c r="F39" s="165">
        <f t="shared" si="0"/>
        <v>7.2326832612418777E-4</v>
      </c>
      <c r="G39" s="165">
        <f t="shared" si="0"/>
        <v>7.2935163163945715E-4</v>
      </c>
      <c r="H39" s="165">
        <f t="shared" si="0"/>
        <v>8.1215698086282441E-4</v>
      </c>
      <c r="I39" s="165">
        <f t="shared" ref="I39:M39" si="5">+I8/I$30</f>
        <v>8.2236238251628285E-4</v>
      </c>
      <c r="J39" s="165">
        <f t="shared" si="5"/>
        <v>8.3375080096289038E-4</v>
      </c>
      <c r="K39" s="165">
        <f t="shared" si="5"/>
        <v>8.0125342285114899E-4</v>
      </c>
      <c r="L39" s="165">
        <f t="shared" si="5"/>
        <v>8.3178471807620041E-4</v>
      </c>
      <c r="M39" s="165">
        <f t="shared" si="5"/>
        <v>1.126165976153652E-3</v>
      </c>
    </row>
    <row r="40" spans="1:13" x14ac:dyDescent="0.25">
      <c r="A40" s="156" t="s">
        <v>535</v>
      </c>
      <c r="B40" s="165">
        <f t="shared" si="0"/>
        <v>1.7103223307712533E-3</v>
      </c>
      <c r="C40" s="165">
        <f t="shared" si="0"/>
        <v>2.2402854095253297E-3</v>
      </c>
      <c r="D40" s="165">
        <f t="shared" si="0"/>
        <v>1.3652321025593554E-3</v>
      </c>
      <c r="E40" s="165">
        <f t="shared" si="0"/>
        <v>1.21440865873958E-3</v>
      </c>
      <c r="F40" s="165">
        <f t="shared" si="0"/>
        <v>1.3199472318002317E-3</v>
      </c>
      <c r="G40" s="165">
        <f t="shared" si="0"/>
        <v>1.4527593598463993E-3</v>
      </c>
      <c r="H40" s="165">
        <f t="shared" si="0"/>
        <v>1.5509675364492005E-3</v>
      </c>
      <c r="I40" s="165">
        <f t="shared" ref="I40:M40" si="6">+I9/I$30</f>
        <v>1.568549240287309E-3</v>
      </c>
      <c r="J40" s="165">
        <f t="shared" si="6"/>
        <v>1.7790008539048702E-3</v>
      </c>
      <c r="K40" s="165">
        <f t="shared" si="6"/>
        <v>1.7836075463234528E-3</v>
      </c>
      <c r="L40" s="165">
        <f t="shared" si="6"/>
        <v>1.7901295880511454E-3</v>
      </c>
      <c r="M40" s="165">
        <f t="shared" si="6"/>
        <v>1.848769189058805E-3</v>
      </c>
    </row>
    <row r="41" spans="1:13" x14ac:dyDescent="0.25">
      <c r="A41" s="156" t="s">
        <v>536</v>
      </c>
      <c r="B41" s="165">
        <f t="shared" si="0"/>
        <v>3.6757069948833228E-3</v>
      </c>
      <c r="C41" s="165">
        <f t="shared" si="0"/>
        <v>4.4963410475589889E-3</v>
      </c>
      <c r="D41" s="165">
        <f t="shared" si="0"/>
        <v>3.8823202763702616E-3</v>
      </c>
      <c r="E41" s="165">
        <f t="shared" si="0"/>
        <v>4.2862110851820956E-3</v>
      </c>
      <c r="F41" s="165">
        <f t="shared" si="0"/>
        <v>4.4576600724401203E-3</v>
      </c>
      <c r="G41" s="165">
        <f t="shared" si="0"/>
        <v>4.9734409485980334E-3</v>
      </c>
      <c r="H41" s="165">
        <f t="shared" si="0"/>
        <v>5.1962664922554662E-3</v>
      </c>
      <c r="I41" s="165">
        <f t="shared" ref="I41:M41" si="7">+I10/I$30</f>
        <v>5.0797816349673558E-3</v>
      </c>
      <c r="J41" s="165">
        <f t="shared" si="7"/>
        <v>4.7592969542825762E-3</v>
      </c>
      <c r="K41" s="165">
        <f t="shared" si="7"/>
        <v>4.7465550558530075E-3</v>
      </c>
      <c r="L41" s="165">
        <f t="shared" si="7"/>
        <v>4.8574197113982094E-3</v>
      </c>
      <c r="M41" s="165">
        <f t="shared" si="7"/>
        <v>4.8217654381179226E-3</v>
      </c>
    </row>
    <row r="42" spans="1:13" x14ac:dyDescent="0.25">
      <c r="A42" s="156" t="s">
        <v>537</v>
      </c>
      <c r="B42" s="165">
        <f t="shared" si="0"/>
        <v>2.4919561656054283E-3</v>
      </c>
      <c r="C42" s="165">
        <f t="shared" si="0"/>
        <v>2.533669591453948E-3</v>
      </c>
      <c r="D42" s="165">
        <f t="shared" si="0"/>
        <v>2.4373860432807268E-3</v>
      </c>
      <c r="E42" s="165">
        <f t="shared" si="0"/>
        <v>2.4753157170490318E-3</v>
      </c>
      <c r="F42" s="165">
        <f t="shared" si="0"/>
        <v>2.7679369719000139E-3</v>
      </c>
      <c r="G42" s="165">
        <f t="shared" si="0"/>
        <v>3.1740559589332764E-3</v>
      </c>
      <c r="H42" s="165">
        <f t="shared" si="0"/>
        <v>3.7092217009113046E-3</v>
      </c>
      <c r="I42" s="165">
        <f t="shared" ref="I42:M42" si="8">+I11/I$30</f>
        <v>3.2187704940221887E-3</v>
      </c>
      <c r="J42" s="165">
        <f t="shared" si="8"/>
        <v>3.5865292264405683E-3</v>
      </c>
      <c r="K42" s="165">
        <f t="shared" si="8"/>
        <v>3.7937160276806797E-3</v>
      </c>
      <c r="L42" s="165">
        <f t="shared" si="8"/>
        <v>3.906409107183732E-3</v>
      </c>
      <c r="M42" s="165">
        <f t="shared" si="8"/>
        <v>3.9483367570609879E-3</v>
      </c>
    </row>
    <row r="43" spans="1:13" x14ac:dyDescent="0.25">
      <c r="A43" s="156" t="s">
        <v>538</v>
      </c>
      <c r="B43" s="165">
        <f t="shared" si="0"/>
        <v>1.1264096796876615E-2</v>
      </c>
      <c r="C43" s="165">
        <f t="shared" si="0"/>
        <v>1.1924953997452109E-2</v>
      </c>
      <c r="D43" s="165">
        <f t="shared" si="0"/>
        <v>1.2391085194357061E-2</v>
      </c>
      <c r="E43" s="165">
        <f t="shared" si="0"/>
        <v>1.3598902049697137E-2</v>
      </c>
      <c r="F43" s="165">
        <f t="shared" si="0"/>
        <v>1.3159257485770286E-2</v>
      </c>
      <c r="G43" s="165">
        <f t="shared" si="0"/>
        <v>1.3701411400070187E-2</v>
      </c>
      <c r="H43" s="165">
        <f t="shared" si="0"/>
        <v>1.4580583484169301E-2</v>
      </c>
      <c r="I43" s="165">
        <f t="shared" ref="I43:M43" si="9">+I12/I$30</f>
        <v>1.5530614380553122E-2</v>
      </c>
      <c r="J43" s="165">
        <f t="shared" si="9"/>
        <v>1.7028169733904933E-2</v>
      </c>
      <c r="K43" s="165">
        <f t="shared" si="9"/>
        <v>1.7706791179261834E-2</v>
      </c>
      <c r="L43" s="165">
        <f t="shared" si="9"/>
        <v>1.8603552346825866E-2</v>
      </c>
      <c r="M43" s="165">
        <f t="shared" si="9"/>
        <v>1.9368671759717789E-2</v>
      </c>
    </row>
    <row r="44" spans="1:13" x14ac:dyDescent="0.25">
      <c r="A44" s="156" t="s">
        <v>539</v>
      </c>
      <c r="B44" s="165">
        <f t="shared" ref="B44:M53" si="10">+B13/B$30</f>
        <v>4.4462351852328054E-3</v>
      </c>
      <c r="C44" s="165">
        <f t="shared" si="10"/>
        <v>4.4107824995227645E-3</v>
      </c>
      <c r="D44" s="165">
        <f t="shared" si="10"/>
        <v>4.6958898186259517E-3</v>
      </c>
      <c r="E44" s="165">
        <f t="shared" si="10"/>
        <v>5.0625963014508564E-3</v>
      </c>
      <c r="F44" s="165">
        <f t="shared" si="10"/>
        <v>6.4298035629851294E-3</v>
      </c>
      <c r="G44" s="165">
        <f t="shared" si="10"/>
        <v>6.389500465894986E-3</v>
      </c>
      <c r="H44" s="165">
        <f t="shared" si="10"/>
        <v>6.0790697910980407E-3</v>
      </c>
      <c r="I44" s="165">
        <f t="shared" si="10"/>
        <v>6.2104403887288705E-3</v>
      </c>
      <c r="J44" s="165">
        <f t="shared" si="10"/>
        <v>6.9779384714470372E-3</v>
      </c>
      <c r="K44" s="165">
        <f t="shared" si="10"/>
        <v>7.5661560118630454E-3</v>
      </c>
      <c r="L44" s="165">
        <f t="shared" si="10"/>
        <v>7.6744310856431165E-3</v>
      </c>
      <c r="M44" s="165">
        <f t="shared" si="10"/>
        <v>9.2104548800228062E-3</v>
      </c>
    </row>
    <row r="45" spans="1:13" x14ac:dyDescent="0.25">
      <c r="A45" s="156" t="s">
        <v>540</v>
      </c>
      <c r="B45" s="165">
        <f t="shared" si="10"/>
        <v>3.9152099535142842E-3</v>
      </c>
      <c r="C45" s="165">
        <f t="shared" si="10"/>
        <v>3.6419464693636344E-3</v>
      </c>
      <c r="D45" s="165">
        <f t="shared" si="10"/>
        <v>4.3738567907359513E-3</v>
      </c>
      <c r="E45" s="165">
        <f t="shared" si="10"/>
        <v>4.6810777663799513E-3</v>
      </c>
      <c r="F45" s="165">
        <f t="shared" si="10"/>
        <v>4.701407728729871E-3</v>
      </c>
      <c r="G45" s="165">
        <f t="shared" si="10"/>
        <v>5.0451505045716032E-3</v>
      </c>
      <c r="H45" s="165">
        <f t="shared" si="10"/>
        <v>5.2339273576723112E-3</v>
      </c>
      <c r="I45" s="165">
        <f t="shared" si="10"/>
        <v>5.7771351035733826E-3</v>
      </c>
      <c r="J45" s="165">
        <f t="shared" si="10"/>
        <v>5.5028833361393014E-3</v>
      </c>
      <c r="K45" s="165">
        <f t="shared" si="10"/>
        <v>5.7406787673401037E-3</v>
      </c>
      <c r="L45" s="165">
        <f t="shared" si="10"/>
        <v>5.2648455697399321E-3</v>
      </c>
      <c r="M45" s="165">
        <f t="shared" si="10"/>
        <v>4.8534869425916113E-3</v>
      </c>
    </row>
    <row r="46" spans="1:13" x14ac:dyDescent="0.25">
      <c r="A46" s="156" t="s">
        <v>541</v>
      </c>
      <c r="B46" s="165">
        <f t="shared" si="10"/>
        <v>2.1446669429490722E-2</v>
      </c>
      <c r="C46" s="165">
        <f t="shared" si="10"/>
        <v>2.2746143739946975E-2</v>
      </c>
      <c r="D46" s="165">
        <f t="shared" si="10"/>
        <v>2.1248852646594735E-2</v>
      </c>
      <c r="E46" s="165">
        <f t="shared" si="10"/>
        <v>2.0720899377067333E-2</v>
      </c>
      <c r="F46" s="165">
        <f t="shared" si="10"/>
        <v>2.1660440435579301E-2</v>
      </c>
      <c r="G46" s="165">
        <f t="shared" si="10"/>
        <v>2.217308174429565E-2</v>
      </c>
      <c r="H46" s="165">
        <f t="shared" si="10"/>
        <v>2.119215460042605E-2</v>
      </c>
      <c r="I46" s="165">
        <f t="shared" si="10"/>
        <v>2.0293992925611966E-2</v>
      </c>
      <c r="J46" s="165">
        <f t="shared" si="10"/>
        <v>2.0316246025353566E-2</v>
      </c>
      <c r="K46" s="165">
        <f t="shared" si="10"/>
        <v>2.0545785107763153E-2</v>
      </c>
      <c r="L46" s="165">
        <f t="shared" si="10"/>
        <v>1.8568935401585121E-2</v>
      </c>
      <c r="M46" s="165">
        <f t="shared" si="10"/>
        <v>1.8871134962938692E-2</v>
      </c>
    </row>
    <row r="47" spans="1:13" x14ac:dyDescent="0.25">
      <c r="A47" s="156" t="s">
        <v>542</v>
      </c>
      <c r="B47" s="165">
        <f t="shared" si="10"/>
        <v>2.7403129432187574E-3</v>
      </c>
      <c r="C47" s="165">
        <f t="shared" si="10"/>
        <v>2.8000671695046051E-3</v>
      </c>
      <c r="D47" s="165">
        <f t="shared" si="10"/>
        <v>3.4199187507157397E-3</v>
      </c>
      <c r="E47" s="165">
        <f t="shared" si="10"/>
        <v>3.2424763957529879E-3</v>
      </c>
      <c r="F47" s="165">
        <f t="shared" si="10"/>
        <v>3.1988142252634554E-3</v>
      </c>
      <c r="G47" s="165">
        <f t="shared" si="10"/>
        <v>3.2418350442090555E-3</v>
      </c>
      <c r="H47" s="165">
        <f t="shared" si="10"/>
        <v>3.1642193669373041E-3</v>
      </c>
      <c r="I47" s="165">
        <f t="shared" si="10"/>
        <v>3.5377562244764348E-3</v>
      </c>
      <c r="J47" s="165">
        <f t="shared" si="10"/>
        <v>3.135918622872567E-3</v>
      </c>
      <c r="K47" s="165">
        <f t="shared" si="10"/>
        <v>3.1616995857524249E-3</v>
      </c>
      <c r="L47" s="165">
        <f t="shared" si="10"/>
        <v>3.4258587597960446E-3</v>
      </c>
      <c r="M47" s="165">
        <f t="shared" si="10"/>
        <v>3.5668235823610689E-3</v>
      </c>
    </row>
    <row r="48" spans="1:13" x14ac:dyDescent="0.25">
      <c r="A48" s="156" t="s">
        <v>543</v>
      </c>
      <c r="B48" s="165">
        <f t="shared" si="10"/>
        <v>4.030748698537593E-3</v>
      </c>
      <c r="C48" s="165">
        <f t="shared" si="10"/>
        <v>3.5204188590821444E-3</v>
      </c>
      <c r="D48" s="165">
        <f t="shared" si="10"/>
        <v>3.1659847187905815E-3</v>
      </c>
      <c r="E48" s="165">
        <f t="shared" si="10"/>
        <v>3.1494334732975978E-3</v>
      </c>
      <c r="F48" s="165">
        <f t="shared" si="10"/>
        <v>3.4460107246461224E-3</v>
      </c>
      <c r="G48" s="165">
        <f t="shared" si="10"/>
        <v>3.5529414004209421E-3</v>
      </c>
      <c r="H48" s="165">
        <f t="shared" si="10"/>
        <v>3.8709911253110635E-3</v>
      </c>
      <c r="I48" s="165">
        <f t="shared" si="10"/>
        <v>3.996283832227744E-3</v>
      </c>
      <c r="J48" s="165">
        <f t="shared" si="10"/>
        <v>3.9417061803369343E-3</v>
      </c>
      <c r="K48" s="165">
        <f t="shared" si="10"/>
        <v>4.01030442822957E-3</v>
      </c>
      <c r="L48" s="165">
        <f t="shared" si="10"/>
        <v>3.6799312994509532E-3</v>
      </c>
      <c r="M48" s="165">
        <f t="shared" si="10"/>
        <v>3.5834097500587691E-3</v>
      </c>
    </row>
    <row r="49" spans="1:13" x14ac:dyDescent="0.25">
      <c r="A49" s="156" t="s">
        <v>544</v>
      </c>
      <c r="B49" s="165">
        <f t="shared" si="10"/>
        <v>1.9674990813658772E-2</v>
      </c>
      <c r="C49" s="165">
        <f t="shared" si="10"/>
        <v>2.0435609555631489E-2</v>
      </c>
      <c r="D49" s="165">
        <f t="shared" si="10"/>
        <v>1.9650281018284345E-2</v>
      </c>
      <c r="E49" s="165">
        <f t="shared" si="10"/>
        <v>1.9809262106529123E-2</v>
      </c>
      <c r="F49" s="165">
        <f t="shared" si="10"/>
        <v>2.0271861471867048E-2</v>
      </c>
      <c r="G49" s="165">
        <f t="shared" si="10"/>
        <v>1.9327692145174196E-2</v>
      </c>
      <c r="H49" s="165">
        <f t="shared" si="10"/>
        <v>1.9599483456122509E-2</v>
      </c>
      <c r="I49" s="165">
        <f t="shared" si="10"/>
        <v>2.085447741110575E-2</v>
      </c>
      <c r="J49" s="165">
        <f t="shared" si="10"/>
        <v>2.1009207580547442E-2</v>
      </c>
      <c r="K49" s="165">
        <f t="shared" si="10"/>
        <v>2.0879248704343687E-2</v>
      </c>
      <c r="L49" s="165">
        <f t="shared" si="10"/>
        <v>1.9607160234708078E-2</v>
      </c>
      <c r="M49" s="165">
        <f t="shared" si="10"/>
        <v>2.1235116787973508E-2</v>
      </c>
    </row>
    <row r="50" spans="1:13" x14ac:dyDescent="0.25">
      <c r="A50" s="156" t="s">
        <v>545</v>
      </c>
      <c r="B50" s="165">
        <f t="shared" si="10"/>
        <v>5.5436683685420901E-2</v>
      </c>
      <c r="C50" s="165">
        <f t="shared" si="10"/>
        <v>5.6791897349739988E-2</v>
      </c>
      <c r="D50" s="165">
        <f t="shared" si="10"/>
        <v>5.3827735900682176E-2</v>
      </c>
      <c r="E50" s="165">
        <f t="shared" si="10"/>
        <v>5.6720835880607438E-2</v>
      </c>
      <c r="F50" s="165">
        <f t="shared" si="10"/>
        <v>5.2400925996539546E-2</v>
      </c>
      <c r="G50" s="165">
        <f t="shared" si="10"/>
        <v>5.2057692715257821E-2</v>
      </c>
      <c r="H50" s="165">
        <f t="shared" si="10"/>
        <v>5.272344685120646E-2</v>
      </c>
      <c r="I50" s="165">
        <f t="shared" si="10"/>
        <v>5.1396921359322299E-2</v>
      </c>
      <c r="J50" s="165">
        <f t="shared" si="10"/>
        <v>5.0264799710973286E-2</v>
      </c>
      <c r="K50" s="165">
        <f t="shared" si="10"/>
        <v>5.0969178552461497E-2</v>
      </c>
      <c r="L50" s="165">
        <f t="shared" si="10"/>
        <v>5.1134342159516455E-2</v>
      </c>
      <c r="M50" s="165">
        <f t="shared" si="10"/>
        <v>5.2310729290658407E-2</v>
      </c>
    </row>
    <row r="51" spans="1:13" x14ac:dyDescent="0.25">
      <c r="A51" s="156" t="s">
        <v>546</v>
      </c>
      <c r="B51" s="165">
        <f t="shared" si="10"/>
        <v>1.156677849329249E-2</v>
      </c>
      <c r="C51" s="165">
        <f t="shared" si="10"/>
        <v>1.3863217643913859E-2</v>
      </c>
      <c r="D51" s="165">
        <f t="shared" si="10"/>
        <v>1.2626771742496393E-2</v>
      </c>
      <c r="E51" s="165">
        <f t="shared" si="10"/>
        <v>1.1818699375964256E-2</v>
      </c>
      <c r="F51" s="165">
        <f t="shared" si="10"/>
        <v>1.187569275772715E-2</v>
      </c>
      <c r="G51" s="165">
        <f t="shared" si="10"/>
        <v>1.1747418257710498E-2</v>
      </c>
      <c r="H51" s="165">
        <f t="shared" si="10"/>
        <v>1.2524699171266808E-2</v>
      </c>
      <c r="I51" s="165">
        <f t="shared" si="10"/>
        <v>1.2341153758063484E-2</v>
      </c>
      <c r="J51" s="165">
        <f t="shared" si="10"/>
        <v>1.1455309020295023E-2</v>
      </c>
      <c r="K51" s="165">
        <f t="shared" si="10"/>
        <v>1.1070095975414238E-2</v>
      </c>
      <c r="L51" s="165">
        <f t="shared" si="10"/>
        <v>1.1191852293769894E-2</v>
      </c>
      <c r="M51" s="165">
        <f t="shared" si="10"/>
        <v>1.1399852290673401E-2</v>
      </c>
    </row>
    <row r="52" spans="1:13" x14ac:dyDescent="0.25">
      <c r="A52" s="156" t="s">
        <v>547</v>
      </c>
      <c r="B52" s="165">
        <f t="shared" si="10"/>
        <v>0.18795108258106441</v>
      </c>
      <c r="C52" s="165">
        <f t="shared" si="10"/>
        <v>0.17939673514115553</v>
      </c>
      <c r="D52" s="165">
        <f t="shared" si="10"/>
        <v>0.1701842984182769</v>
      </c>
      <c r="E52" s="165">
        <f t="shared" si="10"/>
        <v>0.16857612460972785</v>
      </c>
      <c r="F52" s="165">
        <f t="shared" si="10"/>
        <v>0.17546446453609429</v>
      </c>
      <c r="G52" s="165">
        <f t="shared" si="10"/>
        <v>0.17472375993255804</v>
      </c>
      <c r="H52" s="165">
        <f t="shared" si="10"/>
        <v>0.16702759751169582</v>
      </c>
      <c r="I52" s="165">
        <f t="shared" si="10"/>
        <v>0.16426196894135922</v>
      </c>
      <c r="J52" s="165">
        <f t="shared" si="10"/>
        <v>0.17298243280878342</v>
      </c>
      <c r="K52" s="165">
        <f t="shared" si="10"/>
        <v>0.16098674385962883</v>
      </c>
      <c r="L52" s="165">
        <f t="shared" si="10"/>
        <v>0.16600810499038904</v>
      </c>
      <c r="M52" s="165">
        <f t="shared" si="10"/>
        <v>0.16432005154817006</v>
      </c>
    </row>
    <row r="53" spans="1:13" x14ac:dyDescent="0.25">
      <c r="A53" s="156" t="s">
        <v>548</v>
      </c>
      <c r="B53" s="165">
        <f t="shared" si="10"/>
        <v>0.468510262870173</v>
      </c>
      <c r="C53" s="165">
        <f t="shared" si="10"/>
        <v>0.46986383115061348</v>
      </c>
      <c r="D53" s="165">
        <f t="shared" si="10"/>
        <v>0.48148503169223567</v>
      </c>
      <c r="E53" s="165">
        <f t="shared" si="10"/>
        <v>0.47571457546244339</v>
      </c>
      <c r="F53" s="165">
        <f t="shared" si="10"/>
        <v>0.46992024895202944</v>
      </c>
      <c r="G53" s="165">
        <f t="shared" si="10"/>
        <v>0.4759518667685812</v>
      </c>
      <c r="H53" s="165">
        <f t="shared" si="10"/>
        <v>0.47242063294359721</v>
      </c>
      <c r="I53" s="165">
        <f t="shared" si="10"/>
        <v>0.47239767942746586</v>
      </c>
      <c r="J53" s="165">
        <f t="shared" si="10"/>
        <v>0.46539599833627404</v>
      </c>
      <c r="K53" s="165">
        <f t="shared" si="10"/>
        <v>0.47696225696507727</v>
      </c>
      <c r="L53" s="165">
        <f t="shared" si="10"/>
        <v>0.4673463808922364</v>
      </c>
      <c r="M53" s="165">
        <f t="shared" si="10"/>
        <v>0.45587732800926062</v>
      </c>
    </row>
    <row r="54" spans="1:13" x14ac:dyDescent="0.25">
      <c r="A54" s="156" t="s">
        <v>549</v>
      </c>
      <c r="B54" s="165">
        <f t="shared" ref="B54:M61" si="11">+B23/B$30</f>
        <v>4.9482253282789192E-2</v>
      </c>
      <c r="C54" s="165">
        <f t="shared" si="11"/>
        <v>4.8556437709381839E-2</v>
      </c>
      <c r="D54" s="165">
        <f t="shared" si="11"/>
        <v>4.8600259640630444E-2</v>
      </c>
      <c r="E54" s="165">
        <f t="shared" si="11"/>
        <v>5.0122432361188414E-2</v>
      </c>
      <c r="F54" s="165">
        <f t="shared" si="11"/>
        <v>4.815735026648086E-2</v>
      </c>
      <c r="G54" s="165">
        <f t="shared" si="11"/>
        <v>4.9951463838302269E-2</v>
      </c>
      <c r="H54" s="165">
        <f t="shared" si="11"/>
        <v>5.1128141496252368E-2</v>
      </c>
      <c r="I54" s="165">
        <f t="shared" si="11"/>
        <v>4.9506662816280092E-2</v>
      </c>
      <c r="J54" s="165">
        <f t="shared" si="11"/>
        <v>4.9107934642747104E-2</v>
      </c>
      <c r="K54" s="165">
        <f t="shared" si="11"/>
        <v>5.0748173973298998E-2</v>
      </c>
      <c r="L54" s="165">
        <f t="shared" si="11"/>
        <v>5.0369256355782759E-2</v>
      </c>
      <c r="M54" s="165">
        <f t="shared" si="11"/>
        <v>5.3445404439592482E-2</v>
      </c>
    </row>
    <row r="55" spans="1:13" x14ac:dyDescent="0.25">
      <c r="A55" s="156" t="s">
        <v>550</v>
      </c>
      <c r="B55" s="165">
        <f t="shared" si="11"/>
        <v>2.4088562475247696E-2</v>
      </c>
      <c r="C55" s="165">
        <f t="shared" si="11"/>
        <v>2.5353216165963113E-2</v>
      </c>
      <c r="D55" s="165">
        <f t="shared" si="11"/>
        <v>2.5597472076935097E-2</v>
      </c>
      <c r="E55" s="165">
        <f t="shared" si="11"/>
        <v>2.6258154512646067E-2</v>
      </c>
      <c r="F55" s="165">
        <f t="shared" si="11"/>
        <v>2.5539045587605509E-2</v>
      </c>
      <c r="G55" s="165">
        <f t="shared" si="11"/>
        <v>2.5973137786674098E-2</v>
      </c>
      <c r="H55" s="165">
        <f t="shared" si="11"/>
        <v>2.762047504666339E-2</v>
      </c>
      <c r="I55" s="165">
        <f t="shared" si="11"/>
        <v>2.735765779679146E-2</v>
      </c>
      <c r="J55" s="165">
        <f t="shared" si="11"/>
        <v>2.6373820292161856E-2</v>
      </c>
      <c r="K55" s="165">
        <f t="shared" si="11"/>
        <v>2.5975908724039376E-2</v>
      </c>
      <c r="L55" s="165">
        <f t="shared" si="11"/>
        <v>2.6918093099886534E-2</v>
      </c>
      <c r="M55" s="165">
        <f t="shared" si="11"/>
        <v>2.7460776851532937E-2</v>
      </c>
    </row>
    <row r="56" spans="1:13" x14ac:dyDescent="0.25">
      <c r="A56" s="156" t="s">
        <v>551</v>
      </c>
      <c r="B56" s="165">
        <f t="shared" si="11"/>
        <v>5.228219398149983E-2</v>
      </c>
      <c r="C56" s="165">
        <f t="shared" si="11"/>
        <v>5.6118632283765062E-2</v>
      </c>
      <c r="D56" s="165">
        <f t="shared" si="11"/>
        <v>5.2758926156364336E-2</v>
      </c>
      <c r="E56" s="165">
        <f t="shared" si="11"/>
        <v>5.3291181110390322E-2</v>
      </c>
      <c r="F56" s="165">
        <f t="shared" si="11"/>
        <v>5.1323733695646745E-2</v>
      </c>
      <c r="G56" s="165">
        <f t="shared" si="11"/>
        <v>4.7698102054771783E-2</v>
      </c>
      <c r="H56" s="165">
        <f t="shared" si="11"/>
        <v>4.9279910158452317E-2</v>
      </c>
      <c r="I56" s="165">
        <f t="shared" si="11"/>
        <v>5.1690647261401303E-2</v>
      </c>
      <c r="J56" s="165">
        <f t="shared" si="11"/>
        <v>4.5644903040721885E-2</v>
      </c>
      <c r="K56" s="165">
        <f t="shared" si="11"/>
        <v>4.6988263932803809E-2</v>
      </c>
      <c r="L56" s="165">
        <f t="shared" si="11"/>
        <v>4.7671394319181902E-2</v>
      </c>
      <c r="M56" s="165">
        <f t="shared" si="11"/>
        <v>4.5582629380173184E-2</v>
      </c>
    </row>
    <row r="57" spans="1:13" x14ac:dyDescent="0.25">
      <c r="A57" s="156" t="s">
        <v>552</v>
      </c>
      <c r="B57" s="165">
        <f t="shared" si="11"/>
        <v>5.8994623774298108E-3</v>
      </c>
      <c r="C57" s="165">
        <f t="shared" si="11"/>
        <v>5.5765505823698333E-3</v>
      </c>
      <c r="D57" s="165">
        <f t="shared" si="11"/>
        <v>5.9126854727116918E-3</v>
      </c>
      <c r="E57" s="165">
        <f t="shared" si="11"/>
        <v>5.8708406314766613E-3</v>
      </c>
      <c r="F57" s="165">
        <f t="shared" si="11"/>
        <v>5.8973826547923675E-3</v>
      </c>
      <c r="G57" s="165">
        <f t="shared" si="11"/>
        <v>5.836814220533686E-3</v>
      </c>
      <c r="H57" s="165">
        <f t="shared" si="11"/>
        <v>6.3003589675527981E-3</v>
      </c>
      <c r="I57" s="165">
        <f t="shared" si="11"/>
        <v>6.2442869930985313E-3</v>
      </c>
      <c r="J57" s="165">
        <f t="shared" si="11"/>
        <v>6.0627863849229092E-3</v>
      </c>
      <c r="K57" s="165">
        <f t="shared" si="11"/>
        <v>6.651452033671775E-3</v>
      </c>
      <c r="L57" s="165">
        <f t="shared" si="11"/>
        <v>6.6479933300150774E-3</v>
      </c>
      <c r="M57" s="165">
        <f t="shared" si="11"/>
        <v>7.0491927011499082E-3</v>
      </c>
    </row>
    <row r="58" spans="1:13" x14ac:dyDescent="0.25">
      <c r="A58" s="156" t="s">
        <v>553</v>
      </c>
      <c r="B58" s="165">
        <f t="shared" si="11"/>
        <v>4.8633056415173003E-3</v>
      </c>
      <c r="C58" s="165">
        <f t="shared" si="11"/>
        <v>5.2364422707801041E-3</v>
      </c>
      <c r="D58" s="165">
        <f t="shared" si="11"/>
        <v>5.2997309224974889E-3</v>
      </c>
      <c r="E58" s="165">
        <f t="shared" si="11"/>
        <v>5.1387185377355276E-3</v>
      </c>
      <c r="F58" s="165">
        <f t="shared" si="11"/>
        <v>5.5383024968709699E-3</v>
      </c>
      <c r="G58" s="165">
        <f t="shared" si="11"/>
        <v>5.8928092062622214E-3</v>
      </c>
      <c r="H58" s="165">
        <f t="shared" si="11"/>
        <v>5.9772716985655181E-3</v>
      </c>
      <c r="I58" s="165">
        <f t="shared" si="11"/>
        <v>6.164798179193738E-3</v>
      </c>
      <c r="J58" s="165">
        <f t="shared" si="11"/>
        <v>6.5062872364576247E-3</v>
      </c>
      <c r="K58" s="165">
        <f t="shared" si="11"/>
        <v>6.4561685471968555E-3</v>
      </c>
      <c r="L58" s="165">
        <f t="shared" si="11"/>
        <v>6.964196138020004E-3</v>
      </c>
      <c r="M58" s="165">
        <f t="shared" si="11"/>
        <v>7.5229049299806589E-3</v>
      </c>
    </row>
    <row r="59" spans="1:13" x14ac:dyDescent="0.25">
      <c r="A59" s="156" t="s">
        <v>554</v>
      </c>
      <c r="B59" s="165">
        <f t="shared" si="11"/>
        <v>1.2864546351801317E-2</v>
      </c>
      <c r="C59" s="165">
        <f t="shared" si="11"/>
        <v>1.3353551373132936E-2</v>
      </c>
      <c r="D59" s="165">
        <f t="shared" si="11"/>
        <v>1.319304964572901E-2</v>
      </c>
      <c r="E59" s="165">
        <f t="shared" si="11"/>
        <v>1.3947913199730488E-2</v>
      </c>
      <c r="F59" s="165">
        <f t="shared" si="11"/>
        <v>1.3864520499447332E-2</v>
      </c>
      <c r="G59" s="165">
        <f t="shared" si="11"/>
        <v>1.3233324224762035E-2</v>
      </c>
      <c r="H59" s="165">
        <f t="shared" si="11"/>
        <v>1.4507735514605991E-2</v>
      </c>
      <c r="I59" s="165">
        <f t="shared" si="11"/>
        <v>1.4598046023807126E-2</v>
      </c>
      <c r="J59" s="165">
        <f t="shared" si="11"/>
        <v>1.566693045358732E-2</v>
      </c>
      <c r="K59" s="165">
        <f t="shared" si="11"/>
        <v>1.5645997678005619E-2</v>
      </c>
      <c r="L59" s="165">
        <f t="shared" si="11"/>
        <v>1.6593567772396765E-2</v>
      </c>
      <c r="M59" s="165">
        <f t="shared" si="11"/>
        <v>1.6764538582218089E-2</v>
      </c>
    </row>
    <row r="60" spans="1:13" x14ac:dyDescent="0.25">
      <c r="A60" s="156" t="s">
        <v>555</v>
      </c>
      <c r="B60" s="165">
        <f t="shared" si="11"/>
        <v>3.2385306734695272E-2</v>
      </c>
      <c r="C60" s="165">
        <f t="shared" si="11"/>
        <v>2.6951156419117491E-2</v>
      </c>
      <c r="D60" s="165">
        <f t="shared" si="11"/>
        <v>3.3014561645374862E-2</v>
      </c>
      <c r="E60" s="165">
        <f t="shared" si="11"/>
        <v>3.2246584271612262E-2</v>
      </c>
      <c r="F60" s="165">
        <f t="shared" si="11"/>
        <v>3.6661168266834632E-2</v>
      </c>
      <c r="G60" s="165">
        <f t="shared" si="11"/>
        <v>3.1605966373022258E-2</v>
      </c>
      <c r="H60" s="165">
        <f t="shared" si="11"/>
        <v>3.3510324737709124E-2</v>
      </c>
      <c r="I60" s="165">
        <f t="shared" si="11"/>
        <v>3.3781357954304647E-2</v>
      </c>
      <c r="J60" s="165">
        <f t="shared" si="11"/>
        <v>3.8054458011392872E-2</v>
      </c>
      <c r="K60" s="165">
        <f t="shared" si="11"/>
        <v>3.3648068292729365E-2</v>
      </c>
      <c r="L60" s="165">
        <f t="shared" si="11"/>
        <v>3.718976229762138E-2</v>
      </c>
      <c r="M60" s="165">
        <f t="shared" si="11"/>
        <v>4.3893755967059654E-2</v>
      </c>
    </row>
    <row r="61" spans="1:13" x14ac:dyDescent="0.25">
      <c r="A61" s="156" t="s">
        <v>95</v>
      </c>
      <c r="B61" s="165">
        <f t="shared" si="11"/>
        <v>1</v>
      </c>
      <c r="C61" s="165">
        <f t="shared" si="11"/>
        <v>1</v>
      </c>
      <c r="D61" s="165">
        <f t="shared" si="11"/>
        <v>1</v>
      </c>
      <c r="E61" s="165">
        <f t="shared" si="11"/>
        <v>1</v>
      </c>
      <c r="F61" s="165">
        <f t="shared" si="11"/>
        <v>1</v>
      </c>
      <c r="G61" s="165">
        <f t="shared" si="11"/>
        <v>1</v>
      </c>
      <c r="H61" s="165">
        <f t="shared" si="11"/>
        <v>1</v>
      </c>
      <c r="I61" s="165">
        <f t="shared" si="11"/>
        <v>1</v>
      </c>
      <c r="J61" s="165">
        <f t="shared" si="11"/>
        <v>1</v>
      </c>
      <c r="K61" s="165">
        <f t="shared" si="11"/>
        <v>1</v>
      </c>
      <c r="L61" s="165">
        <f t="shared" si="11"/>
        <v>1</v>
      </c>
      <c r="M61" s="165">
        <f t="shared" si="11"/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B256"/>
  <sheetViews>
    <sheetView topLeftCell="A213" workbookViewId="0">
      <selection activeCell="D231" sqref="D231"/>
    </sheetView>
  </sheetViews>
  <sheetFormatPr defaultRowHeight="15" x14ac:dyDescent="0.25"/>
  <cols>
    <col min="1" max="2" width="15.28515625" style="11" bestFit="1" customWidth="1"/>
  </cols>
  <sheetData>
    <row r="1" spans="1:2" s="134" customFormat="1" x14ac:dyDescent="0.25"/>
    <row r="2" spans="1:2" s="134" customFormat="1" x14ac:dyDescent="0.25"/>
    <row r="3" spans="1:2" x14ac:dyDescent="0.25">
      <c r="A3" s="122"/>
      <c r="B3" s="122"/>
    </row>
    <row r="4" spans="1:2" x14ac:dyDescent="0.25">
      <c r="A4" s="1"/>
      <c r="B4" s="1"/>
    </row>
    <row r="5" spans="1:2" x14ac:dyDescent="0.25">
      <c r="A5" s="15">
        <f>tab_dinamicas!$M5</f>
        <v>120136.09087883031</v>
      </c>
    </row>
    <row r="6" spans="1:2" x14ac:dyDescent="0.25">
      <c r="A6" s="15">
        <f>tab_dinamicas!$M6</f>
        <v>60588.082465738349</v>
      </c>
    </row>
    <row r="7" spans="1:2" x14ac:dyDescent="0.25">
      <c r="A7" s="15">
        <f>tab_dinamicas!$M7</f>
        <v>370406.61904210539</v>
      </c>
    </row>
    <row r="8" spans="1:2" x14ac:dyDescent="0.25">
      <c r="A8" s="15">
        <f>tab_dinamicas!$M8</f>
        <v>37080.875209956983</v>
      </c>
    </row>
    <row r="9" spans="1:2" x14ac:dyDescent="0.25">
      <c r="A9" s="15">
        <f>tab_dinamicas!$M9</f>
        <v>424736.07131573377</v>
      </c>
    </row>
    <row r="10" spans="1:2" x14ac:dyDescent="0.25">
      <c r="A10" s="15">
        <f>tab_dinamicas!$M10</f>
        <v>47686.002192620363</v>
      </c>
    </row>
    <row r="11" spans="1:2" x14ac:dyDescent="0.25">
      <c r="A11" s="15">
        <f>tab_dinamicas!$M11</f>
        <v>94121.111727305601</v>
      </c>
    </row>
    <row r="12" spans="1:2" x14ac:dyDescent="0.25">
      <c r="A12" s="15">
        <f>tab_dinamicas!$M12</f>
        <v>202278.61293621999</v>
      </c>
    </row>
    <row r="13" spans="1:2" x14ac:dyDescent="0.25">
      <c r="A13" s="15">
        <f>tab_dinamicas!$M13</f>
        <v>137135.36943456178</v>
      </c>
    </row>
    <row r="14" spans="1:2" x14ac:dyDescent="0.25">
      <c r="A14" s="15">
        <f>tab_dinamicas!$M14</f>
        <v>619876.90510240069</v>
      </c>
    </row>
    <row r="15" spans="1:2" x14ac:dyDescent="0.25">
      <c r="A15" s="15">
        <f>tab_dinamicas!$M15</f>
        <v>244681.71356124585</v>
      </c>
    </row>
    <row r="16" spans="1:2" x14ac:dyDescent="0.25">
      <c r="A16" s="15">
        <f>tab_dinamicas!$M16</f>
        <v>215458.75116090174</v>
      </c>
    </row>
    <row r="17" spans="1:1" x14ac:dyDescent="0.25">
      <c r="A17" s="15">
        <f>tab_dinamicas!$M17</f>
        <v>1180236.2240346968</v>
      </c>
    </row>
    <row r="18" spans="1:1" x14ac:dyDescent="0.25">
      <c r="A18" s="15">
        <f>tab_dinamicas!$M18</f>
        <v>150802.74405361194</v>
      </c>
    </row>
    <row r="19" spans="1:1" x14ac:dyDescent="0.25">
      <c r="A19" s="15">
        <f>tab_dinamicas!$M19</f>
        <v>221816.98839695987</v>
      </c>
    </row>
    <row r="20" spans="1:1" x14ac:dyDescent="0.25">
      <c r="A20" s="15">
        <f>tab_dinamicas!$M20</f>
        <v>1082738.6015424491</v>
      </c>
    </row>
    <row r="21" spans="1:1" x14ac:dyDescent="0.25">
      <c r="A21" s="15">
        <f>tab_dinamicas!$M21</f>
        <v>3050747.9234010242</v>
      </c>
    </row>
    <row r="22" spans="1:1" x14ac:dyDescent="0.25">
      <c r="A22" s="15">
        <f>tab_dinamicas!$M22</f>
        <v>636533.84587526799</v>
      </c>
    </row>
    <row r="23" spans="1:1" x14ac:dyDescent="0.25">
      <c r="A23" s="15">
        <f>tab_dinamicas!$M23</f>
        <v>10343175.97601804</v>
      </c>
    </row>
    <row r="24" spans="1:1" x14ac:dyDescent="0.25">
      <c r="A24" s="15">
        <f>tab_dinamicas!$M24</f>
        <v>25782687.861596175</v>
      </c>
    </row>
    <row r="25" spans="1:1" x14ac:dyDescent="0.25">
      <c r="A25" s="15">
        <f>tab_dinamicas!$M25</f>
        <v>2723068.3982521943</v>
      </c>
    </row>
    <row r="26" spans="1:1" x14ac:dyDescent="0.25">
      <c r="A26" s="15">
        <f>tab_dinamicas!$M26</f>
        <v>1325622.8017911564</v>
      </c>
    </row>
    <row r="27" spans="1:1" x14ac:dyDescent="0.25">
      <c r="A27" s="15">
        <f>tab_dinamicas!$M27</f>
        <v>2877152.529992634</v>
      </c>
    </row>
    <row r="28" spans="1:1" x14ac:dyDescent="0.25">
      <c r="A28" s="15">
        <f>tab_dinamicas!$M28</f>
        <v>324654.56807005277</v>
      </c>
    </row>
    <row r="29" spans="1:1" x14ac:dyDescent="0.25">
      <c r="A29" s="15">
        <f>tab_dinamicas!$M29</f>
        <v>267633.60649268504</v>
      </c>
    </row>
    <row r="30" spans="1:1" x14ac:dyDescent="0.25">
      <c r="A30" s="15">
        <f>tab_dinamicas!$M30</f>
        <v>707951.58474776126</v>
      </c>
    </row>
    <row r="31" spans="1:1" x14ac:dyDescent="0.25">
      <c r="A31" s="15">
        <f>tab_dinamicas!$M31</f>
        <v>1782202.6986718851</v>
      </c>
    </row>
    <row r="32" spans="1:1" x14ac:dyDescent="0.25">
      <c r="A32" s="15">
        <f>tab_dinamicas!$M32</f>
        <v>55031212.557964206</v>
      </c>
    </row>
    <row r="33" spans="1:2" s="134" customFormat="1" x14ac:dyDescent="0.25">
      <c r="A33" s="154"/>
    </row>
    <row r="34" spans="1:2" s="134" customFormat="1" x14ac:dyDescent="0.25">
      <c r="A34" s="154"/>
    </row>
    <row r="37" spans="1:2" x14ac:dyDescent="0.25">
      <c r="A37" s="15">
        <v>106422.11491590577</v>
      </c>
      <c r="B37" s="1"/>
    </row>
    <row r="38" spans="1:2" x14ac:dyDescent="0.25">
      <c r="A38" s="15">
        <v>48955.569945708805</v>
      </c>
    </row>
    <row r="39" spans="1:2" x14ac:dyDescent="0.25">
      <c r="A39" s="15">
        <v>330444.3195607955</v>
      </c>
    </row>
    <row r="40" spans="1:2" x14ac:dyDescent="0.25">
      <c r="A40" s="15">
        <v>30453.497606729077</v>
      </c>
    </row>
    <row r="41" spans="1:2" x14ac:dyDescent="0.25">
      <c r="A41" s="15">
        <v>377893.22217887512</v>
      </c>
    </row>
    <row r="42" spans="1:2" x14ac:dyDescent="0.25">
      <c r="A42" s="15">
        <v>41818.533550123902</v>
      </c>
    </row>
    <row r="43" spans="1:2" x14ac:dyDescent="0.25">
      <c r="A43" s="15">
        <v>103866.9903297347</v>
      </c>
    </row>
    <row r="44" spans="1:2" x14ac:dyDescent="0.25">
      <c r="A44" s="15">
        <v>208465.14025413874</v>
      </c>
    </row>
    <row r="45" spans="1:2" x14ac:dyDescent="0.25">
      <c r="A45" s="15">
        <v>117469.24469326844</v>
      </c>
    </row>
    <row r="46" spans="1:2" x14ac:dyDescent="0.25">
      <c r="A46" s="15">
        <v>552880.03763695678</v>
      </c>
    </row>
    <row r="47" spans="1:2" x14ac:dyDescent="0.25">
      <c r="A47" s="15">
        <v>204498.36493001282</v>
      </c>
    </row>
    <row r="48" spans="1:2" x14ac:dyDescent="0.25">
      <c r="A48" s="15">
        <v>168852.60114913361</v>
      </c>
    </row>
    <row r="49" spans="1:1" x14ac:dyDescent="0.25">
      <c r="A49" s="15">
        <v>1054585.9388408945</v>
      </c>
    </row>
    <row r="50" spans="1:1" x14ac:dyDescent="0.25">
      <c r="A50" s="15">
        <v>129820.31145717467</v>
      </c>
    </row>
    <row r="51" spans="1:1" x14ac:dyDescent="0.25">
      <c r="A51" s="15">
        <v>163218.18195047547</v>
      </c>
    </row>
    <row r="52" spans="1:1" x14ac:dyDescent="0.25">
      <c r="A52" s="15">
        <v>947461.98456327128</v>
      </c>
    </row>
    <row r="53" spans="1:1" x14ac:dyDescent="0.25">
      <c r="A53" s="15">
        <v>2633058.9074731166</v>
      </c>
    </row>
    <row r="54" spans="1:1" x14ac:dyDescent="0.25">
      <c r="A54" s="15">
        <v>642744.30696957465</v>
      </c>
    </row>
    <row r="55" spans="1:1" x14ac:dyDescent="0.25">
      <c r="A55" s="15">
        <v>8317421.9118984556</v>
      </c>
    </row>
    <row r="56" spans="1:1" x14ac:dyDescent="0.25">
      <c r="A56" s="15">
        <v>21784430.590365399</v>
      </c>
    </row>
    <row r="57" spans="1:1" x14ac:dyDescent="0.25">
      <c r="A57" s="15">
        <v>2251235.9472426875</v>
      </c>
    </row>
    <row r="58" spans="1:1" x14ac:dyDescent="0.25">
      <c r="A58" s="15">
        <v>1175458.3800533339</v>
      </c>
    </row>
    <row r="59" spans="1:1" x14ac:dyDescent="0.25">
      <c r="A59" s="15">
        <v>2601844.1275171195</v>
      </c>
    </row>
    <row r="60" spans="1:1" x14ac:dyDescent="0.25">
      <c r="A60" s="15">
        <v>258547.20249015439</v>
      </c>
    </row>
    <row r="61" spans="1:1" x14ac:dyDescent="0.25">
      <c r="A61" s="15">
        <v>242778.66399914233</v>
      </c>
    </row>
    <row r="62" spans="1:1" x14ac:dyDescent="0.25">
      <c r="A62" s="15">
        <v>619114.50453747739</v>
      </c>
    </row>
    <row r="63" spans="1:1" x14ac:dyDescent="0.25">
      <c r="A63" s="15">
        <v>1249544.1390000237</v>
      </c>
    </row>
    <row r="64" spans="1:1" x14ac:dyDescent="0.25">
      <c r="A64" s="15">
        <v>46363284.735109687</v>
      </c>
    </row>
    <row r="65" spans="1:1" s="134" customFormat="1" x14ac:dyDescent="0.25">
      <c r="A65" s="154"/>
    </row>
    <row r="66" spans="1:1" s="134" customFormat="1" x14ac:dyDescent="0.25">
      <c r="A66" s="154"/>
    </row>
    <row r="69" spans="1:1" x14ac:dyDescent="0.25">
      <c r="A69" s="15">
        <v>123709.4220755151</v>
      </c>
    </row>
    <row r="70" spans="1:1" x14ac:dyDescent="0.25">
      <c r="A70" s="15">
        <v>49546.168597858574</v>
      </c>
    </row>
    <row r="71" spans="1:1" x14ac:dyDescent="0.25">
      <c r="A71" s="15">
        <v>352050.9245905095</v>
      </c>
    </row>
    <row r="72" spans="1:1" x14ac:dyDescent="0.25">
      <c r="A72" s="15">
        <v>36370.471376923997</v>
      </c>
    </row>
    <row r="73" spans="1:1" x14ac:dyDescent="0.25">
      <c r="A73" s="15">
        <v>431913.16441226233</v>
      </c>
    </row>
    <row r="74" spans="1:1" x14ac:dyDescent="0.25">
      <c r="A74" s="15">
        <v>37349.679097411048</v>
      </c>
    </row>
    <row r="75" spans="1:1" x14ac:dyDescent="0.25">
      <c r="A75" s="15">
        <v>67444.269203678472</v>
      </c>
    </row>
    <row r="76" spans="1:1" x14ac:dyDescent="0.25">
      <c r="A76" s="15">
        <v>191791.74981569216</v>
      </c>
    </row>
    <row r="77" spans="1:1" x14ac:dyDescent="0.25">
      <c r="A77" s="15">
        <v>120410.09008515239</v>
      </c>
    </row>
    <row r="78" spans="1:1" x14ac:dyDescent="0.25">
      <c r="A78" s="15">
        <v>612135.97600529483</v>
      </c>
    </row>
    <row r="79" spans="1:1" x14ac:dyDescent="0.25">
      <c r="A79" s="15">
        <v>231983.15984841995</v>
      </c>
    </row>
    <row r="80" spans="1:1" x14ac:dyDescent="0.25">
      <c r="A80" s="15">
        <v>216074.30289671748</v>
      </c>
    </row>
    <row r="81" spans="1:1" x14ac:dyDescent="0.25">
      <c r="A81" s="15">
        <v>1049721.3883848912</v>
      </c>
    </row>
    <row r="82" spans="1:1" x14ac:dyDescent="0.25">
      <c r="A82" s="15">
        <v>168948.50366145125</v>
      </c>
    </row>
    <row r="83" spans="1:1" x14ac:dyDescent="0.25">
      <c r="A83" s="15">
        <v>156403.82706248347</v>
      </c>
    </row>
    <row r="84" spans="1:1" x14ac:dyDescent="0.25">
      <c r="A84" s="15">
        <v>970749.83839056233</v>
      </c>
    </row>
    <row r="85" spans="1:1" x14ac:dyDescent="0.25">
      <c r="A85" s="15">
        <v>2659161.254635294</v>
      </c>
    </row>
    <row r="86" spans="1:1" x14ac:dyDescent="0.25">
      <c r="A86" s="15">
        <v>623779.20280211233</v>
      </c>
    </row>
    <row r="87" spans="1:1" x14ac:dyDescent="0.25">
      <c r="A87" s="15">
        <v>8407329.1385721695</v>
      </c>
    </row>
    <row r="88" spans="1:1" x14ac:dyDescent="0.25">
      <c r="A88" s="15">
        <v>23785996.559937295</v>
      </c>
    </row>
    <row r="89" spans="1:1" x14ac:dyDescent="0.25">
      <c r="A89" s="15">
        <v>2400917.0224070684</v>
      </c>
    </row>
    <row r="90" spans="1:1" x14ac:dyDescent="0.25">
      <c r="A90" s="15">
        <v>1264548.9323419968</v>
      </c>
    </row>
    <row r="91" spans="1:1" x14ac:dyDescent="0.25">
      <c r="A91" s="15">
        <v>2606360.6414735089</v>
      </c>
    </row>
    <row r="92" spans="1:1" x14ac:dyDescent="0.25">
      <c r="A92" s="15">
        <v>292094.47242756194</v>
      </c>
    </row>
    <row r="93" spans="1:1" x14ac:dyDescent="0.25">
      <c r="A93" s="15">
        <v>261813.70799434424</v>
      </c>
    </row>
    <row r="94" spans="1:1" x14ac:dyDescent="0.25">
      <c r="A94" s="15">
        <v>651754.07921918319</v>
      </c>
    </row>
    <row r="95" spans="1:1" x14ac:dyDescent="0.25">
      <c r="A95" s="15">
        <v>1630962.9542682786</v>
      </c>
    </row>
    <row r="96" spans="1:1" x14ac:dyDescent="0.25">
      <c r="A96" s="15">
        <v>49401320.901583627</v>
      </c>
    </row>
    <row r="97" spans="1:1" s="134" customFormat="1" x14ac:dyDescent="0.25">
      <c r="A97" s="154"/>
    </row>
    <row r="98" spans="1:1" s="134" customFormat="1" x14ac:dyDescent="0.25">
      <c r="A98" s="154"/>
    </row>
    <row r="101" spans="1:1" x14ac:dyDescent="0.25">
      <c r="A101" s="15">
        <v>150485.71868051629</v>
      </c>
    </row>
    <row r="102" spans="1:1" x14ac:dyDescent="0.25">
      <c r="A102" s="15">
        <v>57450.66938759925</v>
      </c>
    </row>
    <row r="103" spans="1:1" x14ac:dyDescent="0.25">
      <c r="A103" s="15">
        <v>424954.23414119967</v>
      </c>
    </row>
    <row r="104" spans="1:1" x14ac:dyDescent="0.25">
      <c r="A104" s="15">
        <v>39656.727752785242</v>
      </c>
    </row>
    <row r="105" spans="1:1" x14ac:dyDescent="0.25">
      <c r="A105" s="15">
        <v>500026.93728800851</v>
      </c>
    </row>
    <row r="106" spans="1:1" x14ac:dyDescent="0.25">
      <c r="A106" s="15">
        <v>37025.169440051315</v>
      </c>
    </row>
    <row r="107" spans="1:1" x14ac:dyDescent="0.25">
      <c r="A107" s="15">
        <v>66608.818155399989</v>
      </c>
    </row>
    <row r="108" spans="1:1" x14ac:dyDescent="0.25">
      <c r="A108" s="15">
        <v>235093.39520427192</v>
      </c>
    </row>
    <row r="109" spans="1:1" x14ac:dyDescent="0.25">
      <c r="A109" s="15">
        <v>135768.01621724866</v>
      </c>
    </row>
    <row r="110" spans="1:1" x14ac:dyDescent="0.25">
      <c r="A110" s="15">
        <v>745883.01657985419</v>
      </c>
    </row>
    <row r="111" spans="1:1" x14ac:dyDescent="0.25">
      <c r="A111" s="15">
        <v>277677.16741045844</v>
      </c>
    </row>
    <row r="112" spans="1:1" x14ac:dyDescent="0.25">
      <c r="A112" s="15">
        <v>256751.34598900389</v>
      </c>
    </row>
    <row r="113" spans="1:1" x14ac:dyDescent="0.25">
      <c r="A113" s="15">
        <v>1136515.7920200485</v>
      </c>
    </row>
    <row r="114" spans="1:1" x14ac:dyDescent="0.25">
      <c r="A114" s="15">
        <v>177845.83390738332</v>
      </c>
    </row>
    <row r="115" spans="1:1" x14ac:dyDescent="0.25">
      <c r="A115" s="15">
        <v>172742.5442874704</v>
      </c>
    </row>
    <row r="116" spans="1:1" x14ac:dyDescent="0.25">
      <c r="A116" s="15">
        <v>1086513.6113373211</v>
      </c>
    </row>
    <row r="117" spans="1:1" x14ac:dyDescent="0.25">
      <c r="A117" s="15">
        <v>3111067.9387899945</v>
      </c>
    </row>
    <row r="118" spans="1:1" x14ac:dyDescent="0.25">
      <c r="A118" s="15">
        <v>648241.09405148542</v>
      </c>
    </row>
    <row r="119" spans="1:1" x14ac:dyDescent="0.25">
      <c r="A119" s="15">
        <v>9246192.6622999329</v>
      </c>
    </row>
    <row r="120" spans="1:1" x14ac:dyDescent="0.25">
      <c r="A120" s="15">
        <v>26092358.138930373</v>
      </c>
    </row>
    <row r="121" spans="1:1" x14ac:dyDescent="0.25">
      <c r="A121" s="15">
        <v>2749153.6383788818</v>
      </c>
    </row>
    <row r="122" spans="1:1" x14ac:dyDescent="0.25">
      <c r="A122" s="15">
        <v>1440227.4114584532</v>
      </c>
    </row>
    <row r="123" spans="1:1" x14ac:dyDescent="0.25">
      <c r="A123" s="15">
        <v>2922955.6017433438</v>
      </c>
    </row>
    <row r="124" spans="1:1" x14ac:dyDescent="0.25">
      <c r="A124" s="15">
        <v>322008.3727393942</v>
      </c>
    </row>
    <row r="125" spans="1:1" x14ac:dyDescent="0.25">
      <c r="A125" s="15">
        <v>281852.37824890093</v>
      </c>
    </row>
    <row r="126" spans="1:1" x14ac:dyDescent="0.25">
      <c r="A126" s="15">
        <v>765025.84799782711</v>
      </c>
    </row>
    <row r="127" spans="1:1" x14ac:dyDescent="0.25">
      <c r="A127" s="15">
        <v>1768685.4029103257</v>
      </c>
    </row>
    <row r="128" spans="1:1" x14ac:dyDescent="0.25">
      <c r="A128" s="15">
        <v>54848767.485347532</v>
      </c>
    </row>
    <row r="129" spans="1:1" s="134" customFormat="1" x14ac:dyDescent="0.25">
      <c r="A129" s="154"/>
    </row>
    <row r="130" spans="1:1" s="134" customFormat="1" x14ac:dyDescent="0.25">
      <c r="A130" s="154"/>
    </row>
    <row r="133" spans="1:1" x14ac:dyDescent="0.25">
      <c r="A133" s="15">
        <v>165170.89252092323</v>
      </c>
    </row>
    <row r="134" spans="1:1" x14ac:dyDescent="0.25">
      <c r="A134" s="15">
        <v>49047.181860210076</v>
      </c>
    </row>
    <row r="135" spans="1:1" x14ac:dyDescent="0.25">
      <c r="A135" s="15">
        <v>462437.58843171434</v>
      </c>
    </row>
    <row r="136" spans="1:1" x14ac:dyDescent="0.25">
      <c r="A136" s="15">
        <v>43466.103422942324</v>
      </c>
    </row>
    <row r="137" spans="1:1" x14ac:dyDescent="0.25">
      <c r="A137" s="15">
        <v>503245.78365254763</v>
      </c>
    </row>
    <row r="138" spans="1:1" x14ac:dyDescent="0.25">
      <c r="A138" s="15">
        <v>41696.111007533211</v>
      </c>
    </row>
    <row r="139" spans="1:1" x14ac:dyDescent="0.25">
      <c r="A139" s="15">
        <v>76094.395832534545</v>
      </c>
    </row>
    <row r="140" spans="1:1" x14ac:dyDescent="0.25">
      <c r="A140" s="15">
        <v>256982.20494505344</v>
      </c>
    </row>
    <row r="141" spans="1:1" x14ac:dyDescent="0.25">
      <c r="A141" s="15">
        <v>159570.38774345777</v>
      </c>
    </row>
    <row r="142" spans="1:1" x14ac:dyDescent="0.25">
      <c r="A142" s="15">
        <v>758625.59037208301</v>
      </c>
    </row>
    <row r="143" spans="1:1" x14ac:dyDescent="0.25">
      <c r="A143" s="15">
        <v>370675.43736572698</v>
      </c>
    </row>
    <row r="144" spans="1:1" x14ac:dyDescent="0.25">
      <c r="A144" s="15">
        <v>271034.15353368607</v>
      </c>
    </row>
    <row r="145" spans="1:1" x14ac:dyDescent="0.25">
      <c r="A145" s="15">
        <v>1248715.167320766</v>
      </c>
    </row>
    <row r="146" spans="1:1" x14ac:dyDescent="0.25">
      <c r="A146" s="15">
        <v>184410.27791691219</v>
      </c>
    </row>
    <row r="147" spans="1:1" x14ac:dyDescent="0.25">
      <c r="A147" s="15">
        <v>198661.05084121073</v>
      </c>
    </row>
    <row r="148" spans="1:1" x14ac:dyDescent="0.25">
      <c r="A148" s="15">
        <v>1168664.1813693501</v>
      </c>
    </row>
    <row r="149" spans="1:1" x14ac:dyDescent="0.25">
      <c r="A149" s="15">
        <v>3020891.0695117153</v>
      </c>
    </row>
    <row r="150" spans="1:1" x14ac:dyDescent="0.25">
      <c r="A150" s="15">
        <v>684628.63038817351</v>
      </c>
    </row>
    <row r="151" spans="1:1" x14ac:dyDescent="0.25">
      <c r="A151" s="15">
        <v>10115451.661460072</v>
      </c>
    </row>
    <row r="152" spans="1:1" x14ac:dyDescent="0.25">
      <c r="A152" s="15">
        <v>27090702.243232381</v>
      </c>
    </row>
    <row r="153" spans="1:1" x14ac:dyDescent="0.25">
      <c r="A153" s="15">
        <v>2776250.7357401801</v>
      </c>
    </row>
    <row r="154" spans="1:1" x14ac:dyDescent="0.25">
      <c r="A154" s="15">
        <v>1472315.1026862566</v>
      </c>
    </row>
    <row r="155" spans="1:1" x14ac:dyDescent="0.25">
      <c r="A155" s="15">
        <v>2958791.3920722604</v>
      </c>
    </row>
    <row r="156" spans="1:1" x14ac:dyDescent="0.25">
      <c r="A156" s="15">
        <v>339981.59873228276</v>
      </c>
    </row>
    <row r="157" spans="1:1" x14ac:dyDescent="0.25">
      <c r="A157" s="15">
        <v>319280.78053729062</v>
      </c>
    </row>
    <row r="158" spans="1:1" x14ac:dyDescent="0.25">
      <c r="A158" s="15">
        <v>799283.70278434455</v>
      </c>
    </row>
    <row r="159" spans="1:1" x14ac:dyDescent="0.25">
      <c r="A159" s="15">
        <v>2113500.7389461156</v>
      </c>
    </row>
    <row r="160" spans="1:1" x14ac:dyDescent="0.25">
      <c r="A160" s="15">
        <v>57649574.164227739</v>
      </c>
    </row>
    <row r="161" spans="1:1" s="134" customFormat="1" x14ac:dyDescent="0.25">
      <c r="A161" s="154"/>
    </row>
    <row r="162" spans="1:1" s="134" customFormat="1" x14ac:dyDescent="0.25">
      <c r="A162" s="154"/>
    </row>
    <row r="165" spans="1:1" x14ac:dyDescent="0.25">
      <c r="A165" s="15">
        <v>174246.18837102337</v>
      </c>
    </row>
    <row r="166" spans="1:1" x14ac:dyDescent="0.25">
      <c r="A166" s="15">
        <v>59193.539962688315</v>
      </c>
    </row>
    <row r="167" spans="1:1" x14ac:dyDescent="0.25">
      <c r="A167" s="15">
        <v>507324.10339250905</v>
      </c>
    </row>
    <row r="168" spans="1:1" x14ac:dyDescent="0.25">
      <c r="A168" s="15">
        <v>51519.965688241296</v>
      </c>
    </row>
    <row r="169" spans="1:1" x14ac:dyDescent="0.25">
      <c r="A169" s="15">
        <v>536259.57414296409</v>
      </c>
    </row>
    <row r="170" spans="1:1" x14ac:dyDescent="0.25">
      <c r="A170" s="15">
        <v>44929.807321996479</v>
      </c>
    </row>
    <row r="171" spans="1:1" x14ac:dyDescent="0.25">
      <c r="A171" s="15">
        <v>89493.455956772144</v>
      </c>
    </row>
    <row r="172" spans="1:1" x14ac:dyDescent="0.25">
      <c r="A172" s="15">
        <v>306375.87393277901</v>
      </c>
    </row>
    <row r="173" spans="1:1" x14ac:dyDescent="0.25">
      <c r="A173" s="15">
        <v>195529.44900328072</v>
      </c>
    </row>
    <row r="174" spans="1:1" x14ac:dyDescent="0.25">
      <c r="A174" s="15">
        <v>844039.75742234581</v>
      </c>
    </row>
    <row r="175" spans="1:1" x14ac:dyDescent="0.25">
      <c r="A175" s="15">
        <v>393608.53169158491</v>
      </c>
    </row>
    <row r="176" spans="1:1" x14ac:dyDescent="0.25">
      <c r="A176" s="15">
        <v>310793.35432669561</v>
      </c>
    </row>
    <row r="177" spans="1:1" x14ac:dyDescent="0.25">
      <c r="A177" s="15">
        <v>1365914.9404611904</v>
      </c>
    </row>
    <row r="178" spans="1:1" x14ac:dyDescent="0.25">
      <c r="A178" s="15">
        <v>199704.80298865074</v>
      </c>
    </row>
    <row r="179" spans="1:1" x14ac:dyDescent="0.25">
      <c r="A179" s="15">
        <v>218869.69963778614</v>
      </c>
    </row>
    <row r="180" spans="1:1" x14ac:dyDescent="0.25">
      <c r="A180" s="15">
        <v>1190632.1263853908</v>
      </c>
    </row>
    <row r="181" spans="1:1" x14ac:dyDescent="0.25">
      <c r="A181" s="15">
        <v>3206878.5505651007</v>
      </c>
    </row>
    <row r="182" spans="1:1" x14ac:dyDescent="0.25">
      <c r="A182" s="15">
        <v>723669.0999969542</v>
      </c>
    </row>
    <row r="183" spans="1:1" x14ac:dyDescent="0.25">
      <c r="A183" s="15">
        <v>10763402.079047199</v>
      </c>
    </row>
    <row r="184" spans="1:1" x14ac:dyDescent="0.25">
      <c r="A184" s="15">
        <v>29319774.908007503</v>
      </c>
    </row>
    <row r="185" spans="1:1" x14ac:dyDescent="0.25">
      <c r="A185" s="15">
        <v>3077129.8072807118</v>
      </c>
    </row>
    <row r="186" spans="1:1" x14ac:dyDescent="0.25">
      <c r="A186" s="15">
        <v>1600007.4938884955</v>
      </c>
    </row>
    <row r="187" spans="1:1" x14ac:dyDescent="0.25">
      <c r="A187" s="15">
        <v>2938317.3245647983</v>
      </c>
    </row>
    <row r="188" spans="1:1" x14ac:dyDescent="0.25">
      <c r="A188" s="15">
        <v>359561.73528176174</v>
      </c>
    </row>
    <row r="189" spans="1:1" x14ac:dyDescent="0.25">
      <c r="A189" s="15">
        <v>363011.16051184706</v>
      </c>
    </row>
    <row r="190" spans="1:1" x14ac:dyDescent="0.25">
      <c r="A190" s="15">
        <v>815204.46634440741</v>
      </c>
    </row>
    <row r="191" spans="1:1" x14ac:dyDescent="0.25">
      <c r="A191" s="15">
        <v>1947003.2255544032</v>
      </c>
    </row>
    <row r="192" spans="1:1" x14ac:dyDescent="0.25">
      <c r="A192" s="15">
        <v>61602395.021729089</v>
      </c>
    </row>
    <row r="193" spans="1:1" s="134" customFormat="1" x14ac:dyDescent="0.25">
      <c r="A193" s="154"/>
    </row>
    <row r="194" spans="1:1" s="134" customFormat="1" x14ac:dyDescent="0.25">
      <c r="A194" s="154"/>
    </row>
    <row r="197" spans="1:1" x14ac:dyDescent="0.25">
      <c r="A197" s="15">
        <v>185577.77103437923</v>
      </c>
    </row>
    <row r="198" spans="1:1" x14ac:dyDescent="0.25">
      <c r="A198" s="15">
        <v>66801.896995552554</v>
      </c>
    </row>
    <row r="199" spans="1:1" x14ac:dyDescent="0.25">
      <c r="A199" s="15">
        <v>499040.78563634952</v>
      </c>
    </row>
    <row r="200" spans="1:1" x14ac:dyDescent="0.25">
      <c r="A200" s="15">
        <v>54737.470473099464</v>
      </c>
    </row>
    <row r="201" spans="1:1" x14ac:dyDescent="0.25">
      <c r="A201" s="15">
        <v>556422.09071558737</v>
      </c>
    </row>
    <row r="202" spans="1:1" x14ac:dyDescent="0.25">
      <c r="A202" s="15">
        <v>50262.35232127177</v>
      </c>
    </row>
    <row r="203" spans="1:1" x14ac:dyDescent="0.25">
      <c r="A203" s="15">
        <v>96117.163145698185</v>
      </c>
    </row>
    <row r="204" spans="1:1" x14ac:dyDescent="0.25">
      <c r="A204" s="15">
        <v>321774.87108326005</v>
      </c>
    </row>
    <row r="205" spans="1:1" x14ac:dyDescent="0.25">
      <c r="A205" s="15">
        <v>230055.3912577735</v>
      </c>
    </row>
    <row r="206" spans="1:1" x14ac:dyDescent="0.25">
      <c r="A206" s="15">
        <v>902755.8130369389</v>
      </c>
    </row>
    <row r="207" spans="1:1" x14ac:dyDescent="0.25">
      <c r="A207" s="15">
        <v>376842.52124710975</v>
      </c>
    </row>
    <row r="208" spans="1:1" x14ac:dyDescent="0.25">
      <c r="A208" s="15">
        <v>313779.71692824358</v>
      </c>
    </row>
    <row r="209" spans="1:1" x14ac:dyDescent="0.25">
      <c r="A209" s="15">
        <v>1317617.0653506403</v>
      </c>
    </row>
    <row r="210" spans="1:1" x14ac:dyDescent="0.25">
      <c r="A210" s="15">
        <v>195786.8697921226</v>
      </c>
    </row>
    <row r="211" spans="1:1" x14ac:dyDescent="0.25">
      <c r="A211" s="15">
        <v>240016.05748690446</v>
      </c>
    </row>
    <row r="212" spans="1:1" x14ac:dyDescent="0.25">
      <c r="A212" s="15">
        <v>1210065.2610480434</v>
      </c>
    </row>
    <row r="213" spans="1:1" x14ac:dyDescent="0.25">
      <c r="A213" s="15">
        <v>3249946.8780582277</v>
      </c>
    </row>
    <row r="214" spans="1:1" x14ac:dyDescent="0.25">
      <c r="A214" s="15">
        <v>764056.49337395257</v>
      </c>
    </row>
    <row r="215" spans="1:1" x14ac:dyDescent="0.25">
      <c r="A215" s="15">
        <v>10301521.021997018</v>
      </c>
    </row>
    <row r="216" spans="1:1" x14ac:dyDescent="0.25">
      <c r="A216" s="15">
        <v>28306254.742139541</v>
      </c>
    </row>
    <row r="217" spans="1:1" x14ac:dyDescent="0.25">
      <c r="A217" s="15">
        <v>3096997.8764600153</v>
      </c>
    </row>
    <row r="218" spans="1:1" x14ac:dyDescent="0.25">
      <c r="A218" s="15">
        <v>1676567.0499483354</v>
      </c>
    </row>
    <row r="219" spans="1:1" x14ac:dyDescent="0.25">
      <c r="A219" s="15">
        <v>3019683.5244183931</v>
      </c>
    </row>
    <row r="220" spans="1:1" x14ac:dyDescent="0.25">
      <c r="A220" s="15">
        <v>390796.31230136694</v>
      </c>
    </row>
    <row r="221" spans="1:1" x14ac:dyDescent="0.25">
      <c r="A221" s="15">
        <v>370094.79355944844</v>
      </c>
    </row>
    <row r="222" spans="1:1" x14ac:dyDescent="0.25">
      <c r="A222" s="15">
        <v>890017.03583611478</v>
      </c>
    </row>
    <row r="223" spans="1:1" x14ac:dyDescent="0.25">
      <c r="A223" s="15">
        <v>2077272.340601153</v>
      </c>
    </row>
    <row r="224" spans="1:1" x14ac:dyDescent="0.25">
      <c r="A224" s="15">
        <v>60760861.166246548</v>
      </c>
    </row>
    <row r="225" spans="1:1" s="134" customFormat="1" x14ac:dyDescent="0.25">
      <c r="A225" s="154"/>
    </row>
    <row r="226" spans="1:1" s="134" customFormat="1" x14ac:dyDescent="0.25">
      <c r="A226" s="154"/>
    </row>
    <row r="229" spans="1:1" x14ac:dyDescent="0.25">
      <c r="A229" s="15">
        <v>218240.85715679129</v>
      </c>
    </row>
    <row r="230" spans="1:1" x14ac:dyDescent="0.25">
      <c r="A230" s="15">
        <v>72891.888876762474</v>
      </c>
    </row>
    <row r="231" spans="1:1" x14ac:dyDescent="0.25">
      <c r="A231" s="15">
        <v>536755.65743250935</v>
      </c>
    </row>
    <row r="232" spans="1:1" x14ac:dyDescent="0.25">
      <c r="A232" s="15">
        <v>60218.254987456108</v>
      </c>
    </row>
    <row r="233" spans="1:1" x14ac:dyDescent="0.25">
      <c r="A233" s="15">
        <v>622131.12004598638</v>
      </c>
    </row>
    <row r="234" spans="1:1" x14ac:dyDescent="0.25">
      <c r="A234" s="15">
        <v>53317.482748342736</v>
      </c>
    </row>
    <row r="235" spans="1:1" x14ac:dyDescent="0.25">
      <c r="A235" s="15">
        <v>101809.44433390624</v>
      </c>
    </row>
    <row r="236" spans="1:1" x14ac:dyDescent="0.25">
      <c r="A236" s="15">
        <v>329970.01964871358</v>
      </c>
    </row>
    <row r="237" spans="1:1" x14ac:dyDescent="0.25">
      <c r="A237" s="15">
        <v>208376.343013662</v>
      </c>
    </row>
    <row r="238" spans="1:1" x14ac:dyDescent="0.25">
      <c r="A238" s="15">
        <v>998093.97211885941</v>
      </c>
    </row>
    <row r="239" spans="1:1" x14ac:dyDescent="0.25">
      <c r="A239" s="15">
        <v>397163.26313252049</v>
      </c>
    </row>
    <row r="240" spans="1:1" x14ac:dyDescent="0.25">
      <c r="A240" s="15">
        <v>374054.55793646962</v>
      </c>
    </row>
    <row r="241" spans="1:1" x14ac:dyDescent="0.25">
      <c r="A241" s="15">
        <v>1314339.8066337372</v>
      </c>
    </row>
    <row r="242" spans="1:1" x14ac:dyDescent="0.25">
      <c r="A242" s="15">
        <v>228128.78413936999</v>
      </c>
    </row>
    <row r="243" spans="1:1" x14ac:dyDescent="0.25">
      <c r="A243" s="15">
        <v>259219.93600598708</v>
      </c>
    </row>
    <row r="244" spans="1:1" x14ac:dyDescent="0.25">
      <c r="A244" s="15">
        <v>1346691.1934626806</v>
      </c>
    </row>
    <row r="245" spans="1:1" x14ac:dyDescent="0.25">
      <c r="A245" s="15">
        <v>3323977.3450302859</v>
      </c>
    </row>
    <row r="246" spans="1:1" x14ac:dyDescent="0.25">
      <c r="A246" s="15">
        <v>801092.47814642149</v>
      </c>
    </row>
    <row r="247" spans="1:1" x14ac:dyDescent="0.25">
      <c r="A247" s="15">
        <v>10690658.235368798</v>
      </c>
    </row>
    <row r="248" spans="1:1" x14ac:dyDescent="0.25">
      <c r="A248" s="15">
        <v>30490787.861657314</v>
      </c>
    </row>
    <row r="249" spans="1:1" x14ac:dyDescent="0.25">
      <c r="A249" s="15">
        <v>3224245.0804079412</v>
      </c>
    </row>
    <row r="250" spans="1:1" x14ac:dyDescent="0.25">
      <c r="A250" s="15">
        <v>1770430.3778506173</v>
      </c>
    </row>
    <row r="251" spans="1:1" x14ac:dyDescent="0.25">
      <c r="A251" s="15">
        <v>3344746.7106081625</v>
      </c>
    </row>
    <row r="252" spans="1:1" x14ac:dyDescent="0.25">
      <c r="A252" s="15">
        <v>404331.18961280701</v>
      </c>
    </row>
    <row r="253" spans="1:1" x14ac:dyDescent="0.25">
      <c r="A253" s="15">
        <v>399218.14334846678</v>
      </c>
    </row>
    <row r="254" spans="1:1" x14ac:dyDescent="0.25">
      <c r="A254" s="15">
        <v>943953.77131110569</v>
      </c>
    </row>
    <row r="255" spans="1:1" x14ac:dyDescent="0.25">
      <c r="A255" s="15">
        <v>2200962.5507285809</v>
      </c>
    </row>
    <row r="256" spans="1:1" x14ac:dyDescent="0.25">
      <c r="A256" s="15">
        <v>64715806.325744256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M31"/>
  <sheetViews>
    <sheetView topLeftCell="B1" workbookViewId="0">
      <selection activeCell="L26" sqref="L26"/>
    </sheetView>
  </sheetViews>
  <sheetFormatPr defaultRowHeight="15" x14ac:dyDescent="0.25"/>
  <cols>
    <col min="1" max="1" width="23.140625" style="1" bestFit="1" customWidth="1"/>
    <col min="2" max="8" width="16.28515625" style="159" bestFit="1" customWidth="1"/>
    <col min="9" max="12" width="16.28515625" style="159" customWidth="1"/>
    <col min="13" max="13" width="9.140625" style="159"/>
    <col min="14" max="16384" width="9.140625" style="11"/>
  </cols>
  <sheetData>
    <row r="1" spans="1:13" s="172" customFormat="1" x14ac:dyDescent="0.25">
      <c r="A1" s="172" t="s">
        <v>938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</row>
    <row r="2" spans="1:13" s="1" customFormat="1" x14ac:dyDescent="0.25">
      <c r="B2" s="156">
        <v>2008</v>
      </c>
      <c r="C2" s="156">
        <v>2009</v>
      </c>
      <c r="D2" s="156">
        <v>2010</v>
      </c>
      <c r="E2" s="156">
        <v>2011</v>
      </c>
      <c r="F2" s="156">
        <v>2012</v>
      </c>
      <c r="G2" s="156">
        <v>2013</v>
      </c>
      <c r="H2" s="156">
        <v>2014</v>
      </c>
      <c r="I2" s="156">
        <v>2015</v>
      </c>
      <c r="J2" s="156">
        <v>2016</v>
      </c>
      <c r="K2" s="156">
        <v>2017</v>
      </c>
      <c r="L2" s="156">
        <v>2018</v>
      </c>
      <c r="M2" s="156"/>
    </row>
    <row r="3" spans="1:13" x14ac:dyDescent="0.25">
      <c r="A3" s="1" t="s">
        <v>529</v>
      </c>
      <c r="B3" s="171">
        <f>'Total x Ano'!C3/'Total x Ano'!B3-1</f>
        <v>0.16085873019148011</v>
      </c>
      <c r="C3" s="171">
        <f>'Total x Ano'!D3/'Total x Ano'!C3-1</f>
        <v>0.16244092849751857</v>
      </c>
      <c r="D3" s="171">
        <f>'Total x Ano'!E3/'Total x Ano'!D3-1</f>
        <v>0.21644508684759867</v>
      </c>
      <c r="E3" s="171">
        <f>'Total x Ano'!F3/'Total x Ano'!E3-1</f>
        <v>9.7585166015546232E-2</v>
      </c>
      <c r="F3" s="171">
        <f>'Total x Ano'!G3/'Total x Ano'!F3-1</f>
        <v>5.4944885939576249E-2</v>
      </c>
      <c r="G3" s="171">
        <f>'Total x Ano'!H3/'Total x Ano'!G3-1</f>
        <v>6.2205479487358106E-2</v>
      </c>
      <c r="H3" s="171">
        <f>'Total x Ano'!I3/'Total x Ano'!H3-1</f>
        <v>0.13413323884772099</v>
      </c>
      <c r="I3" s="171">
        <f>'Total x Ano'!J3/'Total x Ano'!I3-1</f>
        <v>-0.18551411679013086</v>
      </c>
      <c r="J3" s="171">
        <f>'Total x Ano'!K3/'Total x Ano'!J3-1</f>
        <v>-0.12084342948628124</v>
      </c>
      <c r="K3" s="171">
        <f>'Total x Ano'!L3/'Total x Ano'!K3-1</f>
        <v>2.8392089923441777E-2</v>
      </c>
      <c r="L3" s="171">
        <f>'Total x Ano'!M3/'Total x Ano'!L3-1</f>
        <v>-5.5442891058494981E-2</v>
      </c>
    </row>
    <row r="4" spans="1:13" x14ac:dyDescent="0.25">
      <c r="A4" s="1" t="s">
        <v>530</v>
      </c>
      <c r="B4" s="171">
        <f>'Total x Ano'!C4/'Total x Ano'!B4-1</f>
        <v>5.885352297321389E-2</v>
      </c>
      <c r="C4" s="171">
        <f>'Total x Ano'!D4/'Total x Ano'!C4-1</f>
        <v>1.2063972553169267E-2</v>
      </c>
      <c r="D4" s="171">
        <f>'Total x Ano'!E4/'Total x Ano'!D4-1</f>
        <v>0.15953808363866662</v>
      </c>
      <c r="E4" s="171">
        <f>'Total x Ano'!F4/'Total x Ano'!E4-1</f>
        <v>-0.14627310033054297</v>
      </c>
      <c r="F4" s="171">
        <f>'Total x Ano'!G4/'Total x Ano'!F4-1</f>
        <v>0.206869339229244</v>
      </c>
      <c r="G4" s="171">
        <f>'Total x Ano'!H4/'Total x Ano'!G4-1</f>
        <v>0.1266280131561146</v>
      </c>
      <c r="H4" s="171">
        <f>'Total x Ano'!I4/'Total x Ano'!H4-1</f>
        <v>5.7356795009332107E-2</v>
      </c>
      <c r="I4" s="171">
        <f>'Total x Ano'!J4/'Total x Ano'!I4-1</f>
        <v>-0.12571089399946478</v>
      </c>
      <c r="J4" s="171">
        <f>'Total x Ano'!K4/'Total x Ano'!J4-1</f>
        <v>3.1759803835512024E-2</v>
      </c>
      <c r="K4" s="171">
        <f>'Total x Ano'!L4/'Total x Ano'!K4-1</f>
        <v>0.1627150701134219</v>
      </c>
      <c r="L4" s="171">
        <f>'Total x Ano'!M4/'Total x Ano'!L4-1</f>
        <v>-0.18713069128091331</v>
      </c>
    </row>
    <row r="5" spans="1:13" x14ac:dyDescent="0.25">
      <c r="A5" s="1" t="s">
        <v>531</v>
      </c>
      <c r="B5" s="171">
        <f>'Total x Ano'!C5/'Total x Ano'!B5-1</f>
        <v>0.16907004991288654</v>
      </c>
      <c r="C5" s="171">
        <f>'Total x Ano'!D5/'Total x Ano'!C5-1</f>
        <v>6.5386522783723144E-2</v>
      </c>
      <c r="D5" s="171">
        <f>'Total x Ano'!E5/'Total x Ano'!D5-1</f>
        <v>0.20708171590655056</v>
      </c>
      <c r="E5" s="171">
        <f>'Total x Ano'!F5/'Total x Ano'!E5-1</f>
        <v>8.8205626109987278E-2</v>
      </c>
      <c r="F5" s="171">
        <f>'Total x Ano'!G5/'Total x Ano'!F5-1</f>
        <v>9.7065022575306692E-2</v>
      </c>
      <c r="G5" s="171">
        <f>'Total x Ano'!H5/'Total x Ano'!G5-1</f>
        <v>-2.0119764192363387E-2</v>
      </c>
      <c r="H5" s="171">
        <f>'Total x Ano'!I5/'Total x Ano'!H5-1</f>
        <v>5.0102911872504041E-2</v>
      </c>
      <c r="I5" s="171">
        <f>'Total x Ano'!J5/'Total x Ano'!I5-1</f>
        <v>-0.15588143159452938</v>
      </c>
      <c r="J5" s="171">
        <f>'Total x Ano'!K5/'Total x Ano'!J5-1</f>
        <v>-8.7905549256602211E-2</v>
      </c>
      <c r="K5" s="171">
        <f>'Total x Ano'!L5/'Total x Ano'!K5-1</f>
        <v>-2.0984168099749123E-2</v>
      </c>
      <c r="L5" s="171">
        <f>'Total x Ano'!M5/'Total x Ano'!L5-1</f>
        <v>-0.10695085776976765</v>
      </c>
    </row>
    <row r="6" spans="1:13" x14ac:dyDescent="0.25">
      <c r="A6" s="1" t="s">
        <v>532</v>
      </c>
      <c r="B6" s="171">
        <f>'Total x Ano'!C6/'Total x Ano'!B6-1</f>
        <v>7.6237661395907041E-2</v>
      </c>
      <c r="C6" s="171">
        <f>'Total x Ano'!D6/'Total x Ano'!C6-1</f>
        <v>0.19429537607159775</v>
      </c>
      <c r="D6" s="171">
        <f>'Total x Ano'!E6/'Total x Ano'!D6-1</f>
        <v>9.0355066938897943E-2</v>
      </c>
      <c r="E6" s="171">
        <f>'Total x Ano'!F6/'Total x Ano'!E6-1</f>
        <v>9.6058749322541992E-2</v>
      </c>
      <c r="F6" s="171">
        <f>'Total x Ano'!G6/'Total x Ano'!F6-1</f>
        <v>0.18529064330730782</v>
      </c>
      <c r="G6" s="171">
        <f>'Total x Ano'!H6/'Total x Ano'!G6-1</f>
        <v>5.9538384472031414E-2</v>
      </c>
      <c r="H6" s="171">
        <f>'Total x Ano'!I6/'Total x Ano'!H6-1</f>
        <v>6.3467471229983641E-2</v>
      </c>
      <c r="I6" s="171">
        <f>'Total x Ano'!J6/'Total x Ano'!I6-1</f>
        <v>-9.5203023380824314E-3</v>
      </c>
      <c r="J6" s="171">
        <f>'Total x Ano'!K6/'Total x Ano'!J6-1</f>
        <v>-5.2493105324110334E-2</v>
      </c>
      <c r="K6" s="171">
        <f>'Total x Ano'!L6/'Total x Ano'!K6-1</f>
        <v>1.9234960757412045E-2</v>
      </c>
      <c r="L6" s="171">
        <f>'Total x Ano'!M6/'Total x Ano'!L6-1</f>
        <v>-4.7898907556025772E-2</v>
      </c>
    </row>
    <row r="7" spans="1:13" x14ac:dyDescent="0.25">
      <c r="A7" s="1" t="s">
        <v>533</v>
      </c>
      <c r="B7" s="171">
        <f>'Total x Ano'!C7/'Total x Ano'!B7-1</f>
        <v>0.16592587262158509</v>
      </c>
      <c r="C7" s="171">
        <f>'Total x Ano'!D7/'Total x Ano'!C7-1</f>
        <v>0.14295028082778583</v>
      </c>
      <c r="D7" s="171">
        <f>'Total x Ano'!E7/'Total x Ano'!D7-1</f>
        <v>0.15770247005190008</v>
      </c>
      <c r="E7" s="171">
        <f>'Total x Ano'!F7/'Total x Ano'!E7-1</f>
        <v>6.4373459197961669E-3</v>
      </c>
      <c r="F7" s="171">
        <f>'Total x Ano'!G7/'Total x Ano'!F7-1</f>
        <v>6.5601722980772603E-2</v>
      </c>
      <c r="G7" s="171">
        <f>'Total x Ano'!H7/'Total x Ano'!G7-1</f>
        <v>3.350200386819413E-2</v>
      </c>
      <c r="H7" s="171">
        <f>'Total x Ano'!I7/'Total x Ano'!H7-1</f>
        <v>8.8368762993520589E-2</v>
      </c>
      <c r="I7" s="171">
        <f>'Total x Ano'!J7/'Total x Ano'!I7-1</f>
        <v>-0.12629082289684646</v>
      </c>
      <c r="J7" s="171">
        <f>'Total x Ano'!K7/'Total x Ano'!J7-1</f>
        <v>-9.3690687208593304E-2</v>
      </c>
      <c r="K7" s="171">
        <f>'Total x Ano'!L7/'Total x Ano'!K7-1</f>
        <v>3.2639968030346411E-2</v>
      </c>
      <c r="L7" s="171">
        <f>'Total x Ano'!M7/'Total x Ano'!L7-1</f>
        <v>-8.2831599437085401E-2</v>
      </c>
    </row>
    <row r="8" spans="1:13" x14ac:dyDescent="0.25">
      <c r="A8" s="1" t="s">
        <v>534</v>
      </c>
      <c r="B8" s="171">
        <f>'Total x Ano'!C8/'Total x Ano'!B8-1</f>
        <v>0.14920860091067811</v>
      </c>
      <c r="C8" s="171">
        <f>'Total x Ano'!D8/'Total x Ano'!C8-1</f>
        <v>-0.10686301200295445</v>
      </c>
      <c r="D8" s="171">
        <f>'Total x Ano'!E8/'Total x Ano'!D8-1</f>
        <v>-8.6884188887775826E-3</v>
      </c>
      <c r="E8" s="171">
        <f>'Total x Ano'!F8/'Total x Ano'!E8-1</f>
        <v>0.12615584582387296</v>
      </c>
      <c r="F8" s="171">
        <f>'Total x Ano'!G8/'Total x Ano'!F8-1</f>
        <v>7.7553906978975018E-2</v>
      </c>
      <c r="G8" s="171">
        <f>'Total x Ano'!H8/'Total x Ano'!G8-1</f>
        <v>0.11603569894801979</v>
      </c>
      <c r="H8" s="171">
        <f>'Total x Ano'!I8/'Total x Ano'!H8-1</f>
        <v>2.723493699791657E-2</v>
      </c>
      <c r="I8" s="171">
        <f>'Total x Ano'!J8/'Total x Ano'!I8-1</f>
        <v>-0.13781863868671418</v>
      </c>
      <c r="J8" s="171">
        <f>'Total x Ano'!K8/'Total x Ano'!J8-1</f>
        <v>-0.10578750018283156</v>
      </c>
      <c r="K8" s="171">
        <f>'Total x Ano'!L8/'Total x Ano'!K8-1</f>
        <v>3.2325676645854395E-2</v>
      </c>
      <c r="L8" s="171">
        <f>'Total x Ano'!M8/'Total x Ano'!L8-1</f>
        <v>0.33073918500806498</v>
      </c>
    </row>
    <row r="9" spans="1:13" x14ac:dyDescent="0.25">
      <c r="A9" s="1" t="s">
        <v>535</v>
      </c>
      <c r="B9" s="171">
        <f>'Total x Ano'!C9/'Total x Ano'!B9-1</f>
        <v>0.44614380693465749</v>
      </c>
      <c r="C9" s="171">
        <f>'Total x Ano'!D9/'Total x Ano'!C9-1</f>
        <v>-0.35066695405758064</v>
      </c>
      <c r="D9" s="171">
        <f>'Total x Ano'!E9/'Total x Ano'!D9-1</f>
        <v>-1.2387280018639535E-2</v>
      </c>
      <c r="E9" s="171">
        <f>'Total x Ano'!F9/'Total x Ano'!E9-1</f>
        <v>0.14240723585583637</v>
      </c>
      <c r="F9" s="171">
        <f>'Total x Ano'!G9/'Total x Ano'!F9-1</f>
        <v>0.17608471658971703</v>
      </c>
      <c r="G9" s="171">
        <f>'Total x Ano'!H9/'Total x Ano'!G9-1</f>
        <v>7.0000767953578569E-2</v>
      </c>
      <c r="H9" s="171">
        <f>'Total x Ano'!I9/'Total x Ano'!H9-1</f>
        <v>2.5987279474159131E-2</v>
      </c>
      <c r="I9" s="171">
        <f>'Total x Ano'!J9/'Total x Ano'!I9-1</f>
        <v>-3.5496957890103986E-2</v>
      </c>
      <c r="J9" s="171">
        <f>'Total x Ano'!K9/'Total x Ano'!J9-1</f>
        <v>-6.7110408928734877E-2</v>
      </c>
      <c r="K9" s="171">
        <f>'Total x Ano'!L9/'Total x Ano'!K9-1</f>
        <v>-1.930325932795629E-3</v>
      </c>
      <c r="L9" s="171">
        <f>'Total x Ano'!M9/'Total x Ano'!L9-1</f>
        <v>1.5078674770403921E-2</v>
      </c>
    </row>
    <row r="10" spans="1:13" x14ac:dyDescent="0.25">
      <c r="A10" s="1" t="s">
        <v>536</v>
      </c>
      <c r="B10" s="171">
        <f>'Total x Ano'!C10/'Total x Ano'!B10-1</f>
        <v>0.3505306910198156</v>
      </c>
      <c r="C10" s="171">
        <f>'Total x Ano'!D10/'Total x Ano'!C10-1</f>
        <v>-7.9981671842688895E-2</v>
      </c>
      <c r="D10" s="171">
        <f>'Total x Ano'!E10/'Total x Ano'!D10-1</f>
        <v>0.22577428606909167</v>
      </c>
      <c r="E10" s="171">
        <f>'Total x Ano'!F10/'Total x Ano'!E10-1</f>
        <v>9.3106868109852581E-2</v>
      </c>
      <c r="F10" s="171">
        <f>'Total x Ano'!G10/'Total x Ano'!F10-1</f>
        <v>0.1922065732072249</v>
      </c>
      <c r="G10" s="171">
        <f>'Total x Ano'!H10/'Total x Ano'!G10-1</f>
        <v>4.7151487746079024E-2</v>
      </c>
      <c r="H10" s="171">
        <f>'Total x Ano'!I10/'Total x Ano'!H10-1</f>
        <v>-8.2546910488777714E-3</v>
      </c>
      <c r="I10" s="171">
        <f>'Total x Ano'!J10/'Total x Ano'!I10-1</f>
        <v>-0.20324763439113569</v>
      </c>
      <c r="J10" s="171">
        <f>'Total x Ano'!K10/'Total x Ano'!J10-1</f>
        <v>-7.2011013116394018E-2</v>
      </c>
      <c r="K10" s="171">
        <f>'Total x Ano'!L10/'Total x Ano'!K10-1</f>
        <v>1.7660220013508532E-2</v>
      </c>
      <c r="L10" s="171">
        <f>'Total x Ano'!M10/'Total x Ano'!L10-1</f>
        <v>-2.4332297184865515E-2</v>
      </c>
    </row>
    <row r="11" spans="1:13" x14ac:dyDescent="0.25">
      <c r="A11" s="1" t="s">
        <v>537</v>
      </c>
      <c r="B11" s="171">
        <f>'Total x Ano'!C11/'Total x Ano'!B11-1</f>
        <v>0.12252411136129404</v>
      </c>
      <c r="C11" s="171">
        <f>'Total x Ano'!D11/'Total x Ano'!C11-1</f>
        <v>2.5035024270080086E-2</v>
      </c>
      <c r="D11" s="171">
        <f>'Total x Ano'!E11/'Total x Ano'!D11-1</f>
        <v>0.12754683699044933</v>
      </c>
      <c r="E11" s="171">
        <f>'Total x Ano'!F11/'Total x Ano'!E11-1</f>
        <v>0.17531648608698736</v>
      </c>
      <c r="F11" s="171">
        <f>'Total x Ano'!G11/'Total x Ano'!F11-1</f>
        <v>0.22534921277270148</v>
      </c>
      <c r="G11" s="171">
        <f>'Total x Ano'!H11/'Total x Ano'!G11-1</f>
        <v>0.17123293652464078</v>
      </c>
      <c r="H11" s="171">
        <f>'Total x Ano'!I11/'Total x Ano'!H11-1</f>
        <v>-0.11965328751572168</v>
      </c>
      <c r="I11" s="171">
        <f>'Total x Ano'!J11/'Total x Ano'!I11-1</f>
        <v>-5.2432919116913279E-2</v>
      </c>
      <c r="J11" s="171">
        <f>'Total x Ano'!K11/'Total x Ano'!J11-1</f>
        <v>-1.5767848378557492E-2</v>
      </c>
      <c r="K11" s="171">
        <f>'Total x Ano'!L11/'Total x Ano'!K11-1</f>
        <v>2.3973210493048347E-2</v>
      </c>
      <c r="L11" s="171">
        <f>'Total x Ano'!M11/'Total x Ano'!L11-1</f>
        <v>-6.5684618552640517E-3</v>
      </c>
    </row>
    <row r="12" spans="1:13" x14ac:dyDescent="0.25">
      <c r="A12" s="1" t="s">
        <v>538</v>
      </c>
      <c r="B12" s="171">
        <f>'Total x Ano'!C12/'Total x Ano'!B12-1</f>
        <v>0.16881677556001184</v>
      </c>
      <c r="C12" s="171">
        <f>'Total x Ano'!D12/'Total x Ano'!C12-1</f>
        <v>0.10717684549003037</v>
      </c>
      <c r="D12" s="171">
        <f>'Total x Ano'!E12/'Total x Ano'!D12-1</f>
        <v>0.21849237067778904</v>
      </c>
      <c r="E12" s="171">
        <f>'Total x Ano'!F12/'Total x Ano'!E12-1</f>
        <v>1.7083877108045931E-2</v>
      </c>
      <c r="F12" s="171">
        <f>'Total x Ano'!G12/'Total x Ano'!F12-1</f>
        <v>0.11259067468099704</v>
      </c>
      <c r="G12" s="171">
        <f>'Total x Ano'!H12/'Total x Ano'!G12-1</f>
        <v>6.6558450754804488E-2</v>
      </c>
      <c r="H12" s="171">
        <f>'Total x Ano'!I12/'Total x Ano'!H12-1</f>
        <v>8.0588297086644722E-2</v>
      </c>
      <c r="I12" s="171">
        <f>'Total x Ano'!J12/'Total x Ano'!I12-1</f>
        <v>-6.7594265204234616E-2</v>
      </c>
      <c r="J12" s="171">
        <f>'Total x Ano'!K12/'Total x Ano'!J12-1</f>
        <v>-3.2437567194167349E-2</v>
      </c>
      <c r="K12" s="171">
        <f>'Total x Ano'!L12/'Total x Ano'!K12-1</f>
        <v>4.4796490944485789E-2</v>
      </c>
      <c r="L12" s="171">
        <f>'Total x Ano'!M12/'Total x Ano'!L12-1</f>
        <v>2.3305807198952699E-2</v>
      </c>
    </row>
    <row r="13" spans="1:13" x14ac:dyDescent="0.25">
      <c r="A13" s="1" t="s">
        <v>539</v>
      </c>
      <c r="B13" s="171">
        <f>'Total x Ano'!C13/'Total x Ano'!B13-1</f>
        <v>9.5240032320139667E-2</v>
      </c>
      <c r="C13" s="171">
        <f>'Total x Ano'!D13/'Total x Ano'!C13-1</f>
        <v>0.13440104974831257</v>
      </c>
      <c r="D13" s="171">
        <f>'Total x Ano'!E13/'Total x Ano'!D13-1</f>
        <v>0.19697122666962241</v>
      </c>
      <c r="E13" s="171">
        <f>'Total x Ano'!F13/'Total x Ano'!E13-1</f>
        <v>0.33491507718313707</v>
      </c>
      <c r="F13" s="171">
        <f>'Total x Ano'!G13/'Total x Ano'!F13-1</f>
        <v>6.1868394865427501E-2</v>
      </c>
      <c r="G13" s="171">
        <f>'Total x Ano'!H13/'Total x Ano'!G13-1</f>
        <v>-4.6446011224000827E-2</v>
      </c>
      <c r="H13" s="171">
        <f>'Total x Ano'!I13/'Total x Ano'!H13-1</f>
        <v>3.641047884254367E-2</v>
      </c>
      <c r="I13" s="171">
        <f>'Total x Ano'!J13/'Total x Ano'!I13-1</f>
        <v>-4.4500772822674173E-2</v>
      </c>
      <c r="J13" s="171">
        <f>'Total x Ano'!K13/'Total x Ano'!J13-1</f>
        <v>8.9165801478829909E-3</v>
      </c>
      <c r="K13" s="171">
        <f>'Total x Ano'!L13/'Total x Ano'!K13-1</f>
        <v>8.6641578778536843E-3</v>
      </c>
      <c r="L13" s="171">
        <f>'Total x Ano'!M13/'Total x Ano'!L13-1</f>
        <v>0.17960435947006959</v>
      </c>
    </row>
    <row r="14" spans="1:13" x14ac:dyDescent="0.25">
      <c r="A14" s="1" t="s">
        <v>540</v>
      </c>
      <c r="B14" s="171">
        <f>'Total x Ano'!C14/'Total x Ano'!B14-1</f>
        <v>2.6986180810181448E-2</v>
      </c>
      <c r="C14" s="171">
        <f>'Total x Ano'!D14/'Total x Ano'!C14-1</f>
        <v>0.27966227008772448</v>
      </c>
      <c r="D14" s="171">
        <f>'Total x Ano'!E14/'Total x Ano'!D14-1</f>
        <v>0.18825488522681888</v>
      </c>
      <c r="E14" s="171">
        <f>'Total x Ano'!F14/'Total x Ano'!E14-1</f>
        <v>5.562894905054927E-2</v>
      </c>
      <c r="F14" s="171">
        <f>'Total x Ano'!G14/'Total x Ano'!F14-1</f>
        <v>0.14669443047910158</v>
      </c>
      <c r="G14" s="171">
        <f>'Total x Ano'!H14/'Total x Ano'!G14-1</f>
        <v>3.9749279859184972E-2</v>
      </c>
      <c r="H14" s="171">
        <f>'Total x Ano'!I14/'Total x Ano'!H14-1</f>
        <v>0.1197765296111708</v>
      </c>
      <c r="I14" s="171">
        <f>'Total x Ano'!J14/'Total x Ano'!I14-1</f>
        <v>-0.18996574738124472</v>
      </c>
      <c r="J14" s="171">
        <f>'Total x Ano'!K14/'Total x Ano'!J14-1</f>
        <v>-2.9311146261471355E-2</v>
      </c>
      <c r="K14" s="171">
        <f>'Total x Ano'!L14/'Total x Ano'!K14-1</f>
        <v>-8.799318952480284E-2</v>
      </c>
      <c r="L14" s="171">
        <f>'Total x Ano'!M14/'Total x Ano'!L14-1</f>
        <v>-9.3913397636319451E-2</v>
      </c>
    </row>
    <row r="15" spans="1:13" x14ac:dyDescent="0.25">
      <c r="A15" s="1" t="s">
        <v>541</v>
      </c>
      <c r="B15" s="171">
        <f>'Total x Ano'!C15/'Total x Ano'!B15-1</f>
        <v>0.17093832085012961</v>
      </c>
      <c r="C15" s="171">
        <f>'Total x Ano'!D15/'Total x Ano'!C15-1</f>
        <v>-4.6127586921461683E-3</v>
      </c>
      <c r="D15" s="171">
        <f>'Total x Ano'!E15/'Total x Ano'!D15-1</f>
        <v>8.268327633935324E-2</v>
      </c>
      <c r="E15" s="171">
        <f>'Total x Ano'!F15/'Total x Ano'!E15-1</f>
        <v>9.8722231656186432E-2</v>
      </c>
      <c r="F15" s="171">
        <f>'Total x Ano'!G15/'Total x Ano'!F15-1</f>
        <v>9.3856290215395433E-2</v>
      </c>
      <c r="G15" s="171">
        <f>'Total x Ano'!H15/'Total x Ano'!G15-1</f>
        <v>-4.2091296123715205E-2</v>
      </c>
      <c r="H15" s="171">
        <f>'Total x Ano'!I15/'Total x Ano'!H15-1</f>
        <v>-2.8508694284906544E-2</v>
      </c>
      <c r="I15" s="171">
        <f>'Total x Ano'!J15/'Total x Ano'!I15-1</f>
        <v>-0.14866289802236454</v>
      </c>
      <c r="J15" s="171">
        <f>'Total x Ano'!K15/'Total x Ano'!J15-1</f>
        <v>-5.9007025911184452E-2</v>
      </c>
      <c r="K15" s="171">
        <f>'Total x Ano'!L15/'Total x Ano'!K15-1</f>
        <v>-0.10124782540332322</v>
      </c>
      <c r="L15" s="171">
        <f>'Total x Ano'!M15/'Total x Ano'!L15-1</f>
        <v>-1.1218910949638561E-3</v>
      </c>
    </row>
    <row r="16" spans="1:13" x14ac:dyDescent="0.25">
      <c r="A16" s="1" t="s">
        <v>542</v>
      </c>
      <c r="B16" s="171">
        <f>'Total x Ano'!C16/'Total x Ano'!B16-1</f>
        <v>0.128117627309281</v>
      </c>
      <c r="C16" s="171">
        <f>'Total x Ano'!D16/'Total x Ano'!C16-1</f>
        <v>0.30140269858452973</v>
      </c>
      <c r="D16" s="171">
        <f>'Total x Ano'!E16/'Total x Ano'!D16-1</f>
        <v>5.2662971574824136E-2</v>
      </c>
      <c r="E16" s="171">
        <f>'Total x Ano'!F16/'Total x Ano'!E16-1</f>
        <v>3.6910867492951471E-2</v>
      </c>
      <c r="F16" s="171">
        <f>'Total x Ano'!G16/'Total x Ano'!F16-1</f>
        <v>8.2937487240432262E-2</v>
      </c>
      <c r="G16" s="171">
        <f>'Total x Ano'!H16/'Total x Ano'!G16-1</f>
        <v>-2.174801988638575E-2</v>
      </c>
      <c r="H16" s="171">
        <f>'Total x Ano'!I16/'Total x Ano'!H16-1</f>
        <v>0.13424754144381423</v>
      </c>
      <c r="I16" s="171">
        <f>'Total x Ano'!J16/'Total x Ano'!I16-1</f>
        <v>-0.24618897949857965</v>
      </c>
      <c r="J16" s="171">
        <f>'Total x Ano'!K16/'Total x Ano'!J16-1</f>
        <v>-6.1870223366594201E-2</v>
      </c>
      <c r="K16" s="171">
        <f>'Total x Ano'!L16/'Total x Ano'!K16-1</f>
        <v>7.7518020239545571E-2</v>
      </c>
      <c r="L16" s="171">
        <f>'Total x Ano'!M16/'Total x Ano'!L16-1</f>
        <v>2.332516797067985E-2</v>
      </c>
    </row>
    <row r="17" spans="1:12" x14ac:dyDescent="0.25">
      <c r="A17" s="1" t="s">
        <v>543</v>
      </c>
      <c r="B17" s="171">
        <f>'Total x Ano'!C17/'Total x Ano'!B17-1</f>
        <v>-3.5738750606296499E-2</v>
      </c>
      <c r="C17" s="171">
        <f>'Total x Ano'!D17/'Total x Ano'!C17-1</f>
        <v>-4.1749974215860353E-2</v>
      </c>
      <c r="D17" s="171">
        <f>'Total x Ano'!E17/'Total x Ano'!D17-1</f>
        <v>0.10446494521172789</v>
      </c>
      <c r="E17" s="171">
        <f>'Total x Ano'!F17/'Total x Ano'!E17-1</f>
        <v>0.15004124583581424</v>
      </c>
      <c r="F17" s="171">
        <f>'Total x Ano'!G17/'Total x Ano'!F17-1</f>
        <v>0.10172426205843466</v>
      </c>
      <c r="G17" s="171">
        <f>'Total x Ano'!H17/'Total x Ano'!G17-1</f>
        <v>9.1966198185615688E-2</v>
      </c>
      <c r="H17" s="171">
        <f>'Total x Ano'!I17/'Total x Ano'!H17-1</f>
        <v>4.7323087910004169E-2</v>
      </c>
      <c r="I17" s="171">
        <f>'Total x Ano'!J17/'Total x Ano'!I17-1</f>
        <v>-0.16120945907166595</v>
      </c>
      <c r="J17" s="171">
        <f>'Total x Ano'!K17/'Total x Ano'!J17-1</f>
        <v>-5.3326552139243866E-2</v>
      </c>
      <c r="K17" s="171">
        <f>'Total x Ano'!L17/'Total x Ano'!K17-1</f>
        <v>-8.748910312290914E-2</v>
      </c>
      <c r="L17" s="171">
        <f>'Total x Ano'!M17/'Total x Ano'!L17-1</f>
        <v>-4.2897963689882523E-2</v>
      </c>
    </row>
    <row r="18" spans="1:12" x14ac:dyDescent="0.25">
      <c r="A18" s="1" t="s">
        <v>544</v>
      </c>
      <c r="B18" s="171">
        <f>'Total x Ano'!C18/'Total x Ano'!B18-1</f>
        <v>0.14672467037964099</v>
      </c>
      <c r="C18" s="171">
        <f>'Total x Ano'!D18/'Total x Ano'!C18-1</f>
        <v>2.4579196006503379E-2</v>
      </c>
      <c r="D18" s="171">
        <f>'Total x Ano'!E18/'Total x Ano'!D18-1</f>
        <v>0.11925191060416496</v>
      </c>
      <c r="E18" s="171">
        <f>'Total x Ano'!F18/'Total x Ano'!E18-1</f>
        <v>7.5609333536940104E-2</v>
      </c>
      <c r="F18" s="171">
        <f>'Total x Ano'!G18/'Total x Ano'!F18-1</f>
        <v>1.8797482943560651E-2</v>
      </c>
      <c r="G18" s="171">
        <f>'Total x Ano'!H18/'Total x Ano'!G18-1</f>
        <v>1.634157206924014E-2</v>
      </c>
      <c r="H18" s="171">
        <f>'Total x Ano'!I18/'Total x Ano'!H18-1</f>
        <v>7.9446724651322631E-2</v>
      </c>
      <c r="I18" s="171">
        <f>'Total x Ano'!J18/'Total x Ano'!I18-1</f>
        <v>-0.14328580532057122</v>
      </c>
      <c r="J18" s="171">
        <f>'Total x Ano'!K18/'Total x Ano'!J18-1</f>
        <v>-7.5275640669908328E-2</v>
      </c>
      <c r="K18" s="171">
        <f>'Total x Ano'!L18/'Total x Ano'!K18-1</f>
        <v>-6.6153445360449092E-2</v>
      </c>
      <c r="L18" s="171">
        <f>'Total x Ano'!M18/'Total x Ano'!L18-1</f>
        <v>6.4489632318882384E-2</v>
      </c>
    </row>
    <row r="19" spans="1:12" x14ac:dyDescent="0.25">
      <c r="A19" s="1" t="s">
        <v>545</v>
      </c>
      <c r="B19" s="171">
        <f>'Total x Ano'!C19/'Total x Ano'!B19-1</f>
        <v>0.13103288884273212</v>
      </c>
      <c r="C19" s="171">
        <f>'Total x Ano'!D19/'Total x Ano'!C19-1</f>
        <v>9.9133168225344903E-3</v>
      </c>
      <c r="D19" s="171">
        <f>'Total x Ano'!E19/'Total x Ano'!D19-1</f>
        <v>0.16994331703914667</v>
      </c>
      <c r="E19" s="171">
        <f>'Total x Ano'!F19/'Total x Ano'!E19-1</f>
        <v>-2.8985824499014989E-2</v>
      </c>
      <c r="F19" s="171">
        <f>'Total x Ano'!G19/'Total x Ano'!F19-1</f>
        <v>6.1567092878806129E-2</v>
      </c>
      <c r="G19" s="171">
        <f>'Total x Ano'!H19/'Total x Ano'!G19-1</f>
        <v>1.5065210535585072E-2</v>
      </c>
      <c r="H19" s="171">
        <f>'Total x Ano'!I19/'Total x Ano'!H19-1</f>
        <v>-1.1037468283054075E-2</v>
      </c>
      <c r="I19" s="171">
        <f>'Total x Ano'!J19/'Total x Ano'!I19-1</f>
        <v>-0.1683272872019782</v>
      </c>
      <c r="J19" s="171">
        <f>'Total x Ano'!K19/'Total x Ano'!J19-1</f>
        <v>-5.6480716366732464E-2</v>
      </c>
      <c r="K19" s="171">
        <f>'Total x Ano'!L19/'Total x Ano'!K19-1</f>
        <v>-2.3442060703924295E-3</v>
      </c>
      <c r="L19" s="171">
        <f>'Total x Ano'!M19/'Total x Ano'!L19-1</f>
        <v>5.4942277116658556E-3</v>
      </c>
    </row>
    <row r="20" spans="1:12" x14ac:dyDescent="0.25">
      <c r="A20" s="1" t="s">
        <v>546</v>
      </c>
      <c r="B20" s="171">
        <f>'Total x Ano'!C20/'Total x Ano'!B20-1</f>
        <v>0.32323725710451368</v>
      </c>
      <c r="C20" s="171">
        <f>'Total x Ano'!D20/'Total x Ano'!C20-1</f>
        <v>-2.950645219539838E-2</v>
      </c>
      <c r="D20" s="171">
        <f>'Total x Ano'!E20/'Total x Ano'!D20-1</f>
        <v>3.9215624919019865E-2</v>
      </c>
      <c r="E20" s="171">
        <f>'Total x Ano'!F20/'Total x Ano'!E20-1</f>
        <v>5.6132720789524582E-2</v>
      </c>
      <c r="F20" s="171">
        <f>'Total x Ano'!G20/'Total x Ano'!F20-1</f>
        <v>5.702430175414297E-2</v>
      </c>
      <c r="G20" s="171">
        <f>'Total x Ano'!H20/'Total x Ano'!G20-1</f>
        <v>6.8562516214037306E-2</v>
      </c>
      <c r="H20" s="171">
        <f>'Total x Ano'!I20/'Total x Ano'!H20-1</f>
        <v>-3.7988436601832376E-4</v>
      </c>
      <c r="I20" s="171">
        <f>'Total x Ano'!J20/'Total x Ano'!I20-1</f>
        <v>-0.21063721394817148</v>
      </c>
      <c r="J20" s="171">
        <f>'Total x Ano'!K20/'Total x Ano'!J20-1</f>
        <v>-0.10080956272628516</v>
      </c>
      <c r="K20" s="171">
        <f>'Total x Ano'!L20/'Total x Ano'!K20-1</f>
        <v>5.3708151458855546E-3</v>
      </c>
      <c r="L20" s="171">
        <f>'Total x Ano'!M20/'Total x Ano'!L20-1</f>
        <v>1.1490381080665468E-3</v>
      </c>
    </row>
    <row r="21" spans="1:12" x14ac:dyDescent="0.25">
      <c r="A21" s="1" t="s">
        <v>547</v>
      </c>
      <c r="B21" s="171">
        <f>'Total x Ano'!C21/'Total x Ano'!B21-1</f>
        <v>5.3794193432109561E-2</v>
      </c>
      <c r="C21" s="171">
        <f>'Total x Ano'!D21/'Total x Ano'!C21-1</f>
        <v>1.0809506554561032E-2</v>
      </c>
      <c r="D21" s="171">
        <f>'Total x Ano'!E21/'Total x Ano'!D21-1</f>
        <v>9.9777647562187877E-2</v>
      </c>
      <c r="E21" s="171">
        <f>'Total x Ano'!F21/'Total x Ano'!E21-1</f>
        <v>9.4012641841697997E-2</v>
      </c>
      <c r="F21" s="171">
        <f>'Total x Ano'!G21/'Total x Ano'!F21-1</f>
        <v>6.4055510250305092E-2</v>
      </c>
      <c r="G21" s="171">
        <f>'Total x Ano'!H21/'Total x Ano'!G21-1</f>
        <v>-4.1898916102153794E-2</v>
      </c>
      <c r="H21" s="171">
        <f>'Total x Ano'!I21/'Total x Ano'!H21-1</f>
        <v>-2.3106942130149966E-3</v>
      </c>
      <c r="I21" s="171">
        <f>'Total x Ano'!J21/'Total x Ano'!I21-1</f>
        <v>-0.10444847364930177</v>
      </c>
      <c r="J21" s="171">
        <f>'Total x Ano'!K21/'Total x Ano'!J21-1</f>
        <v>-0.13404521083029808</v>
      </c>
      <c r="K21" s="171">
        <f>'Total x Ano'!L21/'Total x Ano'!K21-1</f>
        <v>2.5450889024132284E-2</v>
      </c>
      <c r="L21" s="171">
        <f>'Total x Ano'!M21/'Total x Ano'!L21-1</f>
        <v>-2.7112215283021324E-2</v>
      </c>
    </row>
    <row r="22" spans="1:12" x14ac:dyDescent="0.25">
      <c r="A22" s="1" t="s">
        <v>548</v>
      </c>
      <c r="B22" s="171">
        <f>'Total x Ano'!C22/'Total x Ano'!B22-1</f>
        <v>0.10723295800689292</v>
      </c>
      <c r="C22" s="171">
        <f>'Total x Ano'!D22/'Total x Ano'!C22-1</f>
        <v>9.1880573204292659E-2</v>
      </c>
      <c r="D22" s="171">
        <f>'Total x Ano'!E22/'Total x Ano'!D22-1</f>
        <v>9.6962999770952241E-2</v>
      </c>
      <c r="E22" s="171">
        <f>'Total x Ano'!F22/'Total x Ano'!E22-1</f>
        <v>3.8261934739139747E-2</v>
      </c>
      <c r="F22" s="171">
        <f>'Total x Ano'!G22/'Total x Ano'!F22-1</f>
        <v>8.228183399461253E-2</v>
      </c>
      <c r="G22" s="171">
        <f>'Total x Ano'!H22/'Total x Ano'!G22-1</f>
        <v>-5.1882949936844502E-3</v>
      </c>
      <c r="H22" s="171">
        <f>'Total x Ano'!I22/'Total x Ano'!H22-1</f>
        <v>1.4437804804488641E-2</v>
      </c>
      <c r="I22" s="171">
        <f>'Total x Ano'!J22/'Total x Ano'!I22-1</f>
        <v>-0.16219973934819742</v>
      </c>
      <c r="J22" s="171">
        <f>'Total x Ano'!K22/'Total x Ano'!J22-1</f>
        <v>-4.6395104823884759E-2</v>
      </c>
      <c r="K22" s="171">
        <f>'Total x Ano'!L22/'Total x Ano'!K22-1</f>
        <v>-2.561506572166905E-2</v>
      </c>
      <c r="L22" s="171">
        <f>'Total x Ano'!M22/'Total x Ano'!L22-1</f>
        <v>-4.1238490811265627E-2</v>
      </c>
    </row>
    <row r="23" spans="1:12" x14ac:dyDescent="0.25">
      <c r="A23" s="1" t="s">
        <v>549</v>
      </c>
      <c r="B23" s="171">
        <f>'Total x Ano'!C23/'Total x Ano'!B23-1</f>
        <v>8.3386569636150654E-2</v>
      </c>
      <c r="C23" s="171">
        <f>'Total x Ano'!D23/'Total x Ano'!C23-1</f>
        <v>6.6488399560121314E-2</v>
      </c>
      <c r="D23" s="171">
        <f>'Total x Ano'!E23/'Total x Ano'!D23-1</f>
        <v>0.14504317005620004</v>
      </c>
      <c r="E23" s="171">
        <f>'Total x Ano'!F23/'Total x Ano'!E23-1</f>
        <v>9.8565234707206351E-3</v>
      </c>
      <c r="F23" s="171">
        <f>'Total x Ano'!G23/'Total x Ano'!F23-1</f>
        <v>0.10837604387354172</v>
      </c>
      <c r="G23" s="171">
        <f>'Total x Ano'!H23/'Total x Ano'!G23-1</f>
        <v>2.585705746331457E-2</v>
      </c>
      <c r="H23" s="171">
        <f>'Total x Ano'!I23/'Total x Ano'!H23-1</f>
        <v>-1.7686363917572057E-2</v>
      </c>
      <c r="I23" s="171">
        <f>'Total x Ano'!J23/'Total x Ano'!I23-1</f>
        <v>-0.15644458215861989</v>
      </c>
      <c r="J23" s="171">
        <f>'Total x Ano'!K23/'Total x Ano'!J23-1</f>
        <v>-3.8441184921711224E-2</v>
      </c>
      <c r="K23" s="171">
        <f>'Total x Ano'!L23/'Total x Ano'!K23-1</f>
        <v>-1.2991689800828432E-2</v>
      </c>
      <c r="L23" s="171">
        <f>'Total x Ano'!M23/'Total x Ano'!L23-1</f>
        <v>4.2908744585571368E-2</v>
      </c>
    </row>
    <row r="24" spans="1:12" x14ac:dyDescent="0.25">
      <c r="A24" s="1" t="s">
        <v>550</v>
      </c>
      <c r="B24" s="171">
        <f>'Total x Ano'!C24/'Total x Ano'!B24-1</f>
        <v>0.16200574047404204</v>
      </c>
      <c r="C24" s="171">
        <f>'Total x Ano'!D24/'Total x Ano'!C24-1</f>
        <v>7.5792179289768447E-2</v>
      </c>
      <c r="D24" s="171">
        <f>'Total x Ano'!E24/'Total x Ano'!D24-1</f>
        <v>0.13892580557645351</v>
      </c>
      <c r="E24" s="171">
        <f>'Total x Ano'!F24/'Total x Ano'!E24-1</f>
        <v>2.2279600410680889E-2</v>
      </c>
      <c r="F24" s="171">
        <f>'Total x Ano'!G24/'Total x Ano'!F24-1</f>
        <v>8.6728982789935571E-2</v>
      </c>
      <c r="G24" s="171">
        <f>'Total x Ano'!H24/'Total x Ano'!G24-1</f>
        <v>6.5814902299266009E-2</v>
      </c>
      <c r="H24" s="171">
        <f>'Total x Ano'!I24/'Total x Ano'!H24-1</f>
        <v>4.8339413823805799E-3</v>
      </c>
      <c r="I24" s="171">
        <f>'Total x Ano'!J24/'Total x Ano'!I24-1</f>
        <v>-0.18017769182840271</v>
      </c>
      <c r="J24" s="171">
        <f>'Total x Ano'!K24/'Total x Ano'!J24-1</f>
        <v>-8.3558368758264279E-2</v>
      </c>
      <c r="K24" s="171">
        <f>'Total x Ano'!L24/'Total x Ano'!K24-1</f>
        <v>3.0502931443358028E-2</v>
      </c>
      <c r="L24" s="171">
        <f>'Total x Ano'!M24/'Total x Ano'!L24-1</f>
        <v>2.6976758830878911E-3</v>
      </c>
    </row>
    <row r="25" spans="1:12" x14ac:dyDescent="0.25">
      <c r="A25" s="1" t="s">
        <v>551</v>
      </c>
      <c r="B25" s="171">
        <f>'Total x Ano'!C25/'Total x Ano'!B25-1</f>
        <v>0.18505735907542342</v>
      </c>
      <c r="C25" s="171">
        <f>'Total x Ano'!D25/'Total x Ano'!C25-1</f>
        <v>1.7358895210606295E-3</v>
      </c>
      <c r="D25" s="171">
        <f>'Total x Ano'!E25/'Total x Ano'!D25-1</f>
        <v>0.1214701278219299</v>
      </c>
      <c r="E25" s="171">
        <f>'Total x Ano'!F25/'Total x Ano'!E25-1</f>
        <v>1.226012133319565E-2</v>
      </c>
      <c r="F25" s="171">
        <f>'Total x Ano'!G25/'Total x Ano'!F25-1</f>
        <v>-6.9197401216999355E-3</v>
      </c>
      <c r="G25" s="171">
        <f>'Total x Ano'!H25/'Total x Ano'!G25-1</f>
        <v>3.5485144954312098E-2</v>
      </c>
      <c r="H25" s="171">
        <f>'Total x Ano'!I25/'Total x Ano'!H25-1</f>
        <v>6.4115061239754967E-2</v>
      </c>
      <c r="I25" s="171">
        <f>'Total x Ano'!J25/'Total x Ano'!I25-1</f>
        <v>-0.24905882047160288</v>
      </c>
      <c r="J25" s="171">
        <f>'Total x Ano'!K25/'Total x Ano'!J25-1</f>
        <v>-4.2135201187136651E-2</v>
      </c>
      <c r="K25" s="171">
        <f>'Total x Ano'!L25/'Total x Ano'!K25-1</f>
        <v>8.8907618471705252E-3</v>
      </c>
      <c r="L25" s="171">
        <f>'Total x Ano'!M25/'Total x Ano'!L25-1</f>
        <v>-6.0183644214227505E-2</v>
      </c>
    </row>
    <row r="26" spans="1:12" x14ac:dyDescent="0.25">
      <c r="A26" s="1" t="s">
        <v>552</v>
      </c>
      <c r="B26" s="171">
        <f>'Total x Ano'!C26/'Total x Ano'!B26-1</f>
        <v>4.3612585233482548E-2</v>
      </c>
      <c r="C26" s="171">
        <f>'Total x Ano'!D26/'Total x Ano'!C26-1</f>
        <v>0.12975297978203848</v>
      </c>
      <c r="D26" s="171">
        <f>'Total x Ano'!E26/'Total x Ano'!D26-1</f>
        <v>0.10241173022968031</v>
      </c>
      <c r="E26" s="171">
        <f>'Total x Ano'!F26/'Total x Ano'!E26-1</f>
        <v>5.5816020682898593E-2</v>
      </c>
      <c r="F26" s="171">
        <f>'Total x Ano'!G26/'Total x Ano'!F26-1</f>
        <v>5.7591753855176231E-2</v>
      </c>
      <c r="G26" s="171">
        <f>'Total x Ano'!H26/'Total x Ano'!G26-1</f>
        <v>8.1843619290147274E-2</v>
      </c>
      <c r="H26" s="171">
        <f>'Total x Ano'!I26/'Total x Ano'!H26-1</f>
        <v>5.4583570714719087E-3</v>
      </c>
      <c r="I26" s="171">
        <f>'Total x Ano'!J26/'Total x Ano'!I26-1</f>
        <v>-0.17431382458543776</v>
      </c>
      <c r="J26" s="171">
        <f>'Total x Ano'!K26/'Total x Ano'!J26-1</f>
        <v>2.0825005348534598E-2</v>
      </c>
      <c r="K26" s="171">
        <f>'Total x Ano'!L26/'Total x Ano'!K26-1</f>
        <v>-6.0837257467633021E-3</v>
      </c>
      <c r="L26" s="171">
        <f>'Total x Ano'!M26/'Total x Ano'!L26-1</f>
        <v>4.219812608189133E-2</v>
      </c>
    </row>
    <row r="27" spans="1:12" x14ac:dyDescent="0.25">
      <c r="A27" s="1" t="s">
        <v>553</v>
      </c>
      <c r="B27" s="171">
        <f>'Total x Ano'!C27/'Total x Ano'!B27-1</f>
        <v>0.1887508855590494</v>
      </c>
      <c r="C27" s="171">
        <f>'Total x Ano'!D27/'Total x Ano'!C27-1</f>
        <v>7.8404929336250095E-2</v>
      </c>
      <c r="D27" s="171">
        <f>'Total x Ano'!E27/'Total x Ano'!D27-1</f>
        <v>7.6537895620765406E-2</v>
      </c>
      <c r="E27" s="171">
        <f>'Total x Ano'!F27/'Total x Ano'!E27-1</f>
        <v>0.13279434617839914</v>
      </c>
      <c r="F27" s="171">
        <f>'Total x Ano'!G27/'Total x Ano'!F27-1</f>
        <v>0.13696527520687662</v>
      </c>
      <c r="G27" s="171">
        <f>'Total x Ano'!H27/'Total x Ano'!G27-1</f>
        <v>1.6613052071297929E-2</v>
      </c>
      <c r="H27" s="171">
        <f>'Total x Ano'!I27/'Total x Ano'!H27-1</f>
        <v>4.6314860008204173E-2</v>
      </c>
      <c r="I27" s="171">
        <f>'Total x Ano'!J27/'Total x Ano'!I27-1</f>
        <v>-0.10248860545992455</v>
      </c>
      <c r="J27" s="171">
        <f>'Total x Ano'!K27/'Total x Ano'!J27-1</f>
        <v>-7.6687468308934248E-2</v>
      </c>
      <c r="K27" s="171">
        <f>'Total x Ano'!L27/'Total x Ano'!K27-1</f>
        <v>7.2684053650297731E-2</v>
      </c>
      <c r="L27" s="171">
        <f>'Total x Ano'!M27/'Total x Ano'!L27-1</f>
        <v>6.1734818007159298E-2</v>
      </c>
    </row>
    <row r="28" spans="1:12" x14ac:dyDescent="0.25">
      <c r="A28" s="1" t="s">
        <v>554</v>
      </c>
      <c r="B28" s="171">
        <f>'Total x Ano'!C28/'Total x Ano'!B28-1</f>
        <v>0.14600998929211628</v>
      </c>
      <c r="C28" s="171">
        <f>'Total x Ano'!D28/'Total x Ano'!C28-1</f>
        <v>5.2719770644187758E-2</v>
      </c>
      <c r="D28" s="171">
        <f>'Total x Ano'!E28/'Total x Ano'!D28-1</f>
        <v>0.17379525865698686</v>
      </c>
      <c r="E28" s="171">
        <f>'Total x Ano'!F28/'Total x Ano'!E28-1</f>
        <v>4.4779996487928742E-2</v>
      </c>
      <c r="F28" s="171">
        <f>'Total x Ano'!G28/'Total x Ano'!F28-1</f>
        <v>1.9918789166602391E-2</v>
      </c>
      <c r="G28" s="171">
        <f>'Total x Ano'!H28/'Total x Ano'!G28-1</f>
        <v>9.8767336145862972E-2</v>
      </c>
      <c r="H28" s="171">
        <f>'Total x Ano'!I28/'Total x Ano'!H28-1</f>
        <v>2.0802267795818619E-2</v>
      </c>
      <c r="I28" s="171">
        <f>'Total x Ano'!J28/'Total x Ano'!I28-1</f>
        <v>-8.7327869595830387E-2</v>
      </c>
      <c r="J28" s="171">
        <f>'Total x Ano'!K28/'Total x Ano'!J28-1</f>
        <v>-7.0763097150191467E-2</v>
      </c>
      <c r="K28" s="171">
        <f>'Total x Ano'!L28/'Total x Ano'!K28-1</f>
        <v>5.4659337915893502E-2</v>
      </c>
      <c r="L28" s="171">
        <f>'Total x Ano'!M28/'Total x Ano'!L28-1</f>
        <v>-6.9907104250676033E-3</v>
      </c>
    </row>
    <row r="29" spans="1:12" x14ac:dyDescent="0.25">
      <c r="A29" s="1" t="s">
        <v>555</v>
      </c>
      <c r="B29" s="171">
        <f>'Total x Ano'!C29/'Total x Ano'!B29-1</f>
        <v>-8.1211633583733733E-2</v>
      </c>
      <c r="C29" s="171">
        <f>'Total x Ano'!D29/'Total x Ano'!C29-1</f>
        <v>0.30524637214776096</v>
      </c>
      <c r="D29" s="171">
        <f>'Total x Ano'!E29/'Total x Ano'!D29-1</f>
        <v>8.4442413778696324E-2</v>
      </c>
      <c r="E29" s="171">
        <f>'Total x Ano'!F29/'Total x Ano'!E29-1</f>
        <v>0.19495571991966765</v>
      </c>
      <c r="F29" s="171">
        <f>'Total x Ano'!G29/'Total x Ano'!F29-1</f>
        <v>-7.8778072003294453E-2</v>
      </c>
      <c r="G29" s="171">
        <f>'Total x Ano'!H29/'Total x Ano'!G29-1</f>
        <v>6.2636249228444907E-2</v>
      </c>
      <c r="H29" s="171">
        <f>'Total x Ano'!I29/'Total x Ano'!H29-1</f>
        <v>2.2692319122915139E-2</v>
      </c>
      <c r="I29" s="171">
        <f>'Total x Ano'!J29/'Total x Ano'!I29-1</f>
        <v>-4.2025300430146073E-2</v>
      </c>
      <c r="J29" s="171">
        <f>'Total x Ano'!K29/'Total x Ano'!J29-1</f>
        <v>-0.17726173097676767</v>
      </c>
      <c r="K29" s="171">
        <f>'Total x Ano'!L29/'Total x Ano'!K29-1</f>
        <v>9.9104424089290211E-2</v>
      </c>
      <c r="L29" s="171">
        <f>'Total x Ano'!M29/'Total x Ano'!L29-1</f>
        <v>0.16006098895673015</v>
      </c>
    </row>
    <row r="30" spans="1:12" x14ac:dyDescent="0.25">
      <c r="A30" s="1" t="s">
        <v>95</v>
      </c>
      <c r="B30" s="171">
        <f>'Total x Ano'!C30/'Total x Ano'!B30-1</f>
        <v>0.1040432776960114</v>
      </c>
      <c r="C30" s="171">
        <f>'Total x Ano'!D30/'Total x Ano'!C30-1</f>
        <v>6.5526767221764759E-2</v>
      </c>
      <c r="D30" s="171">
        <f>'Total x Ano'!E30/'Total x Ano'!D30-1</f>
        <v>0.11026924957363393</v>
      </c>
      <c r="E30" s="171">
        <f>'Total x Ano'!F30/'Total x Ano'!E30-1</f>
        <v>5.1064168025806822E-2</v>
      </c>
      <c r="F30" s="171">
        <f>'Total x Ano'!G30/'Total x Ano'!F30-1</f>
        <v>6.8566349618486955E-2</v>
      </c>
      <c r="G30" s="171">
        <f>'Total x Ano'!H30/'Total x Ano'!G30-1</f>
        <v>2.2476900104415609E-3</v>
      </c>
      <c r="H30" s="171">
        <f>'Total x Ano'!I30/'Total x Ano'!H30-1</f>
        <v>1.4487095720873144E-2</v>
      </c>
      <c r="I30" s="171">
        <f>'Total x Ano'!J30/'Total x Ano'!I30-1</f>
        <v>-0.14959539753139739</v>
      </c>
      <c r="J30" s="171">
        <f>'Total x Ano'!K30/'Total x Ano'!J30-1</f>
        <v>-6.9519871377703102E-2</v>
      </c>
      <c r="K30" s="171">
        <f>'Total x Ano'!L30/'Total x Ano'!K30-1</f>
        <v>-5.5666280781043742E-3</v>
      </c>
      <c r="L30" s="171">
        <f>'Total x Ano'!M30/'Total x Ano'!L30-1</f>
        <v>-1.7117777243286114E-2</v>
      </c>
    </row>
    <row r="31" spans="1:12" x14ac:dyDescent="0.25">
      <c r="I31" s="171"/>
      <c r="J31" s="171"/>
      <c r="K31" s="171"/>
      <c r="L31" s="17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320"/>
  <sheetViews>
    <sheetView topLeftCell="A291" zoomScaleNormal="100" workbookViewId="0">
      <selection activeCell="J288" sqref="J288"/>
    </sheetView>
  </sheetViews>
  <sheetFormatPr defaultRowHeight="15" x14ac:dyDescent="0.25"/>
  <cols>
    <col min="1" max="1" width="23.7109375" style="11" customWidth="1"/>
    <col min="2" max="12" width="11.140625" style="159" customWidth="1"/>
    <col min="13" max="13" width="9.140625" style="159"/>
    <col min="14" max="14" width="23.140625" style="11" bestFit="1" customWidth="1"/>
    <col min="15" max="15" width="10" style="11" bestFit="1" customWidth="1"/>
    <col min="16" max="17" width="9.140625" style="11"/>
    <col min="18" max="18" width="10" style="11" bestFit="1" customWidth="1"/>
    <col min="19" max="16384" width="9.140625" style="11"/>
  </cols>
  <sheetData>
    <row r="1" spans="1:25" s="167" customFormat="1" x14ac:dyDescent="0.25">
      <c r="A1" s="167" t="s">
        <v>939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7" t="s">
        <v>937</v>
      </c>
    </row>
    <row r="3" spans="1:25" x14ac:dyDescent="0.25">
      <c r="A3" s="1"/>
      <c r="B3" s="173">
        <v>2007</v>
      </c>
      <c r="C3" s="156">
        <v>2007</v>
      </c>
      <c r="D3" s="156">
        <v>2007</v>
      </c>
      <c r="E3" s="156">
        <v>2007</v>
      </c>
      <c r="F3" s="156">
        <v>2007</v>
      </c>
      <c r="G3" s="156">
        <v>2007</v>
      </c>
      <c r="H3" s="156">
        <v>2007</v>
      </c>
      <c r="I3" s="156">
        <v>2007</v>
      </c>
      <c r="J3" s="156">
        <v>2007</v>
      </c>
      <c r="K3" s="156">
        <v>2007</v>
      </c>
      <c r="L3" s="156">
        <v>2007</v>
      </c>
      <c r="N3" s="1"/>
      <c r="O3" s="16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24">
        <v>2007</v>
      </c>
    </row>
    <row r="4" spans="1:25" x14ac:dyDescent="0.25">
      <c r="A4" s="1"/>
      <c r="B4" s="156" t="s">
        <v>780</v>
      </c>
      <c r="C4" s="156" t="s">
        <v>782</v>
      </c>
      <c r="D4" s="156" t="s">
        <v>23</v>
      </c>
      <c r="E4" s="156" t="s">
        <v>787</v>
      </c>
      <c r="F4" s="156" t="s">
        <v>788</v>
      </c>
      <c r="G4" s="156" t="s">
        <v>791</v>
      </c>
      <c r="H4" s="156" t="s">
        <v>25</v>
      </c>
      <c r="I4" s="156" t="s">
        <v>24</v>
      </c>
      <c r="J4" s="156" t="s">
        <v>35</v>
      </c>
      <c r="K4" s="156" t="s">
        <v>795</v>
      </c>
      <c r="L4" s="156" t="s">
        <v>935</v>
      </c>
      <c r="N4" s="1"/>
      <c r="O4" s="1" t="s">
        <v>780</v>
      </c>
      <c r="P4" s="1" t="s">
        <v>782</v>
      </c>
      <c r="Q4" s="1" t="s">
        <v>23</v>
      </c>
      <c r="R4" s="1" t="s">
        <v>787</v>
      </c>
      <c r="S4" s="1" t="s">
        <v>788</v>
      </c>
      <c r="T4" s="1" t="s">
        <v>791</v>
      </c>
      <c r="U4" s="1" t="s">
        <v>25</v>
      </c>
      <c r="V4" s="1" t="s">
        <v>24</v>
      </c>
      <c r="W4" s="1" t="s">
        <v>35</v>
      </c>
      <c r="X4" s="1" t="s">
        <v>795</v>
      </c>
      <c r="Y4" s="124" t="s">
        <v>935</v>
      </c>
    </row>
    <row r="5" spans="1:25" x14ac:dyDescent="0.25">
      <c r="A5" s="1" t="s">
        <v>529</v>
      </c>
      <c r="B5" s="174">
        <f>tab_dinamicas!C526</f>
        <v>6134.9228842433768</v>
      </c>
      <c r="C5" s="174">
        <f>tab_dinamicas!D526</f>
        <v>0</v>
      </c>
      <c r="D5" s="174">
        <f>tab_dinamicas!E526</f>
        <v>0</v>
      </c>
      <c r="E5" s="174">
        <f>tab_dinamicas!F526</f>
        <v>0</v>
      </c>
      <c r="F5" s="174">
        <f>tab_dinamicas!G526</f>
        <v>24616.880092338215</v>
      </c>
      <c r="G5" s="174">
        <f>tab_dinamicas!H526</f>
        <v>0</v>
      </c>
      <c r="H5" s="174">
        <f>tab_dinamicas!I526</f>
        <v>0</v>
      </c>
      <c r="I5" s="174">
        <f>tab_dinamicas!J526</f>
        <v>2456.7625221252711</v>
      </c>
      <c r="J5" s="174">
        <f>tab_dinamicas!K526</f>
        <v>0</v>
      </c>
      <c r="K5" s="174">
        <f>tab_dinamicas!L526</f>
        <v>0</v>
      </c>
      <c r="L5" s="174">
        <f>SUM(B5:K5)</f>
        <v>33208.565498706863</v>
      </c>
      <c r="N5" s="1" t="s">
        <v>529</v>
      </c>
      <c r="O5" s="21">
        <f>+B5/'Total x Ano'!$B$30</f>
        <v>1.1148078697669039E-4</v>
      </c>
      <c r="P5" s="21">
        <f>+C5/'Total x Ano'!$B$30</f>
        <v>0</v>
      </c>
      <c r="Q5" s="21">
        <f>+D5/'Total x Ano'!$B$30</f>
        <v>0</v>
      </c>
      <c r="R5" s="21">
        <f>+E5/'Total x Ano'!$B$30</f>
        <v>0</v>
      </c>
      <c r="S5" s="21">
        <f>+F5/'Total x Ano'!$B$30</f>
        <v>4.4732578019082047E-4</v>
      </c>
      <c r="T5" s="21">
        <f>+G5/'Total x Ano'!$B$30</f>
        <v>0</v>
      </c>
      <c r="U5" s="21">
        <f>+H5/'Total x Ano'!$B$30</f>
        <v>0</v>
      </c>
      <c r="V5" s="21">
        <f>+I5/'Total x Ano'!$B$30</f>
        <v>4.4643074501358126E-5</v>
      </c>
      <c r="W5" s="21">
        <f>+J5/'Total x Ano'!$B$30</f>
        <v>0</v>
      </c>
      <c r="X5" s="21">
        <f>+K5/'Total x Ano'!$B$30</f>
        <v>0</v>
      </c>
      <c r="Y5" s="21">
        <f>+L5/'Total x Ano'!$B$30</f>
        <v>6.0344964166886902E-4</v>
      </c>
    </row>
    <row r="6" spans="1:25" x14ac:dyDescent="0.25">
      <c r="A6" s="1" t="s">
        <v>530</v>
      </c>
      <c r="B6" s="174">
        <f>tab_dinamicas!C527</f>
        <v>573.49400639323676</v>
      </c>
      <c r="C6" s="174">
        <f>tab_dinamicas!D527</f>
        <v>0</v>
      </c>
      <c r="D6" s="174">
        <f>tab_dinamicas!E527</f>
        <v>0</v>
      </c>
      <c r="E6" s="174">
        <f>tab_dinamicas!F527</f>
        <v>0</v>
      </c>
      <c r="F6" s="174">
        <f>tab_dinamicas!G527</f>
        <v>10298.228669673568</v>
      </c>
      <c r="G6" s="174">
        <f>tab_dinamicas!H527</f>
        <v>0</v>
      </c>
      <c r="H6" s="174">
        <f>tab_dinamicas!I527</f>
        <v>0</v>
      </c>
      <c r="I6" s="174">
        <f>tab_dinamicas!J527</f>
        <v>791.57325126110061</v>
      </c>
      <c r="J6" s="174">
        <f>tab_dinamicas!K527</f>
        <v>0</v>
      </c>
      <c r="K6" s="174">
        <f>tab_dinamicas!L527</f>
        <v>0</v>
      </c>
      <c r="L6" s="174">
        <f t="shared" ref="L6:L32" si="0">SUM(B6:K6)</f>
        <v>11663.295927327907</v>
      </c>
      <c r="N6" s="1" t="s">
        <v>530</v>
      </c>
      <c r="O6" s="21">
        <f>+B6/'Total x Ano'!$B$30</f>
        <v>1.0421249682426627E-5</v>
      </c>
      <c r="P6" s="21">
        <f>+C6/'Total x Ano'!$B$30</f>
        <v>0</v>
      </c>
      <c r="Q6" s="21">
        <f>+D6/'Total x Ano'!$B$30</f>
        <v>0</v>
      </c>
      <c r="R6" s="21">
        <f>+E6/'Total x Ano'!$B$30</f>
        <v>0</v>
      </c>
      <c r="S6" s="21">
        <f>+F6/'Total x Ano'!$B$30</f>
        <v>1.8713432234164341E-4</v>
      </c>
      <c r="T6" s="21">
        <f>+G6/'Total x Ano'!$B$30</f>
        <v>0</v>
      </c>
      <c r="U6" s="21">
        <f>+H6/'Total x Ano'!$B$30</f>
        <v>0</v>
      </c>
      <c r="V6" s="21">
        <f>+I6/'Total x Ano'!$B$30</f>
        <v>1.4384077952622594E-5</v>
      </c>
      <c r="W6" s="21">
        <f>+J6/'Total x Ano'!$B$30</f>
        <v>0</v>
      </c>
      <c r="X6" s="21">
        <f>+K6/'Total x Ano'!$B$30</f>
        <v>0</v>
      </c>
      <c r="Y6" s="21">
        <f>+L6/'Total x Ano'!$B$30</f>
        <v>2.1193964997669266E-4</v>
      </c>
    </row>
    <row r="7" spans="1:25" x14ac:dyDescent="0.25">
      <c r="A7" s="1" t="s">
        <v>531</v>
      </c>
      <c r="B7" s="174">
        <f>tab_dinamicas!C528</f>
        <v>9524.7591348036367</v>
      </c>
      <c r="C7" s="174">
        <f>tab_dinamicas!D528</f>
        <v>0</v>
      </c>
      <c r="D7" s="174">
        <f>tab_dinamicas!E528</f>
        <v>0</v>
      </c>
      <c r="E7" s="174">
        <f>tab_dinamicas!F528</f>
        <v>0</v>
      </c>
      <c r="F7" s="174">
        <f>tab_dinamicas!G528</f>
        <v>40594.120015671011</v>
      </c>
      <c r="G7" s="174">
        <f>tab_dinamicas!H528</f>
        <v>0</v>
      </c>
      <c r="H7" s="174">
        <f>tab_dinamicas!I528</f>
        <v>0</v>
      </c>
      <c r="I7" s="174">
        <f>tab_dinamicas!J528</f>
        <v>3961.7240685695656</v>
      </c>
      <c r="J7" s="174">
        <f>tab_dinamicas!K528</f>
        <v>0</v>
      </c>
      <c r="K7" s="174">
        <f>tab_dinamicas!L528</f>
        <v>0</v>
      </c>
      <c r="L7" s="174">
        <f t="shared" si="0"/>
        <v>54080.603219044213</v>
      </c>
      <c r="N7" s="1" t="s">
        <v>531</v>
      </c>
      <c r="O7" s="21">
        <f>+B7/'Total x Ano'!$B$30</f>
        <v>1.7307921617702385E-4</v>
      </c>
      <c r="P7" s="21">
        <f>+C7/'Total x Ano'!$B$30</f>
        <v>0</v>
      </c>
      <c r="Q7" s="21">
        <f>+D7/'Total x Ano'!$B$30</f>
        <v>0</v>
      </c>
      <c r="R7" s="21">
        <f>+E7/'Total x Ano'!$B$30</f>
        <v>0</v>
      </c>
      <c r="S7" s="21">
        <f>+F7/'Total x Ano'!$B$30</f>
        <v>7.3765628865461307E-4</v>
      </c>
      <c r="T7" s="21">
        <f>+G7/'Total x Ano'!$B$30</f>
        <v>0</v>
      </c>
      <c r="U7" s="21">
        <f>+H7/'Total x Ano'!$B$30</f>
        <v>0</v>
      </c>
      <c r="V7" s="21">
        <f>+I7/'Total x Ano'!$B$30</f>
        <v>7.1990492021172415E-5</v>
      </c>
      <c r="W7" s="21">
        <f>+J7/'Total x Ano'!$B$30</f>
        <v>0</v>
      </c>
      <c r="X7" s="21">
        <f>+K7/'Total x Ano'!$B$30</f>
        <v>0</v>
      </c>
      <c r="Y7" s="21">
        <f>+L7/'Total x Ano'!$B$30</f>
        <v>9.8272599685280933E-4</v>
      </c>
    </row>
    <row r="8" spans="1:25" x14ac:dyDescent="0.25">
      <c r="A8" s="1" t="s">
        <v>532</v>
      </c>
      <c r="B8" s="174">
        <f>tab_dinamicas!C529</f>
        <v>312.64913216363658</v>
      </c>
      <c r="C8" s="174">
        <f>tab_dinamicas!D529</f>
        <v>0</v>
      </c>
      <c r="D8" s="174">
        <f>tab_dinamicas!E529</f>
        <v>0</v>
      </c>
      <c r="E8" s="174">
        <f>tab_dinamicas!F529</f>
        <v>0</v>
      </c>
      <c r="F8" s="174">
        <f>tab_dinamicas!G529</f>
        <v>6606.0178989789683</v>
      </c>
      <c r="G8" s="174">
        <f>tab_dinamicas!H529</f>
        <v>0</v>
      </c>
      <c r="H8" s="174">
        <f>tab_dinamicas!I529</f>
        <v>0</v>
      </c>
      <c r="I8" s="174">
        <f>tab_dinamicas!J529</f>
        <v>805.09148687875597</v>
      </c>
      <c r="J8" s="174">
        <f>tab_dinamicas!K529</f>
        <v>0</v>
      </c>
      <c r="K8" s="174">
        <f>tab_dinamicas!L529</f>
        <v>0</v>
      </c>
      <c r="L8" s="174">
        <f t="shared" si="0"/>
        <v>7723.7585180213609</v>
      </c>
      <c r="N8" s="1" t="s">
        <v>532</v>
      </c>
      <c r="O8" s="21">
        <f>+B8/'Total x Ano'!$B$30</f>
        <v>5.6813055288273766E-6</v>
      </c>
      <c r="P8" s="21">
        <f>+C8/'Total x Ano'!$B$30</f>
        <v>0</v>
      </c>
      <c r="Q8" s="21">
        <f>+D8/'Total x Ano'!$B$30</f>
        <v>0</v>
      </c>
      <c r="R8" s="21">
        <f>+E8/'Total x Ano'!$B$30</f>
        <v>0</v>
      </c>
      <c r="S8" s="21">
        <f>+F8/'Total x Ano'!$B$30</f>
        <v>1.2004129278490584E-4</v>
      </c>
      <c r="T8" s="21">
        <f>+G8/'Total x Ano'!$B$30</f>
        <v>0</v>
      </c>
      <c r="U8" s="21">
        <f>+H8/'Total x Ano'!$B$30</f>
        <v>0</v>
      </c>
      <c r="V8" s="21">
        <f>+I8/'Total x Ano'!$B$30</f>
        <v>1.4629724650002136E-5</v>
      </c>
      <c r="W8" s="21">
        <f>+J8/'Total x Ano'!$B$30</f>
        <v>0</v>
      </c>
      <c r="X8" s="21">
        <f>+K8/'Total x Ano'!$B$30</f>
        <v>0</v>
      </c>
      <c r="Y8" s="21">
        <f>+L8/'Total x Ano'!$B$30</f>
        <v>1.4035232296373535E-4</v>
      </c>
    </row>
    <row r="9" spans="1:25" x14ac:dyDescent="0.25">
      <c r="A9" s="1" t="s">
        <v>533</v>
      </c>
      <c r="B9" s="174">
        <f>tab_dinamicas!C530</f>
        <v>9100.0072000712335</v>
      </c>
      <c r="C9" s="174">
        <f>tab_dinamicas!D530</f>
        <v>0</v>
      </c>
      <c r="D9" s="174">
        <f>tab_dinamicas!E530</f>
        <v>0</v>
      </c>
      <c r="E9" s="174">
        <f>tab_dinamicas!F530</f>
        <v>0</v>
      </c>
      <c r="F9" s="174">
        <f>tab_dinamicas!G530</f>
        <v>50047.163276865271</v>
      </c>
      <c r="G9" s="174">
        <f>tab_dinamicas!H530</f>
        <v>0</v>
      </c>
      <c r="H9" s="174">
        <f>tab_dinamicas!I530</f>
        <v>0</v>
      </c>
      <c r="I9" s="174">
        <f>tab_dinamicas!J530</f>
        <v>5621.8258716736746</v>
      </c>
      <c r="J9" s="174">
        <f>tab_dinamicas!K530</f>
        <v>0</v>
      </c>
      <c r="K9" s="174">
        <f>tab_dinamicas!L530</f>
        <v>0</v>
      </c>
      <c r="L9" s="174">
        <f t="shared" si="0"/>
        <v>64768.996348610177</v>
      </c>
      <c r="N9" s="1" t="s">
        <v>533</v>
      </c>
      <c r="O9" s="21">
        <f>+B9/'Total x Ano'!$B$30</f>
        <v>1.653608339174105E-4</v>
      </c>
      <c r="P9" s="21">
        <f>+C9/'Total x Ano'!$B$30</f>
        <v>0</v>
      </c>
      <c r="Q9" s="21">
        <f>+D9/'Total x Ano'!$B$30</f>
        <v>0</v>
      </c>
      <c r="R9" s="21">
        <f>+E9/'Total x Ano'!$B$30</f>
        <v>0</v>
      </c>
      <c r="S9" s="21">
        <f>+F9/'Total x Ano'!$B$30</f>
        <v>9.0943231941601778E-4</v>
      </c>
      <c r="T9" s="21">
        <f>+G9/'Total x Ano'!$B$30</f>
        <v>0</v>
      </c>
      <c r="U9" s="21">
        <f>+H9/'Total x Ano'!$B$30</f>
        <v>0</v>
      </c>
      <c r="V9" s="21">
        <f>+I9/'Total x Ano'!$B$30</f>
        <v>1.0215704161983025E-4</v>
      </c>
      <c r="W9" s="21">
        <f>+J9/'Total x Ano'!$B$30</f>
        <v>0</v>
      </c>
      <c r="X9" s="21">
        <f>+K9/'Total x Ano'!$B$30</f>
        <v>0</v>
      </c>
      <c r="Y9" s="21">
        <f>+L9/'Total x Ano'!$B$30</f>
        <v>1.1769501949532584E-3</v>
      </c>
    </row>
    <row r="10" spans="1:25" x14ac:dyDescent="0.25">
      <c r="A10" s="1" t="s">
        <v>534</v>
      </c>
      <c r="B10" s="174">
        <f>tab_dinamicas!C531</f>
        <v>147.89543055330634</v>
      </c>
      <c r="C10" s="174">
        <f>tab_dinamicas!D531</f>
        <v>0</v>
      </c>
      <c r="D10" s="174">
        <f>tab_dinamicas!E531</f>
        <v>0</v>
      </c>
      <c r="E10" s="174">
        <f>tab_dinamicas!F531</f>
        <v>0</v>
      </c>
      <c r="F10" s="174">
        <f>tab_dinamicas!G531</f>
        <v>11510.82644478916</v>
      </c>
      <c r="G10" s="174">
        <f>tab_dinamicas!H531</f>
        <v>0</v>
      </c>
      <c r="H10" s="174">
        <f>tab_dinamicas!I531</f>
        <v>0</v>
      </c>
      <c r="I10" s="174">
        <f>tab_dinamicas!J531</f>
        <v>471.04952255184378</v>
      </c>
      <c r="J10" s="174">
        <f>tab_dinamicas!K531</f>
        <v>0</v>
      </c>
      <c r="K10" s="174">
        <f>tab_dinamicas!L531</f>
        <v>0</v>
      </c>
      <c r="L10" s="174">
        <f t="shared" si="0"/>
        <v>12129.77139789431</v>
      </c>
      <c r="N10" s="1" t="s">
        <v>534</v>
      </c>
      <c r="O10" s="21">
        <f>+B10/'Total x Ano'!$B$30</f>
        <v>2.6874826789892834E-6</v>
      </c>
      <c r="P10" s="21">
        <f>+C10/'Total x Ano'!$B$30</f>
        <v>0</v>
      </c>
      <c r="Q10" s="21">
        <f>+D10/'Total x Ano'!$B$30</f>
        <v>0</v>
      </c>
      <c r="R10" s="21">
        <f>+E10/'Total x Ano'!$B$30</f>
        <v>0</v>
      </c>
      <c r="S10" s="21">
        <f>+F10/'Total x Ano'!$B$30</f>
        <v>2.0916904988536899E-4</v>
      </c>
      <c r="T10" s="21">
        <f>+G10/'Total x Ano'!$B$30</f>
        <v>0</v>
      </c>
      <c r="U10" s="21">
        <f>+H10/'Total x Ano'!$B$30</f>
        <v>0</v>
      </c>
      <c r="V10" s="21">
        <f>+I10/'Total x Ano'!$B$30</f>
        <v>8.5596791467331163E-6</v>
      </c>
      <c r="W10" s="21">
        <f>+J10/'Total x Ano'!$B$30</f>
        <v>0</v>
      </c>
      <c r="X10" s="21">
        <f>+K10/'Total x Ano'!$B$30</f>
        <v>0</v>
      </c>
      <c r="Y10" s="21">
        <f>+L10/'Total x Ano'!$B$30</f>
        <v>2.2041621171109139E-4</v>
      </c>
    </row>
    <row r="11" spans="1:25" x14ac:dyDescent="0.25">
      <c r="A11" s="1" t="s">
        <v>535</v>
      </c>
      <c r="B11" s="174">
        <f>tab_dinamicas!C532</f>
        <v>995.44768205952892</v>
      </c>
      <c r="C11" s="174">
        <f>tab_dinamicas!D532</f>
        <v>0</v>
      </c>
      <c r="D11" s="174">
        <f>tab_dinamicas!E532</f>
        <v>0</v>
      </c>
      <c r="E11" s="174">
        <f>tab_dinamicas!F532</f>
        <v>0</v>
      </c>
      <c r="F11" s="174">
        <f>tab_dinamicas!G532</f>
        <v>24169.019096604021</v>
      </c>
      <c r="G11" s="174">
        <f>tab_dinamicas!H532</f>
        <v>0</v>
      </c>
      <c r="H11" s="174">
        <f>tab_dinamicas!I532</f>
        <v>0</v>
      </c>
      <c r="I11" s="174">
        <f>tab_dinamicas!J532</f>
        <v>1969.4385873042806</v>
      </c>
      <c r="J11" s="174">
        <f>tab_dinamicas!K532</f>
        <v>0</v>
      </c>
      <c r="K11" s="174">
        <f>tab_dinamicas!L532</f>
        <v>0</v>
      </c>
      <c r="L11" s="174">
        <f t="shared" si="0"/>
        <v>27133.905365967832</v>
      </c>
      <c r="N11" s="1" t="s">
        <v>535</v>
      </c>
      <c r="O11" s="21">
        <f>+B11/'Total x Ano'!$B$30</f>
        <v>1.8088783361097612E-5</v>
      </c>
      <c r="P11" s="21">
        <f>+C11/'Total x Ano'!$B$30</f>
        <v>0</v>
      </c>
      <c r="Q11" s="21">
        <f>+D11/'Total x Ano'!$B$30</f>
        <v>0</v>
      </c>
      <c r="R11" s="21">
        <f>+E11/'Total x Ano'!$B$30</f>
        <v>0</v>
      </c>
      <c r="S11" s="21">
        <f>+F11/'Total x Ano'!$B$30</f>
        <v>4.391874714944154E-4</v>
      </c>
      <c r="T11" s="21">
        <f>+G11/'Total x Ano'!$B$30</f>
        <v>0</v>
      </c>
      <c r="U11" s="21">
        <f>+H11/'Total x Ano'!$B$30</f>
        <v>0</v>
      </c>
      <c r="V11" s="21">
        <f>+I11/'Total x Ano'!$B$30</f>
        <v>3.5787664777145829E-5</v>
      </c>
      <c r="W11" s="21">
        <f>+J11/'Total x Ano'!$B$30</f>
        <v>0</v>
      </c>
      <c r="X11" s="21">
        <f>+K11/'Total x Ano'!$B$30</f>
        <v>0</v>
      </c>
      <c r="Y11" s="21">
        <f>+L11/'Total x Ano'!$B$30</f>
        <v>4.9306391963265894E-4</v>
      </c>
    </row>
    <row r="12" spans="1:25" x14ac:dyDescent="0.25">
      <c r="A12" s="1" t="s">
        <v>536</v>
      </c>
      <c r="B12" s="174">
        <f>tab_dinamicas!C533</f>
        <v>6958.8323911007956</v>
      </c>
      <c r="C12" s="174">
        <f>tab_dinamicas!D533</f>
        <v>0</v>
      </c>
      <c r="D12" s="174">
        <f>tab_dinamicas!E533</f>
        <v>0</v>
      </c>
      <c r="E12" s="174">
        <f>tab_dinamicas!F533</f>
        <v>0</v>
      </c>
      <c r="F12" s="174">
        <f>tab_dinamicas!G533</f>
        <v>36179.854148432038</v>
      </c>
      <c r="G12" s="174">
        <f>tab_dinamicas!H533</f>
        <v>0</v>
      </c>
      <c r="H12" s="174">
        <f>tab_dinamicas!I533</f>
        <v>0</v>
      </c>
      <c r="I12" s="174">
        <f>tab_dinamicas!J533</f>
        <v>5358.2505427442884</v>
      </c>
      <c r="J12" s="174">
        <f>tab_dinamicas!K533</f>
        <v>0</v>
      </c>
      <c r="K12" s="174">
        <f>tab_dinamicas!L533</f>
        <v>0</v>
      </c>
      <c r="L12" s="174">
        <f t="shared" si="0"/>
        <v>48496.937082277123</v>
      </c>
      <c r="N12" s="1" t="s">
        <v>536</v>
      </c>
      <c r="O12" s="21">
        <f>+B12/'Total x Ano'!$B$30</f>
        <v>1.2645246338650233E-4</v>
      </c>
      <c r="P12" s="21">
        <f>+C12/'Total x Ano'!$B$30</f>
        <v>0</v>
      </c>
      <c r="Q12" s="21">
        <f>+D12/'Total x Ano'!$B$30</f>
        <v>0</v>
      </c>
      <c r="R12" s="21">
        <f>+E12/'Total x Ano'!$B$30</f>
        <v>0</v>
      </c>
      <c r="S12" s="21">
        <f>+F12/'Total x Ano'!$B$30</f>
        <v>6.5744243069919479E-4</v>
      </c>
      <c r="T12" s="21">
        <f>+G12/'Total x Ano'!$B$30</f>
        <v>0</v>
      </c>
      <c r="U12" s="21">
        <f>+H12/'Total x Ano'!$B$30</f>
        <v>0</v>
      </c>
      <c r="V12" s="21">
        <f>+I12/'Total x Ano'!$B$30</f>
        <v>9.73674809927268E-5</v>
      </c>
      <c r="W12" s="21">
        <f>+J12/'Total x Ano'!$B$30</f>
        <v>0</v>
      </c>
      <c r="X12" s="21">
        <f>+K12/'Total x Ano'!$B$30</f>
        <v>0</v>
      </c>
      <c r="Y12" s="21">
        <f>+L12/'Total x Ano'!$B$30</f>
        <v>8.8126237507842389E-4</v>
      </c>
    </row>
    <row r="13" spans="1:25" x14ac:dyDescent="0.25">
      <c r="A13" s="1" t="s">
        <v>537</v>
      </c>
      <c r="B13" s="174">
        <f>tab_dinamicas!C534</f>
        <v>3377.8254212192528</v>
      </c>
      <c r="C13" s="174">
        <f>tab_dinamicas!D534</f>
        <v>0</v>
      </c>
      <c r="D13" s="174">
        <f>tab_dinamicas!E534</f>
        <v>0</v>
      </c>
      <c r="E13" s="174">
        <f>tab_dinamicas!F534</f>
        <v>0</v>
      </c>
      <c r="F13" s="174">
        <f>tab_dinamicas!G534</f>
        <v>24461.451567423923</v>
      </c>
      <c r="G13" s="174">
        <f>tab_dinamicas!H534</f>
        <v>0</v>
      </c>
      <c r="H13" s="174">
        <f>tab_dinamicas!I534</f>
        <v>0</v>
      </c>
      <c r="I13" s="174">
        <f>tab_dinamicas!J534</f>
        <v>3499.3731202097047</v>
      </c>
      <c r="J13" s="174">
        <f>tab_dinamicas!K534</f>
        <v>0</v>
      </c>
      <c r="K13" s="174">
        <f>tab_dinamicas!L534</f>
        <v>0</v>
      </c>
      <c r="L13" s="174">
        <f t="shared" si="0"/>
        <v>31338.650108852878</v>
      </c>
      <c r="N13" s="1" t="s">
        <v>537</v>
      </c>
      <c r="O13" s="21">
        <f>+B13/'Total x Ano'!$B$30</f>
        <v>6.1380174344902893E-5</v>
      </c>
      <c r="P13" s="21">
        <f>+C13/'Total x Ano'!$B$30</f>
        <v>0</v>
      </c>
      <c r="Q13" s="21">
        <f>+D13/'Total x Ano'!$B$30</f>
        <v>0</v>
      </c>
      <c r="R13" s="21">
        <f>+E13/'Total x Ano'!$B$30</f>
        <v>0</v>
      </c>
      <c r="S13" s="21">
        <f>+F13/'Total x Ano'!$B$30</f>
        <v>4.4450140984370919E-4</v>
      </c>
      <c r="T13" s="21">
        <f>+G13/'Total x Ano'!$B$30</f>
        <v>0</v>
      </c>
      <c r="U13" s="21">
        <f>+H13/'Total x Ano'!$B$30</f>
        <v>0</v>
      </c>
      <c r="V13" s="21">
        <f>+I13/'Total x Ano'!$B$30</f>
        <v>6.3588879066108631E-5</v>
      </c>
      <c r="W13" s="21">
        <f>+J13/'Total x Ano'!$B$30</f>
        <v>0</v>
      </c>
      <c r="X13" s="21">
        <f>+K13/'Total x Ano'!$B$30</f>
        <v>0</v>
      </c>
      <c r="Y13" s="21">
        <f>+L13/'Total x Ano'!$B$30</f>
        <v>5.694704632547207E-4</v>
      </c>
    </row>
    <row r="14" spans="1:25" x14ac:dyDescent="0.25">
      <c r="A14" s="1" t="s">
        <v>538</v>
      </c>
      <c r="B14" s="174">
        <f>tab_dinamicas!C535</f>
        <v>8948.8743072737616</v>
      </c>
      <c r="C14" s="174">
        <f>tab_dinamicas!D535</f>
        <v>0</v>
      </c>
      <c r="D14" s="174">
        <f>tab_dinamicas!E535</f>
        <v>0</v>
      </c>
      <c r="E14" s="174">
        <f>tab_dinamicas!F535</f>
        <v>0</v>
      </c>
      <c r="F14" s="174">
        <f>tab_dinamicas!G535</f>
        <v>95827.937383811746</v>
      </c>
      <c r="G14" s="174">
        <f>tab_dinamicas!H535</f>
        <v>0</v>
      </c>
      <c r="H14" s="174">
        <f>tab_dinamicas!I535</f>
        <v>0</v>
      </c>
      <c r="I14" s="174">
        <f>tab_dinamicas!J535</f>
        <v>6497.4088626380653</v>
      </c>
      <c r="J14" s="174">
        <f>tab_dinamicas!K535</f>
        <v>0</v>
      </c>
      <c r="K14" s="174">
        <f>tab_dinamicas!L535</f>
        <v>0</v>
      </c>
      <c r="L14" s="174">
        <f t="shared" si="0"/>
        <v>111274.22055372357</v>
      </c>
      <c r="N14" s="1" t="s">
        <v>538</v>
      </c>
      <c r="O14" s="21">
        <f>+B14/'Total x Ano'!$B$30</f>
        <v>1.626145216743669E-4</v>
      </c>
      <c r="P14" s="21">
        <f>+C14/'Total x Ano'!$B$30</f>
        <v>0</v>
      </c>
      <c r="Q14" s="21">
        <f>+D14/'Total x Ano'!$B$30</f>
        <v>0</v>
      </c>
      <c r="R14" s="21">
        <f>+E14/'Total x Ano'!$B$30</f>
        <v>0</v>
      </c>
      <c r="S14" s="21">
        <f>+F14/'Total x Ano'!$B$30</f>
        <v>1.7413379231445514E-3</v>
      </c>
      <c r="T14" s="21">
        <f>+G14/'Total x Ano'!$B$30</f>
        <v>0</v>
      </c>
      <c r="U14" s="21">
        <f>+H14/'Total x Ano'!$B$30</f>
        <v>0</v>
      </c>
      <c r="V14" s="21">
        <f>+I14/'Total x Ano'!$B$30</f>
        <v>1.1806770304750898E-4</v>
      </c>
      <c r="W14" s="21">
        <f>+J14/'Total x Ano'!$B$30</f>
        <v>0</v>
      </c>
      <c r="X14" s="21">
        <f>+K14/'Total x Ano'!$B$30</f>
        <v>0</v>
      </c>
      <c r="Y14" s="21">
        <f>+L14/'Total x Ano'!$B$30</f>
        <v>2.0220201478664272E-3</v>
      </c>
    </row>
    <row r="15" spans="1:25" x14ac:dyDescent="0.25">
      <c r="A15" s="1" t="s">
        <v>539</v>
      </c>
      <c r="B15" s="174">
        <f>tab_dinamicas!C536</f>
        <v>5121.9868123236611</v>
      </c>
      <c r="C15" s="174">
        <f>tab_dinamicas!D536</f>
        <v>0</v>
      </c>
      <c r="D15" s="174">
        <f>tab_dinamicas!E536</f>
        <v>0</v>
      </c>
      <c r="E15" s="174">
        <f>tab_dinamicas!F536</f>
        <v>0</v>
      </c>
      <c r="F15" s="174">
        <f>tab_dinamicas!G536</f>
        <v>29574.336380614732</v>
      </c>
      <c r="G15" s="174">
        <f>tab_dinamicas!H536</f>
        <v>0</v>
      </c>
      <c r="H15" s="174">
        <f>tab_dinamicas!I536</f>
        <v>0</v>
      </c>
      <c r="I15" s="174">
        <f>tab_dinamicas!J536</f>
        <v>4575.5961097593872</v>
      </c>
      <c r="J15" s="174">
        <f>tab_dinamicas!K536</f>
        <v>0</v>
      </c>
      <c r="K15" s="174">
        <f>tab_dinamicas!L536</f>
        <v>0</v>
      </c>
      <c r="L15" s="174">
        <f t="shared" si="0"/>
        <v>39271.919302697781</v>
      </c>
      <c r="N15" s="1" t="s">
        <v>539</v>
      </c>
      <c r="O15" s="21">
        <f>+B15/'Total x Ano'!$B$30</f>
        <v>9.3074213237236744E-5</v>
      </c>
      <c r="P15" s="21">
        <f>+C15/'Total x Ano'!$B$30</f>
        <v>0</v>
      </c>
      <c r="Q15" s="21">
        <f>+D15/'Total x Ano'!$B$30</f>
        <v>0</v>
      </c>
      <c r="R15" s="21">
        <f>+E15/'Total x Ano'!$B$30</f>
        <v>0</v>
      </c>
      <c r="S15" s="21">
        <f>+F15/'Total x Ano'!$B$30</f>
        <v>5.3741022605061041E-4</v>
      </c>
      <c r="T15" s="21">
        <f>+G15/'Total x Ano'!$B$30</f>
        <v>0</v>
      </c>
      <c r="U15" s="21">
        <f>+H15/'Total x Ano'!$B$30</f>
        <v>0</v>
      </c>
      <c r="V15" s="21">
        <f>+I15/'Total x Ano'!$B$30</f>
        <v>8.3145471398434587E-5</v>
      </c>
      <c r="W15" s="21">
        <f>+J15/'Total x Ano'!$B$30</f>
        <v>0</v>
      </c>
      <c r="X15" s="21">
        <f>+K15/'Total x Ano'!$B$30</f>
        <v>0</v>
      </c>
      <c r="Y15" s="21">
        <f>+L15/'Total x Ano'!$B$30</f>
        <v>7.1362991068628172E-4</v>
      </c>
    </row>
    <row r="16" spans="1:25" x14ac:dyDescent="0.25">
      <c r="A16" s="1" t="s">
        <v>540</v>
      </c>
      <c r="B16" s="174">
        <f>tab_dinamicas!C537</f>
        <v>5394.2905136717036</v>
      </c>
      <c r="C16" s="174">
        <f>tab_dinamicas!D537</f>
        <v>0</v>
      </c>
      <c r="D16" s="174">
        <f>tab_dinamicas!E537</f>
        <v>0</v>
      </c>
      <c r="E16" s="174">
        <f>tab_dinamicas!F537</f>
        <v>0</v>
      </c>
      <c r="F16" s="174">
        <f>tab_dinamicas!G537</f>
        <v>19629.592015077957</v>
      </c>
      <c r="G16" s="174">
        <f>tab_dinamicas!H537</f>
        <v>0</v>
      </c>
      <c r="H16" s="174">
        <f>tab_dinamicas!I537</f>
        <v>0</v>
      </c>
      <c r="I16" s="174">
        <f>tab_dinamicas!J537</f>
        <v>1489.918871531811</v>
      </c>
      <c r="J16" s="174">
        <f>tab_dinamicas!K537</f>
        <v>0</v>
      </c>
      <c r="K16" s="174">
        <f>tab_dinamicas!L537</f>
        <v>0</v>
      </c>
      <c r="L16" s="174">
        <f t="shared" si="0"/>
        <v>26513.801400281471</v>
      </c>
      <c r="N16" s="1" t="s">
        <v>540</v>
      </c>
      <c r="O16" s="21">
        <f>+B16/'Total x Ano'!$B$30</f>
        <v>9.8022381534659339E-5</v>
      </c>
      <c r="P16" s="21">
        <f>+C16/'Total x Ano'!$B$30</f>
        <v>0</v>
      </c>
      <c r="Q16" s="21">
        <f>+D16/'Total x Ano'!$B$30</f>
        <v>0</v>
      </c>
      <c r="R16" s="21">
        <f>+E16/'Total x Ano'!$B$30</f>
        <v>0</v>
      </c>
      <c r="S16" s="21">
        <f>+F16/'Total x Ano'!$B$30</f>
        <v>3.5669924580350047E-4</v>
      </c>
      <c r="T16" s="21">
        <f>+G16/'Total x Ano'!$B$30</f>
        <v>0</v>
      </c>
      <c r="U16" s="21">
        <f>+H16/'Total x Ano'!$B$30</f>
        <v>0</v>
      </c>
      <c r="V16" s="21">
        <f>+I16/'Total x Ano'!$B$30</f>
        <v>2.7074069464896561E-5</v>
      </c>
      <c r="W16" s="21">
        <f>+J16/'Total x Ano'!$B$30</f>
        <v>0</v>
      </c>
      <c r="X16" s="21">
        <f>+K16/'Total x Ano'!$B$30</f>
        <v>0</v>
      </c>
      <c r="Y16" s="21">
        <f>+L16/'Total x Ano'!$B$30</f>
        <v>4.8179569680305637E-4</v>
      </c>
    </row>
    <row r="17" spans="1:25" x14ac:dyDescent="0.25">
      <c r="A17" s="1" t="s">
        <v>541</v>
      </c>
      <c r="B17" s="174">
        <f>tab_dinamicas!C538</f>
        <v>13419.530910161364</v>
      </c>
      <c r="C17" s="174">
        <f>tab_dinamicas!D538</f>
        <v>0</v>
      </c>
      <c r="D17" s="174">
        <f>tab_dinamicas!E538</f>
        <v>0</v>
      </c>
      <c r="E17" s="174">
        <f>tab_dinamicas!F538</f>
        <v>0</v>
      </c>
      <c r="F17" s="174">
        <f>tab_dinamicas!G538</f>
        <v>186384.61466565114</v>
      </c>
      <c r="G17" s="174">
        <f>tab_dinamicas!H538</f>
        <v>0</v>
      </c>
      <c r="H17" s="174">
        <f>tab_dinamicas!I538</f>
        <v>0</v>
      </c>
      <c r="I17" s="174">
        <f>tab_dinamicas!J538</f>
        <v>11095.183325387601</v>
      </c>
      <c r="J17" s="174">
        <f>tab_dinamicas!K538</f>
        <v>0</v>
      </c>
      <c r="K17" s="174">
        <f>tab_dinamicas!L538</f>
        <v>0</v>
      </c>
      <c r="L17" s="174">
        <f t="shared" si="0"/>
        <v>210899.32890120009</v>
      </c>
      <c r="N17" s="1" t="s">
        <v>541</v>
      </c>
      <c r="O17" s="21">
        <f>+B17/'Total x Ano'!$B$30</f>
        <v>2.4385308421155747E-4</v>
      </c>
      <c r="P17" s="21">
        <f>+C17/'Total x Ano'!$B$30</f>
        <v>0</v>
      </c>
      <c r="Q17" s="21">
        <f>+D17/'Total x Ano'!$B$30</f>
        <v>0</v>
      </c>
      <c r="R17" s="21">
        <f>+E17/'Total x Ano'!$B$30</f>
        <v>0</v>
      </c>
      <c r="S17" s="21">
        <f>+F17/'Total x Ano'!$B$30</f>
        <v>3.3868891125982876E-3</v>
      </c>
      <c r="T17" s="21">
        <f>+G17/'Total x Ano'!$B$30</f>
        <v>0</v>
      </c>
      <c r="U17" s="21">
        <f>+H17/'Total x Ano'!$B$30</f>
        <v>0</v>
      </c>
      <c r="V17" s="21">
        <f>+I17/'Total x Ano'!$B$30</f>
        <v>2.0161618851667276E-4</v>
      </c>
      <c r="W17" s="21">
        <f>+J17/'Total x Ano'!$B$30</f>
        <v>0</v>
      </c>
      <c r="X17" s="21">
        <f>+K17/'Total x Ano'!$B$30</f>
        <v>0</v>
      </c>
      <c r="Y17" s="21">
        <f>+L17/'Total x Ano'!$B$30</f>
        <v>3.8323583853265178E-3</v>
      </c>
    </row>
    <row r="18" spans="1:25" x14ac:dyDescent="0.25">
      <c r="A18" s="1" t="s">
        <v>542</v>
      </c>
      <c r="B18" s="174">
        <f>tab_dinamicas!C539</f>
        <v>2582.5600649401117</v>
      </c>
      <c r="C18" s="174">
        <f>tab_dinamicas!D539</f>
        <v>0</v>
      </c>
      <c r="D18" s="174">
        <f>tab_dinamicas!E539</f>
        <v>0</v>
      </c>
      <c r="E18" s="174">
        <f>tab_dinamicas!F539</f>
        <v>0</v>
      </c>
      <c r="F18" s="174">
        <f>tab_dinamicas!G539</f>
        <v>26837.698079678135</v>
      </c>
      <c r="G18" s="174">
        <f>tab_dinamicas!H539</f>
        <v>0</v>
      </c>
      <c r="H18" s="174">
        <f>tab_dinamicas!I539</f>
        <v>0</v>
      </c>
      <c r="I18" s="174">
        <f>tab_dinamicas!J539</f>
        <v>2142.842139738018</v>
      </c>
      <c r="J18" s="174">
        <f>tab_dinamicas!K539</f>
        <v>0</v>
      </c>
      <c r="K18" s="174">
        <f>tab_dinamicas!L539</f>
        <v>0</v>
      </c>
      <c r="L18" s="174">
        <f t="shared" si="0"/>
        <v>31563.100284356267</v>
      </c>
      <c r="N18" s="1" t="s">
        <v>542</v>
      </c>
      <c r="O18" s="21">
        <f>+B18/'Total x Ano'!$B$30</f>
        <v>4.6929005284408535E-5</v>
      </c>
      <c r="P18" s="21">
        <f>+C18/'Total x Ano'!$B$30</f>
        <v>0</v>
      </c>
      <c r="Q18" s="21">
        <f>+D18/'Total x Ano'!$B$30</f>
        <v>0</v>
      </c>
      <c r="R18" s="21">
        <f>+E18/'Total x Ano'!$B$30</f>
        <v>0</v>
      </c>
      <c r="S18" s="21">
        <f>+F18/'Total x Ano'!$B$30</f>
        <v>4.8768138720203688E-4</v>
      </c>
      <c r="T18" s="21">
        <f>+G18/'Total x Ano'!$B$30</f>
        <v>0</v>
      </c>
      <c r="U18" s="21">
        <f>+H18/'Total x Ano'!$B$30</f>
        <v>0</v>
      </c>
      <c r="V18" s="21">
        <f>+I18/'Total x Ano'!$B$30</f>
        <v>3.8938668441676968E-5</v>
      </c>
      <c r="W18" s="21">
        <f>+J18/'Total x Ano'!$B$30</f>
        <v>0</v>
      </c>
      <c r="X18" s="21">
        <f>+K18/'Total x Ano'!$B$30</f>
        <v>0</v>
      </c>
      <c r="Y18" s="21">
        <f>+L18/'Total x Ano'!$B$30</f>
        <v>5.7354906092812238E-4</v>
      </c>
    </row>
    <row r="19" spans="1:25" x14ac:dyDescent="0.25">
      <c r="A19" s="1" t="s">
        <v>543</v>
      </c>
      <c r="B19" s="174">
        <f>tab_dinamicas!C540</f>
        <v>5092.1981404012568</v>
      </c>
      <c r="C19" s="174">
        <f>tab_dinamicas!D540</f>
        <v>0</v>
      </c>
      <c r="D19" s="174">
        <f>tab_dinamicas!E540</f>
        <v>0</v>
      </c>
      <c r="E19" s="174">
        <f>tab_dinamicas!F540</f>
        <v>0</v>
      </c>
      <c r="F19" s="174">
        <f>tab_dinamicas!G540</f>
        <v>28668.995691224954</v>
      </c>
      <c r="G19" s="174">
        <f>tab_dinamicas!H540</f>
        <v>0</v>
      </c>
      <c r="H19" s="174">
        <f>tab_dinamicas!I540</f>
        <v>0</v>
      </c>
      <c r="I19" s="174">
        <f>tab_dinamicas!J540</f>
        <v>2194.5934893953508</v>
      </c>
      <c r="J19" s="174">
        <f>tab_dinamicas!K540</f>
        <v>0</v>
      </c>
      <c r="K19" s="174">
        <f>tab_dinamicas!L540</f>
        <v>0</v>
      </c>
      <c r="L19" s="174">
        <f t="shared" si="0"/>
        <v>35955.787321021562</v>
      </c>
      <c r="N19" s="1" t="s">
        <v>543</v>
      </c>
      <c r="O19" s="21">
        <f>+B19/'Total x Ano'!$B$30</f>
        <v>9.2532908211638261E-5</v>
      </c>
      <c r="P19" s="21">
        <f>+C19/'Total x Ano'!$B$30</f>
        <v>0</v>
      </c>
      <c r="Q19" s="21">
        <f>+D19/'Total x Ano'!$B$30</f>
        <v>0</v>
      </c>
      <c r="R19" s="21">
        <f>+E19/'Total x Ano'!$B$30</f>
        <v>0</v>
      </c>
      <c r="S19" s="21">
        <f>+F19/'Total x Ano'!$B$30</f>
        <v>5.2095882243241489E-4</v>
      </c>
      <c r="T19" s="21">
        <f>+G19/'Total x Ano'!$B$30</f>
        <v>0</v>
      </c>
      <c r="U19" s="21">
        <f>+H19/'Total x Ano'!$B$30</f>
        <v>0</v>
      </c>
      <c r="V19" s="21">
        <f>+I19/'Total x Ano'!$B$30</f>
        <v>3.9879068393846354E-5</v>
      </c>
      <c r="W19" s="21">
        <f>+J19/'Total x Ano'!$B$30</f>
        <v>0</v>
      </c>
      <c r="X19" s="21">
        <f>+K19/'Total x Ano'!$B$30</f>
        <v>0</v>
      </c>
      <c r="Y19" s="21">
        <f>+L19/'Total x Ano'!$B$30</f>
        <v>6.5337079903789945E-4</v>
      </c>
    </row>
    <row r="20" spans="1:25" x14ac:dyDescent="0.25">
      <c r="A20" s="1" t="s">
        <v>544</v>
      </c>
      <c r="B20" s="174">
        <f>tab_dinamicas!C541</f>
        <v>23690.859923885717</v>
      </c>
      <c r="C20" s="174">
        <f>tab_dinamicas!D541</f>
        <v>0</v>
      </c>
      <c r="D20" s="174">
        <f>tab_dinamicas!E541</f>
        <v>0</v>
      </c>
      <c r="E20" s="174">
        <f>tab_dinamicas!F541</f>
        <v>0</v>
      </c>
      <c r="F20" s="174">
        <f>tab_dinamicas!G541</f>
        <v>172879.51166248863</v>
      </c>
      <c r="G20" s="174">
        <f>tab_dinamicas!H541</f>
        <v>0</v>
      </c>
      <c r="H20" s="174">
        <f>tab_dinamicas!I541</f>
        <v>0</v>
      </c>
      <c r="I20" s="174">
        <f>tab_dinamicas!J541</f>
        <v>22869.628773120035</v>
      </c>
      <c r="J20" s="174">
        <f>tab_dinamicas!K541</f>
        <v>0</v>
      </c>
      <c r="K20" s="174">
        <f>tab_dinamicas!L541</f>
        <v>0</v>
      </c>
      <c r="L20" s="174">
        <f t="shared" si="0"/>
        <v>219440.00035949438</v>
      </c>
      <c r="N20" s="1" t="s">
        <v>544</v>
      </c>
      <c r="O20" s="21">
        <f>+B20/'Total x Ano'!$B$30</f>
        <v>4.3049859929821112E-4</v>
      </c>
      <c r="P20" s="21">
        <f>+C20/'Total x Ano'!$B$30</f>
        <v>0</v>
      </c>
      <c r="Q20" s="21">
        <f>+D20/'Total x Ano'!$B$30</f>
        <v>0</v>
      </c>
      <c r="R20" s="21">
        <f>+E20/'Total x Ano'!$B$30</f>
        <v>0</v>
      </c>
      <c r="S20" s="21">
        <f>+F20/'Total x Ano'!$B$30</f>
        <v>3.1414810545996089E-3</v>
      </c>
      <c r="T20" s="21">
        <f>+G20/'Total x Ano'!$B$30</f>
        <v>0</v>
      </c>
      <c r="U20" s="21">
        <f>+H20/'Total x Ano'!$B$30</f>
        <v>0</v>
      </c>
      <c r="V20" s="21">
        <f>+I20/'Total x Ano'!$B$30</f>
        <v>4.1557559265174333E-4</v>
      </c>
      <c r="W20" s="21">
        <f>+J20/'Total x Ano'!$B$30</f>
        <v>0</v>
      </c>
      <c r="X20" s="21">
        <f>+K20/'Total x Ano'!$B$30</f>
        <v>0</v>
      </c>
      <c r="Y20" s="21">
        <f>+L20/'Total x Ano'!$B$30</f>
        <v>3.9875552465495631E-3</v>
      </c>
    </row>
    <row r="21" spans="1:25" x14ac:dyDescent="0.25">
      <c r="A21" s="1" t="s">
        <v>545</v>
      </c>
      <c r="B21" s="174">
        <f>tab_dinamicas!C542</f>
        <v>57823.159869471107</v>
      </c>
      <c r="C21" s="174">
        <f>tab_dinamicas!D542</f>
        <v>0</v>
      </c>
      <c r="D21" s="174">
        <f>tab_dinamicas!E542</f>
        <v>0</v>
      </c>
      <c r="E21" s="174">
        <f>tab_dinamicas!F542</f>
        <v>0</v>
      </c>
      <c r="F21" s="174">
        <f>tab_dinamicas!G542</f>
        <v>415509.06535736111</v>
      </c>
      <c r="G21" s="174">
        <f>tab_dinamicas!H542</f>
        <v>0</v>
      </c>
      <c r="H21" s="174">
        <f>tab_dinamicas!I542</f>
        <v>0</v>
      </c>
      <c r="I21" s="174">
        <f>tab_dinamicas!J542</f>
        <v>52435.710153447399</v>
      </c>
      <c r="J21" s="174">
        <f>tab_dinamicas!K542</f>
        <v>0</v>
      </c>
      <c r="K21" s="174">
        <f>tab_dinamicas!L542</f>
        <v>0</v>
      </c>
      <c r="L21" s="174">
        <f t="shared" si="0"/>
        <v>525767.93538027955</v>
      </c>
      <c r="N21" s="1" t="s">
        <v>545</v>
      </c>
      <c r="O21" s="21">
        <f>+B21/'Total x Ano'!$B$30</f>
        <v>1.0507338868567752E-3</v>
      </c>
      <c r="P21" s="21">
        <f>+C21/'Total x Ano'!$B$30</f>
        <v>0</v>
      </c>
      <c r="Q21" s="21">
        <f>+D21/'Total x Ano'!$B$30</f>
        <v>0</v>
      </c>
      <c r="R21" s="21">
        <f>+E21/'Total x Ano'!$B$30</f>
        <v>0</v>
      </c>
      <c r="S21" s="21">
        <f>+F21/'Total x Ano'!$B$30</f>
        <v>7.5504254048501416E-3</v>
      </c>
      <c r="T21" s="21">
        <f>+G21/'Total x Ano'!$B$30</f>
        <v>0</v>
      </c>
      <c r="U21" s="21">
        <f>+H21/'Total x Ano'!$B$30</f>
        <v>0</v>
      </c>
      <c r="V21" s="21">
        <f>+I21/'Total x Ano'!$B$30</f>
        <v>9.5283581291647954E-4</v>
      </c>
      <c r="W21" s="21">
        <f>+J21/'Total x Ano'!$B$30</f>
        <v>0</v>
      </c>
      <c r="X21" s="21">
        <f>+K21/'Total x Ano'!$B$30</f>
        <v>0</v>
      </c>
      <c r="Y21" s="21">
        <f>+L21/'Total x Ano'!$B$30</f>
        <v>9.5539951046233959E-3</v>
      </c>
    </row>
    <row r="22" spans="1:25" x14ac:dyDescent="0.25">
      <c r="A22" s="1" t="s">
        <v>546</v>
      </c>
      <c r="B22" s="174">
        <f>tab_dinamicas!C543</f>
        <v>14457.764760992528</v>
      </c>
      <c r="C22" s="174">
        <f>tab_dinamicas!D543</f>
        <v>0</v>
      </c>
      <c r="D22" s="174">
        <f>tab_dinamicas!E543</f>
        <v>0</v>
      </c>
      <c r="E22" s="174">
        <f>tab_dinamicas!F543</f>
        <v>0</v>
      </c>
      <c r="F22" s="174">
        <f>tab_dinamicas!G543</f>
        <v>92414.125557973864</v>
      </c>
      <c r="G22" s="174">
        <f>tab_dinamicas!H543</f>
        <v>0</v>
      </c>
      <c r="H22" s="174">
        <f>tab_dinamicas!I543</f>
        <v>0</v>
      </c>
      <c r="I22" s="174">
        <f>tab_dinamicas!J543</f>
        <v>10241.1390372489</v>
      </c>
      <c r="J22" s="174">
        <f>tab_dinamicas!K543</f>
        <v>0</v>
      </c>
      <c r="K22" s="174">
        <f>tab_dinamicas!L543</f>
        <v>0</v>
      </c>
      <c r="L22" s="174">
        <f t="shared" si="0"/>
        <v>117113.02935621529</v>
      </c>
      <c r="N22" s="1" t="s">
        <v>546</v>
      </c>
      <c r="O22" s="21">
        <f>+B22/'Total x Ano'!$B$30</f>
        <v>2.6271935668806517E-4</v>
      </c>
      <c r="P22" s="21">
        <f>+C22/'Total x Ano'!$B$30</f>
        <v>0</v>
      </c>
      <c r="Q22" s="21">
        <f>+D22/'Total x Ano'!$B$30</f>
        <v>0</v>
      </c>
      <c r="R22" s="21">
        <f>+E22/'Total x Ano'!$B$30</f>
        <v>0</v>
      </c>
      <c r="S22" s="21">
        <f>+F22/'Total x Ano'!$B$30</f>
        <v>1.6793038216382085E-3</v>
      </c>
      <c r="T22" s="21">
        <f>+G22/'Total x Ano'!$B$30</f>
        <v>0</v>
      </c>
      <c r="U22" s="21">
        <f>+H22/'Total x Ano'!$B$30</f>
        <v>0</v>
      </c>
      <c r="V22" s="21">
        <f>+I22/'Total x Ano'!$B$30</f>
        <v>1.8609691775302862E-4</v>
      </c>
      <c r="W22" s="21">
        <f>+J22/'Total x Ano'!$B$30</f>
        <v>0</v>
      </c>
      <c r="X22" s="21">
        <f>+K22/'Total x Ano'!$B$30</f>
        <v>0</v>
      </c>
      <c r="Y22" s="21">
        <f>+L22/'Total x Ano'!$B$30</f>
        <v>2.1281200960793023E-3</v>
      </c>
    </row>
    <row r="23" spans="1:25" x14ac:dyDescent="0.25">
      <c r="A23" s="1" t="s">
        <v>547</v>
      </c>
      <c r="B23" s="174">
        <f>tab_dinamicas!C544</f>
        <v>107268.9738822892</v>
      </c>
      <c r="C23" s="174">
        <f>tab_dinamicas!D544</f>
        <v>0</v>
      </c>
      <c r="D23" s="174">
        <f>tab_dinamicas!E544</f>
        <v>0</v>
      </c>
      <c r="E23" s="174">
        <f>tab_dinamicas!F544</f>
        <v>0</v>
      </c>
      <c r="F23" s="174">
        <f>tab_dinamicas!G544</f>
        <v>685469.29263398796</v>
      </c>
      <c r="G23" s="174">
        <f>tab_dinamicas!H544</f>
        <v>0</v>
      </c>
      <c r="H23" s="174">
        <f>tab_dinamicas!I544</f>
        <v>0</v>
      </c>
      <c r="I23" s="174">
        <f>tab_dinamicas!J544</f>
        <v>41412.822755413363</v>
      </c>
      <c r="J23" s="174">
        <f>tab_dinamicas!K544</f>
        <v>0</v>
      </c>
      <c r="K23" s="174">
        <f>tab_dinamicas!L544</f>
        <v>0</v>
      </c>
      <c r="L23" s="174">
        <f t="shared" si="0"/>
        <v>834151.08927169046</v>
      </c>
      <c r="N23" s="1" t="s">
        <v>547</v>
      </c>
      <c r="O23" s="21">
        <f>+B23/'Total x Ano'!$B$30</f>
        <v>1.9492387846134249E-3</v>
      </c>
      <c r="P23" s="21">
        <f>+C23/'Total x Ano'!$B$30</f>
        <v>0</v>
      </c>
      <c r="Q23" s="21">
        <f>+D23/'Total x Ano'!$B$30</f>
        <v>0</v>
      </c>
      <c r="R23" s="21">
        <f>+E23/'Total x Ano'!$B$30</f>
        <v>0</v>
      </c>
      <c r="S23" s="21">
        <f>+F23/'Total x Ano'!$B$30</f>
        <v>1.2456009249514269E-2</v>
      </c>
      <c r="T23" s="21">
        <f>+G23/'Total x Ano'!$B$30</f>
        <v>0</v>
      </c>
      <c r="U23" s="21">
        <f>+H23/'Total x Ano'!$B$30</f>
        <v>0</v>
      </c>
      <c r="V23" s="21">
        <f>+I23/'Total x Ano'!$B$30</f>
        <v>7.5253335026542192E-4</v>
      </c>
      <c r="W23" s="21">
        <f>+J23/'Total x Ano'!$B$30</f>
        <v>0</v>
      </c>
      <c r="X23" s="21">
        <f>+K23/'Total x Ano'!$B$30</f>
        <v>0</v>
      </c>
      <c r="Y23" s="21">
        <f>+L23/'Total x Ano'!$B$30</f>
        <v>1.5157781384393115E-2</v>
      </c>
    </row>
    <row r="24" spans="1:25" x14ac:dyDescent="0.25">
      <c r="A24" s="1" t="s">
        <v>548</v>
      </c>
      <c r="B24" s="174">
        <f>tab_dinamicas!C545</f>
        <v>332517.72481550346</v>
      </c>
      <c r="C24" s="174">
        <f>tab_dinamicas!D545</f>
        <v>0</v>
      </c>
      <c r="D24" s="174">
        <f>tab_dinamicas!E545</f>
        <v>0</v>
      </c>
      <c r="E24" s="174">
        <f>tab_dinamicas!F545</f>
        <v>0</v>
      </c>
      <c r="F24" s="174">
        <f>tab_dinamicas!G545</f>
        <v>2840609.2678230116</v>
      </c>
      <c r="G24" s="174">
        <f>tab_dinamicas!H545</f>
        <v>0</v>
      </c>
      <c r="H24" s="174">
        <f>tab_dinamicas!I545</f>
        <v>0</v>
      </c>
      <c r="I24" s="174">
        <f>tab_dinamicas!J545</f>
        <v>200098.81155963021</v>
      </c>
      <c r="J24" s="174">
        <f>tab_dinamicas!K545</f>
        <v>0</v>
      </c>
      <c r="K24" s="174">
        <f>tab_dinamicas!L545</f>
        <v>0</v>
      </c>
      <c r="L24" s="174">
        <f t="shared" si="0"/>
        <v>3373225.8041981454</v>
      </c>
      <c r="N24" s="1" t="s">
        <v>548</v>
      </c>
      <c r="O24" s="21">
        <f>+B24/'Total x Ano'!$B$30</f>
        <v>6.0423477760964033E-3</v>
      </c>
      <c r="P24" s="21">
        <f>+C24/'Total x Ano'!$B$30</f>
        <v>0</v>
      </c>
      <c r="Q24" s="21">
        <f>+D24/'Total x Ano'!$B$30</f>
        <v>0</v>
      </c>
      <c r="R24" s="21">
        <f>+E24/'Total x Ano'!$B$30</f>
        <v>0</v>
      </c>
      <c r="S24" s="21">
        <f>+F24/'Total x Ano'!$B$30</f>
        <v>5.1618147879823773E-2</v>
      </c>
      <c r="T24" s="21">
        <f>+G24/'Total x Ano'!$B$30</f>
        <v>0</v>
      </c>
      <c r="U24" s="21">
        <f>+H24/'Total x Ano'!$B$30</f>
        <v>0</v>
      </c>
      <c r="V24" s="21">
        <f>+I24/'Total x Ano'!$B$30</f>
        <v>3.636096721453607E-3</v>
      </c>
      <c r="W24" s="21">
        <f>+J24/'Total x Ano'!$B$30</f>
        <v>0</v>
      </c>
      <c r="X24" s="21">
        <f>+K24/'Total x Ano'!$B$30</f>
        <v>0</v>
      </c>
      <c r="Y24" s="21">
        <f>+L24/'Total x Ano'!$B$30</f>
        <v>6.1296592377373789E-2</v>
      </c>
    </row>
    <row r="25" spans="1:25" x14ac:dyDescent="0.25">
      <c r="A25" s="1" t="s">
        <v>549</v>
      </c>
      <c r="B25" s="174">
        <f>tab_dinamicas!C546</f>
        <v>95871.038800450799</v>
      </c>
      <c r="C25" s="174">
        <f>tab_dinamicas!D546</f>
        <v>0</v>
      </c>
      <c r="D25" s="174">
        <f>tab_dinamicas!E546</f>
        <v>0</v>
      </c>
      <c r="E25" s="174">
        <f>tab_dinamicas!F546</f>
        <v>0</v>
      </c>
      <c r="F25" s="174">
        <f>tab_dinamicas!G546</f>
        <v>333670.05258257018</v>
      </c>
      <c r="G25" s="174">
        <f>tab_dinamicas!H546</f>
        <v>0</v>
      </c>
      <c r="H25" s="174">
        <f>tab_dinamicas!I546</f>
        <v>0</v>
      </c>
      <c r="I25" s="174">
        <f>tab_dinamicas!J546</f>
        <v>26314.665695131189</v>
      </c>
      <c r="J25" s="174">
        <f>tab_dinamicas!K546</f>
        <v>0</v>
      </c>
      <c r="K25" s="174">
        <f>tab_dinamicas!L546</f>
        <v>0</v>
      </c>
      <c r="L25" s="174">
        <f t="shared" si="0"/>
        <v>455855.75707815215</v>
      </c>
      <c r="N25" s="1" t="s">
        <v>549</v>
      </c>
      <c r="O25" s="21">
        <f>+B25/'Total x Ano'!$B$30</f>
        <v>1.7421211407884231E-3</v>
      </c>
      <c r="P25" s="21">
        <f>+C25/'Total x Ano'!$B$30</f>
        <v>0</v>
      </c>
      <c r="Q25" s="21">
        <f>+D25/'Total x Ano'!$B$30</f>
        <v>0</v>
      </c>
      <c r="R25" s="21">
        <f>+E25/'Total x Ano'!$B$30</f>
        <v>0</v>
      </c>
      <c r="S25" s="21">
        <f>+F25/'Total x Ano'!$B$30</f>
        <v>6.063287306837307E-3</v>
      </c>
      <c r="T25" s="21">
        <f>+G25/'Total x Ano'!$B$30</f>
        <v>0</v>
      </c>
      <c r="U25" s="21">
        <f>+H25/'Total x Ano'!$B$30</f>
        <v>0</v>
      </c>
      <c r="V25" s="21">
        <f>+I25/'Total x Ano'!$B$30</f>
        <v>4.7817710117533817E-4</v>
      </c>
      <c r="W25" s="21">
        <f>+J25/'Total x Ano'!$B$30</f>
        <v>0</v>
      </c>
      <c r="X25" s="21">
        <f>+K25/'Total x Ano'!$B$30</f>
        <v>0</v>
      </c>
      <c r="Y25" s="21">
        <f>+L25/'Total x Ano'!$B$30</f>
        <v>8.2835855488010684E-3</v>
      </c>
    </row>
    <row r="26" spans="1:25" x14ac:dyDescent="0.25">
      <c r="A26" s="1" t="s">
        <v>550</v>
      </c>
      <c r="B26" s="174">
        <f>tab_dinamicas!C547</f>
        <v>57546.564618252341</v>
      </c>
      <c r="C26" s="174">
        <f>tab_dinamicas!D547</f>
        <v>0</v>
      </c>
      <c r="D26" s="174">
        <f>tab_dinamicas!E547</f>
        <v>0</v>
      </c>
      <c r="E26" s="174">
        <f>tab_dinamicas!F547</f>
        <v>0</v>
      </c>
      <c r="F26" s="174">
        <f>tab_dinamicas!G547</f>
        <v>136989.98739684766</v>
      </c>
      <c r="G26" s="174">
        <f>tab_dinamicas!H547</f>
        <v>0</v>
      </c>
      <c r="H26" s="174">
        <f>tab_dinamicas!I547</f>
        <v>0</v>
      </c>
      <c r="I26" s="174">
        <f>tab_dinamicas!J547</f>
        <v>16539.29262251647</v>
      </c>
      <c r="J26" s="174">
        <f>tab_dinamicas!K547</f>
        <v>0</v>
      </c>
      <c r="K26" s="174">
        <f>tab_dinamicas!L547</f>
        <v>0</v>
      </c>
      <c r="L26" s="174">
        <f t="shared" si="0"/>
        <v>211075.84463761648</v>
      </c>
      <c r="N26" s="1" t="s">
        <v>550</v>
      </c>
      <c r="O26" s="21">
        <f>+B26/'Total x Ano'!$B$30</f>
        <v>1.0457077346358436E-3</v>
      </c>
      <c r="P26" s="21">
        <f>+C26/'Total x Ano'!$B$30</f>
        <v>0</v>
      </c>
      <c r="Q26" s="21">
        <f>+D26/'Total x Ano'!$B$30</f>
        <v>0</v>
      </c>
      <c r="R26" s="21">
        <f>+E26/'Total x Ano'!$B$30</f>
        <v>0</v>
      </c>
      <c r="S26" s="21">
        <f>+F26/'Total x Ano'!$B$30</f>
        <v>2.4893143550590775E-3</v>
      </c>
      <c r="T26" s="21">
        <f>+G26/'Total x Ano'!$B$30</f>
        <v>0</v>
      </c>
      <c r="U26" s="21">
        <f>+H26/'Total x Ano'!$B$30</f>
        <v>0</v>
      </c>
      <c r="V26" s="21">
        <f>+I26/'Total x Ano'!$B$30</f>
        <v>3.0054385236552231E-4</v>
      </c>
      <c r="W26" s="21">
        <f>+J26/'Total x Ano'!$B$30</f>
        <v>0</v>
      </c>
      <c r="X26" s="21">
        <f>+K26/'Total x Ano'!$B$30</f>
        <v>0</v>
      </c>
      <c r="Y26" s="21">
        <f>+L26/'Total x Ano'!$B$30</f>
        <v>3.8355659420604435E-3</v>
      </c>
    </row>
    <row r="27" spans="1:25" x14ac:dyDescent="0.25">
      <c r="A27" s="1" t="s">
        <v>551</v>
      </c>
      <c r="B27" s="174">
        <f>tab_dinamicas!C548</f>
        <v>64443.449264889612</v>
      </c>
      <c r="C27" s="174">
        <f>tab_dinamicas!D548</f>
        <v>0</v>
      </c>
      <c r="D27" s="174">
        <f>tab_dinamicas!E548</f>
        <v>0</v>
      </c>
      <c r="E27" s="174">
        <f>tab_dinamicas!F548</f>
        <v>0</v>
      </c>
      <c r="F27" s="174">
        <f>tab_dinamicas!G548</f>
        <v>341916.05492373154</v>
      </c>
      <c r="G27" s="174">
        <f>tab_dinamicas!H548</f>
        <v>0</v>
      </c>
      <c r="H27" s="174">
        <f>tab_dinamicas!I548</f>
        <v>0</v>
      </c>
      <c r="I27" s="174">
        <f>tab_dinamicas!J548</f>
        <v>33712.602869899085</v>
      </c>
      <c r="J27" s="174">
        <f>tab_dinamicas!K548</f>
        <v>0</v>
      </c>
      <c r="K27" s="174">
        <f>tab_dinamicas!L548</f>
        <v>0</v>
      </c>
      <c r="L27" s="174">
        <f t="shared" si="0"/>
        <v>440072.10705852025</v>
      </c>
      <c r="N27" s="1" t="s">
        <v>551</v>
      </c>
      <c r="O27" s="21">
        <f>+B27/'Total x Ano'!$B$30</f>
        <v>1.1710345142224793E-3</v>
      </c>
      <c r="P27" s="21">
        <f>+C27/'Total x Ano'!$B$30</f>
        <v>0</v>
      </c>
      <c r="Q27" s="21">
        <f>+D27/'Total x Ano'!$B$30</f>
        <v>0</v>
      </c>
      <c r="R27" s="21">
        <f>+E27/'Total x Ano'!$B$30</f>
        <v>0</v>
      </c>
      <c r="S27" s="21">
        <f>+F27/'Total x Ano'!$B$30</f>
        <v>6.2131295864795355E-3</v>
      </c>
      <c r="T27" s="21">
        <f>+G27/'Total x Ano'!$B$30</f>
        <v>0</v>
      </c>
      <c r="U27" s="21">
        <f>+H27/'Total x Ano'!$B$30</f>
        <v>0</v>
      </c>
      <c r="V27" s="21">
        <f>+I27/'Total x Ano'!$B$30</f>
        <v>6.1260875969959235E-4</v>
      </c>
      <c r="W27" s="21">
        <f>+J27/'Total x Ano'!$B$30</f>
        <v>0</v>
      </c>
      <c r="X27" s="21">
        <f>+K27/'Total x Ano'!$B$30</f>
        <v>0</v>
      </c>
      <c r="Y27" s="21">
        <f>+L27/'Total x Ano'!$B$30</f>
        <v>7.9967728604016068E-3</v>
      </c>
    </row>
    <row r="28" spans="1:25" x14ac:dyDescent="0.25">
      <c r="A28" s="1" t="s">
        <v>552</v>
      </c>
      <c r="B28" s="174">
        <f>tab_dinamicas!C549</f>
        <v>7119.9204478852653</v>
      </c>
      <c r="C28" s="174">
        <f>tab_dinamicas!D549</f>
        <v>0</v>
      </c>
      <c r="D28" s="174">
        <f>tab_dinamicas!E549</f>
        <v>0</v>
      </c>
      <c r="E28" s="174">
        <f>tab_dinamicas!F549</f>
        <v>0</v>
      </c>
      <c r="F28" s="174">
        <f>tab_dinamicas!G549</f>
        <v>29502.692553887191</v>
      </c>
      <c r="G28" s="174">
        <f>tab_dinamicas!H549</f>
        <v>0</v>
      </c>
      <c r="H28" s="174">
        <f>tab_dinamicas!I549</f>
        <v>0</v>
      </c>
      <c r="I28" s="174">
        <f>tab_dinamicas!J549</f>
        <v>3452.7706450538217</v>
      </c>
      <c r="J28" s="174">
        <f>tab_dinamicas!K549</f>
        <v>0</v>
      </c>
      <c r="K28" s="174">
        <f>tab_dinamicas!L549</f>
        <v>0</v>
      </c>
      <c r="L28" s="174">
        <f t="shared" si="0"/>
        <v>40075.383646826282</v>
      </c>
      <c r="N28" s="1" t="s">
        <v>552</v>
      </c>
      <c r="O28" s="21">
        <f>+B28/'Total x Ano'!$B$30</f>
        <v>1.2937967595000519E-4</v>
      </c>
      <c r="P28" s="21">
        <f>+C28/'Total x Ano'!$B$30</f>
        <v>0</v>
      </c>
      <c r="Q28" s="21">
        <f>+D28/'Total x Ano'!$B$30</f>
        <v>0</v>
      </c>
      <c r="R28" s="21">
        <f>+E28/'Total x Ano'!$B$30</f>
        <v>0</v>
      </c>
      <c r="S28" s="21">
        <f>+F28/'Total x Ano'!$B$30</f>
        <v>5.3610834983532476E-4</v>
      </c>
      <c r="T28" s="21">
        <f>+G28/'Total x Ano'!$B$30</f>
        <v>0</v>
      </c>
      <c r="U28" s="21">
        <f>+H28/'Total x Ano'!$B$30</f>
        <v>0</v>
      </c>
      <c r="V28" s="21">
        <f>+I28/'Total x Ano'!$B$30</f>
        <v>6.2742041916976282E-5</v>
      </c>
      <c r="W28" s="21">
        <f>+J28/'Total x Ano'!$B$30</f>
        <v>0</v>
      </c>
      <c r="X28" s="21">
        <f>+K28/'Total x Ano'!$B$30</f>
        <v>0</v>
      </c>
      <c r="Y28" s="21">
        <f>+L28/'Total x Ano'!$B$30</f>
        <v>7.2823006770230628E-4</v>
      </c>
    </row>
    <row r="29" spans="1:25" x14ac:dyDescent="0.25">
      <c r="A29" s="1" t="s">
        <v>553</v>
      </c>
      <c r="B29" s="174">
        <f>tab_dinamicas!C550</f>
        <v>12518.539462840523</v>
      </c>
      <c r="C29" s="174">
        <f>tab_dinamicas!D550</f>
        <v>0</v>
      </c>
      <c r="D29" s="174">
        <f>tab_dinamicas!E550</f>
        <v>0</v>
      </c>
      <c r="E29" s="174">
        <f>tab_dinamicas!F550</f>
        <v>0</v>
      </c>
      <c r="F29" s="174">
        <f>tab_dinamicas!G550</f>
        <v>47397.174383598103</v>
      </c>
      <c r="G29" s="174">
        <f>tab_dinamicas!H550</f>
        <v>0</v>
      </c>
      <c r="H29" s="174">
        <f>tab_dinamicas!I550</f>
        <v>0</v>
      </c>
      <c r="I29" s="174">
        <f>tab_dinamicas!J550</f>
        <v>5215.4577331024657</v>
      </c>
      <c r="J29" s="174">
        <f>tab_dinamicas!K550</f>
        <v>0</v>
      </c>
      <c r="K29" s="174">
        <f>tab_dinamicas!L550</f>
        <v>0</v>
      </c>
      <c r="L29" s="174">
        <f t="shared" si="0"/>
        <v>65131.171579541086</v>
      </c>
      <c r="N29" s="1" t="s">
        <v>553</v>
      </c>
      <c r="O29" s="21">
        <f>+B29/'Total x Ano'!$B$30</f>
        <v>2.2748071287098724E-4</v>
      </c>
      <c r="P29" s="21">
        <f>+C29/'Total x Ano'!$B$30</f>
        <v>0</v>
      </c>
      <c r="Q29" s="21">
        <f>+D29/'Total x Ano'!$B$30</f>
        <v>0</v>
      </c>
      <c r="R29" s="21">
        <f>+E29/'Total x Ano'!$B$30</f>
        <v>0</v>
      </c>
      <c r="S29" s="21">
        <f>+F29/'Total x Ano'!$B$30</f>
        <v>8.6127803078434452E-4</v>
      </c>
      <c r="T29" s="21">
        <f>+G29/'Total x Ano'!$B$30</f>
        <v>0</v>
      </c>
      <c r="U29" s="21">
        <f>+H29/'Total x Ano'!$B$30</f>
        <v>0</v>
      </c>
      <c r="V29" s="21">
        <f>+I29/'Total x Ano'!$B$30</f>
        <v>9.4772720619394675E-5</v>
      </c>
      <c r="W29" s="21">
        <f>+J29/'Total x Ano'!$B$30</f>
        <v>0</v>
      </c>
      <c r="X29" s="21">
        <f>+K29/'Total x Ano'!$B$30</f>
        <v>0</v>
      </c>
      <c r="Y29" s="21">
        <f>+L29/'Total x Ano'!$B$30</f>
        <v>1.1835314642747263E-3</v>
      </c>
    </row>
    <row r="30" spans="1:25" x14ac:dyDescent="0.25">
      <c r="A30" s="1" t="s">
        <v>554</v>
      </c>
      <c r="B30" s="174">
        <f>tab_dinamicas!C551</f>
        <v>16253.991662990553</v>
      </c>
      <c r="C30" s="174">
        <f>tab_dinamicas!D551</f>
        <v>0</v>
      </c>
      <c r="D30" s="174">
        <f>tab_dinamicas!E551</f>
        <v>0</v>
      </c>
      <c r="E30" s="174">
        <f>tab_dinamicas!F551</f>
        <v>0</v>
      </c>
      <c r="F30" s="174">
        <f>tab_dinamicas!G551</f>
        <v>115008.45180871408</v>
      </c>
      <c r="G30" s="174">
        <f>tab_dinamicas!H551</f>
        <v>0</v>
      </c>
      <c r="H30" s="174">
        <f>tab_dinamicas!I551</f>
        <v>0</v>
      </c>
      <c r="I30" s="174">
        <f>tab_dinamicas!J551</f>
        <v>14255.773494028042</v>
      </c>
      <c r="J30" s="174">
        <f>tab_dinamicas!K551</f>
        <v>0</v>
      </c>
      <c r="K30" s="174">
        <f>tab_dinamicas!L551</f>
        <v>0</v>
      </c>
      <c r="L30" s="174">
        <f t="shared" si="0"/>
        <v>145518.21696573269</v>
      </c>
      <c r="N30" s="1" t="s">
        <v>554</v>
      </c>
      <c r="O30" s="21">
        <f>+B30/'Total x Ano'!$B$30</f>
        <v>2.9535950431530602E-4</v>
      </c>
      <c r="P30" s="21">
        <f>+C30/'Total x Ano'!$B$30</f>
        <v>0</v>
      </c>
      <c r="Q30" s="21">
        <f>+D30/'Total x Ano'!$B$30</f>
        <v>0</v>
      </c>
      <c r="R30" s="21">
        <f>+E30/'Total x Ano'!$B$30</f>
        <v>0</v>
      </c>
      <c r="S30" s="21">
        <f>+F30/'Total x Ano'!$B$30</f>
        <v>2.089876752898658E-3</v>
      </c>
      <c r="T30" s="21">
        <f>+G30/'Total x Ano'!$B$30</f>
        <v>0</v>
      </c>
      <c r="U30" s="21">
        <f>+H30/'Total x Ano'!$B$30</f>
        <v>0</v>
      </c>
      <c r="V30" s="21">
        <f>+I30/'Total x Ano'!$B$30</f>
        <v>2.5904887120218332E-4</v>
      </c>
      <c r="W30" s="21">
        <f>+J30/'Total x Ano'!$B$30</f>
        <v>0</v>
      </c>
      <c r="X30" s="21">
        <f>+K30/'Total x Ano'!$B$30</f>
        <v>0</v>
      </c>
      <c r="Y30" s="21">
        <f>+L30/'Total x Ano'!$B$30</f>
        <v>2.6442851284161476E-3</v>
      </c>
    </row>
    <row r="31" spans="1:25" x14ac:dyDescent="0.25">
      <c r="A31" s="1" t="s">
        <v>555</v>
      </c>
      <c r="B31" s="174">
        <f>tab_dinamicas!C552</f>
        <v>18095.472374937286</v>
      </c>
      <c r="C31" s="174">
        <f>tab_dinamicas!D552</f>
        <v>0</v>
      </c>
      <c r="D31" s="174">
        <f>tab_dinamicas!E552</f>
        <v>0</v>
      </c>
      <c r="E31" s="174">
        <f>tab_dinamicas!F552</f>
        <v>0</v>
      </c>
      <c r="F31" s="174">
        <f>tab_dinamicas!G552</f>
        <v>153507.1215636734</v>
      </c>
      <c r="G31" s="174">
        <f>tab_dinamicas!H552</f>
        <v>0</v>
      </c>
      <c r="H31" s="174">
        <f>tab_dinamicas!I552</f>
        <v>0</v>
      </c>
      <c r="I31" s="174">
        <f>tab_dinamicas!J552</f>
        <v>11238.140808355634</v>
      </c>
      <c r="J31" s="174">
        <f>tab_dinamicas!K552</f>
        <v>0</v>
      </c>
      <c r="K31" s="174">
        <f>tab_dinamicas!L552</f>
        <v>0</v>
      </c>
      <c r="L31" s="174">
        <f t="shared" si="0"/>
        <v>182840.73474696634</v>
      </c>
      <c r="N31" s="1" t="s">
        <v>555</v>
      </c>
      <c r="O31" s="21">
        <f>+B31/'Total x Ano'!$B$30</f>
        <v>3.2882198181400019E-4</v>
      </c>
      <c r="P31" s="21">
        <f>+C31/'Total x Ano'!$B$30</f>
        <v>0</v>
      </c>
      <c r="Q31" s="21">
        <f>+D31/'Total x Ano'!$B$30</f>
        <v>0</v>
      </c>
      <c r="R31" s="21">
        <f>+E31/'Total x Ano'!$B$30</f>
        <v>0</v>
      </c>
      <c r="S31" s="21">
        <f>+F31/'Total x Ano'!$B$30</f>
        <v>2.7894555549177629E-3</v>
      </c>
      <c r="T31" s="21">
        <f>+G31/'Total x Ano'!$B$30</f>
        <v>0</v>
      </c>
      <c r="U31" s="21">
        <f>+H31/'Total x Ano'!$B$30</f>
        <v>0</v>
      </c>
      <c r="V31" s="21">
        <f>+I31/'Total x Ano'!$B$30</f>
        <v>2.0421394125231268E-4</v>
      </c>
      <c r="W31" s="21">
        <f>+J31/'Total x Ano'!$B$30</f>
        <v>0</v>
      </c>
      <c r="X31" s="21">
        <f>+K31/'Total x Ano'!$B$30</f>
        <v>0</v>
      </c>
      <c r="Y31" s="21">
        <f>+L31/'Total x Ano'!$B$30</f>
        <v>3.3224914779840758E-3</v>
      </c>
    </row>
    <row r="32" spans="1:25" x14ac:dyDescent="0.25">
      <c r="A32" s="1" t="s">
        <v>95</v>
      </c>
      <c r="B32" s="154">
        <f t="shared" ref="B32:K32" si="1">SUM(B5:B31)</f>
        <v>885292.7339157681</v>
      </c>
      <c r="C32" s="154">
        <f t="shared" si="1"/>
        <v>0</v>
      </c>
      <c r="D32" s="154">
        <f t="shared" si="1"/>
        <v>0</v>
      </c>
      <c r="E32" s="154">
        <f t="shared" si="1"/>
        <v>0</v>
      </c>
      <c r="F32" s="154">
        <f t="shared" si="1"/>
        <v>5980279.5336746806</v>
      </c>
      <c r="G32" s="154">
        <f t="shared" si="1"/>
        <v>0</v>
      </c>
      <c r="H32" s="154">
        <f t="shared" si="1"/>
        <v>0</v>
      </c>
      <c r="I32" s="154">
        <f t="shared" si="1"/>
        <v>490717.4479187153</v>
      </c>
      <c r="J32" s="154">
        <f t="shared" si="1"/>
        <v>0</v>
      </c>
      <c r="K32" s="154">
        <f t="shared" si="1"/>
        <v>0</v>
      </c>
      <c r="L32" s="174">
        <f t="shared" si="0"/>
        <v>7356289.7155091632</v>
      </c>
      <c r="N32" s="1" t="s">
        <v>95</v>
      </c>
      <c r="O32" s="21">
        <f>+B32/'Total x Ano'!$B$30</f>
        <v>1.608710207835766E-2</v>
      </c>
      <c r="P32" s="21">
        <f>+C32/'Total x Ano'!$B$30</f>
        <v>0</v>
      </c>
      <c r="Q32" s="21">
        <f>+D32/'Total x Ano'!$B$30</f>
        <v>0</v>
      </c>
      <c r="R32" s="21">
        <f>+E32/'Total x Ano'!$B$30</f>
        <v>0</v>
      </c>
      <c r="S32" s="21">
        <f>+F32/'Total x Ano'!$B$30</f>
        <v>0.10867068442978012</v>
      </c>
      <c r="T32" s="21">
        <f>+G32/'Total x Ano'!$B$30</f>
        <v>0</v>
      </c>
      <c r="U32" s="21">
        <f>+H32/'Total x Ano'!$B$30</f>
        <v>0</v>
      </c>
      <c r="V32" s="21">
        <f>+I32/'Total x Ano'!$B$30</f>
        <v>8.917074967262335E-3</v>
      </c>
      <c r="W32" s="21">
        <f>+J32/'Total x Ano'!$B$30</f>
        <v>0</v>
      </c>
      <c r="X32" s="21">
        <f>+K32/'Total x Ano'!$B$30</f>
        <v>0</v>
      </c>
      <c r="Y32" s="21">
        <f>+L32/'Total x Ano'!$B$30</f>
        <v>0.13367486147540009</v>
      </c>
    </row>
    <row r="34" spans="1:25" x14ac:dyDescent="0.25">
      <c r="A34" s="1"/>
      <c r="B34" s="156"/>
      <c r="C34" s="156"/>
      <c r="D34" s="156"/>
      <c r="E34" s="156"/>
      <c r="F34" s="156"/>
      <c r="G34" s="156"/>
      <c r="H34" s="156"/>
      <c r="I34" s="156"/>
      <c r="J34" s="156"/>
      <c r="K34" s="156"/>
      <c r="L34" s="156"/>
    </row>
    <row r="35" spans="1:25" s="134" customFormat="1" x14ac:dyDescent="0.25">
      <c r="A35" s="124"/>
      <c r="B35" s="173">
        <v>2008</v>
      </c>
      <c r="C35" s="156">
        <v>2008</v>
      </c>
      <c r="D35" s="156">
        <v>2008</v>
      </c>
      <c r="E35" s="156">
        <v>2008</v>
      </c>
      <c r="F35" s="156">
        <v>2008</v>
      </c>
      <c r="G35" s="156">
        <v>2008</v>
      </c>
      <c r="H35" s="156">
        <v>2008</v>
      </c>
      <c r="I35" s="156">
        <v>2008</v>
      </c>
      <c r="J35" s="156">
        <v>2008</v>
      </c>
      <c r="K35" s="156">
        <v>2008</v>
      </c>
      <c r="L35" s="156">
        <v>2008</v>
      </c>
      <c r="M35" s="159"/>
      <c r="N35" s="124"/>
      <c r="O35" s="16">
        <v>2008</v>
      </c>
      <c r="P35" s="124">
        <v>2008</v>
      </c>
      <c r="Q35" s="124">
        <v>2008</v>
      </c>
      <c r="R35" s="124">
        <v>2008</v>
      </c>
      <c r="S35" s="124">
        <v>2008</v>
      </c>
      <c r="T35" s="124">
        <v>2008</v>
      </c>
      <c r="U35" s="124">
        <v>2008</v>
      </c>
      <c r="V35" s="124">
        <v>2008</v>
      </c>
      <c r="W35" s="124">
        <v>2008</v>
      </c>
      <c r="X35" s="124">
        <v>2008</v>
      </c>
      <c r="Y35" s="124">
        <v>2008</v>
      </c>
    </row>
    <row r="36" spans="1:25" s="134" customFormat="1" x14ac:dyDescent="0.25">
      <c r="A36" s="124"/>
      <c r="B36" s="156" t="s">
        <v>780</v>
      </c>
      <c r="C36" s="156" t="s">
        <v>782</v>
      </c>
      <c r="D36" s="156" t="s">
        <v>23</v>
      </c>
      <c r="E36" s="156" t="s">
        <v>787</v>
      </c>
      <c r="F36" s="156" t="s">
        <v>788</v>
      </c>
      <c r="G36" s="156" t="s">
        <v>791</v>
      </c>
      <c r="H36" s="156" t="s">
        <v>25</v>
      </c>
      <c r="I36" s="156" t="s">
        <v>24</v>
      </c>
      <c r="J36" s="156" t="s">
        <v>35</v>
      </c>
      <c r="K36" s="156" t="s">
        <v>795</v>
      </c>
      <c r="L36" s="156" t="s">
        <v>935</v>
      </c>
      <c r="M36" s="159"/>
      <c r="N36" s="124"/>
      <c r="O36" s="124" t="s">
        <v>780</v>
      </c>
      <c r="P36" s="124" t="s">
        <v>782</v>
      </c>
      <c r="Q36" s="124" t="s">
        <v>23</v>
      </c>
      <c r="R36" s="124" t="s">
        <v>787</v>
      </c>
      <c r="S36" s="124" t="s">
        <v>788</v>
      </c>
      <c r="T36" s="124" t="s">
        <v>791</v>
      </c>
      <c r="U36" s="124" t="s">
        <v>25</v>
      </c>
      <c r="V36" s="124" t="s">
        <v>24</v>
      </c>
      <c r="W36" s="124" t="s">
        <v>35</v>
      </c>
      <c r="X36" s="124" t="s">
        <v>795</v>
      </c>
      <c r="Y36" s="124" t="s">
        <v>935</v>
      </c>
    </row>
    <row r="37" spans="1:25" x14ac:dyDescent="0.25">
      <c r="A37" s="1" t="s">
        <v>529</v>
      </c>
      <c r="B37" s="174">
        <f>tab_dinamicas!C558</f>
        <v>7177.9284790430029</v>
      </c>
      <c r="C37" s="174">
        <f>tab_dinamicas!D558</f>
        <v>0</v>
      </c>
      <c r="D37" s="174">
        <f>tab_dinamicas!E558</f>
        <v>0</v>
      </c>
      <c r="E37" s="174">
        <f>tab_dinamicas!F558</f>
        <v>0</v>
      </c>
      <c r="F37" s="174">
        <f>tab_dinamicas!G558</f>
        <v>31936.997567095506</v>
      </c>
      <c r="G37" s="174">
        <f>tab_dinamicas!H558</f>
        <v>0</v>
      </c>
      <c r="H37" s="174">
        <f>tab_dinamicas!I558</f>
        <v>0</v>
      </c>
      <c r="I37" s="174">
        <f>tab_dinamicas!J558</f>
        <v>2480.1920865220527</v>
      </c>
      <c r="J37" s="174">
        <f>tab_dinamicas!K558</f>
        <v>0</v>
      </c>
      <c r="K37" s="174">
        <f>tab_dinamicas!L558</f>
        <v>0</v>
      </c>
      <c r="L37" s="174">
        <f>SUM(B37:K37)</f>
        <v>41595.118132660566</v>
      </c>
      <c r="N37" s="1" t="s">
        <v>529</v>
      </c>
      <c r="O37" s="21">
        <f>+B37/'Total x Ano'!$C$30</f>
        <v>1.1814189883819832E-4</v>
      </c>
      <c r="P37" s="21">
        <f>+C37/'Total x Ano'!$C$30</f>
        <v>0</v>
      </c>
      <c r="Q37" s="21">
        <f>+D37/'Total x Ano'!$C$30</f>
        <v>0</v>
      </c>
      <c r="R37" s="21">
        <f>+E37/'Total x Ano'!$C$30</f>
        <v>0</v>
      </c>
      <c r="S37" s="21">
        <f>+F37/'Total x Ano'!$C$30</f>
        <v>5.2565270701480037E-4</v>
      </c>
      <c r="T37" s="21">
        <f>+G37/'Total x Ano'!$C$30</f>
        <v>0</v>
      </c>
      <c r="U37" s="21">
        <f>+H37/'Total x Ano'!$C$30</f>
        <v>0</v>
      </c>
      <c r="V37" s="21">
        <f>+I37/'Total x Ano'!$C$30</f>
        <v>4.0821610780977648E-5</v>
      </c>
      <c r="W37" s="21">
        <f>+J37/'Total x Ano'!$C$30</f>
        <v>0</v>
      </c>
      <c r="X37" s="21">
        <f>+K37/'Total x Ano'!$C$30</f>
        <v>0</v>
      </c>
      <c r="Y37" s="21">
        <f>+L37/'Total x Ano'!$C$30</f>
        <v>6.8461621663397636E-4</v>
      </c>
    </row>
    <row r="38" spans="1:25" x14ac:dyDescent="0.25">
      <c r="A38" s="1" t="s">
        <v>530</v>
      </c>
      <c r="B38" s="174">
        <f>tab_dinamicas!C559</f>
        <v>872.21434359858949</v>
      </c>
      <c r="C38" s="174">
        <f>tab_dinamicas!D559</f>
        <v>0</v>
      </c>
      <c r="D38" s="174">
        <f>tab_dinamicas!E559</f>
        <v>0</v>
      </c>
      <c r="E38" s="174">
        <f>tab_dinamicas!F559</f>
        <v>0</v>
      </c>
      <c r="F38" s="174">
        <f>tab_dinamicas!G559</f>
        <v>10344.375331192123</v>
      </c>
      <c r="G38" s="174">
        <f>tab_dinamicas!H559</f>
        <v>0</v>
      </c>
      <c r="H38" s="174">
        <f>tab_dinamicas!I559</f>
        <v>0</v>
      </c>
      <c r="I38" s="174">
        <f>tab_dinamicas!J559</f>
        <v>759.82698388016513</v>
      </c>
      <c r="J38" s="174">
        <f>tab_dinamicas!K559</f>
        <v>0</v>
      </c>
      <c r="K38" s="174">
        <f>tab_dinamicas!L559</f>
        <v>0</v>
      </c>
      <c r="L38" s="174">
        <f t="shared" ref="L38:L64" si="2">SUM(B38:K38)</f>
        <v>11976.416658670876</v>
      </c>
      <c r="N38" s="1" t="s">
        <v>530</v>
      </c>
      <c r="O38" s="21">
        <f>+B38/'Total x Ano'!$C$30</f>
        <v>1.4355821327490935E-5</v>
      </c>
      <c r="P38" s="21">
        <f>+C38/'Total x Ano'!$C$30</f>
        <v>0</v>
      </c>
      <c r="Q38" s="21">
        <f>+D38/'Total x Ano'!$C$30</f>
        <v>0</v>
      </c>
      <c r="R38" s="21">
        <f>+E38/'Total x Ano'!$C$30</f>
        <v>0</v>
      </c>
      <c r="S38" s="21">
        <f>+F38/'Total x Ano'!$C$30</f>
        <v>1.7025861256352208E-4</v>
      </c>
      <c r="T38" s="21">
        <f>+G38/'Total x Ano'!$C$30</f>
        <v>0</v>
      </c>
      <c r="U38" s="21">
        <f>+H38/'Total x Ano'!$C$30</f>
        <v>0</v>
      </c>
      <c r="V38" s="21">
        <f>+I38/'Total x Ano'!$C$30</f>
        <v>1.2506031918009866E-5</v>
      </c>
      <c r="W38" s="21">
        <f>+J38/'Total x Ano'!$C$30</f>
        <v>0</v>
      </c>
      <c r="X38" s="21">
        <f>+K38/'Total x Ano'!$C$30</f>
        <v>0</v>
      </c>
      <c r="Y38" s="21">
        <f>+L38/'Total x Ano'!$C$30</f>
        <v>1.9712046580902287E-4</v>
      </c>
    </row>
    <row r="39" spans="1:25" x14ac:dyDescent="0.25">
      <c r="A39" s="1" t="s">
        <v>531</v>
      </c>
      <c r="B39" s="174">
        <f>tab_dinamicas!C560</f>
        <v>10728.10217141654</v>
      </c>
      <c r="C39" s="174">
        <f>tab_dinamicas!D560</f>
        <v>0</v>
      </c>
      <c r="D39" s="174">
        <f>tab_dinamicas!E560</f>
        <v>0</v>
      </c>
      <c r="E39" s="174">
        <f>tab_dinamicas!F560</f>
        <v>0</v>
      </c>
      <c r="F39" s="174">
        <f>tab_dinamicas!G560</f>
        <v>45966.273199321295</v>
      </c>
      <c r="G39" s="174">
        <f>tab_dinamicas!H560</f>
        <v>0</v>
      </c>
      <c r="H39" s="174">
        <f>tab_dinamicas!I560</f>
        <v>0</v>
      </c>
      <c r="I39" s="174">
        <f>tab_dinamicas!J560</f>
        <v>4467.5273435272775</v>
      </c>
      <c r="J39" s="174">
        <f>tab_dinamicas!K560</f>
        <v>0</v>
      </c>
      <c r="K39" s="174">
        <f>tab_dinamicas!L560</f>
        <v>0</v>
      </c>
      <c r="L39" s="174">
        <f t="shared" si="2"/>
        <v>61161.90271426511</v>
      </c>
      <c r="N39" s="1" t="s">
        <v>531</v>
      </c>
      <c r="O39" s="21">
        <f>+B39/'Total x Ano'!$C$30</f>
        <v>1.7657439262063108E-4</v>
      </c>
      <c r="P39" s="21">
        <f>+C39/'Total x Ano'!$C$30</f>
        <v>0</v>
      </c>
      <c r="Q39" s="21">
        <f>+D39/'Total x Ano'!$C$30</f>
        <v>0</v>
      </c>
      <c r="R39" s="21">
        <f>+E39/'Total x Ano'!$C$30</f>
        <v>0</v>
      </c>
      <c r="S39" s="21">
        <f>+F39/'Total x Ano'!$C$30</f>
        <v>7.5656128563254084E-4</v>
      </c>
      <c r="T39" s="21">
        <f>+G39/'Total x Ano'!$C$30</f>
        <v>0</v>
      </c>
      <c r="U39" s="21">
        <f>+H39/'Total x Ano'!$C$30</f>
        <v>0</v>
      </c>
      <c r="V39" s="21">
        <f>+I39/'Total x Ano'!$C$30</f>
        <v>7.3531265324930305E-5</v>
      </c>
      <c r="W39" s="21">
        <f>+J39/'Total x Ano'!$C$30</f>
        <v>0</v>
      </c>
      <c r="X39" s="21">
        <f>+K39/'Total x Ano'!$C$30</f>
        <v>0</v>
      </c>
      <c r="Y39" s="21">
        <f>+L39/'Total x Ano'!$C$30</f>
        <v>1.0066669435781022E-3</v>
      </c>
    </row>
    <row r="40" spans="1:25" x14ac:dyDescent="0.25">
      <c r="A40" s="1" t="s">
        <v>532</v>
      </c>
      <c r="B40" s="174">
        <f>tab_dinamicas!C561</f>
        <v>432.4516997034637</v>
      </c>
      <c r="C40" s="174">
        <f>tab_dinamicas!D561</f>
        <v>0</v>
      </c>
      <c r="D40" s="174">
        <f>tab_dinamicas!E561</f>
        <v>0</v>
      </c>
      <c r="E40" s="174">
        <f>tab_dinamicas!F561</f>
        <v>0</v>
      </c>
      <c r="F40" s="174">
        <f>tab_dinamicas!G561</f>
        <v>7176.1344852350412</v>
      </c>
      <c r="G40" s="174">
        <f>tab_dinamicas!H561</f>
        <v>0</v>
      </c>
      <c r="H40" s="174">
        <f>tab_dinamicas!I561</f>
        <v>0</v>
      </c>
      <c r="I40" s="174">
        <f>tab_dinamicas!J561</f>
        <v>1013.7176173986724</v>
      </c>
      <c r="J40" s="174">
        <f>tab_dinamicas!K561</f>
        <v>0</v>
      </c>
      <c r="K40" s="174">
        <f>tab_dinamicas!L561</f>
        <v>0</v>
      </c>
      <c r="L40" s="174">
        <f t="shared" si="2"/>
        <v>8622.3038023371773</v>
      </c>
      <c r="N40" s="1" t="s">
        <v>532</v>
      </c>
      <c r="O40" s="21">
        <f>+B40/'Total x Ano'!$C$30</f>
        <v>7.1177450580540181E-6</v>
      </c>
      <c r="P40" s="21">
        <f>+C40/'Total x Ano'!$C$30</f>
        <v>0</v>
      </c>
      <c r="Q40" s="21">
        <f>+D40/'Total x Ano'!$C$30</f>
        <v>0</v>
      </c>
      <c r="R40" s="21">
        <f>+E40/'Total x Ano'!$C$30</f>
        <v>0</v>
      </c>
      <c r="S40" s="21">
        <f>+F40/'Total x Ano'!$C$30</f>
        <v>1.1811237140063812E-4</v>
      </c>
      <c r="T40" s="21">
        <f>+G40/'Total x Ano'!$C$30</f>
        <v>0</v>
      </c>
      <c r="U40" s="21">
        <f>+H40/'Total x Ano'!$C$30</f>
        <v>0</v>
      </c>
      <c r="V40" s="21">
        <f>+I40/'Total x Ano'!$C$30</f>
        <v>1.6684831083909145E-5</v>
      </c>
      <c r="W40" s="21">
        <f>+J40/'Total x Ano'!$C$30</f>
        <v>0</v>
      </c>
      <c r="X40" s="21">
        <f>+K40/'Total x Ano'!$C$30</f>
        <v>0</v>
      </c>
      <c r="Y40" s="21">
        <f>+L40/'Total x Ano'!$C$30</f>
        <v>1.4191494754260128E-4</v>
      </c>
    </row>
    <row r="41" spans="1:25" x14ac:dyDescent="0.25">
      <c r="A41" s="1" t="s">
        <v>533</v>
      </c>
      <c r="B41" s="174">
        <f>tab_dinamicas!C562</f>
        <v>7408.2740001222646</v>
      </c>
      <c r="C41" s="174">
        <f>tab_dinamicas!D562</f>
        <v>0</v>
      </c>
      <c r="D41" s="174">
        <f>tab_dinamicas!E562</f>
        <v>0</v>
      </c>
      <c r="E41" s="174">
        <f>tab_dinamicas!F562</f>
        <v>0</v>
      </c>
      <c r="F41" s="174">
        <f>tab_dinamicas!G562</f>
        <v>63251.700372080857</v>
      </c>
      <c r="G41" s="174">
        <f>tab_dinamicas!H562</f>
        <v>0</v>
      </c>
      <c r="H41" s="174">
        <f>tab_dinamicas!I562</f>
        <v>0</v>
      </c>
      <c r="I41" s="174">
        <f>tab_dinamicas!J562</f>
        <v>5328.0603952253214</v>
      </c>
      <c r="J41" s="174">
        <f>tab_dinamicas!K562</f>
        <v>0</v>
      </c>
      <c r="K41" s="174">
        <f>tab_dinamicas!L562</f>
        <v>0</v>
      </c>
      <c r="L41" s="174">
        <f t="shared" si="2"/>
        <v>75988.034767428442</v>
      </c>
      <c r="N41" s="1" t="s">
        <v>533</v>
      </c>
      <c r="O41" s="21">
        <f>+B41/'Total x Ano'!$C$30</f>
        <v>1.2193316777165619E-4</v>
      </c>
      <c r="P41" s="21">
        <f>+C41/'Total x Ano'!$C$30</f>
        <v>0</v>
      </c>
      <c r="Q41" s="21">
        <f>+D41/'Total x Ano'!$C$30</f>
        <v>0</v>
      </c>
      <c r="R41" s="21">
        <f>+E41/'Total x Ano'!$C$30</f>
        <v>0</v>
      </c>
      <c r="S41" s="21">
        <f>+F41/'Total x Ano'!$C$30</f>
        <v>1.0410630321157368E-3</v>
      </c>
      <c r="T41" s="21">
        <f>+G41/'Total x Ano'!$C$30</f>
        <v>0</v>
      </c>
      <c r="U41" s="21">
        <f>+H41/'Total x Ano'!$C$30</f>
        <v>0</v>
      </c>
      <c r="V41" s="21">
        <f>+I41/'Total x Ano'!$C$30</f>
        <v>8.76948236603835E-5</v>
      </c>
      <c r="W41" s="21">
        <f>+J41/'Total x Ano'!$C$30</f>
        <v>0</v>
      </c>
      <c r="X41" s="21">
        <f>+K41/'Total x Ano'!$C$30</f>
        <v>0</v>
      </c>
      <c r="Y41" s="21">
        <f>+L41/'Total x Ano'!$C$30</f>
        <v>1.2506910235477765E-3</v>
      </c>
    </row>
    <row r="42" spans="1:25" x14ac:dyDescent="0.25">
      <c r="A42" s="1" t="s">
        <v>534</v>
      </c>
      <c r="B42" s="174">
        <f>tab_dinamicas!C563</f>
        <v>132.48810578867065</v>
      </c>
      <c r="C42" s="174">
        <f>tab_dinamicas!D563</f>
        <v>0</v>
      </c>
      <c r="D42" s="174">
        <f>tab_dinamicas!E563</f>
        <v>0</v>
      </c>
      <c r="E42" s="174">
        <f>tab_dinamicas!F563</f>
        <v>0</v>
      </c>
      <c r="F42" s="174">
        <f>tab_dinamicas!G563</f>
        <v>10539.600357868263</v>
      </c>
      <c r="G42" s="174">
        <f>tab_dinamicas!H563</f>
        <v>0</v>
      </c>
      <c r="H42" s="174">
        <f>tab_dinamicas!I563</f>
        <v>0</v>
      </c>
      <c r="I42" s="174">
        <f>tab_dinamicas!J563</f>
        <v>662.75741406342729</v>
      </c>
      <c r="J42" s="174">
        <f>tab_dinamicas!K563</f>
        <v>0</v>
      </c>
      <c r="K42" s="174">
        <f>tab_dinamicas!L563</f>
        <v>0</v>
      </c>
      <c r="L42" s="174">
        <f t="shared" si="2"/>
        <v>11334.845877720361</v>
      </c>
      <c r="N42" s="1" t="s">
        <v>534</v>
      </c>
      <c r="O42" s="21">
        <f>+B42/'Total x Ano'!$C$30</f>
        <v>2.1806286363884892E-6</v>
      </c>
      <c r="P42" s="21">
        <f>+C42/'Total x Ano'!$C$30</f>
        <v>0</v>
      </c>
      <c r="Q42" s="21">
        <f>+D42/'Total x Ano'!$C$30</f>
        <v>0</v>
      </c>
      <c r="R42" s="21">
        <f>+E42/'Total x Ano'!$C$30</f>
        <v>0</v>
      </c>
      <c r="S42" s="21">
        <f>+F42/'Total x Ano'!$C$30</f>
        <v>1.7347183144966681E-4</v>
      </c>
      <c r="T42" s="21">
        <f>+G42/'Total x Ano'!$C$30</f>
        <v>0</v>
      </c>
      <c r="U42" s="21">
        <f>+H42/'Total x Ano'!$C$30</f>
        <v>0</v>
      </c>
      <c r="V42" s="21">
        <f>+I42/'Total x Ano'!$C$30</f>
        <v>1.0908358810644851E-5</v>
      </c>
      <c r="W42" s="21">
        <f>+J42/'Total x Ano'!$C$30</f>
        <v>0</v>
      </c>
      <c r="X42" s="21">
        <f>+K42/'Total x Ano'!$C$30</f>
        <v>0</v>
      </c>
      <c r="Y42" s="21">
        <f>+L42/'Total x Ano'!$C$30</f>
        <v>1.8656081889670018E-4</v>
      </c>
    </row>
    <row r="43" spans="1:25" x14ac:dyDescent="0.25">
      <c r="A43" s="1" t="s">
        <v>535</v>
      </c>
      <c r="B43" s="174">
        <f>tab_dinamicas!C564</f>
        <v>1037.0437479934897</v>
      </c>
      <c r="C43" s="174">
        <f>tab_dinamicas!D564</f>
        <v>0</v>
      </c>
      <c r="D43" s="174">
        <f>tab_dinamicas!E564</f>
        <v>0</v>
      </c>
      <c r="E43" s="174">
        <f>tab_dinamicas!F564</f>
        <v>0</v>
      </c>
      <c r="F43" s="174">
        <f>tab_dinamicas!G564</f>
        <v>35639.056048540515</v>
      </c>
      <c r="G43" s="174">
        <f>tab_dinamicas!H564</f>
        <v>0</v>
      </c>
      <c r="H43" s="174">
        <f>tab_dinamicas!I564</f>
        <v>0</v>
      </c>
      <c r="I43" s="174">
        <f>tab_dinamicas!J564</f>
        <v>1913.5470364122421</v>
      </c>
      <c r="J43" s="174">
        <f>tab_dinamicas!K564</f>
        <v>0</v>
      </c>
      <c r="K43" s="174">
        <f>tab_dinamicas!L564</f>
        <v>0</v>
      </c>
      <c r="L43" s="174">
        <f t="shared" si="2"/>
        <v>38589.646832946251</v>
      </c>
      <c r="N43" s="1" t="s">
        <v>535</v>
      </c>
      <c r="O43" s="21">
        <f>+B43/'Total x Ano'!$C$30</f>
        <v>1.7068757082763194E-5</v>
      </c>
      <c r="P43" s="21">
        <f>+C43/'Total x Ano'!$C$30</f>
        <v>0</v>
      </c>
      <c r="Q43" s="21">
        <f>+D43/'Total x Ano'!$C$30</f>
        <v>0</v>
      </c>
      <c r="R43" s="21">
        <f>+E43/'Total x Ano'!$C$30</f>
        <v>0</v>
      </c>
      <c r="S43" s="21">
        <f>+F43/'Total x Ano'!$C$30</f>
        <v>5.8658508045442571E-4</v>
      </c>
      <c r="T43" s="21">
        <f>+G43/'Total x Ano'!$C$30</f>
        <v>0</v>
      </c>
      <c r="U43" s="21">
        <f>+H43/'Total x Ano'!$C$30</f>
        <v>0</v>
      </c>
      <c r="V43" s="21">
        <f>+I43/'Total x Ano'!$C$30</f>
        <v>3.149517037652207E-5</v>
      </c>
      <c r="W43" s="21">
        <f>+J43/'Total x Ano'!$C$30</f>
        <v>0</v>
      </c>
      <c r="X43" s="21">
        <f>+K43/'Total x Ano'!$C$30</f>
        <v>0</v>
      </c>
      <c r="Y43" s="21">
        <f>+L43/'Total x Ano'!$C$30</f>
        <v>6.3514900791371103E-4</v>
      </c>
    </row>
    <row r="44" spans="1:25" x14ac:dyDescent="0.25">
      <c r="A44" s="1" t="s">
        <v>536</v>
      </c>
      <c r="B44" s="174">
        <f>tab_dinamicas!C565</f>
        <v>7407.5925081614223</v>
      </c>
      <c r="C44" s="174">
        <f>tab_dinamicas!D565</f>
        <v>0</v>
      </c>
      <c r="D44" s="174">
        <f>tab_dinamicas!E565</f>
        <v>0</v>
      </c>
      <c r="E44" s="174">
        <f>tab_dinamicas!F565</f>
        <v>0</v>
      </c>
      <c r="F44" s="174">
        <f>tab_dinamicas!G565</f>
        <v>39365.221817202531</v>
      </c>
      <c r="G44" s="174">
        <f>tab_dinamicas!H565</f>
        <v>0</v>
      </c>
      <c r="H44" s="174">
        <f>tab_dinamicas!I565</f>
        <v>0</v>
      </c>
      <c r="I44" s="174">
        <f>tab_dinamicas!J565</f>
        <v>6052.4272604660728</v>
      </c>
      <c r="J44" s="174">
        <f>tab_dinamicas!K565</f>
        <v>0</v>
      </c>
      <c r="K44" s="174">
        <f>tab_dinamicas!L565</f>
        <v>0</v>
      </c>
      <c r="L44" s="174">
        <f t="shared" si="2"/>
        <v>52825.24158583003</v>
      </c>
      <c r="N44" s="1" t="s">
        <v>536</v>
      </c>
      <c r="O44" s="21">
        <f>+B44/'Total x Ano'!$C$30</f>
        <v>1.2192195105996395E-4</v>
      </c>
      <c r="P44" s="21">
        <f>+C44/'Total x Ano'!$C$30</f>
        <v>0</v>
      </c>
      <c r="Q44" s="21">
        <f>+D44/'Total x Ano'!$C$30</f>
        <v>0</v>
      </c>
      <c r="R44" s="21">
        <f>+E44/'Total x Ano'!$C$30</f>
        <v>0</v>
      </c>
      <c r="S44" s="21">
        <f>+F44/'Total x Ano'!$C$30</f>
        <v>6.4791423699045144E-4</v>
      </c>
      <c r="T44" s="21">
        <f>+G44/'Total x Ano'!$C$30</f>
        <v>0</v>
      </c>
      <c r="U44" s="21">
        <f>+H44/'Total x Ano'!$C$30</f>
        <v>0</v>
      </c>
      <c r="V44" s="21">
        <f>+I44/'Total x Ano'!$C$30</f>
        <v>9.9617215638079189E-5</v>
      </c>
      <c r="W44" s="21">
        <f>+J44/'Total x Ano'!$C$30</f>
        <v>0</v>
      </c>
      <c r="X44" s="21">
        <f>+K44/'Total x Ano'!$C$30</f>
        <v>0</v>
      </c>
      <c r="Y44" s="21">
        <f>+L44/'Total x Ano'!$C$30</f>
        <v>8.6945340368849459E-4</v>
      </c>
    </row>
    <row r="45" spans="1:25" x14ac:dyDescent="0.25">
      <c r="A45" s="1" t="s">
        <v>537</v>
      </c>
      <c r="B45" s="174">
        <f>tab_dinamicas!C566</f>
        <v>4202.8952975819257</v>
      </c>
      <c r="C45" s="174">
        <f>tab_dinamicas!D566</f>
        <v>0</v>
      </c>
      <c r="D45" s="174">
        <f>tab_dinamicas!E566</f>
        <v>0</v>
      </c>
      <c r="E45" s="174">
        <f>tab_dinamicas!F566</f>
        <v>0</v>
      </c>
      <c r="F45" s="174">
        <f>tab_dinamicas!G566</f>
        <v>29106.07951738578</v>
      </c>
      <c r="G45" s="174">
        <f>tab_dinamicas!H566</f>
        <v>0</v>
      </c>
      <c r="H45" s="174">
        <f>tab_dinamicas!I566</f>
        <v>0</v>
      </c>
      <c r="I45" s="174">
        <f>tab_dinamicas!J566</f>
        <v>3015.9381167201727</v>
      </c>
      <c r="J45" s="174">
        <f>tab_dinamicas!K566</f>
        <v>0</v>
      </c>
      <c r="K45" s="174">
        <f>tab_dinamicas!L566</f>
        <v>0</v>
      </c>
      <c r="L45" s="174">
        <f t="shared" si="2"/>
        <v>36324.912931687875</v>
      </c>
      <c r="N45" s="1" t="s">
        <v>537</v>
      </c>
      <c r="O45" s="21">
        <f>+B45/'Total x Ano'!$C$30</f>
        <v>6.9175672692222781E-5</v>
      </c>
      <c r="P45" s="21">
        <f>+C45/'Total x Ano'!$C$30</f>
        <v>0</v>
      </c>
      <c r="Q45" s="21">
        <f>+D45/'Total x Ano'!$C$30</f>
        <v>0</v>
      </c>
      <c r="R45" s="21">
        <f>+E45/'Total x Ano'!$C$30</f>
        <v>0</v>
      </c>
      <c r="S45" s="21">
        <f>+F45/'Total x Ano'!$C$30</f>
        <v>4.7905847933135226E-4</v>
      </c>
      <c r="T45" s="21">
        <f>+G45/'Total x Ano'!$C$30</f>
        <v>0</v>
      </c>
      <c r="U45" s="21">
        <f>+H45/'Total x Ano'!$C$30</f>
        <v>0</v>
      </c>
      <c r="V45" s="21">
        <f>+I45/'Total x Ano'!$C$30</f>
        <v>4.9639482606731938E-5</v>
      </c>
      <c r="W45" s="21">
        <f>+J45/'Total x Ano'!$C$30</f>
        <v>0</v>
      </c>
      <c r="X45" s="21">
        <f>+K45/'Total x Ano'!$C$30</f>
        <v>0</v>
      </c>
      <c r="Y45" s="21">
        <f>+L45/'Total x Ano'!$C$30</f>
        <v>5.9787363463030692E-4</v>
      </c>
    </row>
    <row r="46" spans="1:25" x14ac:dyDescent="0.25">
      <c r="A46" s="1" t="s">
        <v>538</v>
      </c>
      <c r="B46" s="174">
        <f>tab_dinamicas!C567</f>
        <v>9255.7785785285341</v>
      </c>
      <c r="C46" s="174">
        <f>tab_dinamicas!D567</f>
        <v>0</v>
      </c>
      <c r="D46" s="174">
        <f>tab_dinamicas!E567</f>
        <v>0</v>
      </c>
      <c r="E46" s="174">
        <f>tab_dinamicas!F567</f>
        <v>0</v>
      </c>
      <c r="F46" s="174">
        <f>tab_dinamicas!G567</f>
        <v>114584.7975761453</v>
      </c>
      <c r="G46" s="174">
        <f>tab_dinamicas!H567</f>
        <v>0</v>
      </c>
      <c r="H46" s="174">
        <f>tab_dinamicas!I567</f>
        <v>0</v>
      </c>
      <c r="I46" s="174">
        <f>tab_dinamicas!J567</f>
        <v>6169.0989356460032</v>
      </c>
      <c r="J46" s="174">
        <f>tab_dinamicas!K567</f>
        <v>0</v>
      </c>
      <c r="K46" s="174">
        <f>tab_dinamicas!L567</f>
        <v>0</v>
      </c>
      <c r="L46" s="174">
        <f t="shared" si="2"/>
        <v>130009.67509031984</v>
      </c>
      <c r="N46" s="1" t="s">
        <v>538</v>
      </c>
      <c r="O46" s="21">
        <f>+B46/'Total x Ano'!$C$30</f>
        <v>1.5234134189075554E-4</v>
      </c>
      <c r="P46" s="21">
        <f>+C46/'Total x Ano'!$C$30</f>
        <v>0</v>
      </c>
      <c r="Q46" s="21">
        <f>+D46/'Total x Ano'!$C$30</f>
        <v>0</v>
      </c>
      <c r="R46" s="21">
        <f>+E46/'Total x Ano'!$C$30</f>
        <v>0</v>
      </c>
      <c r="S46" s="21">
        <f>+F46/'Total x Ano'!$C$30</f>
        <v>1.8859571536774696E-3</v>
      </c>
      <c r="T46" s="21">
        <f>+G46/'Total x Ano'!$C$30</f>
        <v>0</v>
      </c>
      <c r="U46" s="21">
        <f>+H46/'Total x Ano'!$C$30</f>
        <v>0</v>
      </c>
      <c r="V46" s="21">
        <f>+I46/'Total x Ano'!$C$30</f>
        <v>1.0153752081897284E-4</v>
      </c>
      <c r="W46" s="21">
        <f>+J46/'Total x Ano'!$C$30</f>
        <v>0</v>
      </c>
      <c r="X46" s="21">
        <f>+K46/'Total x Ano'!$C$30</f>
        <v>0</v>
      </c>
      <c r="Y46" s="21">
        <f>+L46/'Total x Ano'!$C$30</f>
        <v>2.139836016387198E-3</v>
      </c>
    </row>
    <row r="47" spans="1:25" x14ac:dyDescent="0.25">
      <c r="A47" s="1" t="s">
        <v>539</v>
      </c>
      <c r="B47" s="174">
        <f>tab_dinamicas!C568</f>
        <v>4961.1924235301794</v>
      </c>
      <c r="C47" s="174">
        <f>tab_dinamicas!D568</f>
        <v>0</v>
      </c>
      <c r="D47" s="174">
        <f>tab_dinamicas!E568</f>
        <v>0</v>
      </c>
      <c r="E47" s="174">
        <f>tab_dinamicas!F568</f>
        <v>0</v>
      </c>
      <c r="F47" s="174">
        <f>tab_dinamicas!G568</f>
        <v>33831.816939957214</v>
      </c>
      <c r="G47" s="174">
        <f>tab_dinamicas!H568</f>
        <v>0</v>
      </c>
      <c r="H47" s="174">
        <f>tab_dinamicas!I568</f>
        <v>0</v>
      </c>
      <c r="I47" s="174">
        <f>tab_dinamicas!J568</f>
        <v>3498.3868493723407</v>
      </c>
      <c r="J47" s="174">
        <f>tab_dinamicas!K568</f>
        <v>0</v>
      </c>
      <c r="K47" s="174">
        <f>tab_dinamicas!L568</f>
        <v>0</v>
      </c>
      <c r="L47" s="174">
        <f t="shared" si="2"/>
        <v>42291.396212859734</v>
      </c>
      <c r="N47" s="1" t="s">
        <v>539</v>
      </c>
      <c r="O47" s="21">
        <f>+B47/'Total x Ano'!$C$30</f>
        <v>8.1656524598818994E-5</v>
      </c>
      <c r="P47" s="21">
        <f>+C47/'Total x Ano'!$C$30</f>
        <v>0</v>
      </c>
      <c r="Q47" s="21">
        <f>+D47/'Total x Ano'!$C$30</f>
        <v>0</v>
      </c>
      <c r="R47" s="21">
        <f>+E47/'Total x Ano'!$C$30</f>
        <v>0</v>
      </c>
      <c r="S47" s="21">
        <f>+F47/'Total x Ano'!$C$30</f>
        <v>5.568396378011506E-4</v>
      </c>
      <c r="T47" s="21">
        <f>+G47/'Total x Ano'!$C$30</f>
        <v>0</v>
      </c>
      <c r="U47" s="21">
        <f>+H47/'Total x Ano'!$C$30</f>
        <v>0</v>
      </c>
      <c r="V47" s="21">
        <f>+I47/'Total x Ano'!$C$30</f>
        <v>5.7580131435153899E-5</v>
      </c>
      <c r="W47" s="21">
        <f>+J47/'Total x Ano'!$C$30</f>
        <v>0</v>
      </c>
      <c r="X47" s="21">
        <f>+K47/'Total x Ano'!$C$30</f>
        <v>0</v>
      </c>
      <c r="Y47" s="21">
        <f>+L47/'Total x Ano'!$C$30</f>
        <v>6.9607629383512345E-4</v>
      </c>
    </row>
    <row r="48" spans="1:25" x14ac:dyDescent="0.25">
      <c r="A48" s="1" t="s">
        <v>540</v>
      </c>
      <c r="B48" s="174">
        <f>tab_dinamicas!C569</f>
        <v>5779.9605821093055</v>
      </c>
      <c r="C48" s="174">
        <f>tab_dinamicas!D569</f>
        <v>0</v>
      </c>
      <c r="D48" s="174">
        <f>tab_dinamicas!E569</f>
        <v>0</v>
      </c>
      <c r="E48" s="174">
        <f>tab_dinamicas!F569</f>
        <v>0</v>
      </c>
      <c r="F48" s="174">
        <f>tab_dinamicas!G569</f>
        <v>22707.805578145144</v>
      </c>
      <c r="G48" s="174">
        <f>tab_dinamicas!H569</f>
        <v>0</v>
      </c>
      <c r="H48" s="174">
        <f>tab_dinamicas!I569</f>
        <v>0</v>
      </c>
      <c r="I48" s="174">
        <f>tab_dinamicas!J569</f>
        <v>1393.908266320419</v>
      </c>
      <c r="J48" s="174">
        <f>tab_dinamicas!K569</f>
        <v>0</v>
      </c>
      <c r="K48" s="174">
        <f>tab_dinamicas!L569</f>
        <v>0</v>
      </c>
      <c r="L48" s="174">
        <f t="shared" si="2"/>
        <v>29881.674426574871</v>
      </c>
      <c r="N48" s="1" t="s">
        <v>540</v>
      </c>
      <c r="O48" s="21">
        <f>+B48/'Total x Ano'!$C$30</f>
        <v>9.5132672382293381E-5</v>
      </c>
      <c r="P48" s="21">
        <f>+C48/'Total x Ano'!$C$30</f>
        <v>0</v>
      </c>
      <c r="Q48" s="21">
        <f>+D48/'Total x Ano'!$C$30</f>
        <v>0</v>
      </c>
      <c r="R48" s="21">
        <f>+E48/'Total x Ano'!$C$30</f>
        <v>0</v>
      </c>
      <c r="S48" s="21">
        <f>+F48/'Total x Ano'!$C$30</f>
        <v>3.7374895518719011E-4</v>
      </c>
      <c r="T48" s="21">
        <f>+G48/'Total x Ano'!$C$30</f>
        <v>0</v>
      </c>
      <c r="U48" s="21">
        <f>+H48/'Total x Ano'!$C$30</f>
        <v>0</v>
      </c>
      <c r="V48" s="21">
        <f>+I48/'Total x Ano'!$C$30</f>
        <v>2.2942408784116384E-5</v>
      </c>
      <c r="W48" s="21">
        <f>+J48/'Total x Ano'!$C$30</f>
        <v>0</v>
      </c>
      <c r="X48" s="21">
        <f>+K48/'Total x Ano'!$C$30</f>
        <v>0</v>
      </c>
      <c r="Y48" s="21">
        <f>+L48/'Total x Ano'!$C$30</f>
        <v>4.918240363535999E-4</v>
      </c>
    </row>
    <row r="49" spans="1:25" x14ac:dyDescent="0.25">
      <c r="A49" s="1" t="s">
        <v>541</v>
      </c>
      <c r="B49" s="174">
        <f>tab_dinamicas!C570</f>
        <v>13642.555021444598</v>
      </c>
      <c r="C49" s="174">
        <f>tab_dinamicas!D570</f>
        <v>0</v>
      </c>
      <c r="D49" s="174">
        <f>tab_dinamicas!E570</f>
        <v>0</v>
      </c>
      <c r="E49" s="174">
        <f>tab_dinamicas!F570</f>
        <v>0</v>
      </c>
      <c r="F49" s="174">
        <f>tab_dinamicas!G570</f>
        <v>192050.87549146087</v>
      </c>
      <c r="G49" s="174">
        <f>tab_dinamicas!H570</f>
        <v>0</v>
      </c>
      <c r="H49" s="174">
        <f>tab_dinamicas!I570</f>
        <v>0</v>
      </c>
      <c r="I49" s="174">
        <f>tab_dinamicas!J570</f>
        <v>13814.958269377403</v>
      </c>
      <c r="J49" s="174">
        <f>tab_dinamicas!K570</f>
        <v>0</v>
      </c>
      <c r="K49" s="174">
        <f>tab_dinamicas!L570</f>
        <v>0</v>
      </c>
      <c r="L49" s="174">
        <f t="shared" si="2"/>
        <v>219508.38878228288</v>
      </c>
      <c r="N49" s="1" t="s">
        <v>541</v>
      </c>
      <c r="O49" s="21">
        <f>+B49/'Total x Ano'!$C$30</f>
        <v>2.2454352393504897E-4</v>
      </c>
      <c r="P49" s="21">
        <f>+C49/'Total x Ano'!$C$30</f>
        <v>0</v>
      </c>
      <c r="Q49" s="21">
        <f>+D49/'Total x Ano'!$C$30</f>
        <v>0</v>
      </c>
      <c r="R49" s="21">
        <f>+E49/'Total x Ano'!$C$30</f>
        <v>0</v>
      </c>
      <c r="S49" s="21">
        <f>+F49/'Total x Ano'!$C$30</f>
        <v>3.1609753664088663E-3</v>
      </c>
      <c r="T49" s="21">
        <f>+G49/'Total x Ano'!$C$30</f>
        <v>0</v>
      </c>
      <c r="U49" s="21">
        <f>+H49/'Total x Ano'!$C$30</f>
        <v>0</v>
      </c>
      <c r="V49" s="21">
        <f>+I49/'Total x Ano'!$C$30</f>
        <v>2.2738111797574216E-4</v>
      </c>
      <c r="W49" s="21">
        <f>+J49/'Total x Ano'!$C$30</f>
        <v>0</v>
      </c>
      <c r="X49" s="21">
        <f>+K49/'Total x Ano'!$C$30</f>
        <v>0</v>
      </c>
      <c r="Y49" s="21">
        <f>+L49/'Total x Ano'!$C$30</f>
        <v>3.6129000083196575E-3</v>
      </c>
    </row>
    <row r="50" spans="1:25" x14ac:dyDescent="0.25">
      <c r="A50" s="1" t="s">
        <v>542</v>
      </c>
      <c r="B50" s="174">
        <f>tab_dinamicas!C571</f>
        <v>2469.473897612274</v>
      </c>
      <c r="C50" s="174">
        <f>tab_dinamicas!D571</f>
        <v>0</v>
      </c>
      <c r="D50" s="174">
        <f>tab_dinamicas!E571</f>
        <v>0</v>
      </c>
      <c r="E50" s="174">
        <f>tab_dinamicas!F571</f>
        <v>0</v>
      </c>
      <c r="F50" s="174">
        <f>tab_dinamicas!G571</f>
        <v>26644.236321530385</v>
      </c>
      <c r="G50" s="174">
        <f>tab_dinamicas!H571</f>
        <v>0</v>
      </c>
      <c r="H50" s="174">
        <f>tab_dinamicas!I571</f>
        <v>0</v>
      </c>
      <c r="I50" s="174">
        <f>tab_dinamicas!J571</f>
        <v>1791.7171225444345</v>
      </c>
      <c r="J50" s="174">
        <f>tab_dinamicas!K571</f>
        <v>0</v>
      </c>
      <c r="K50" s="174">
        <f>tab_dinamicas!L571</f>
        <v>0</v>
      </c>
      <c r="L50" s="174">
        <f t="shared" si="2"/>
        <v>30905.427341687093</v>
      </c>
      <c r="N50" s="1" t="s">
        <v>542</v>
      </c>
      <c r="O50" s="21">
        <f>+B50/'Total x Ano'!$C$30</f>
        <v>4.0645199551246839E-5</v>
      </c>
      <c r="P50" s="21">
        <f>+C50/'Total x Ano'!$C$30</f>
        <v>0</v>
      </c>
      <c r="Q50" s="21">
        <f>+D50/'Total x Ano'!$C$30</f>
        <v>0</v>
      </c>
      <c r="R50" s="21">
        <f>+E50/'Total x Ano'!$C$30</f>
        <v>0</v>
      </c>
      <c r="S50" s="21">
        <f>+F50/'Total x Ano'!$C$30</f>
        <v>4.3853887389791495E-4</v>
      </c>
      <c r="T50" s="21">
        <f>+G50/'Total x Ano'!$C$30</f>
        <v>0</v>
      </c>
      <c r="U50" s="21">
        <f>+H50/'Total x Ano'!$C$30</f>
        <v>0</v>
      </c>
      <c r="V50" s="21">
        <f>+I50/'Total x Ano'!$C$30</f>
        <v>2.948996547629772E-5</v>
      </c>
      <c r="W50" s="21">
        <f>+J50/'Total x Ano'!$C$30</f>
        <v>0</v>
      </c>
      <c r="X50" s="21">
        <f>+K50/'Total x Ano'!$C$30</f>
        <v>0</v>
      </c>
      <c r="Y50" s="21">
        <f>+L50/'Total x Ano'!$C$30</f>
        <v>5.0867403892545951E-4</v>
      </c>
    </row>
    <row r="51" spans="1:25" x14ac:dyDescent="0.25">
      <c r="A51" s="1" t="s">
        <v>543</v>
      </c>
      <c r="B51" s="174">
        <f>tab_dinamicas!C572</f>
        <v>5250.5794232279977</v>
      </c>
      <c r="C51" s="174">
        <f>tab_dinamicas!D572</f>
        <v>0</v>
      </c>
      <c r="D51" s="174">
        <f>tab_dinamicas!E572</f>
        <v>0</v>
      </c>
      <c r="E51" s="174">
        <f>tab_dinamicas!F572</f>
        <v>0</v>
      </c>
      <c r="F51" s="174">
        <f>tab_dinamicas!G572</f>
        <v>29805.003820193313</v>
      </c>
      <c r="G51" s="174">
        <f>tab_dinamicas!H572</f>
        <v>0</v>
      </c>
      <c r="H51" s="174">
        <f>tab_dinamicas!I572</f>
        <v>0</v>
      </c>
      <c r="I51" s="174">
        <f>tab_dinamicas!J572</f>
        <v>1517.5635611117696</v>
      </c>
      <c r="J51" s="174">
        <f>tab_dinamicas!K572</f>
        <v>0</v>
      </c>
      <c r="K51" s="174">
        <f>tab_dinamicas!L572</f>
        <v>0</v>
      </c>
      <c r="L51" s="174">
        <f t="shared" si="2"/>
        <v>36573.146804533077</v>
      </c>
      <c r="N51" s="1" t="s">
        <v>543</v>
      </c>
      <c r="O51" s="21">
        <f>+B51/'Total x Ano'!$C$30</f>
        <v>8.6419560305180278E-5</v>
      </c>
      <c r="P51" s="21">
        <f>+C51/'Total x Ano'!$C$30</f>
        <v>0</v>
      </c>
      <c r="Q51" s="21">
        <f>+D51/'Total x Ano'!$C$30</f>
        <v>0</v>
      </c>
      <c r="R51" s="21">
        <f>+E51/'Total x Ano'!$C$30</f>
        <v>0</v>
      </c>
      <c r="S51" s="21">
        <f>+F51/'Total x Ano'!$C$30</f>
        <v>4.9056211084829023E-4</v>
      </c>
      <c r="T51" s="21">
        <f>+G51/'Total x Ano'!$C$30</f>
        <v>0</v>
      </c>
      <c r="U51" s="21">
        <f>+H51/'Total x Ano'!$C$30</f>
        <v>0</v>
      </c>
      <c r="V51" s="21">
        <f>+I51/'Total x Ano'!$C$30</f>
        <v>2.4977657724071697E-5</v>
      </c>
      <c r="W51" s="21">
        <f>+J51/'Total x Ano'!$C$30</f>
        <v>0</v>
      </c>
      <c r="X51" s="21">
        <f>+K51/'Total x Ano'!$C$30</f>
        <v>0</v>
      </c>
      <c r="Y51" s="21">
        <f>+L51/'Total x Ano'!$C$30</f>
        <v>6.0195932887754217E-4</v>
      </c>
    </row>
    <row r="52" spans="1:25" x14ac:dyDescent="0.25">
      <c r="A52" s="1" t="s">
        <v>544</v>
      </c>
      <c r="B52" s="174">
        <f>tab_dinamicas!C573</f>
        <v>21896.055540430578</v>
      </c>
      <c r="C52" s="174">
        <f>tab_dinamicas!D573</f>
        <v>0</v>
      </c>
      <c r="D52" s="174">
        <f>tab_dinamicas!E573</f>
        <v>0</v>
      </c>
      <c r="E52" s="174">
        <f>tab_dinamicas!F573</f>
        <v>0</v>
      </c>
      <c r="F52" s="174">
        <f>tab_dinamicas!G573</f>
        <v>217593.8729751482</v>
      </c>
      <c r="G52" s="174">
        <f>tab_dinamicas!H573</f>
        <v>0</v>
      </c>
      <c r="H52" s="174">
        <f>tab_dinamicas!I573</f>
        <v>0</v>
      </c>
      <c r="I52" s="174">
        <f>tab_dinamicas!J573</f>
        <v>19461.833481591966</v>
      </c>
      <c r="J52" s="174">
        <f>tab_dinamicas!K573</f>
        <v>0</v>
      </c>
      <c r="K52" s="174">
        <f>tab_dinamicas!L573</f>
        <v>0</v>
      </c>
      <c r="L52" s="174">
        <f t="shared" si="2"/>
        <v>258951.76199717075</v>
      </c>
      <c r="N52" s="1" t="s">
        <v>544</v>
      </c>
      <c r="O52" s="21">
        <f>+B52/'Total x Ano'!$C$30</f>
        <v>3.6038831902070049E-4</v>
      </c>
      <c r="P52" s="21">
        <f>+C52/'Total x Ano'!$C$30</f>
        <v>0</v>
      </c>
      <c r="Q52" s="21">
        <f>+D52/'Total x Ano'!$C$30</f>
        <v>0</v>
      </c>
      <c r="R52" s="21">
        <f>+E52/'Total x Ano'!$C$30</f>
        <v>0</v>
      </c>
      <c r="S52" s="21">
        <f>+F52/'Total x Ano'!$C$30</f>
        <v>3.5813888928953375E-3</v>
      </c>
      <c r="T52" s="21">
        <f>+G52/'Total x Ano'!$C$30</f>
        <v>0</v>
      </c>
      <c r="U52" s="21">
        <f>+H52/'Total x Ano'!$C$30</f>
        <v>0</v>
      </c>
      <c r="V52" s="21">
        <f>+I52/'Total x Ano'!$C$30</f>
        <v>3.2032333132060514E-4</v>
      </c>
      <c r="W52" s="21">
        <f>+J52/'Total x Ano'!$C$30</f>
        <v>0</v>
      </c>
      <c r="X52" s="21">
        <f>+K52/'Total x Ano'!$C$30</f>
        <v>0</v>
      </c>
      <c r="Y52" s="21">
        <f>+L52/'Total x Ano'!$C$30</f>
        <v>4.2621005432366427E-3</v>
      </c>
    </row>
    <row r="53" spans="1:25" x14ac:dyDescent="0.25">
      <c r="A53" s="1" t="s">
        <v>545</v>
      </c>
      <c r="B53" s="174">
        <f>tab_dinamicas!C574</f>
        <v>57889.808295113151</v>
      </c>
      <c r="C53" s="174">
        <f>tab_dinamicas!D574</f>
        <v>0</v>
      </c>
      <c r="D53" s="174">
        <f>tab_dinamicas!E574</f>
        <v>0</v>
      </c>
      <c r="E53" s="174">
        <f>tab_dinamicas!F574</f>
        <v>0</v>
      </c>
      <c r="F53" s="174">
        <f>tab_dinamicas!G574</f>
        <v>471321.45707437629</v>
      </c>
      <c r="G53" s="174">
        <f>tab_dinamicas!H574</f>
        <v>0</v>
      </c>
      <c r="H53" s="174">
        <f>tab_dinamicas!I574</f>
        <v>0</v>
      </c>
      <c r="I53" s="174">
        <f>tab_dinamicas!J574</f>
        <v>49748.205111186813</v>
      </c>
      <c r="J53" s="174">
        <f>tab_dinamicas!K574</f>
        <v>0</v>
      </c>
      <c r="K53" s="174">
        <f>tab_dinamicas!L574</f>
        <v>0</v>
      </c>
      <c r="L53" s="174">
        <f t="shared" si="2"/>
        <v>578959.47048067627</v>
      </c>
      <c r="N53" s="1" t="s">
        <v>545</v>
      </c>
      <c r="O53" s="21">
        <f>+B53/'Total x Ano'!$C$30</f>
        <v>9.5281137104277606E-4</v>
      </c>
      <c r="P53" s="21">
        <f>+C53/'Total x Ano'!$C$30</f>
        <v>0</v>
      </c>
      <c r="Q53" s="21">
        <f>+D53/'Total x Ano'!$C$30</f>
        <v>0</v>
      </c>
      <c r="R53" s="21">
        <f>+E53/'Total x Ano'!$C$30</f>
        <v>0</v>
      </c>
      <c r="S53" s="21">
        <f>+F53/'Total x Ano'!$C$30</f>
        <v>7.7575044199071075E-3</v>
      </c>
      <c r="T53" s="21">
        <f>+G53/'Total x Ano'!$C$30</f>
        <v>0</v>
      </c>
      <c r="U53" s="21">
        <f>+H53/'Total x Ano'!$C$30</f>
        <v>0</v>
      </c>
      <c r="V53" s="21">
        <f>+I53/'Total x Ano'!$C$30</f>
        <v>8.1880830002521428E-4</v>
      </c>
      <c r="W53" s="21">
        <f>+J53/'Total x Ano'!$C$30</f>
        <v>0</v>
      </c>
      <c r="X53" s="21">
        <f>+K53/'Total x Ano'!$C$30</f>
        <v>0</v>
      </c>
      <c r="Y53" s="21">
        <f>+L53/'Total x Ano'!$C$30</f>
        <v>9.5291240909750972E-3</v>
      </c>
    </row>
    <row r="54" spans="1:25" x14ac:dyDescent="0.25">
      <c r="A54" s="1" t="s">
        <v>546</v>
      </c>
      <c r="B54" s="174">
        <f>tab_dinamicas!C575</f>
        <v>15842.03548997609</v>
      </c>
      <c r="C54" s="174">
        <f>tab_dinamicas!D575</f>
        <v>0</v>
      </c>
      <c r="D54" s="174">
        <f>tab_dinamicas!E575</f>
        <v>0</v>
      </c>
      <c r="E54" s="174">
        <f>tab_dinamicas!F575</f>
        <v>0</v>
      </c>
      <c r="F54" s="174">
        <f>tab_dinamicas!G575</f>
        <v>109308.29151595136</v>
      </c>
      <c r="G54" s="174">
        <f>tab_dinamicas!H575</f>
        <v>0</v>
      </c>
      <c r="H54" s="174">
        <f>tab_dinamicas!I575</f>
        <v>0</v>
      </c>
      <c r="I54" s="174">
        <f>tab_dinamicas!J575</f>
        <v>8257.5727841006446</v>
      </c>
      <c r="J54" s="174">
        <f>tab_dinamicas!K575</f>
        <v>0</v>
      </c>
      <c r="K54" s="174">
        <f>tab_dinamicas!L575</f>
        <v>0</v>
      </c>
      <c r="L54" s="174">
        <f t="shared" si="2"/>
        <v>133407.89979002811</v>
      </c>
      <c r="N54" s="1" t="s">
        <v>546</v>
      </c>
      <c r="O54" s="21">
        <f>+B54/'Total x Ano'!$C$30</f>
        <v>2.607448875692106E-4</v>
      </c>
      <c r="P54" s="21">
        <f>+C54/'Total x Ano'!$C$30</f>
        <v>0</v>
      </c>
      <c r="Q54" s="21">
        <f>+D54/'Total x Ano'!$C$30</f>
        <v>0</v>
      </c>
      <c r="R54" s="21">
        <f>+E54/'Total x Ano'!$C$30</f>
        <v>0</v>
      </c>
      <c r="S54" s="21">
        <f>+F54/'Total x Ano'!$C$30</f>
        <v>1.7991108655035751E-3</v>
      </c>
      <c r="T54" s="21">
        <f>+G54/'Total x Ano'!$C$30</f>
        <v>0</v>
      </c>
      <c r="U54" s="21">
        <f>+H54/'Total x Ano'!$C$30</f>
        <v>0</v>
      </c>
      <c r="V54" s="21">
        <f>+I54/'Total x Ano'!$C$30</f>
        <v>1.3591182070935668E-4</v>
      </c>
      <c r="W54" s="21">
        <f>+J54/'Total x Ano'!$C$30</f>
        <v>0</v>
      </c>
      <c r="X54" s="21">
        <f>+K54/'Total x Ano'!$C$30</f>
        <v>0</v>
      </c>
      <c r="Y54" s="21">
        <f>+L54/'Total x Ano'!$C$30</f>
        <v>2.1957675737821428E-3</v>
      </c>
    </row>
    <row r="55" spans="1:25" x14ac:dyDescent="0.25">
      <c r="A55" s="1" t="s">
        <v>547</v>
      </c>
      <c r="B55" s="174">
        <f>tab_dinamicas!C576</f>
        <v>118451.3186600278</v>
      </c>
      <c r="C55" s="174">
        <f>tab_dinamicas!D576</f>
        <v>0</v>
      </c>
      <c r="D55" s="174">
        <f>tab_dinamicas!E576</f>
        <v>0</v>
      </c>
      <c r="E55" s="174">
        <f>tab_dinamicas!F576</f>
        <v>0</v>
      </c>
      <c r="F55" s="174">
        <f>tab_dinamicas!G576</f>
        <v>758320.31574173598</v>
      </c>
      <c r="G55" s="174">
        <f>tab_dinamicas!H576</f>
        <v>0</v>
      </c>
      <c r="H55" s="174">
        <f>tab_dinamicas!I576</f>
        <v>0</v>
      </c>
      <c r="I55" s="174">
        <f>tab_dinamicas!J576</f>
        <v>43332.250818416462</v>
      </c>
      <c r="J55" s="174">
        <f>tab_dinamicas!K576</f>
        <v>0</v>
      </c>
      <c r="K55" s="174">
        <f>tab_dinamicas!L576</f>
        <v>0</v>
      </c>
      <c r="L55" s="174">
        <f t="shared" si="2"/>
        <v>920103.88522018027</v>
      </c>
      <c r="N55" s="1" t="s">
        <v>547</v>
      </c>
      <c r="O55" s="21">
        <f>+B55/'Total x Ano'!$C$30</f>
        <v>1.9495964256598382E-3</v>
      </c>
      <c r="P55" s="21">
        <f>+C55/'Total x Ano'!$C$30</f>
        <v>0</v>
      </c>
      <c r="Q55" s="21">
        <f>+D55/'Total x Ano'!$C$30</f>
        <v>0</v>
      </c>
      <c r="R55" s="21">
        <f>+E55/'Total x Ano'!$C$30</f>
        <v>0</v>
      </c>
      <c r="S55" s="21">
        <f>+F55/'Total x Ano'!$C$30</f>
        <v>1.2481233588615429E-2</v>
      </c>
      <c r="T55" s="21">
        <f>+G55/'Total x Ano'!$C$30</f>
        <v>0</v>
      </c>
      <c r="U55" s="21">
        <f>+H55/'Total x Ano'!$C$30</f>
        <v>0</v>
      </c>
      <c r="V55" s="21">
        <f>+I55/'Total x Ano'!$C$30</f>
        <v>7.1320777402108246E-4</v>
      </c>
      <c r="W55" s="21">
        <f>+J55/'Total x Ano'!$C$30</f>
        <v>0</v>
      </c>
      <c r="X55" s="21">
        <f>+K55/'Total x Ano'!$C$30</f>
        <v>0</v>
      </c>
      <c r="Y55" s="21">
        <f>+L55/'Total x Ano'!$C$30</f>
        <v>1.5144037788296349E-2</v>
      </c>
    </row>
    <row r="56" spans="1:25" x14ac:dyDescent="0.25">
      <c r="A56" s="1" t="s">
        <v>548</v>
      </c>
      <c r="B56" s="174">
        <f>tab_dinamicas!C577</f>
        <v>335108.63094895351</v>
      </c>
      <c r="C56" s="174">
        <f>tab_dinamicas!D577</f>
        <v>0</v>
      </c>
      <c r="D56" s="174">
        <f>tab_dinamicas!E577</f>
        <v>0</v>
      </c>
      <c r="E56" s="174">
        <f>tab_dinamicas!F577</f>
        <v>0</v>
      </c>
      <c r="F56" s="174">
        <f>tab_dinamicas!G577</f>
        <v>3237471.4001853466</v>
      </c>
      <c r="G56" s="174">
        <f>tab_dinamicas!H577</f>
        <v>0</v>
      </c>
      <c r="H56" s="174">
        <f>tab_dinamicas!I577</f>
        <v>0</v>
      </c>
      <c r="I56" s="174">
        <f>tab_dinamicas!J577</f>
        <v>200850.00214778079</v>
      </c>
      <c r="J56" s="174">
        <f>tab_dinamicas!K577</f>
        <v>0</v>
      </c>
      <c r="K56" s="174">
        <f>tab_dinamicas!L577</f>
        <v>0</v>
      </c>
      <c r="L56" s="174">
        <f t="shared" si="2"/>
        <v>3773430.0332820807</v>
      </c>
      <c r="N56" s="1" t="s">
        <v>548</v>
      </c>
      <c r="O56" s="21">
        <f>+B56/'Total x Ano'!$C$30</f>
        <v>5.5155704174217109E-3</v>
      </c>
      <c r="P56" s="21">
        <f>+C56/'Total x Ano'!$C$30</f>
        <v>0</v>
      </c>
      <c r="Q56" s="21">
        <f>+D56/'Total x Ano'!$C$30</f>
        <v>0</v>
      </c>
      <c r="R56" s="21">
        <f>+E56/'Total x Ano'!$C$30</f>
        <v>0</v>
      </c>
      <c r="S56" s="21">
        <f>+F56/'Total x Ano'!$C$30</f>
        <v>5.328571046214322E-2</v>
      </c>
      <c r="T56" s="21">
        <f>+G56/'Total x Ano'!$C$30</f>
        <v>0</v>
      </c>
      <c r="U56" s="21">
        <f>+H56/'Total x Ano'!$C$30</f>
        <v>0</v>
      </c>
      <c r="V56" s="21">
        <f>+I56/'Total x Ano'!$C$30</f>
        <v>3.3058006505184171E-3</v>
      </c>
      <c r="W56" s="21">
        <f>+J56/'Total x Ano'!$C$30</f>
        <v>0</v>
      </c>
      <c r="X56" s="21">
        <f>+K56/'Total x Ano'!$C$30</f>
        <v>0</v>
      </c>
      <c r="Y56" s="21">
        <f>+L56/'Total x Ano'!$C$30</f>
        <v>6.210708153008334E-2</v>
      </c>
    </row>
    <row r="57" spans="1:25" x14ac:dyDescent="0.25">
      <c r="A57" s="1" t="s">
        <v>549</v>
      </c>
      <c r="B57" s="174">
        <f>tab_dinamicas!C578</f>
        <v>99552.148630264695</v>
      </c>
      <c r="C57" s="174">
        <f>tab_dinamicas!D578</f>
        <v>0</v>
      </c>
      <c r="D57" s="174">
        <f>tab_dinamicas!E578</f>
        <v>0</v>
      </c>
      <c r="E57" s="174">
        <f>tab_dinamicas!F578</f>
        <v>0</v>
      </c>
      <c r="F57" s="174">
        <f>tab_dinamicas!G578</f>
        <v>429422.57180434052</v>
      </c>
      <c r="G57" s="174">
        <f>tab_dinamicas!H578</f>
        <v>0</v>
      </c>
      <c r="H57" s="174">
        <f>tab_dinamicas!I578</f>
        <v>0</v>
      </c>
      <c r="I57" s="174">
        <f>tab_dinamicas!J578</f>
        <v>26155.097260975286</v>
      </c>
      <c r="J57" s="174">
        <f>tab_dinamicas!K578</f>
        <v>0</v>
      </c>
      <c r="K57" s="174">
        <f>tab_dinamicas!L578</f>
        <v>0</v>
      </c>
      <c r="L57" s="174">
        <f t="shared" si="2"/>
        <v>555129.81769558054</v>
      </c>
      <c r="N57" s="1" t="s">
        <v>549</v>
      </c>
      <c r="O57" s="21">
        <f>+B57/'Total x Ano'!$C$30</f>
        <v>1.6385340014101236E-3</v>
      </c>
      <c r="P57" s="21">
        <f>+C57/'Total x Ano'!$C$30</f>
        <v>0</v>
      </c>
      <c r="Q57" s="21">
        <f>+D57/'Total x Ano'!$C$30</f>
        <v>0</v>
      </c>
      <c r="R57" s="21">
        <f>+E57/'Total x Ano'!$C$30</f>
        <v>0</v>
      </c>
      <c r="S57" s="21">
        <f>+F57/'Total x Ano'!$C$30</f>
        <v>7.0678884841314689E-3</v>
      </c>
      <c r="T57" s="21">
        <f>+G57/'Total x Ano'!$C$30</f>
        <v>0</v>
      </c>
      <c r="U57" s="21">
        <f>+H57/'Total x Ano'!$C$30</f>
        <v>0</v>
      </c>
      <c r="V57" s="21">
        <f>+I57/'Total x Ano'!$C$30</f>
        <v>4.3048810861394317E-4</v>
      </c>
      <c r="W57" s="21">
        <f>+J57/'Total x Ano'!$C$30</f>
        <v>0</v>
      </c>
      <c r="X57" s="21">
        <f>+K57/'Total x Ano'!$C$30</f>
        <v>0</v>
      </c>
      <c r="Y57" s="21">
        <f>+L57/'Total x Ano'!$C$30</f>
        <v>9.1369105941555371E-3</v>
      </c>
    </row>
    <row r="58" spans="1:25" x14ac:dyDescent="0.25">
      <c r="A58" s="1" t="s">
        <v>550</v>
      </c>
      <c r="B58" s="174">
        <f>tab_dinamicas!C579</f>
        <v>61573.465238737495</v>
      </c>
      <c r="C58" s="174">
        <f>tab_dinamicas!D579</f>
        <v>0</v>
      </c>
      <c r="D58" s="174">
        <f>tab_dinamicas!E579</f>
        <v>0</v>
      </c>
      <c r="E58" s="174">
        <f>tab_dinamicas!F579</f>
        <v>0</v>
      </c>
      <c r="F58" s="174">
        <f>tab_dinamicas!G579</f>
        <v>167485.90985317607</v>
      </c>
      <c r="G58" s="174">
        <f>tab_dinamicas!H579</f>
        <v>0</v>
      </c>
      <c r="H58" s="174">
        <f>tab_dinamicas!I579</f>
        <v>0</v>
      </c>
      <c r="I58" s="174">
        <f>tab_dinamicas!J579</f>
        <v>18143.419229224739</v>
      </c>
      <c r="J58" s="174">
        <f>tab_dinamicas!K579</f>
        <v>0</v>
      </c>
      <c r="K58" s="174">
        <f>tab_dinamicas!L579</f>
        <v>0</v>
      </c>
      <c r="L58" s="174">
        <f t="shared" si="2"/>
        <v>247202.7943211383</v>
      </c>
      <c r="N58" s="1" t="s">
        <v>550</v>
      </c>
      <c r="O58" s="21">
        <f>+B58/'Total x Ano'!$C$30</f>
        <v>1.01344087261261E-3</v>
      </c>
      <c r="P58" s="21">
        <f>+C58/'Total x Ano'!$C$30</f>
        <v>0</v>
      </c>
      <c r="Q58" s="21">
        <f>+D58/'Total x Ano'!$C$30</f>
        <v>0</v>
      </c>
      <c r="R58" s="21">
        <f>+E58/'Total x Ano'!$C$30</f>
        <v>0</v>
      </c>
      <c r="S58" s="21">
        <f>+F58/'Total x Ano'!$C$30</f>
        <v>2.7566593170256339E-3</v>
      </c>
      <c r="T58" s="21">
        <f>+G58/'Total x Ano'!$C$30</f>
        <v>0</v>
      </c>
      <c r="U58" s="21">
        <f>+H58/'Total x Ano'!$C$30</f>
        <v>0</v>
      </c>
      <c r="V58" s="21">
        <f>+I58/'Total x Ano'!$C$30</f>
        <v>2.9862348244571432E-4</v>
      </c>
      <c r="W58" s="21">
        <f>+J58/'Total x Ano'!$C$30</f>
        <v>0</v>
      </c>
      <c r="X58" s="21">
        <f>+K58/'Total x Ano'!$C$30</f>
        <v>0</v>
      </c>
      <c r="Y58" s="21">
        <f>+L58/'Total x Ano'!$C$30</f>
        <v>4.0687236720839577E-3</v>
      </c>
    </row>
    <row r="59" spans="1:25" x14ac:dyDescent="0.25">
      <c r="A59" s="1" t="s">
        <v>551</v>
      </c>
      <c r="B59" s="174">
        <f>tab_dinamicas!C580</f>
        <v>63789.253212295305</v>
      </c>
      <c r="C59" s="174">
        <f>tab_dinamicas!D580</f>
        <v>0</v>
      </c>
      <c r="D59" s="174">
        <f>tab_dinamicas!E580</f>
        <v>0</v>
      </c>
      <c r="E59" s="174">
        <f>tab_dinamicas!F580</f>
        <v>0</v>
      </c>
      <c r="F59" s="174">
        <f>tab_dinamicas!G580</f>
        <v>391135.70486869378</v>
      </c>
      <c r="G59" s="174">
        <f>tab_dinamicas!H580</f>
        <v>0</v>
      </c>
      <c r="H59" s="174">
        <f>tab_dinamicas!I580</f>
        <v>0</v>
      </c>
      <c r="I59" s="174">
        <f>tab_dinamicas!J580</f>
        <v>34482.430253261467</v>
      </c>
      <c r="J59" s="174">
        <f>tab_dinamicas!K580</f>
        <v>0</v>
      </c>
      <c r="K59" s="174">
        <f>tab_dinamicas!L580</f>
        <v>0</v>
      </c>
      <c r="L59" s="174">
        <f t="shared" si="2"/>
        <v>489407.38833425054</v>
      </c>
      <c r="N59" s="1" t="s">
        <v>551</v>
      </c>
      <c r="O59" s="21">
        <f>+B59/'Total x Ano'!$C$30</f>
        <v>1.0499106423216926E-3</v>
      </c>
      <c r="P59" s="21">
        <f>+C59/'Total x Ano'!$C$30</f>
        <v>0</v>
      </c>
      <c r="Q59" s="21">
        <f>+D59/'Total x Ano'!$C$30</f>
        <v>0</v>
      </c>
      <c r="R59" s="21">
        <f>+E59/'Total x Ano'!$C$30</f>
        <v>0</v>
      </c>
      <c r="S59" s="21">
        <f>+F59/'Total x Ano'!$C$30</f>
        <v>6.4377229463235741E-3</v>
      </c>
      <c r="T59" s="21">
        <f>+G59/'Total x Ano'!$C$30</f>
        <v>0</v>
      </c>
      <c r="U59" s="21">
        <f>+H59/'Total x Ano'!$C$30</f>
        <v>0</v>
      </c>
      <c r="V59" s="21">
        <f>+I59/'Total x Ano'!$C$30</f>
        <v>5.6754811622463915E-4</v>
      </c>
      <c r="W59" s="21">
        <f>+J59/'Total x Ano'!$C$30</f>
        <v>0</v>
      </c>
      <c r="X59" s="21">
        <f>+K59/'Total x Ano'!$C$30</f>
        <v>0</v>
      </c>
      <c r="Y59" s="21">
        <f>+L59/'Total x Ano'!$C$30</f>
        <v>8.0551817048699053E-3</v>
      </c>
    </row>
    <row r="60" spans="1:25" x14ac:dyDescent="0.25">
      <c r="A60" s="1" t="s">
        <v>552</v>
      </c>
      <c r="B60" s="174">
        <f>tab_dinamicas!C581</f>
        <v>7700.04668612347</v>
      </c>
      <c r="C60" s="174">
        <f>tab_dinamicas!D581</f>
        <v>0</v>
      </c>
      <c r="D60" s="174">
        <f>tab_dinamicas!E581</f>
        <v>0</v>
      </c>
      <c r="E60" s="174">
        <f>tab_dinamicas!F581</f>
        <v>0</v>
      </c>
      <c r="F60" s="174">
        <f>tab_dinamicas!G581</f>
        <v>35705.486750776734</v>
      </c>
      <c r="G60" s="174">
        <f>tab_dinamicas!H581</f>
        <v>0</v>
      </c>
      <c r="H60" s="174">
        <f>tab_dinamicas!I581</f>
        <v>0</v>
      </c>
      <c r="I60" s="174">
        <f>tab_dinamicas!J581</f>
        <v>3138.4695185989572</v>
      </c>
      <c r="J60" s="174">
        <f>tab_dinamicas!K581</f>
        <v>0</v>
      </c>
      <c r="K60" s="174">
        <f>tab_dinamicas!L581</f>
        <v>0</v>
      </c>
      <c r="L60" s="174">
        <f t="shared" si="2"/>
        <v>46544.002955499156</v>
      </c>
      <c r="N60" s="1" t="s">
        <v>552</v>
      </c>
      <c r="O60" s="21">
        <f>+B60/'Total x Ano'!$C$30</f>
        <v>1.2673546961318967E-4</v>
      </c>
      <c r="P60" s="21">
        <f>+C60/'Total x Ano'!$C$30</f>
        <v>0</v>
      </c>
      <c r="Q60" s="21">
        <f>+D60/'Total x Ano'!$C$30</f>
        <v>0</v>
      </c>
      <c r="R60" s="21">
        <f>+E60/'Total x Ano'!$C$30</f>
        <v>0</v>
      </c>
      <c r="S60" s="21">
        <f>+F60/'Total x Ano'!$C$30</f>
        <v>5.8767846684386327E-4</v>
      </c>
      <c r="T60" s="21">
        <f>+G60/'Total x Ano'!$C$30</f>
        <v>0</v>
      </c>
      <c r="U60" s="21">
        <f>+H60/'Total x Ano'!$C$30</f>
        <v>0</v>
      </c>
      <c r="V60" s="21">
        <f>+I60/'Total x Ano'!$C$30</f>
        <v>5.1656233334679569E-5</v>
      </c>
      <c r="W60" s="21">
        <f>+J60/'Total x Ano'!$C$30</f>
        <v>0</v>
      </c>
      <c r="X60" s="21">
        <f>+K60/'Total x Ano'!$C$30</f>
        <v>0</v>
      </c>
      <c r="Y60" s="21">
        <f>+L60/'Total x Ano'!$C$30</f>
        <v>7.6607016979173242E-4</v>
      </c>
    </row>
    <row r="61" spans="1:25" x14ac:dyDescent="0.25">
      <c r="A61" s="1" t="s">
        <v>553</v>
      </c>
      <c r="B61" s="174">
        <f>tab_dinamicas!C582</f>
        <v>10930.547702693455</v>
      </c>
      <c r="C61" s="174">
        <f>tab_dinamicas!D582</f>
        <v>0</v>
      </c>
      <c r="D61" s="174">
        <f>tab_dinamicas!E582</f>
        <v>0</v>
      </c>
      <c r="E61" s="174">
        <f>tab_dinamicas!F582</f>
        <v>0</v>
      </c>
      <c r="F61" s="174">
        <f>tab_dinamicas!G582</f>
        <v>59948.451751004686</v>
      </c>
      <c r="G61" s="174">
        <f>tab_dinamicas!H582</f>
        <v>0</v>
      </c>
      <c r="H61" s="174">
        <f>tab_dinamicas!I582</f>
        <v>0</v>
      </c>
      <c r="I61" s="174">
        <f>tab_dinamicas!J582</f>
        <v>4714.2183724207434</v>
      </c>
      <c r="J61" s="174">
        <f>tab_dinamicas!K582</f>
        <v>0</v>
      </c>
      <c r="K61" s="174">
        <f>tab_dinamicas!L582</f>
        <v>0</v>
      </c>
      <c r="L61" s="174">
        <f t="shared" si="2"/>
        <v>75593.217826118882</v>
      </c>
      <c r="N61" s="1" t="s">
        <v>553</v>
      </c>
      <c r="O61" s="21">
        <f>+B61/'Total x Ano'!$C$30</f>
        <v>1.7990645416822001E-4</v>
      </c>
      <c r="P61" s="21">
        <f>+C61/'Total x Ano'!$C$30</f>
        <v>0</v>
      </c>
      <c r="Q61" s="21">
        <f>+D61/'Total x Ano'!$C$30</f>
        <v>0</v>
      </c>
      <c r="R61" s="21">
        <f>+E61/'Total x Ano'!$C$30</f>
        <v>0</v>
      </c>
      <c r="S61" s="21">
        <f>+F61/'Total x Ano'!$C$30</f>
        <v>9.8669469094766907E-4</v>
      </c>
      <c r="T61" s="21">
        <f>+G61/'Total x Ano'!$C$30</f>
        <v>0</v>
      </c>
      <c r="U61" s="21">
        <f>+H61/'Total x Ano'!$C$30</f>
        <v>0</v>
      </c>
      <c r="V61" s="21">
        <f>+I61/'Total x Ano'!$C$30</f>
        <v>7.7591565823174972E-5</v>
      </c>
      <c r="W61" s="21">
        <f>+J61/'Total x Ano'!$C$30</f>
        <v>0</v>
      </c>
      <c r="X61" s="21">
        <f>+K61/'Total x Ano'!$C$30</f>
        <v>0</v>
      </c>
      <c r="Y61" s="21">
        <f>+L61/'Total x Ano'!$C$30</f>
        <v>1.244192710939064E-3</v>
      </c>
    </row>
    <row r="62" spans="1:25" x14ac:dyDescent="0.25">
      <c r="A62" s="1" t="s">
        <v>554</v>
      </c>
      <c r="B62" s="174">
        <f>tab_dinamicas!C583</f>
        <v>16808.634457485692</v>
      </c>
      <c r="C62" s="174">
        <f>tab_dinamicas!D583</f>
        <v>0</v>
      </c>
      <c r="D62" s="174">
        <f>tab_dinamicas!E583</f>
        <v>0</v>
      </c>
      <c r="E62" s="174">
        <f>tab_dinamicas!F583</f>
        <v>0</v>
      </c>
      <c r="F62" s="174">
        <f>tab_dinamicas!G583</f>
        <v>138085.95078120267</v>
      </c>
      <c r="G62" s="174">
        <f>tab_dinamicas!H583</f>
        <v>0</v>
      </c>
      <c r="H62" s="174">
        <f>tab_dinamicas!I583</f>
        <v>0</v>
      </c>
      <c r="I62" s="174">
        <f>tab_dinamicas!J583</f>
        <v>14088.488168523247</v>
      </c>
      <c r="J62" s="174">
        <f>tab_dinamicas!K583</f>
        <v>0</v>
      </c>
      <c r="K62" s="174">
        <f>tab_dinamicas!L583</f>
        <v>0</v>
      </c>
      <c r="L62" s="174">
        <f t="shared" si="2"/>
        <v>168983.0734072116</v>
      </c>
      <c r="N62" s="1" t="s">
        <v>554</v>
      </c>
      <c r="O62" s="21">
        <f>+B62/'Total x Ano'!$C$30</f>
        <v>2.7665419033950673E-4</v>
      </c>
      <c r="P62" s="21">
        <f>+C62/'Total x Ano'!$C$30</f>
        <v>0</v>
      </c>
      <c r="Q62" s="21">
        <f>+D62/'Total x Ano'!$C$30</f>
        <v>0</v>
      </c>
      <c r="R62" s="21">
        <f>+E62/'Total x Ano'!$C$30</f>
        <v>0</v>
      </c>
      <c r="S62" s="21">
        <f>+F62/'Total x Ano'!$C$30</f>
        <v>2.2727638587929071E-3</v>
      </c>
      <c r="T62" s="21">
        <f>+G62/'Total x Ano'!$C$30</f>
        <v>0</v>
      </c>
      <c r="U62" s="21">
        <f>+H62/'Total x Ano'!$C$30</f>
        <v>0</v>
      </c>
      <c r="V62" s="21">
        <f>+I62/'Total x Ano'!$C$30</f>
        <v>2.3188316083789384E-4</v>
      </c>
      <c r="W62" s="21">
        <f>+J62/'Total x Ano'!$C$30</f>
        <v>0</v>
      </c>
      <c r="X62" s="21">
        <f>+K62/'Total x Ano'!$C$30</f>
        <v>0</v>
      </c>
      <c r="Y62" s="21">
        <f>+L62/'Total x Ano'!$C$30</f>
        <v>2.7813012099703075E-3</v>
      </c>
    </row>
    <row r="63" spans="1:25" x14ac:dyDescent="0.25">
      <c r="A63" s="1" t="s">
        <v>555</v>
      </c>
      <c r="B63" s="174">
        <f>tab_dinamicas!C584</f>
        <v>17795.02765467509</v>
      </c>
      <c r="C63" s="174">
        <f>tab_dinamicas!D584</f>
        <v>0</v>
      </c>
      <c r="D63" s="174">
        <f>tab_dinamicas!E584</f>
        <v>0</v>
      </c>
      <c r="E63" s="174">
        <f>tab_dinamicas!F584</f>
        <v>0</v>
      </c>
      <c r="F63" s="174">
        <f>tab_dinamicas!G584</f>
        <v>192555.03023248372</v>
      </c>
      <c r="G63" s="174">
        <f>tab_dinamicas!H584</f>
        <v>0</v>
      </c>
      <c r="H63" s="174">
        <f>tab_dinamicas!I584</f>
        <v>0</v>
      </c>
      <c r="I63" s="174">
        <f>tab_dinamicas!J584</f>
        <v>9732.6367164334897</v>
      </c>
      <c r="J63" s="174">
        <f>tab_dinamicas!K584</f>
        <v>0</v>
      </c>
      <c r="K63" s="174">
        <f>tab_dinamicas!L584</f>
        <v>0</v>
      </c>
      <c r="L63" s="174">
        <f t="shared" si="2"/>
        <v>220082.6946035923</v>
      </c>
      <c r="N63" s="1" t="s">
        <v>555</v>
      </c>
      <c r="O63" s="21">
        <f>+B63/'Total x Ano'!$C$30</f>
        <v>2.9288928736746902E-4</v>
      </c>
      <c r="P63" s="21">
        <f>+C63/'Total x Ano'!$C$30</f>
        <v>0</v>
      </c>
      <c r="Q63" s="21">
        <f>+D63/'Total x Ano'!$C$30</f>
        <v>0</v>
      </c>
      <c r="R63" s="21">
        <f>+E63/'Total x Ano'!$C$30</f>
        <v>0</v>
      </c>
      <c r="S63" s="21">
        <f>+F63/'Total x Ano'!$C$30</f>
        <v>3.1692732755600394E-3</v>
      </c>
      <c r="T63" s="21">
        <f>+G63/'Total x Ano'!$C$30</f>
        <v>0</v>
      </c>
      <c r="U63" s="21">
        <f>+H63/'Total x Ano'!$C$30</f>
        <v>0</v>
      </c>
      <c r="V63" s="21">
        <f>+I63/'Total x Ano'!$C$30</f>
        <v>1.6018997482893858E-4</v>
      </c>
      <c r="W63" s="21">
        <f>+J63/'Total x Ano'!$C$30</f>
        <v>0</v>
      </c>
      <c r="X63" s="21">
        <f>+K63/'Total x Ano'!$C$30</f>
        <v>0</v>
      </c>
      <c r="Y63" s="21">
        <f>+L63/'Total x Ano'!$C$30</f>
        <v>3.6223525377564471E-3</v>
      </c>
    </row>
    <row r="64" spans="1:25" x14ac:dyDescent="0.25">
      <c r="A64" s="1" t="s">
        <v>95</v>
      </c>
      <c r="B64" s="154">
        <f t="shared" ref="B64:K64" si="3">SUM(B37:B63)</f>
        <v>908095.50279663876</v>
      </c>
      <c r="C64" s="154">
        <f t="shared" si="3"/>
        <v>0</v>
      </c>
      <c r="D64" s="154">
        <f t="shared" si="3"/>
        <v>0</v>
      </c>
      <c r="E64" s="154">
        <f t="shared" si="3"/>
        <v>0</v>
      </c>
      <c r="F64" s="154">
        <f t="shared" si="3"/>
        <v>6901304.4179575918</v>
      </c>
      <c r="G64" s="154">
        <f t="shared" si="3"/>
        <v>0</v>
      </c>
      <c r="H64" s="154">
        <f t="shared" si="3"/>
        <v>0</v>
      </c>
      <c r="I64" s="154">
        <f t="shared" si="3"/>
        <v>485984.25112110242</v>
      </c>
      <c r="J64" s="154">
        <f t="shared" si="3"/>
        <v>0</v>
      </c>
      <c r="K64" s="154">
        <f t="shared" si="3"/>
        <v>0</v>
      </c>
      <c r="L64" s="174">
        <f t="shared" si="2"/>
        <v>8295384.1718753334</v>
      </c>
      <c r="N64" s="1" t="s">
        <v>95</v>
      </c>
      <c r="O64" s="21">
        <f>+B64/'Total x Ano'!$C$30</f>
        <v>1.4946391196297764E-2</v>
      </c>
      <c r="P64" s="21">
        <f>+C64/'Total x Ano'!$C$30</f>
        <v>0</v>
      </c>
      <c r="Q64" s="21">
        <f>+D64/'Total x Ano'!$C$30</f>
        <v>0</v>
      </c>
      <c r="R64" s="21">
        <f>+E64/'Total x Ano'!$C$30</f>
        <v>0</v>
      </c>
      <c r="S64" s="21">
        <f>+F64/'Total x Ano'!$C$30</f>
        <v>0.11358892900346386</v>
      </c>
      <c r="T64" s="21">
        <f>+G64/'Total x Ano'!$C$30</f>
        <v>0</v>
      </c>
      <c r="U64" s="21">
        <f>+H64/'Total x Ano'!$C$30</f>
        <v>0</v>
      </c>
      <c r="V64" s="21">
        <f>+I64/'Total x Ano'!$C$30</f>
        <v>7.9988401111182033E-3</v>
      </c>
      <c r="W64" s="21">
        <f>+J64/'Total x Ano'!$C$30</f>
        <v>0</v>
      </c>
      <c r="X64" s="21">
        <f>+K64/'Total x Ano'!$C$30</f>
        <v>0</v>
      </c>
      <c r="Y64" s="21">
        <f>+L64/'Total x Ano'!$C$30</f>
        <v>0.13653416031087984</v>
      </c>
    </row>
    <row r="65" spans="1:25" x14ac:dyDescent="0.25">
      <c r="A65" s="1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</row>
    <row r="66" spans="1:25" x14ac:dyDescent="0.25">
      <c r="A66" s="1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</row>
    <row r="67" spans="1:25" s="134" customFormat="1" x14ac:dyDescent="0.25">
      <c r="A67" s="124"/>
      <c r="B67" s="173">
        <v>2009</v>
      </c>
      <c r="C67" s="156">
        <v>2009</v>
      </c>
      <c r="D67" s="156">
        <v>2009</v>
      </c>
      <c r="E67" s="156">
        <v>2009</v>
      </c>
      <c r="F67" s="156">
        <v>2009</v>
      </c>
      <c r="G67" s="156">
        <v>2009</v>
      </c>
      <c r="H67" s="156">
        <v>2009</v>
      </c>
      <c r="I67" s="156">
        <v>2009</v>
      </c>
      <c r="J67" s="156">
        <v>2009</v>
      </c>
      <c r="K67" s="156">
        <v>2009</v>
      </c>
      <c r="L67" s="156">
        <v>2009</v>
      </c>
      <c r="M67" s="159"/>
      <c r="N67" s="124"/>
      <c r="O67" s="16">
        <v>2009</v>
      </c>
      <c r="P67" s="124">
        <v>2009</v>
      </c>
      <c r="Q67" s="124">
        <v>2009</v>
      </c>
      <c r="R67" s="124">
        <v>2009</v>
      </c>
      <c r="S67" s="124">
        <v>2009</v>
      </c>
      <c r="T67" s="124">
        <v>2009</v>
      </c>
      <c r="U67" s="124">
        <v>2009</v>
      </c>
      <c r="V67" s="124">
        <v>2009</v>
      </c>
      <c r="W67" s="124">
        <v>2009</v>
      </c>
      <c r="X67" s="124">
        <v>2009</v>
      </c>
      <c r="Y67" s="124">
        <v>2009</v>
      </c>
    </row>
    <row r="68" spans="1:25" s="134" customFormat="1" x14ac:dyDescent="0.25">
      <c r="A68" s="124"/>
      <c r="B68" s="156" t="s">
        <v>780</v>
      </c>
      <c r="C68" s="156" t="s">
        <v>782</v>
      </c>
      <c r="D68" s="156" t="s">
        <v>23</v>
      </c>
      <c r="E68" s="156" t="s">
        <v>787</v>
      </c>
      <c r="F68" s="156" t="s">
        <v>788</v>
      </c>
      <c r="G68" s="156" t="s">
        <v>791</v>
      </c>
      <c r="H68" s="156" t="s">
        <v>25</v>
      </c>
      <c r="I68" s="156" t="s">
        <v>24</v>
      </c>
      <c r="J68" s="156" t="s">
        <v>35</v>
      </c>
      <c r="K68" s="156" t="s">
        <v>795</v>
      </c>
      <c r="L68" s="156" t="s">
        <v>935</v>
      </c>
      <c r="M68" s="159"/>
      <c r="N68" s="124"/>
      <c r="O68" s="124" t="s">
        <v>780</v>
      </c>
      <c r="P68" s="124" t="s">
        <v>782</v>
      </c>
      <c r="Q68" s="124" t="s">
        <v>23</v>
      </c>
      <c r="R68" s="124" t="s">
        <v>787</v>
      </c>
      <c r="S68" s="124" t="s">
        <v>788</v>
      </c>
      <c r="T68" s="124" t="s">
        <v>791</v>
      </c>
      <c r="U68" s="124" t="s">
        <v>25</v>
      </c>
      <c r="V68" s="124" t="s">
        <v>24</v>
      </c>
      <c r="W68" s="124" t="s">
        <v>35</v>
      </c>
      <c r="X68" s="124" t="s">
        <v>795</v>
      </c>
      <c r="Y68" s="124" t="s">
        <v>935</v>
      </c>
    </row>
    <row r="69" spans="1:25" x14ac:dyDescent="0.25">
      <c r="A69" s="1" t="s">
        <v>529</v>
      </c>
      <c r="B69" s="174">
        <f>tab_dinamicas!C590</f>
        <v>7323.0729711622516</v>
      </c>
      <c r="C69" s="174">
        <f>tab_dinamicas!D590</f>
        <v>0</v>
      </c>
      <c r="D69" s="174">
        <f>tab_dinamicas!E590</f>
        <v>0</v>
      </c>
      <c r="E69" s="174">
        <f>tab_dinamicas!F590</f>
        <v>0</v>
      </c>
      <c r="F69" s="174">
        <f>tab_dinamicas!G590</f>
        <v>31558.295261028055</v>
      </c>
      <c r="G69" s="174">
        <f>tab_dinamicas!H590</f>
        <v>0</v>
      </c>
      <c r="H69" s="174">
        <f>tab_dinamicas!I590</f>
        <v>0</v>
      </c>
      <c r="I69" s="174">
        <f>tab_dinamicas!J590</f>
        <v>2805.4858460034839</v>
      </c>
      <c r="J69" s="174">
        <f>tab_dinamicas!K590</f>
        <v>0</v>
      </c>
      <c r="K69" s="174">
        <f>tab_dinamicas!L590</f>
        <v>0</v>
      </c>
      <c r="L69" s="174">
        <f>SUM(B69:K69)</f>
        <v>41686.854078193785</v>
      </c>
      <c r="N69" s="1" t="s">
        <v>529</v>
      </c>
      <c r="O69" s="21">
        <f>+B69/'Total x Ano'!$D$30</f>
        <v>1.131185469051379E-4</v>
      </c>
      <c r="P69" s="21">
        <f>+C69/'Total x Ano'!$D$30</f>
        <v>0</v>
      </c>
      <c r="Q69" s="21">
        <f>+D69/'Total x Ano'!$D$30</f>
        <v>0</v>
      </c>
      <c r="R69" s="21">
        <f>+E69/'Total x Ano'!$D$30</f>
        <v>0</v>
      </c>
      <c r="S69" s="21">
        <f>+F69/'Total x Ano'!$D$30</f>
        <v>4.8747684432321348E-4</v>
      </c>
      <c r="T69" s="21">
        <f>+G69/'Total x Ano'!$D$30</f>
        <v>0</v>
      </c>
      <c r="U69" s="21">
        <f>+H69/'Total x Ano'!$D$30</f>
        <v>0</v>
      </c>
      <c r="V69" s="21">
        <f>+I69/'Total x Ano'!$D$30</f>
        <v>4.3335971594514679E-5</v>
      </c>
      <c r="W69" s="21">
        <f>+J69/'Total x Ano'!$D$30</f>
        <v>0</v>
      </c>
      <c r="X69" s="21">
        <f>+K69/'Total x Ano'!$D$30</f>
        <v>0</v>
      </c>
      <c r="Y69" s="21">
        <f>+L69/'Total x Ano'!$D$30</f>
        <v>6.4393136282286597E-4</v>
      </c>
    </row>
    <row r="70" spans="1:25" x14ac:dyDescent="0.25">
      <c r="A70" s="1" t="s">
        <v>530</v>
      </c>
      <c r="B70" s="174">
        <f>tab_dinamicas!C591</f>
        <v>1117.9736308410656</v>
      </c>
      <c r="C70" s="174">
        <f>tab_dinamicas!D591</f>
        <v>0</v>
      </c>
      <c r="D70" s="174">
        <f>tab_dinamicas!E591</f>
        <v>0</v>
      </c>
      <c r="E70" s="174">
        <f>tab_dinamicas!F591</f>
        <v>0</v>
      </c>
      <c r="F70" s="174">
        <f>tab_dinamicas!G591</f>
        <v>10463.462476874905</v>
      </c>
      <c r="G70" s="174">
        <f>tab_dinamicas!H591</f>
        <v>0</v>
      </c>
      <c r="H70" s="174">
        <f>tab_dinamicas!I591</f>
        <v>0</v>
      </c>
      <c r="I70" s="174">
        <f>tab_dinamicas!J591</f>
        <v>1003.3581101935537</v>
      </c>
      <c r="J70" s="174">
        <f>tab_dinamicas!K591</f>
        <v>0</v>
      </c>
      <c r="K70" s="174">
        <f>tab_dinamicas!L591</f>
        <v>0</v>
      </c>
      <c r="L70" s="174">
        <f t="shared" ref="L70:L96" si="4">SUM(B70:K70)</f>
        <v>12584.794217909524</v>
      </c>
      <c r="N70" s="1" t="s">
        <v>530</v>
      </c>
      <c r="O70" s="21">
        <f>+B70/'Total x Ano'!$D$30</f>
        <v>1.7269191922162597E-5</v>
      </c>
      <c r="P70" s="21">
        <f>+C70/'Total x Ano'!$D$30</f>
        <v>0</v>
      </c>
      <c r="Q70" s="21">
        <f>+D70/'Total x Ano'!$D$30</f>
        <v>0</v>
      </c>
      <c r="R70" s="21">
        <f>+E70/'Total x Ano'!$D$30</f>
        <v>0</v>
      </c>
      <c r="S70" s="21">
        <f>+F70/'Total x Ano'!$D$30</f>
        <v>1.6162773136926318E-4</v>
      </c>
      <c r="T70" s="21">
        <f>+G70/'Total x Ano'!$D$30</f>
        <v>0</v>
      </c>
      <c r="U70" s="21">
        <f>+H70/'Total x Ano'!$D$30</f>
        <v>0</v>
      </c>
      <c r="V70" s="21">
        <f>+I70/'Total x Ano'!$D$30</f>
        <v>1.54987410199965E-5</v>
      </c>
      <c r="W70" s="21">
        <f>+J70/'Total x Ano'!$D$30</f>
        <v>0</v>
      </c>
      <c r="X70" s="21">
        <f>+K70/'Total x Ano'!$D$30</f>
        <v>0</v>
      </c>
      <c r="Y70" s="21">
        <f>+L70/'Total x Ano'!$D$30</f>
        <v>1.9439566431142226E-4</v>
      </c>
    </row>
    <row r="71" spans="1:25" x14ac:dyDescent="0.25">
      <c r="A71" s="1" t="s">
        <v>531</v>
      </c>
      <c r="B71" s="174">
        <f>tab_dinamicas!C592</f>
        <v>11715.762465783955</v>
      </c>
      <c r="C71" s="174">
        <f>tab_dinamicas!D592</f>
        <v>0</v>
      </c>
      <c r="D71" s="174">
        <f>tab_dinamicas!E592</f>
        <v>0</v>
      </c>
      <c r="E71" s="174">
        <f>tab_dinamicas!F592</f>
        <v>0</v>
      </c>
      <c r="F71" s="174">
        <f>tab_dinamicas!G592</f>
        <v>51637.758049249969</v>
      </c>
      <c r="G71" s="174">
        <f>tab_dinamicas!H592</f>
        <v>0</v>
      </c>
      <c r="H71" s="174">
        <f>tab_dinamicas!I592</f>
        <v>0</v>
      </c>
      <c r="I71" s="174">
        <f>tab_dinamicas!J592</f>
        <v>5356.279271589583</v>
      </c>
      <c r="J71" s="174">
        <f>tab_dinamicas!K592</f>
        <v>0</v>
      </c>
      <c r="K71" s="174">
        <f>tab_dinamicas!L592</f>
        <v>0</v>
      </c>
      <c r="L71" s="174">
        <f t="shared" si="4"/>
        <v>68709.799786623509</v>
      </c>
      <c r="N71" s="1" t="s">
        <v>531</v>
      </c>
      <c r="O71" s="21">
        <f>+B71/'Total x Ano'!$D$30</f>
        <v>1.8097184491183644E-4</v>
      </c>
      <c r="P71" s="21">
        <f>+C71/'Total x Ano'!$D$30</f>
        <v>0</v>
      </c>
      <c r="Q71" s="21">
        <f>+D71/'Total x Ano'!$D$30</f>
        <v>0</v>
      </c>
      <c r="R71" s="21">
        <f>+E71/'Total x Ano'!$D$30</f>
        <v>0</v>
      </c>
      <c r="S71" s="21">
        <f>+F71/'Total x Ano'!$D$30</f>
        <v>7.9764167023494575E-4</v>
      </c>
      <c r="T71" s="21">
        <f>+G71/'Total x Ano'!$D$30</f>
        <v>0</v>
      </c>
      <c r="U71" s="21">
        <f>+H71/'Total x Ano'!$D$30</f>
        <v>0</v>
      </c>
      <c r="V71" s="21">
        <f>+I71/'Total x Ano'!$D$30</f>
        <v>8.273774280364191E-5</v>
      </c>
      <c r="W71" s="21">
        <f>+J71/'Total x Ano'!$D$30</f>
        <v>0</v>
      </c>
      <c r="X71" s="21">
        <f>+K71/'Total x Ano'!$D$30</f>
        <v>0</v>
      </c>
      <c r="Y71" s="21">
        <f>+L71/'Total x Ano'!$D$30</f>
        <v>1.0613512579504241E-3</v>
      </c>
    </row>
    <row r="72" spans="1:25" x14ac:dyDescent="0.25">
      <c r="A72" s="1" t="s">
        <v>532</v>
      </c>
      <c r="B72" s="174">
        <f>tab_dinamicas!C593</f>
        <v>199.43108385462568</v>
      </c>
      <c r="C72" s="174">
        <f>tab_dinamicas!D593</f>
        <v>0</v>
      </c>
      <c r="D72" s="174">
        <f>tab_dinamicas!E593</f>
        <v>0</v>
      </c>
      <c r="E72" s="174">
        <f>tab_dinamicas!F593</f>
        <v>0</v>
      </c>
      <c r="F72" s="174">
        <f>tab_dinamicas!G593</f>
        <v>6511.9281344258579</v>
      </c>
      <c r="G72" s="174">
        <f>tab_dinamicas!H593</f>
        <v>0</v>
      </c>
      <c r="H72" s="174">
        <f>tab_dinamicas!I593</f>
        <v>0</v>
      </c>
      <c r="I72" s="174">
        <f>tab_dinamicas!J593</f>
        <v>1339.3227854350939</v>
      </c>
      <c r="J72" s="174">
        <f>tab_dinamicas!K593</f>
        <v>0</v>
      </c>
      <c r="K72" s="174">
        <f>tab_dinamicas!L593</f>
        <v>0</v>
      </c>
      <c r="L72" s="174">
        <f t="shared" si="4"/>
        <v>8050.6820037155776</v>
      </c>
      <c r="N72" s="1" t="s">
        <v>532</v>
      </c>
      <c r="O72" s="21">
        <f>+B72/'Total x Ano'!$D$30</f>
        <v>3.0805857735119016E-6</v>
      </c>
      <c r="P72" s="21">
        <f>+C72/'Total x Ano'!$D$30</f>
        <v>0</v>
      </c>
      <c r="Q72" s="21">
        <f>+D72/'Total x Ano'!$D$30</f>
        <v>0</v>
      </c>
      <c r="R72" s="21">
        <f>+E72/'Total x Ano'!$D$30</f>
        <v>0</v>
      </c>
      <c r="S72" s="21">
        <f>+F72/'Total x Ano'!$D$30</f>
        <v>1.0058889908890652E-4</v>
      </c>
      <c r="T72" s="21">
        <f>+G72/'Total x Ano'!$D$30</f>
        <v>0</v>
      </c>
      <c r="U72" s="21">
        <f>+H72/'Total x Ano'!$D$30</f>
        <v>0</v>
      </c>
      <c r="V72" s="21">
        <f>+I72/'Total x Ano'!$D$30</f>
        <v>2.068834325725892E-5</v>
      </c>
      <c r="W72" s="21">
        <f>+J72/'Total x Ano'!$D$30</f>
        <v>0</v>
      </c>
      <c r="X72" s="21">
        <f>+K72/'Total x Ano'!$D$30</f>
        <v>0</v>
      </c>
      <c r="Y72" s="21">
        <f>+L72/'Total x Ano'!$D$30</f>
        <v>1.2435782811967734E-4</v>
      </c>
    </row>
    <row r="73" spans="1:25" x14ac:dyDescent="0.25">
      <c r="A73" s="1" t="s">
        <v>533</v>
      </c>
      <c r="B73" s="174">
        <f>tab_dinamicas!C594</f>
        <v>7234.4746891360774</v>
      </c>
      <c r="C73" s="174">
        <f>tab_dinamicas!D594</f>
        <v>0</v>
      </c>
      <c r="D73" s="174">
        <f>tab_dinamicas!E594</f>
        <v>0</v>
      </c>
      <c r="E73" s="174">
        <f>tab_dinamicas!F594</f>
        <v>0</v>
      </c>
      <c r="F73" s="174">
        <f>tab_dinamicas!G594</f>
        <v>64647.838453011711</v>
      </c>
      <c r="G73" s="174">
        <f>tab_dinamicas!H594</f>
        <v>0</v>
      </c>
      <c r="H73" s="174">
        <f>tab_dinamicas!I594</f>
        <v>0</v>
      </c>
      <c r="I73" s="174">
        <f>tab_dinamicas!J594</f>
        <v>7217.0450337142929</v>
      </c>
      <c r="J73" s="174">
        <f>tab_dinamicas!K594</f>
        <v>0</v>
      </c>
      <c r="K73" s="174">
        <f>tab_dinamicas!L594</f>
        <v>0</v>
      </c>
      <c r="L73" s="174">
        <f t="shared" si="4"/>
        <v>79099.358175862086</v>
      </c>
      <c r="N73" s="1" t="s">
        <v>533</v>
      </c>
      <c r="O73" s="21">
        <f>+B73/'Total x Ano'!$D$30</f>
        <v>1.1174998087274155E-4</v>
      </c>
      <c r="P73" s="21">
        <f>+C73/'Total x Ano'!$D$30</f>
        <v>0</v>
      </c>
      <c r="Q73" s="21">
        <f>+D73/'Total x Ano'!$D$30</f>
        <v>0</v>
      </c>
      <c r="R73" s="21">
        <f>+E73/'Total x Ano'!$D$30</f>
        <v>0</v>
      </c>
      <c r="S73" s="21">
        <f>+F73/'Total x Ano'!$D$30</f>
        <v>9.9860667443303522E-4</v>
      </c>
      <c r="T73" s="21">
        <f>+G73/'Total x Ano'!$D$30</f>
        <v>0</v>
      </c>
      <c r="U73" s="21">
        <f>+H73/'Total x Ano'!$D$30</f>
        <v>0</v>
      </c>
      <c r="V73" s="21">
        <f>+I73/'Total x Ano'!$D$30</f>
        <v>1.1148074727338599E-4</v>
      </c>
      <c r="W73" s="21">
        <f>+J73/'Total x Ano'!$D$30</f>
        <v>0</v>
      </c>
      <c r="X73" s="21">
        <f>+K73/'Total x Ano'!$D$30</f>
        <v>0</v>
      </c>
      <c r="Y73" s="21">
        <f>+L73/'Total x Ano'!$D$30</f>
        <v>1.2218374025791629E-3</v>
      </c>
    </row>
    <row r="74" spans="1:25" x14ac:dyDescent="0.25">
      <c r="A74" s="1" t="s">
        <v>534</v>
      </c>
      <c r="B74" s="174">
        <f>tab_dinamicas!C595</f>
        <v>268.87696527431621</v>
      </c>
      <c r="C74" s="174">
        <f>tab_dinamicas!D595</f>
        <v>0</v>
      </c>
      <c r="D74" s="174">
        <f>tab_dinamicas!E595</f>
        <v>0</v>
      </c>
      <c r="E74" s="174">
        <f>tab_dinamicas!F595</f>
        <v>0</v>
      </c>
      <c r="F74" s="174">
        <f>tab_dinamicas!G595</f>
        <v>7185.7303326352267</v>
      </c>
      <c r="G74" s="174">
        <f>tab_dinamicas!H595</f>
        <v>0</v>
      </c>
      <c r="H74" s="174">
        <f>tab_dinamicas!I595</f>
        <v>0</v>
      </c>
      <c r="I74" s="174">
        <f>tab_dinamicas!J595</f>
        <v>456.50999153220732</v>
      </c>
      <c r="J74" s="174">
        <f>tab_dinamicas!K595</f>
        <v>0</v>
      </c>
      <c r="K74" s="174">
        <f>tab_dinamicas!L595</f>
        <v>0</v>
      </c>
      <c r="L74" s="174">
        <f t="shared" si="4"/>
        <v>7911.1172894417496</v>
      </c>
      <c r="N74" s="1" t="s">
        <v>534</v>
      </c>
      <c r="O74" s="21">
        <f>+B74/'Total x Ano'!$D$30</f>
        <v>4.1533071878248242E-6</v>
      </c>
      <c r="P74" s="21">
        <f>+C74/'Total x Ano'!$D$30</f>
        <v>0</v>
      </c>
      <c r="Q74" s="21">
        <f>+D74/'Total x Ano'!$D$30</f>
        <v>0</v>
      </c>
      <c r="R74" s="21">
        <f>+E74/'Total x Ano'!$D$30</f>
        <v>0</v>
      </c>
      <c r="S74" s="21">
        <f>+F74/'Total x Ano'!$D$30</f>
        <v>1.1099703319641557E-4</v>
      </c>
      <c r="T74" s="21">
        <f>+G74/'Total x Ano'!$D$30</f>
        <v>0</v>
      </c>
      <c r="U74" s="21">
        <f>+H74/'Total x Ano'!$D$30</f>
        <v>0</v>
      </c>
      <c r="V74" s="21">
        <f>+I74/'Total x Ano'!$D$30</f>
        <v>7.0516499143397593E-6</v>
      </c>
      <c r="W74" s="21">
        <f>+J74/'Total x Ano'!$D$30</f>
        <v>0</v>
      </c>
      <c r="X74" s="21">
        <f>+K74/'Total x Ano'!$D$30</f>
        <v>0</v>
      </c>
      <c r="Y74" s="21">
        <f>+L74/'Total x Ano'!$D$30</f>
        <v>1.2220199029858015E-4</v>
      </c>
    </row>
    <row r="75" spans="1:25" x14ac:dyDescent="0.25">
      <c r="A75" s="1" t="s">
        <v>535</v>
      </c>
      <c r="B75" s="174">
        <f>tab_dinamicas!C596</f>
        <v>1161.8456712756347</v>
      </c>
      <c r="C75" s="174">
        <f>tab_dinamicas!D596</f>
        <v>0</v>
      </c>
      <c r="D75" s="174">
        <f>tab_dinamicas!E596</f>
        <v>0</v>
      </c>
      <c r="E75" s="174">
        <f>tab_dinamicas!F596</f>
        <v>0</v>
      </c>
      <c r="F75" s="174">
        <f>tab_dinamicas!G596</f>
        <v>23254.704060955577</v>
      </c>
      <c r="G75" s="174">
        <f>tab_dinamicas!H596</f>
        <v>0</v>
      </c>
      <c r="H75" s="174">
        <f>tab_dinamicas!I596</f>
        <v>0</v>
      </c>
      <c r="I75" s="174">
        <f>tab_dinamicas!J596</f>
        <v>2250.6650808394229</v>
      </c>
      <c r="J75" s="174">
        <f>tab_dinamicas!K596</f>
        <v>0</v>
      </c>
      <c r="K75" s="174">
        <f>tab_dinamicas!L596</f>
        <v>0</v>
      </c>
      <c r="L75" s="174">
        <f t="shared" si="4"/>
        <v>26667.214813070634</v>
      </c>
      <c r="N75" s="1" t="s">
        <v>535</v>
      </c>
      <c r="O75" s="21">
        <f>+B75/'Total x Ano'!$D$30</f>
        <v>1.7946877571788764E-5</v>
      </c>
      <c r="P75" s="21">
        <f>+C75/'Total x Ano'!$D$30</f>
        <v>0</v>
      </c>
      <c r="Q75" s="21">
        <f>+D75/'Total x Ano'!$D$30</f>
        <v>0</v>
      </c>
      <c r="R75" s="21">
        <f>+E75/'Total x Ano'!$D$30</f>
        <v>0</v>
      </c>
      <c r="S75" s="21">
        <f>+F75/'Total x Ano'!$D$30</f>
        <v>3.5921236104613188E-4</v>
      </c>
      <c r="T75" s="21">
        <f>+G75/'Total x Ano'!$D$30</f>
        <v>0</v>
      </c>
      <c r="U75" s="21">
        <f>+H75/'Total x Ano'!$D$30</f>
        <v>0</v>
      </c>
      <c r="V75" s="21">
        <f>+I75/'Total x Ano'!$D$30</f>
        <v>3.4765728064878714E-5</v>
      </c>
      <c r="W75" s="21">
        <f>+J75/'Total x Ano'!$D$30</f>
        <v>0</v>
      </c>
      <c r="X75" s="21">
        <f>+K75/'Total x Ano'!$D$30</f>
        <v>0</v>
      </c>
      <c r="Y75" s="21">
        <f>+L75/'Total x Ano'!$D$30</f>
        <v>4.1192496668279933E-4</v>
      </c>
    </row>
    <row r="76" spans="1:25" x14ac:dyDescent="0.25">
      <c r="A76" s="1" t="s">
        <v>536</v>
      </c>
      <c r="B76" s="174">
        <f>tab_dinamicas!C597</f>
        <v>7726.2091040909436</v>
      </c>
      <c r="C76" s="174">
        <f>tab_dinamicas!D597</f>
        <v>0</v>
      </c>
      <c r="D76" s="174">
        <f>tab_dinamicas!E597</f>
        <v>0</v>
      </c>
      <c r="E76" s="174">
        <f>tab_dinamicas!F597</f>
        <v>0</v>
      </c>
      <c r="F76" s="174">
        <f>tab_dinamicas!G597</f>
        <v>42793.615002669008</v>
      </c>
      <c r="G76" s="174">
        <f>tab_dinamicas!H597</f>
        <v>0</v>
      </c>
      <c r="H76" s="174">
        <f>tab_dinamicas!I597</f>
        <v>0</v>
      </c>
      <c r="I76" s="174">
        <f>tab_dinamicas!J597</f>
        <v>5655.4345856720392</v>
      </c>
      <c r="J76" s="174">
        <f>tab_dinamicas!K597</f>
        <v>0</v>
      </c>
      <c r="K76" s="174">
        <f>tab_dinamicas!L597</f>
        <v>0</v>
      </c>
      <c r="L76" s="174">
        <f t="shared" si="4"/>
        <v>56175.258692431991</v>
      </c>
      <c r="N76" s="1" t="s">
        <v>536</v>
      </c>
      <c r="O76" s="21">
        <f>+B76/'Total x Ano'!$D$30</f>
        <v>1.193457378318743E-4</v>
      </c>
      <c r="P76" s="21">
        <f>+C76/'Total x Ano'!$D$30</f>
        <v>0</v>
      </c>
      <c r="Q76" s="21">
        <f>+D76/'Total x Ano'!$D$30</f>
        <v>0</v>
      </c>
      <c r="R76" s="21">
        <f>+E76/'Total x Ano'!$D$30</f>
        <v>0</v>
      </c>
      <c r="S76" s="21">
        <f>+F76/'Total x Ano'!$D$30</f>
        <v>6.6102735354165766E-4</v>
      </c>
      <c r="T76" s="21">
        <f>+G76/'Total x Ano'!$D$30</f>
        <v>0</v>
      </c>
      <c r="U76" s="21">
        <f>+H76/'Total x Ano'!$D$30</f>
        <v>0</v>
      </c>
      <c r="V76" s="21">
        <f>+I76/'Total x Ano'!$D$30</f>
        <v>8.7358755670947366E-5</v>
      </c>
      <c r="W76" s="21">
        <f>+J76/'Total x Ano'!$D$30</f>
        <v>0</v>
      </c>
      <c r="X76" s="21">
        <f>+K76/'Total x Ano'!$D$30</f>
        <v>0</v>
      </c>
      <c r="Y76" s="21">
        <f>+L76/'Total x Ano'!$D$30</f>
        <v>8.6773184704447932E-4</v>
      </c>
    </row>
    <row r="77" spans="1:25" x14ac:dyDescent="0.25">
      <c r="A77" s="1" t="s">
        <v>537</v>
      </c>
      <c r="B77" s="174">
        <f>tab_dinamicas!C598</f>
        <v>5057.6206598976969</v>
      </c>
      <c r="C77" s="174">
        <f>tab_dinamicas!D598</f>
        <v>0</v>
      </c>
      <c r="D77" s="174">
        <f>tab_dinamicas!E598</f>
        <v>0</v>
      </c>
      <c r="E77" s="174">
        <f>tab_dinamicas!F598</f>
        <v>0</v>
      </c>
      <c r="F77" s="174">
        <f>tab_dinamicas!G598</f>
        <v>31096.971662932439</v>
      </c>
      <c r="G77" s="174">
        <f>tab_dinamicas!H598</f>
        <v>0</v>
      </c>
      <c r="H77" s="174">
        <f>tab_dinamicas!I598</f>
        <v>0</v>
      </c>
      <c r="I77" s="174">
        <f>tab_dinamicas!J598</f>
        <v>4745.8675441765581</v>
      </c>
      <c r="J77" s="174">
        <f>tab_dinamicas!K598</f>
        <v>0</v>
      </c>
      <c r="K77" s="174">
        <f>tab_dinamicas!L598</f>
        <v>0</v>
      </c>
      <c r="L77" s="174">
        <f t="shared" si="4"/>
        <v>40900.459867006699</v>
      </c>
      <c r="N77" s="1" t="s">
        <v>537</v>
      </c>
      <c r="O77" s="21">
        <f>+B77/'Total x Ano'!$D$30</f>
        <v>7.8124402432962767E-5</v>
      </c>
      <c r="P77" s="21">
        <f>+C77/'Total x Ano'!$D$30</f>
        <v>0</v>
      </c>
      <c r="Q77" s="21">
        <f>+D77/'Total x Ano'!$D$30</f>
        <v>0</v>
      </c>
      <c r="R77" s="21">
        <f>+E77/'Total x Ano'!$D$30</f>
        <v>0</v>
      </c>
      <c r="S77" s="21">
        <f>+F77/'Total x Ano'!$D$30</f>
        <v>4.8035083926015811E-4</v>
      </c>
      <c r="T77" s="21">
        <f>+G77/'Total x Ano'!$D$30</f>
        <v>0</v>
      </c>
      <c r="U77" s="21">
        <f>+H77/'Total x Ano'!$D$30</f>
        <v>0</v>
      </c>
      <c r="V77" s="21">
        <f>+I77/'Total x Ano'!$D$30</f>
        <v>7.330879297742466E-5</v>
      </c>
      <c r="W77" s="21">
        <f>+J77/'Total x Ano'!$D$30</f>
        <v>0</v>
      </c>
      <c r="X77" s="21">
        <f>+K77/'Total x Ano'!$D$30</f>
        <v>0</v>
      </c>
      <c r="Y77" s="21">
        <f>+L77/'Total x Ano'!$D$30</f>
        <v>6.3178403467054566E-4</v>
      </c>
    </row>
    <row r="78" spans="1:25" x14ac:dyDescent="0.25">
      <c r="A78" s="1" t="s">
        <v>538</v>
      </c>
      <c r="B78" s="174">
        <f>tab_dinamicas!C599</f>
        <v>9673.3150379737708</v>
      </c>
      <c r="C78" s="174">
        <f>tab_dinamicas!D599</f>
        <v>0</v>
      </c>
      <c r="D78" s="174">
        <f>tab_dinamicas!E599</f>
        <v>0</v>
      </c>
      <c r="E78" s="174">
        <f>tab_dinamicas!F599</f>
        <v>0</v>
      </c>
      <c r="F78" s="174">
        <f>tab_dinamicas!G599</f>
        <v>135402.84149305639</v>
      </c>
      <c r="G78" s="174">
        <f>tab_dinamicas!H599</f>
        <v>0</v>
      </c>
      <c r="H78" s="174">
        <f>tab_dinamicas!I599</f>
        <v>0</v>
      </c>
      <c r="I78" s="174">
        <f>tab_dinamicas!J599</f>
        <v>5444.8446356335826</v>
      </c>
      <c r="J78" s="174">
        <f>tab_dinamicas!K599</f>
        <v>0</v>
      </c>
      <c r="K78" s="174">
        <f>tab_dinamicas!L599</f>
        <v>0</v>
      </c>
      <c r="L78" s="174">
        <f t="shared" si="4"/>
        <v>150521.00116666374</v>
      </c>
      <c r="N78" s="1" t="s">
        <v>538</v>
      </c>
      <c r="O78" s="21">
        <f>+B78/'Total x Ano'!$D$30</f>
        <v>1.4942242760112022E-4</v>
      </c>
      <c r="P78" s="21">
        <f>+C78/'Total x Ano'!$D$30</f>
        <v>0</v>
      </c>
      <c r="Q78" s="21">
        <f>+D78/'Total x Ano'!$D$30</f>
        <v>0</v>
      </c>
      <c r="R78" s="21">
        <f>+E78/'Total x Ano'!$D$30</f>
        <v>0</v>
      </c>
      <c r="S78" s="21">
        <f>+F78/'Total x Ano'!$D$30</f>
        <v>2.0915499185706387E-3</v>
      </c>
      <c r="T78" s="21">
        <f>+G78/'Total x Ano'!$D$30</f>
        <v>0</v>
      </c>
      <c r="U78" s="21">
        <f>+H78/'Total x Ano'!$D$30</f>
        <v>0</v>
      </c>
      <c r="V78" s="21">
        <f>+I78/'Total x Ano'!$D$30</f>
        <v>8.4105800356288645E-5</v>
      </c>
      <c r="W78" s="21">
        <f>+J78/'Total x Ano'!$D$30</f>
        <v>0</v>
      </c>
      <c r="X78" s="21">
        <f>+K78/'Total x Ano'!$D$30</f>
        <v>0</v>
      </c>
      <c r="Y78" s="21">
        <f>+L78/'Total x Ano'!$D$30</f>
        <v>2.3250781465280475E-3</v>
      </c>
    </row>
    <row r="79" spans="1:25" x14ac:dyDescent="0.25">
      <c r="A79" s="1" t="s">
        <v>539</v>
      </c>
      <c r="B79" s="174">
        <f>tab_dinamicas!C600</f>
        <v>4492.5976689983891</v>
      </c>
      <c r="C79" s="174">
        <f>tab_dinamicas!D600</f>
        <v>0</v>
      </c>
      <c r="D79" s="174">
        <f>tab_dinamicas!E600</f>
        <v>0</v>
      </c>
      <c r="E79" s="174">
        <f>tab_dinamicas!F600</f>
        <v>0</v>
      </c>
      <c r="F79" s="174">
        <f>tab_dinamicas!G600</f>
        <v>35189.241798337374</v>
      </c>
      <c r="G79" s="174">
        <f>tab_dinamicas!H600</f>
        <v>0</v>
      </c>
      <c r="H79" s="174">
        <f>tab_dinamicas!I600</f>
        <v>0</v>
      </c>
      <c r="I79" s="174">
        <f>tab_dinamicas!J600</f>
        <v>3527.2862483555682</v>
      </c>
      <c r="J79" s="174">
        <f>tab_dinamicas!K600</f>
        <v>0</v>
      </c>
      <c r="K79" s="174">
        <f>tab_dinamicas!L600</f>
        <v>0</v>
      </c>
      <c r="L79" s="174">
        <f t="shared" si="4"/>
        <v>43209.125715691327</v>
      </c>
      <c r="N79" s="1" t="s">
        <v>539</v>
      </c>
      <c r="O79" s="21">
        <f>+B79/'Total x Ano'!$D$30</f>
        <v>6.9396566461613616E-5</v>
      </c>
      <c r="P79" s="21">
        <f>+C79/'Total x Ano'!$D$30</f>
        <v>0</v>
      </c>
      <c r="Q79" s="21">
        <f>+D79/'Total x Ano'!$D$30</f>
        <v>0</v>
      </c>
      <c r="R79" s="21">
        <f>+E79/'Total x Ano'!$D$30</f>
        <v>0</v>
      </c>
      <c r="S79" s="21">
        <f>+F79/'Total x Ano'!$D$30</f>
        <v>5.4356359886028932E-4</v>
      </c>
      <c r="T79" s="21">
        <f>+G79/'Total x Ano'!$D$30</f>
        <v>0</v>
      </c>
      <c r="U79" s="21">
        <f>+H79/'Total x Ano'!$D$30</f>
        <v>0</v>
      </c>
      <c r="V79" s="21">
        <f>+I79/'Total x Ano'!$D$30</f>
        <v>5.4485527660819055E-5</v>
      </c>
      <c r="W79" s="21">
        <f>+J79/'Total x Ano'!$D$30</f>
        <v>0</v>
      </c>
      <c r="X79" s="21">
        <f>+K79/'Total x Ano'!$D$30</f>
        <v>0</v>
      </c>
      <c r="Y79" s="21">
        <f>+L79/'Total x Ano'!$D$30</f>
        <v>6.67445692982722E-4</v>
      </c>
    </row>
    <row r="80" spans="1:25" x14ac:dyDescent="0.25">
      <c r="A80" s="1" t="s">
        <v>540</v>
      </c>
      <c r="B80" s="174">
        <f>tab_dinamicas!C601</f>
        <v>5432.3763293332777</v>
      </c>
      <c r="C80" s="174">
        <f>tab_dinamicas!D601</f>
        <v>0</v>
      </c>
      <c r="D80" s="174">
        <f>tab_dinamicas!E601</f>
        <v>0</v>
      </c>
      <c r="E80" s="174">
        <f>tab_dinamicas!F601</f>
        <v>0</v>
      </c>
      <c r="F80" s="174">
        <f>tab_dinamicas!G601</f>
        <v>24855.32321392031</v>
      </c>
      <c r="G80" s="174">
        <f>tab_dinamicas!H601</f>
        <v>0</v>
      </c>
      <c r="H80" s="174">
        <f>tab_dinamicas!I601</f>
        <v>0</v>
      </c>
      <c r="I80" s="174">
        <f>tab_dinamicas!J601</f>
        <v>2218.1872803541628</v>
      </c>
      <c r="J80" s="174">
        <f>tab_dinamicas!K601</f>
        <v>0</v>
      </c>
      <c r="K80" s="174">
        <f>tab_dinamicas!L601</f>
        <v>0</v>
      </c>
      <c r="L80" s="174">
        <f t="shared" si="4"/>
        <v>32505.886823607751</v>
      </c>
      <c r="N80" s="1" t="s">
        <v>540</v>
      </c>
      <c r="O80" s="21">
        <f>+B80/'Total x Ano'!$D$30</f>
        <v>8.3913204065549406E-5</v>
      </c>
      <c r="P80" s="21">
        <f>+C80/'Total x Ano'!$D$30</f>
        <v>0</v>
      </c>
      <c r="Q80" s="21">
        <f>+D80/'Total x Ano'!$D$30</f>
        <v>0</v>
      </c>
      <c r="R80" s="21">
        <f>+E80/'Total x Ano'!$D$30</f>
        <v>0</v>
      </c>
      <c r="S80" s="21">
        <f>+F80/'Total x Ano'!$D$30</f>
        <v>3.839369149929386E-4</v>
      </c>
      <c r="T80" s="21">
        <f>+G80/'Total x Ano'!$D$30</f>
        <v>0</v>
      </c>
      <c r="U80" s="21">
        <f>+H80/'Total x Ano'!$D$30</f>
        <v>0</v>
      </c>
      <c r="V80" s="21">
        <f>+I80/'Total x Ano'!$D$30</f>
        <v>3.4264047744057808E-5</v>
      </c>
      <c r="W80" s="21">
        <f>+J80/'Total x Ano'!$D$30</f>
        <v>0</v>
      </c>
      <c r="X80" s="21">
        <f>+K80/'Total x Ano'!$D$30</f>
        <v>0</v>
      </c>
      <c r="Y80" s="21">
        <f>+L80/'Total x Ano'!$D$30</f>
        <v>5.0211416680254574E-4</v>
      </c>
    </row>
    <row r="81" spans="1:25" x14ac:dyDescent="0.25">
      <c r="A81" s="1" t="s">
        <v>541</v>
      </c>
      <c r="B81" s="174">
        <f>tab_dinamicas!C602</f>
        <v>15490.7682080708</v>
      </c>
      <c r="C81" s="174">
        <f>tab_dinamicas!D602</f>
        <v>0</v>
      </c>
      <c r="D81" s="174">
        <f>tab_dinamicas!E602</f>
        <v>0</v>
      </c>
      <c r="E81" s="174">
        <f>tab_dinamicas!F602</f>
        <v>0</v>
      </c>
      <c r="F81" s="174">
        <f>tab_dinamicas!G602</f>
        <v>227181.22616700607</v>
      </c>
      <c r="G81" s="174">
        <f>tab_dinamicas!H602</f>
        <v>0</v>
      </c>
      <c r="H81" s="174">
        <f>tab_dinamicas!I602</f>
        <v>0</v>
      </c>
      <c r="I81" s="174">
        <f>tab_dinamicas!J602</f>
        <v>17754.999224963824</v>
      </c>
      <c r="J81" s="174">
        <f>tab_dinamicas!K602</f>
        <v>0</v>
      </c>
      <c r="K81" s="174">
        <f>tab_dinamicas!L602</f>
        <v>0</v>
      </c>
      <c r="L81" s="174">
        <f t="shared" si="4"/>
        <v>260426.9936000407</v>
      </c>
      <c r="N81" s="1" t="s">
        <v>541</v>
      </c>
      <c r="O81" s="21">
        <f>+B81/'Total x Ano'!$D$30</f>
        <v>2.3928386307792967E-4</v>
      </c>
      <c r="P81" s="21">
        <f>+C81/'Total x Ano'!$D$30</f>
        <v>0</v>
      </c>
      <c r="Q81" s="21">
        <f>+D81/'Total x Ano'!$D$30</f>
        <v>0</v>
      </c>
      <c r="R81" s="21">
        <f>+E81/'Total x Ano'!$D$30</f>
        <v>0</v>
      </c>
      <c r="S81" s="21">
        <f>+F81/'Total x Ano'!$D$30</f>
        <v>3.5092385791235122E-3</v>
      </c>
      <c r="T81" s="21">
        <f>+G81/'Total x Ano'!$D$30</f>
        <v>0</v>
      </c>
      <c r="U81" s="21">
        <f>+H81/'Total x Ano'!$D$30</f>
        <v>0</v>
      </c>
      <c r="V81" s="21">
        <f>+I81/'Total x Ano'!$D$30</f>
        <v>2.7425914237626383E-4</v>
      </c>
      <c r="W81" s="21">
        <f>+J81/'Total x Ano'!$D$30</f>
        <v>0</v>
      </c>
      <c r="X81" s="21">
        <f>+K81/'Total x Ano'!$D$30</f>
        <v>0</v>
      </c>
      <c r="Y81" s="21">
        <f>+L81/'Total x Ano'!$D$30</f>
        <v>4.0227815845777061E-3</v>
      </c>
    </row>
    <row r="82" spans="1:25" x14ac:dyDescent="0.25">
      <c r="A82" s="1" t="s">
        <v>542</v>
      </c>
      <c r="B82" s="174">
        <f>tab_dinamicas!C603</f>
        <v>2899.9260262987777</v>
      </c>
      <c r="C82" s="174">
        <f>tab_dinamicas!D603</f>
        <v>0</v>
      </c>
      <c r="D82" s="174">
        <f>tab_dinamicas!E603</f>
        <v>0</v>
      </c>
      <c r="E82" s="174">
        <f>tab_dinamicas!F603</f>
        <v>0</v>
      </c>
      <c r="F82" s="174">
        <f>tab_dinamicas!G603</f>
        <v>25787.609387965909</v>
      </c>
      <c r="G82" s="174">
        <f>tab_dinamicas!H603</f>
        <v>0</v>
      </c>
      <c r="H82" s="174">
        <f>tab_dinamicas!I603</f>
        <v>0</v>
      </c>
      <c r="I82" s="174">
        <f>tab_dinamicas!J603</f>
        <v>2497.9281366913151</v>
      </c>
      <c r="J82" s="174">
        <f>tab_dinamicas!K603</f>
        <v>0</v>
      </c>
      <c r="K82" s="174">
        <f>tab_dinamicas!L603</f>
        <v>0</v>
      </c>
      <c r="L82" s="174">
        <f t="shared" si="4"/>
        <v>31185.463550956003</v>
      </c>
      <c r="N82" s="1" t="s">
        <v>542</v>
      </c>
      <c r="O82" s="21">
        <f>+B82/'Total x Ano'!$D$30</f>
        <v>4.4794776662623596E-5</v>
      </c>
      <c r="P82" s="21">
        <f>+C82/'Total x Ano'!$D$30</f>
        <v>0</v>
      </c>
      <c r="Q82" s="21">
        <f>+D82/'Total x Ano'!$D$30</f>
        <v>0</v>
      </c>
      <c r="R82" s="21">
        <f>+E82/'Total x Ano'!$D$30</f>
        <v>0</v>
      </c>
      <c r="S82" s="21">
        <f>+F82/'Total x Ano'!$D$30</f>
        <v>3.9833781714468256E-4</v>
      </c>
      <c r="T82" s="21">
        <f>+G82/'Total x Ano'!$D$30</f>
        <v>0</v>
      </c>
      <c r="U82" s="21">
        <f>+H82/'Total x Ano'!$D$30</f>
        <v>0</v>
      </c>
      <c r="V82" s="21">
        <f>+I82/'Total x Ano'!$D$30</f>
        <v>3.8585168031056033E-5</v>
      </c>
      <c r="W82" s="21">
        <f>+J82/'Total x Ano'!$D$30</f>
        <v>0</v>
      </c>
      <c r="X82" s="21">
        <f>+K82/'Total x Ano'!$D$30</f>
        <v>0</v>
      </c>
      <c r="Y82" s="21">
        <f>+L82/'Total x Ano'!$D$30</f>
        <v>4.8171776183836219E-4</v>
      </c>
    </row>
    <row r="83" spans="1:25" x14ac:dyDescent="0.25">
      <c r="A83" s="1" t="s">
        <v>543</v>
      </c>
      <c r="B83" s="174">
        <f>tab_dinamicas!C604</f>
        <v>6131.3192287821339</v>
      </c>
      <c r="C83" s="174">
        <f>tab_dinamicas!D604</f>
        <v>0</v>
      </c>
      <c r="D83" s="174">
        <f>tab_dinamicas!E604</f>
        <v>0</v>
      </c>
      <c r="E83" s="174">
        <f>tab_dinamicas!F604</f>
        <v>0</v>
      </c>
      <c r="F83" s="174">
        <f>tab_dinamicas!G604</f>
        <v>30531.969033838468</v>
      </c>
      <c r="G83" s="174">
        <f>tab_dinamicas!H604</f>
        <v>0</v>
      </c>
      <c r="H83" s="174">
        <f>tab_dinamicas!I604</f>
        <v>0</v>
      </c>
      <c r="I83" s="174">
        <f>tab_dinamicas!J604</f>
        <v>1660.8835412532158</v>
      </c>
      <c r="J83" s="174">
        <f>tab_dinamicas!K604</f>
        <v>0</v>
      </c>
      <c r="K83" s="174">
        <f>tab_dinamicas!L604</f>
        <v>0</v>
      </c>
      <c r="L83" s="174">
        <f t="shared" si="4"/>
        <v>38324.171803873818</v>
      </c>
      <c r="N83" s="1" t="s">
        <v>543</v>
      </c>
      <c r="O83" s="21">
        <f>+B83/'Total x Ano'!$D$30</f>
        <v>9.4709683284951518E-5</v>
      </c>
      <c r="P83" s="21">
        <f>+C83/'Total x Ano'!$D$30</f>
        <v>0</v>
      </c>
      <c r="Q83" s="21">
        <f>+D83/'Total x Ano'!$D$30</f>
        <v>0</v>
      </c>
      <c r="R83" s="21">
        <f>+E83/'Total x Ano'!$D$30</f>
        <v>0</v>
      </c>
      <c r="S83" s="21">
        <f>+F83/'Total x Ano'!$D$30</f>
        <v>4.7162331781494315E-4</v>
      </c>
      <c r="T83" s="21">
        <f>+G83/'Total x Ano'!$D$30</f>
        <v>0</v>
      </c>
      <c r="U83" s="21">
        <f>+H83/'Total x Ano'!$D$30</f>
        <v>0</v>
      </c>
      <c r="V83" s="21">
        <f>+I83/'Total x Ano'!$D$30</f>
        <v>2.5655450041952175E-5</v>
      </c>
      <c r="W83" s="21">
        <f>+J83/'Total x Ano'!$D$30</f>
        <v>0</v>
      </c>
      <c r="X83" s="21">
        <f>+K83/'Total x Ano'!$D$30</f>
        <v>0</v>
      </c>
      <c r="Y83" s="21">
        <f>+L83/'Total x Ano'!$D$30</f>
        <v>5.9198845114184686E-4</v>
      </c>
    </row>
    <row r="84" spans="1:25" x14ac:dyDescent="0.25">
      <c r="A84" s="1" t="s">
        <v>544</v>
      </c>
      <c r="B84" s="174">
        <f>tab_dinamicas!C605</f>
        <v>22547.039048388906</v>
      </c>
      <c r="C84" s="174">
        <f>tab_dinamicas!D605</f>
        <v>0</v>
      </c>
      <c r="D84" s="174">
        <f>tab_dinamicas!E605</f>
        <v>0</v>
      </c>
      <c r="E84" s="174">
        <f>tab_dinamicas!F605</f>
        <v>0</v>
      </c>
      <c r="F84" s="174">
        <f>tab_dinamicas!G605</f>
        <v>224452.6551296754</v>
      </c>
      <c r="G84" s="174">
        <f>tab_dinamicas!H605</f>
        <v>0</v>
      </c>
      <c r="H84" s="174">
        <f>tab_dinamicas!I605</f>
        <v>0</v>
      </c>
      <c r="I84" s="174">
        <f>tab_dinamicas!J605</f>
        <v>23670.292687736175</v>
      </c>
      <c r="J84" s="174">
        <f>tab_dinamicas!K605</f>
        <v>0</v>
      </c>
      <c r="K84" s="174">
        <f>tab_dinamicas!L605</f>
        <v>0</v>
      </c>
      <c r="L84" s="174">
        <f t="shared" si="4"/>
        <v>270669.98686580046</v>
      </c>
      <c r="N84" s="1" t="s">
        <v>544</v>
      </c>
      <c r="O84" s="21">
        <f>+B84/'Total x Ano'!$D$30</f>
        <v>3.4828115249032758E-4</v>
      </c>
      <c r="P84" s="21">
        <f>+C84/'Total x Ano'!$D$30</f>
        <v>0</v>
      </c>
      <c r="Q84" s="21">
        <f>+D84/'Total x Ano'!$D$30</f>
        <v>0</v>
      </c>
      <c r="R84" s="21">
        <f>+E84/'Total x Ano'!$D$30</f>
        <v>0</v>
      </c>
      <c r="S84" s="21">
        <f>+F84/'Total x Ano'!$D$30</f>
        <v>3.4670907004821635E-3</v>
      </c>
      <c r="T84" s="21">
        <f>+G84/'Total x Ano'!$D$30</f>
        <v>0</v>
      </c>
      <c r="U84" s="21">
        <f>+H84/'Total x Ano'!$D$30</f>
        <v>0</v>
      </c>
      <c r="V84" s="21">
        <f>+I84/'Total x Ano'!$D$30</f>
        <v>3.6563190401079276E-4</v>
      </c>
      <c r="W84" s="21">
        <f>+J84/'Total x Ano'!$D$30</f>
        <v>0</v>
      </c>
      <c r="X84" s="21">
        <f>+K84/'Total x Ano'!$D$30</f>
        <v>0</v>
      </c>
      <c r="Y84" s="21">
        <f>+L84/'Total x Ano'!$D$30</f>
        <v>4.1810037569832833E-3</v>
      </c>
    </row>
    <row r="85" spans="1:25" x14ac:dyDescent="0.25">
      <c r="A85" s="1" t="s">
        <v>545</v>
      </c>
      <c r="B85" s="174">
        <f>tab_dinamicas!C606</f>
        <v>61184.571385876669</v>
      </c>
      <c r="C85" s="174">
        <f>tab_dinamicas!D606</f>
        <v>0</v>
      </c>
      <c r="D85" s="174">
        <f>tab_dinamicas!E606</f>
        <v>0</v>
      </c>
      <c r="E85" s="174">
        <f>tab_dinamicas!F606</f>
        <v>0</v>
      </c>
      <c r="F85" s="174">
        <f>tab_dinamicas!G606</f>
        <v>487027.66717833059</v>
      </c>
      <c r="G85" s="174">
        <f>tab_dinamicas!H606</f>
        <v>0</v>
      </c>
      <c r="H85" s="174">
        <f>tab_dinamicas!I606</f>
        <v>0</v>
      </c>
      <c r="I85" s="174">
        <f>tab_dinamicas!J606</f>
        <v>53815.054980618421</v>
      </c>
      <c r="J85" s="174">
        <f>tab_dinamicas!K606</f>
        <v>0</v>
      </c>
      <c r="K85" s="174">
        <f>tab_dinamicas!L606</f>
        <v>0</v>
      </c>
      <c r="L85" s="174">
        <f t="shared" si="4"/>
        <v>602027.29354482563</v>
      </c>
      <c r="N85" s="1" t="s">
        <v>545</v>
      </c>
      <c r="O85" s="21">
        <f>+B85/'Total x Ano'!$D$30</f>
        <v>9.4511004266090116E-4</v>
      </c>
      <c r="P85" s="21">
        <f>+C85/'Total x Ano'!$D$30</f>
        <v>0</v>
      </c>
      <c r="Q85" s="21">
        <f>+D85/'Total x Ano'!$D$30</f>
        <v>0</v>
      </c>
      <c r="R85" s="21">
        <f>+E85/'Total x Ano'!$D$30</f>
        <v>0</v>
      </c>
      <c r="S85" s="21">
        <f>+F85/'Total x Ano'!$D$30</f>
        <v>7.5230524440709212E-3</v>
      </c>
      <c r="T85" s="21">
        <f>+G85/'Total x Ano'!$D$30</f>
        <v>0</v>
      </c>
      <c r="U85" s="21">
        <f>+H85/'Total x Ano'!$D$30</f>
        <v>0</v>
      </c>
      <c r="V85" s="21">
        <f>+I85/'Total x Ano'!$D$30</f>
        <v>8.3127409012578911E-4</v>
      </c>
      <c r="W85" s="21">
        <f>+J85/'Total x Ano'!$D$30</f>
        <v>0</v>
      </c>
      <c r="X85" s="21">
        <f>+K85/'Total x Ano'!$D$30</f>
        <v>0</v>
      </c>
      <c r="Y85" s="21">
        <f>+L85/'Total x Ano'!$D$30</f>
        <v>9.2994365768576115E-3</v>
      </c>
    </row>
    <row r="86" spans="1:25" x14ac:dyDescent="0.25">
      <c r="A86" s="1" t="s">
        <v>546</v>
      </c>
      <c r="B86" s="174">
        <f>tab_dinamicas!C607</f>
        <v>19515.52245956035</v>
      </c>
      <c r="C86" s="174">
        <f>tab_dinamicas!D607</f>
        <v>0</v>
      </c>
      <c r="D86" s="174">
        <f>tab_dinamicas!E607</f>
        <v>0</v>
      </c>
      <c r="E86" s="174">
        <f>tab_dinamicas!F607</f>
        <v>0</v>
      </c>
      <c r="F86" s="174">
        <f>tab_dinamicas!G607</f>
        <v>106377.28248566957</v>
      </c>
      <c r="G86" s="174">
        <f>tab_dinamicas!H607</f>
        <v>0</v>
      </c>
      <c r="H86" s="174">
        <f>tab_dinamicas!I607</f>
        <v>0</v>
      </c>
      <c r="I86" s="174">
        <f>tab_dinamicas!J607</f>
        <v>10596.187097153039</v>
      </c>
      <c r="J86" s="174">
        <f>tab_dinamicas!K607</f>
        <v>0</v>
      </c>
      <c r="K86" s="174">
        <f>tab_dinamicas!L607</f>
        <v>0</v>
      </c>
      <c r="L86" s="174">
        <f t="shared" si="4"/>
        <v>136488.99204238295</v>
      </c>
      <c r="N86" s="1" t="s">
        <v>546</v>
      </c>
      <c r="O86" s="21">
        <f>+B86/'Total x Ano'!$D$30</f>
        <v>3.0145371368185133E-4</v>
      </c>
      <c r="P86" s="21">
        <f>+C86/'Total x Ano'!$D$30</f>
        <v>0</v>
      </c>
      <c r="Q86" s="21">
        <f>+D86/'Total x Ano'!$D$30</f>
        <v>0</v>
      </c>
      <c r="R86" s="21">
        <f>+E86/'Total x Ano'!$D$30</f>
        <v>0</v>
      </c>
      <c r="S86" s="21">
        <f>+F86/'Total x Ano'!$D$30</f>
        <v>1.6431959186918371E-3</v>
      </c>
      <c r="T86" s="21">
        <f>+G86/'Total x Ano'!$D$30</f>
        <v>0</v>
      </c>
      <c r="U86" s="21">
        <f>+H86/'Total x Ano'!$D$30</f>
        <v>0</v>
      </c>
      <c r="V86" s="21">
        <f>+I86/'Total x Ano'!$D$30</f>
        <v>1.6367791115628992E-4</v>
      </c>
      <c r="W86" s="21">
        <f>+J86/'Total x Ano'!$D$30</f>
        <v>0</v>
      </c>
      <c r="X86" s="21">
        <f>+K86/'Total x Ano'!$D$30</f>
        <v>0</v>
      </c>
      <c r="Y86" s="21">
        <f>+L86/'Total x Ano'!$D$30</f>
        <v>2.1083275435299781E-3</v>
      </c>
    </row>
    <row r="87" spans="1:25" x14ac:dyDescent="0.25">
      <c r="A87" s="1" t="s">
        <v>547</v>
      </c>
      <c r="B87" s="174">
        <f>tab_dinamicas!C608</f>
        <v>117797.94891093366</v>
      </c>
      <c r="C87" s="174">
        <f>tab_dinamicas!D608</f>
        <v>0</v>
      </c>
      <c r="D87" s="174">
        <f>tab_dinamicas!E608</f>
        <v>0</v>
      </c>
      <c r="E87" s="174">
        <f>tab_dinamicas!F608</f>
        <v>0</v>
      </c>
      <c r="F87" s="174">
        <f>tab_dinamicas!G608</f>
        <v>766026.35431642341</v>
      </c>
      <c r="G87" s="174">
        <f>tab_dinamicas!H608</f>
        <v>0</v>
      </c>
      <c r="H87" s="174">
        <f>tab_dinamicas!I608</f>
        <v>0</v>
      </c>
      <c r="I87" s="174">
        <f>tab_dinamicas!J608</f>
        <v>50284.38157587967</v>
      </c>
      <c r="J87" s="174">
        <f>tab_dinamicas!K608</f>
        <v>0</v>
      </c>
      <c r="K87" s="174">
        <f>tab_dinamicas!L608</f>
        <v>0</v>
      </c>
      <c r="L87" s="174">
        <f t="shared" si="4"/>
        <v>934108.68480323674</v>
      </c>
      <c r="N87" s="1" t="s">
        <v>547</v>
      </c>
      <c r="O87" s="21">
        <f>+B87/'Total x Ano'!$D$30</f>
        <v>1.8196094538022393E-3</v>
      </c>
      <c r="P87" s="21">
        <f>+C87/'Total x Ano'!$D$30</f>
        <v>0</v>
      </c>
      <c r="Q87" s="21">
        <f>+D87/'Total x Ano'!$D$30</f>
        <v>0</v>
      </c>
      <c r="R87" s="21">
        <f>+E87/'Total x Ano'!$D$30</f>
        <v>0</v>
      </c>
      <c r="S87" s="21">
        <f>+F87/'Total x Ano'!$D$30</f>
        <v>1.1832708540873866E-2</v>
      </c>
      <c r="T87" s="21">
        <f>+G87/'Total x Ano'!$D$30</f>
        <v>0</v>
      </c>
      <c r="U87" s="21">
        <f>+H87/'Total x Ano'!$D$30</f>
        <v>0</v>
      </c>
      <c r="V87" s="21">
        <f>+I87/'Total x Ano'!$D$30</f>
        <v>7.7673624150494211E-4</v>
      </c>
      <c r="W87" s="21">
        <f>+J87/'Total x Ano'!$D$30</f>
        <v>0</v>
      </c>
      <c r="X87" s="21">
        <f>+K87/'Total x Ano'!$D$30</f>
        <v>0</v>
      </c>
      <c r="Y87" s="21">
        <f>+L87/'Total x Ano'!$D$30</f>
        <v>1.4429054236181047E-2</v>
      </c>
    </row>
    <row r="88" spans="1:25" x14ac:dyDescent="0.25">
      <c r="A88" s="1" t="s">
        <v>548</v>
      </c>
      <c r="B88" s="174">
        <f>tab_dinamicas!C609</f>
        <v>334746.07292550604</v>
      </c>
      <c r="C88" s="174">
        <f>tab_dinamicas!D609</f>
        <v>0</v>
      </c>
      <c r="D88" s="174">
        <f>tab_dinamicas!E609</f>
        <v>0</v>
      </c>
      <c r="E88" s="174">
        <f>tab_dinamicas!F609</f>
        <v>0</v>
      </c>
      <c r="F88" s="174">
        <f>tab_dinamicas!G609</f>
        <v>3262125.6765239374</v>
      </c>
      <c r="G88" s="174">
        <f>tab_dinamicas!H609</f>
        <v>0</v>
      </c>
      <c r="H88" s="174">
        <f>tab_dinamicas!I609</f>
        <v>0</v>
      </c>
      <c r="I88" s="174">
        <f>tab_dinamicas!J609</f>
        <v>228040.13903722324</v>
      </c>
      <c r="J88" s="174">
        <f>tab_dinamicas!K609</f>
        <v>0</v>
      </c>
      <c r="K88" s="174">
        <f>tab_dinamicas!L609</f>
        <v>0</v>
      </c>
      <c r="L88" s="174">
        <f t="shared" si="4"/>
        <v>3824911.8884866666</v>
      </c>
      <c r="N88" s="1" t="s">
        <v>548</v>
      </c>
      <c r="O88" s="21">
        <f>+B88/'Total x Ano'!$D$30</f>
        <v>5.1707786472493418E-3</v>
      </c>
      <c r="P88" s="21">
        <f>+C88/'Total x Ano'!$D$30</f>
        <v>0</v>
      </c>
      <c r="Q88" s="21">
        <f>+D88/'Total x Ano'!$D$30</f>
        <v>0</v>
      </c>
      <c r="R88" s="21">
        <f>+E88/'Total x Ano'!$D$30</f>
        <v>0</v>
      </c>
      <c r="S88" s="21">
        <f>+F88/'Total x Ano'!$D$30</f>
        <v>5.0389627114662258E-2</v>
      </c>
      <c r="T88" s="21">
        <f>+G88/'Total x Ano'!$D$30</f>
        <v>0</v>
      </c>
      <c r="U88" s="21">
        <f>+H88/'Total x Ano'!$D$30</f>
        <v>0</v>
      </c>
      <c r="V88" s="21">
        <f>+I88/'Total x Ano'!$D$30</f>
        <v>3.522506093482538E-3</v>
      </c>
      <c r="W88" s="21">
        <f>+J88/'Total x Ano'!$D$30</f>
        <v>0</v>
      </c>
      <c r="X88" s="21">
        <f>+K88/'Total x Ano'!$D$30</f>
        <v>0</v>
      </c>
      <c r="Y88" s="21">
        <f>+L88/'Total x Ano'!$D$30</f>
        <v>5.9082911855394139E-2</v>
      </c>
    </row>
    <row r="89" spans="1:25" x14ac:dyDescent="0.25">
      <c r="A89" s="1" t="s">
        <v>549</v>
      </c>
      <c r="B89" s="174">
        <f>tab_dinamicas!C610</f>
        <v>104289.52088747088</v>
      </c>
      <c r="C89" s="174">
        <f>tab_dinamicas!D610</f>
        <v>0</v>
      </c>
      <c r="D89" s="174">
        <f>tab_dinamicas!E610</f>
        <v>0</v>
      </c>
      <c r="E89" s="174">
        <f>tab_dinamicas!F610</f>
        <v>0</v>
      </c>
      <c r="F89" s="174">
        <f>tab_dinamicas!G610</f>
        <v>467043.40562603495</v>
      </c>
      <c r="G89" s="174">
        <f>tab_dinamicas!H610</f>
        <v>0</v>
      </c>
      <c r="H89" s="174">
        <f>tab_dinamicas!I610</f>
        <v>0</v>
      </c>
      <c r="I89" s="174">
        <f>tab_dinamicas!J610</f>
        <v>37677.599904125578</v>
      </c>
      <c r="J89" s="174">
        <f>tab_dinamicas!K610</f>
        <v>0</v>
      </c>
      <c r="K89" s="174">
        <f>tab_dinamicas!L610</f>
        <v>0</v>
      </c>
      <c r="L89" s="174">
        <f t="shared" si="4"/>
        <v>609010.52641763142</v>
      </c>
      <c r="N89" s="1" t="s">
        <v>549</v>
      </c>
      <c r="O89" s="21">
        <f>+B89/'Total x Ano'!$D$30</f>
        <v>1.6109465393394009E-3</v>
      </c>
      <c r="P89" s="21">
        <f>+C89/'Total x Ano'!$D$30</f>
        <v>0</v>
      </c>
      <c r="Q89" s="21">
        <f>+D89/'Total x Ano'!$D$30</f>
        <v>0</v>
      </c>
      <c r="R89" s="21">
        <f>+E89/'Total x Ano'!$D$30</f>
        <v>0</v>
      </c>
      <c r="S89" s="21">
        <f>+F89/'Total x Ano'!$D$30</f>
        <v>7.214358179153728E-3</v>
      </c>
      <c r="T89" s="21">
        <f>+G89/'Total x Ano'!$D$30</f>
        <v>0</v>
      </c>
      <c r="U89" s="21">
        <f>+H89/'Total x Ano'!$D$30</f>
        <v>0</v>
      </c>
      <c r="V89" s="21">
        <f>+I89/'Total x Ano'!$D$30</f>
        <v>5.8200093988021765E-4</v>
      </c>
      <c r="W89" s="21">
        <f>+J89/'Total x Ano'!$D$30</f>
        <v>0</v>
      </c>
      <c r="X89" s="21">
        <f>+K89/'Total x Ano'!$D$30</f>
        <v>0</v>
      </c>
      <c r="Y89" s="21">
        <f>+L89/'Total x Ano'!$D$30</f>
        <v>9.4073056583733466E-3</v>
      </c>
    </row>
    <row r="90" spans="1:25" x14ac:dyDescent="0.25">
      <c r="A90" s="1" t="s">
        <v>550</v>
      </c>
      <c r="B90" s="174">
        <f>tab_dinamicas!C611</f>
        <v>61264.386058658696</v>
      </c>
      <c r="C90" s="174">
        <f>tab_dinamicas!D611</f>
        <v>0</v>
      </c>
      <c r="D90" s="174">
        <f>tab_dinamicas!E611</f>
        <v>0</v>
      </c>
      <c r="E90" s="174">
        <f>tab_dinamicas!F611</f>
        <v>0</v>
      </c>
      <c r="F90" s="174">
        <f>tab_dinamicas!G611</f>
        <v>167637.45135132319</v>
      </c>
      <c r="G90" s="174">
        <f>tab_dinamicas!H611</f>
        <v>0</v>
      </c>
      <c r="H90" s="174">
        <f>tab_dinamicas!I611</f>
        <v>0</v>
      </c>
      <c r="I90" s="174">
        <f>tab_dinamicas!J611</f>
        <v>19081.746996724207</v>
      </c>
      <c r="J90" s="174">
        <f>tab_dinamicas!K611</f>
        <v>0</v>
      </c>
      <c r="K90" s="174">
        <f>tab_dinamicas!L611</f>
        <v>0</v>
      </c>
      <c r="L90" s="174">
        <f t="shared" si="4"/>
        <v>247983.5844067061</v>
      </c>
      <c r="N90" s="1" t="s">
        <v>550</v>
      </c>
      <c r="O90" s="21">
        <f>+B90/'Total x Ano'!$D$30</f>
        <v>9.4634292943430434E-4</v>
      </c>
      <c r="P90" s="21">
        <f>+C90/'Total x Ano'!$D$30</f>
        <v>0</v>
      </c>
      <c r="Q90" s="21">
        <f>+D90/'Total x Ano'!$D$30</f>
        <v>0</v>
      </c>
      <c r="R90" s="21">
        <f>+E90/'Total x Ano'!$D$30</f>
        <v>0</v>
      </c>
      <c r="S90" s="21">
        <f>+F90/'Total x Ano'!$D$30</f>
        <v>2.5894737056993719E-3</v>
      </c>
      <c r="T90" s="21">
        <f>+G90/'Total x Ano'!$D$30</f>
        <v>0</v>
      </c>
      <c r="U90" s="21">
        <f>+H90/'Total x Ano'!$D$30</f>
        <v>0</v>
      </c>
      <c r="V90" s="21">
        <f>+I90/'Total x Ano'!$D$30</f>
        <v>2.9475324104797826E-4</v>
      </c>
      <c r="W90" s="21">
        <f>+J90/'Total x Ano'!$D$30</f>
        <v>0</v>
      </c>
      <c r="X90" s="21">
        <f>+K90/'Total x Ano'!$D$30</f>
        <v>0</v>
      </c>
      <c r="Y90" s="21">
        <f>+L90/'Total x Ano'!$D$30</f>
        <v>3.8305698761816544E-3</v>
      </c>
    </row>
    <row r="91" spans="1:25" x14ac:dyDescent="0.25">
      <c r="A91" s="1" t="s">
        <v>551</v>
      </c>
      <c r="B91" s="174">
        <f>tab_dinamicas!C612</f>
        <v>66051.247282259355</v>
      </c>
      <c r="C91" s="174">
        <f>tab_dinamicas!D612</f>
        <v>0</v>
      </c>
      <c r="D91" s="174">
        <f>tab_dinamicas!E612</f>
        <v>0</v>
      </c>
      <c r="E91" s="174">
        <f>tab_dinamicas!F612</f>
        <v>0</v>
      </c>
      <c r="F91" s="174">
        <f>tab_dinamicas!G612</f>
        <v>385142.0627080783</v>
      </c>
      <c r="G91" s="174">
        <f>tab_dinamicas!H612</f>
        <v>0</v>
      </c>
      <c r="H91" s="174">
        <f>tab_dinamicas!I612</f>
        <v>0</v>
      </c>
      <c r="I91" s="174">
        <f>tab_dinamicas!J612</f>
        <v>39458.200352595253</v>
      </c>
      <c r="J91" s="174">
        <f>tab_dinamicas!K612</f>
        <v>0</v>
      </c>
      <c r="K91" s="174">
        <f>tab_dinamicas!L612</f>
        <v>0</v>
      </c>
      <c r="L91" s="174">
        <f t="shared" si="4"/>
        <v>490651.51034293289</v>
      </c>
      <c r="N91" s="1" t="s">
        <v>551</v>
      </c>
      <c r="O91" s="21">
        <f>+B91/'Total x Ano'!$D$30</f>
        <v>1.0202849463966613E-3</v>
      </c>
      <c r="P91" s="21">
        <f>+C91/'Total x Ano'!$D$30</f>
        <v>0</v>
      </c>
      <c r="Q91" s="21">
        <f>+D91/'Total x Ano'!$D$30</f>
        <v>0</v>
      </c>
      <c r="R91" s="21">
        <f>+E91/'Total x Ano'!$D$30</f>
        <v>0</v>
      </c>
      <c r="S91" s="21">
        <f>+F91/'Total x Ano'!$D$30</f>
        <v>5.9492388860725503E-3</v>
      </c>
      <c r="T91" s="21">
        <f>+G91/'Total x Ano'!$D$30</f>
        <v>0</v>
      </c>
      <c r="U91" s="21">
        <f>+H91/'Total x Ano'!$D$30</f>
        <v>0</v>
      </c>
      <c r="V91" s="21">
        <f>+I91/'Total x Ano'!$D$30</f>
        <v>6.09505641273021E-4</v>
      </c>
      <c r="W91" s="21">
        <f>+J91/'Total x Ano'!$D$30</f>
        <v>0</v>
      </c>
      <c r="X91" s="21">
        <f>+K91/'Total x Ano'!$D$30</f>
        <v>0</v>
      </c>
      <c r="Y91" s="21">
        <f>+L91/'Total x Ano'!$D$30</f>
        <v>7.5790294737422322E-3</v>
      </c>
    </row>
    <row r="92" spans="1:25" x14ac:dyDescent="0.25">
      <c r="A92" s="1" t="s">
        <v>552</v>
      </c>
      <c r="B92" s="174">
        <f>tab_dinamicas!C613</f>
        <v>13284.864075439446</v>
      </c>
      <c r="C92" s="174">
        <f>tab_dinamicas!D613</f>
        <v>0</v>
      </c>
      <c r="D92" s="174">
        <f>tab_dinamicas!E613</f>
        <v>0</v>
      </c>
      <c r="E92" s="174">
        <f>tab_dinamicas!F613</f>
        <v>0</v>
      </c>
      <c r="F92" s="174">
        <f>tab_dinamicas!G613</f>
        <v>35023.619813223806</v>
      </c>
      <c r="G92" s="174">
        <f>tab_dinamicas!H613</f>
        <v>0</v>
      </c>
      <c r="H92" s="174">
        <f>tab_dinamicas!I613</f>
        <v>0</v>
      </c>
      <c r="I92" s="174">
        <f>tab_dinamicas!J613</f>
        <v>4328.2898663221968</v>
      </c>
      <c r="J92" s="174">
        <f>tab_dinamicas!K613</f>
        <v>0</v>
      </c>
      <c r="K92" s="174">
        <f>tab_dinamicas!L613</f>
        <v>0</v>
      </c>
      <c r="L92" s="174">
        <f t="shared" si="4"/>
        <v>52636.77375498545</v>
      </c>
      <c r="N92" s="1" t="s">
        <v>552</v>
      </c>
      <c r="O92" s="21">
        <f>+B92/'Total x Ano'!$D$30</f>
        <v>2.0520955150436979E-4</v>
      </c>
      <c r="P92" s="21">
        <f>+C92/'Total x Ano'!$D$30</f>
        <v>0</v>
      </c>
      <c r="Q92" s="21">
        <f>+D92/'Total x Ano'!$D$30</f>
        <v>0</v>
      </c>
      <c r="R92" s="21">
        <f>+E92/'Total x Ano'!$D$30</f>
        <v>0</v>
      </c>
      <c r="S92" s="21">
        <f>+F92/'Total x Ano'!$D$30</f>
        <v>5.4100525779699968E-4</v>
      </c>
      <c r="T92" s="21">
        <f>+G92/'Total x Ano'!$D$30</f>
        <v>0</v>
      </c>
      <c r="U92" s="21">
        <f>+H92/'Total x Ano'!$D$30</f>
        <v>0</v>
      </c>
      <c r="V92" s="21">
        <f>+I92/'Total x Ano'!$D$30</f>
        <v>6.6858525401924823E-5</v>
      </c>
      <c r="W92" s="21">
        <f>+J92/'Total x Ano'!$D$30</f>
        <v>0</v>
      </c>
      <c r="X92" s="21">
        <f>+K92/'Total x Ano'!$D$30</f>
        <v>0</v>
      </c>
      <c r="Y92" s="21">
        <f>+L92/'Total x Ano'!$D$30</f>
        <v>8.1307333470329425E-4</v>
      </c>
    </row>
    <row r="93" spans="1:25" x14ac:dyDescent="0.25">
      <c r="A93" s="1" t="s">
        <v>553</v>
      </c>
      <c r="B93" s="174">
        <f>tab_dinamicas!C614</f>
        <v>11435.176084152632</v>
      </c>
      <c r="C93" s="174">
        <f>tab_dinamicas!D614</f>
        <v>0</v>
      </c>
      <c r="D93" s="174">
        <f>tab_dinamicas!E614</f>
        <v>0</v>
      </c>
      <c r="E93" s="174">
        <f>tab_dinamicas!F614</f>
        <v>0</v>
      </c>
      <c r="F93" s="174">
        <f>tab_dinamicas!G614</f>
        <v>61231.959873509149</v>
      </c>
      <c r="G93" s="174">
        <f>tab_dinamicas!H614</f>
        <v>0</v>
      </c>
      <c r="H93" s="174">
        <f>tab_dinamicas!I614</f>
        <v>0</v>
      </c>
      <c r="I93" s="174">
        <f>tab_dinamicas!J614</f>
        <v>5955.1098731911379</v>
      </c>
      <c r="J93" s="174">
        <f>tab_dinamicas!K614</f>
        <v>0</v>
      </c>
      <c r="K93" s="174">
        <f>tab_dinamicas!L614</f>
        <v>0</v>
      </c>
      <c r="L93" s="174">
        <f t="shared" si="4"/>
        <v>78622.245830852917</v>
      </c>
      <c r="N93" s="1" t="s">
        <v>553</v>
      </c>
      <c r="O93" s="21">
        <f>+B93/'Total x Ano'!$D$30</f>
        <v>1.7663766390660905E-4</v>
      </c>
      <c r="P93" s="21">
        <f>+C93/'Total x Ano'!$D$30</f>
        <v>0</v>
      </c>
      <c r="Q93" s="21">
        <f>+D93/'Total x Ano'!$D$30</f>
        <v>0</v>
      </c>
      <c r="R93" s="21">
        <f>+E93/'Total x Ano'!$D$30</f>
        <v>0</v>
      </c>
      <c r="S93" s="21">
        <f>+F93/'Total x Ano'!$D$30</f>
        <v>9.458420464087988E-4</v>
      </c>
      <c r="T93" s="21">
        <f>+G93/'Total x Ano'!$D$30</f>
        <v>0</v>
      </c>
      <c r="U93" s="21">
        <f>+H93/'Total x Ano'!$D$30</f>
        <v>0</v>
      </c>
      <c r="V93" s="21">
        <f>+I93/'Total x Ano'!$D$30</f>
        <v>9.1987800499673098E-5</v>
      </c>
      <c r="W93" s="21">
        <f>+J93/'Total x Ano'!$D$30</f>
        <v>0</v>
      </c>
      <c r="X93" s="21">
        <f>+K93/'Total x Ano'!$D$30</f>
        <v>0</v>
      </c>
      <c r="Y93" s="21">
        <f>+L93/'Total x Ano'!$D$30</f>
        <v>1.2144675108150809E-3</v>
      </c>
    </row>
    <row r="94" spans="1:25" x14ac:dyDescent="0.25">
      <c r="A94" s="1" t="s">
        <v>554</v>
      </c>
      <c r="B94" s="174">
        <f>tab_dinamicas!C615</f>
        <v>21566.941286350691</v>
      </c>
      <c r="C94" s="174">
        <f>tab_dinamicas!D615</f>
        <v>0</v>
      </c>
      <c r="D94" s="174">
        <f>tab_dinamicas!E615</f>
        <v>0</v>
      </c>
      <c r="E94" s="174">
        <f>tab_dinamicas!F615</f>
        <v>0</v>
      </c>
      <c r="F94" s="174">
        <f>tab_dinamicas!G615</f>
        <v>142566.49203093469</v>
      </c>
      <c r="G94" s="174">
        <f>tab_dinamicas!H615</f>
        <v>0</v>
      </c>
      <c r="H94" s="174">
        <f>tab_dinamicas!I615</f>
        <v>0</v>
      </c>
      <c r="I94" s="174">
        <f>tab_dinamicas!J615</f>
        <v>14729.705441929354</v>
      </c>
      <c r="J94" s="174">
        <f>tab_dinamicas!K615</f>
        <v>0</v>
      </c>
      <c r="K94" s="174">
        <f>tab_dinamicas!L615</f>
        <v>0</v>
      </c>
      <c r="L94" s="174">
        <f t="shared" si="4"/>
        <v>178863.13875921472</v>
      </c>
      <c r="N94" s="1" t="s">
        <v>554</v>
      </c>
      <c r="O94" s="21">
        <f>+B94/'Total x Ano'!$D$30</f>
        <v>3.3314171101496225E-4</v>
      </c>
      <c r="P94" s="21">
        <f>+C94/'Total x Ano'!$D$30</f>
        <v>0</v>
      </c>
      <c r="Q94" s="21">
        <f>+D94/'Total x Ano'!$D$30</f>
        <v>0</v>
      </c>
      <c r="R94" s="21">
        <f>+E94/'Total x Ano'!$D$30</f>
        <v>0</v>
      </c>
      <c r="S94" s="21">
        <f>+F94/'Total x Ano'!$D$30</f>
        <v>2.2022058880758E-3</v>
      </c>
      <c r="T94" s="21">
        <f>+G94/'Total x Ano'!$D$30</f>
        <v>0</v>
      </c>
      <c r="U94" s="21">
        <f>+H94/'Total x Ano'!$D$30</f>
        <v>0</v>
      </c>
      <c r="V94" s="21">
        <f>+I94/'Total x Ano'!$D$30</f>
        <v>2.275278264320376E-4</v>
      </c>
      <c r="W94" s="21">
        <f>+J94/'Total x Ano'!$D$30</f>
        <v>0</v>
      </c>
      <c r="X94" s="21">
        <f>+K94/'Total x Ano'!$D$30</f>
        <v>0</v>
      </c>
      <c r="Y94" s="21">
        <f>+L94/'Total x Ano'!$D$30</f>
        <v>2.7628754255227999E-3</v>
      </c>
    </row>
    <row r="95" spans="1:25" x14ac:dyDescent="0.25">
      <c r="A95" s="1" t="s">
        <v>555</v>
      </c>
      <c r="B95" s="174">
        <f>tab_dinamicas!C616</f>
        <v>20935.013225282055</v>
      </c>
      <c r="C95" s="174">
        <f>tab_dinamicas!D616</f>
        <v>0</v>
      </c>
      <c r="D95" s="174">
        <f>tab_dinamicas!E616</f>
        <v>0</v>
      </c>
      <c r="E95" s="174">
        <f>tab_dinamicas!F616</f>
        <v>0</v>
      </c>
      <c r="F95" s="174">
        <f>tab_dinamicas!G616</f>
        <v>197635.93490837427</v>
      </c>
      <c r="G95" s="174">
        <f>tab_dinamicas!H616</f>
        <v>0</v>
      </c>
      <c r="H95" s="174">
        <f>tab_dinamicas!I616</f>
        <v>0</v>
      </c>
      <c r="I95" s="174">
        <f>tab_dinamicas!J616</f>
        <v>11656.539724888115</v>
      </c>
      <c r="J95" s="174">
        <f>tab_dinamicas!K616</f>
        <v>0</v>
      </c>
      <c r="K95" s="174">
        <f>tab_dinamicas!L616</f>
        <v>0</v>
      </c>
      <c r="L95" s="174">
        <f t="shared" si="4"/>
        <v>230227.48785854442</v>
      </c>
      <c r="N95" s="1" t="s">
        <v>555</v>
      </c>
      <c r="O95" s="21">
        <f>+B95/'Total x Ano'!$D$30</f>
        <v>3.2338040120715892E-4</v>
      </c>
      <c r="P95" s="21">
        <f>+C95/'Total x Ano'!$D$30</f>
        <v>0</v>
      </c>
      <c r="Q95" s="21">
        <f>+D95/'Total x Ano'!$D$30</f>
        <v>0</v>
      </c>
      <c r="R95" s="21">
        <f>+E95/'Total x Ano'!$D$30</f>
        <v>0</v>
      </c>
      <c r="S95" s="21">
        <f>+F95/'Total x Ano'!$D$30</f>
        <v>3.0528563433836068E-3</v>
      </c>
      <c r="T95" s="21">
        <f>+G95/'Total x Ano'!$D$30</f>
        <v>0</v>
      </c>
      <c r="U95" s="21">
        <f>+H95/'Total x Ano'!$D$30</f>
        <v>0</v>
      </c>
      <c r="V95" s="21">
        <f>+I95/'Total x Ano'!$D$30</f>
        <v>1.8005703900723084E-4</v>
      </c>
      <c r="W95" s="21">
        <f>+J95/'Total x Ano'!$D$30</f>
        <v>0</v>
      </c>
      <c r="X95" s="21">
        <f>+K95/'Total x Ano'!$D$30</f>
        <v>0</v>
      </c>
      <c r="Y95" s="21">
        <f>+L95/'Total x Ano'!$D$30</f>
        <v>3.5562937835979963E-3</v>
      </c>
    </row>
    <row r="96" spans="1:25" x14ac:dyDescent="0.25">
      <c r="A96" s="1" t="s">
        <v>95</v>
      </c>
      <c r="B96" s="154">
        <f t="shared" ref="B96:K96" si="5">SUM(B69:B95)</f>
        <v>940543.87337065325</v>
      </c>
      <c r="C96" s="154">
        <f t="shared" si="5"/>
        <v>0</v>
      </c>
      <c r="D96" s="154">
        <f t="shared" si="5"/>
        <v>0</v>
      </c>
      <c r="E96" s="154">
        <f t="shared" si="5"/>
        <v>0</v>
      </c>
      <c r="F96" s="154">
        <f t="shared" si="5"/>
        <v>7050389.0764734223</v>
      </c>
      <c r="G96" s="154">
        <f t="shared" si="5"/>
        <v>0</v>
      </c>
      <c r="H96" s="154">
        <f t="shared" si="5"/>
        <v>0</v>
      </c>
      <c r="I96" s="154">
        <f t="shared" si="5"/>
        <v>563227.34485479433</v>
      </c>
      <c r="J96" s="154">
        <f t="shared" si="5"/>
        <v>0</v>
      </c>
      <c r="K96" s="154">
        <f t="shared" si="5"/>
        <v>0</v>
      </c>
      <c r="L96" s="174">
        <f t="shared" si="4"/>
        <v>8554160.2946988698</v>
      </c>
      <c r="N96" s="1" t="s">
        <v>95</v>
      </c>
      <c r="O96" s="21">
        <f>+B96/'Total x Ano'!$D$30</f>
        <v>1.4528457749251759E-2</v>
      </c>
      <c r="P96" s="21">
        <f>+C96/'Total x Ano'!$D$30</f>
        <v>0</v>
      </c>
      <c r="Q96" s="21">
        <f>+D96/'Total x Ano'!$D$30</f>
        <v>0</v>
      </c>
      <c r="R96" s="21">
        <f>+E96/'Total x Ano'!$D$30</f>
        <v>0</v>
      </c>
      <c r="S96" s="21">
        <f>+F96/'Total x Ano'!$D$30</f>
        <v>0.10890643457837264</v>
      </c>
      <c r="T96" s="21">
        <f>+G96/'Total x Ano'!$D$30</f>
        <v>0</v>
      </c>
      <c r="U96" s="21">
        <f>+H96/'Total x Ano'!$D$30</f>
        <v>0</v>
      </c>
      <c r="V96" s="21">
        <f>+I96/'Total x Ano'!$D$30</f>
        <v>8.7000988626092617E-3</v>
      </c>
      <c r="W96" s="21">
        <f>+J96/'Total x Ano'!$D$30</f>
        <v>0</v>
      </c>
      <c r="X96" s="21">
        <f>+K96/'Total x Ano'!$D$30</f>
        <v>0</v>
      </c>
      <c r="Y96" s="21">
        <f>+L96/'Total x Ano'!$D$30</f>
        <v>0.13213499119023367</v>
      </c>
    </row>
    <row r="97" spans="1:25" x14ac:dyDescent="0.25">
      <c r="A97" s="1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</row>
    <row r="98" spans="1:25" x14ac:dyDescent="0.25">
      <c r="A98" s="1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</row>
    <row r="99" spans="1:25" s="134" customFormat="1" x14ac:dyDescent="0.25">
      <c r="A99" s="124"/>
      <c r="B99" s="173">
        <v>2010</v>
      </c>
      <c r="C99" s="156">
        <v>2010</v>
      </c>
      <c r="D99" s="156">
        <v>2010</v>
      </c>
      <c r="E99" s="156">
        <v>2010</v>
      </c>
      <c r="F99" s="156">
        <v>2010</v>
      </c>
      <c r="G99" s="156">
        <v>2010</v>
      </c>
      <c r="H99" s="156">
        <v>2010</v>
      </c>
      <c r="I99" s="156">
        <v>2010</v>
      </c>
      <c r="J99" s="156">
        <v>2010</v>
      </c>
      <c r="K99" s="156">
        <v>2010</v>
      </c>
      <c r="L99" s="156">
        <v>2010</v>
      </c>
      <c r="M99" s="159"/>
      <c r="N99" s="124"/>
      <c r="O99" s="16">
        <v>2010</v>
      </c>
      <c r="P99" s="124">
        <v>2010</v>
      </c>
      <c r="Q99" s="124">
        <v>2010</v>
      </c>
      <c r="R99" s="124">
        <v>2010</v>
      </c>
      <c r="S99" s="124">
        <v>2010</v>
      </c>
      <c r="T99" s="124">
        <v>2010</v>
      </c>
      <c r="U99" s="124">
        <v>2010</v>
      </c>
      <c r="V99" s="124">
        <v>2010</v>
      </c>
      <c r="W99" s="124">
        <v>2010</v>
      </c>
      <c r="X99" s="124">
        <v>2010</v>
      </c>
      <c r="Y99" s="124">
        <v>2010</v>
      </c>
    </row>
    <row r="100" spans="1:25" s="134" customFormat="1" x14ac:dyDescent="0.25">
      <c r="A100" s="124"/>
      <c r="B100" s="156" t="s">
        <v>780</v>
      </c>
      <c r="C100" s="156" t="s">
        <v>782</v>
      </c>
      <c r="D100" s="156" t="s">
        <v>23</v>
      </c>
      <c r="E100" s="156" t="s">
        <v>787</v>
      </c>
      <c r="F100" s="156" t="s">
        <v>788</v>
      </c>
      <c r="G100" s="156" t="s">
        <v>791</v>
      </c>
      <c r="H100" s="156" t="s">
        <v>25</v>
      </c>
      <c r="I100" s="156" t="s">
        <v>24</v>
      </c>
      <c r="J100" s="156" t="s">
        <v>35</v>
      </c>
      <c r="K100" s="156" t="s">
        <v>795</v>
      </c>
      <c r="L100" s="156" t="s">
        <v>935</v>
      </c>
      <c r="M100" s="159"/>
      <c r="N100" s="124"/>
      <c r="O100" s="124" t="s">
        <v>780</v>
      </c>
      <c r="P100" s="124" t="s">
        <v>782</v>
      </c>
      <c r="Q100" s="124" t="s">
        <v>23</v>
      </c>
      <c r="R100" s="124" t="s">
        <v>787</v>
      </c>
      <c r="S100" s="124" t="s">
        <v>788</v>
      </c>
      <c r="T100" s="124" t="s">
        <v>791</v>
      </c>
      <c r="U100" s="124" t="s">
        <v>25</v>
      </c>
      <c r="V100" s="124" t="s">
        <v>24</v>
      </c>
      <c r="W100" s="124" t="s">
        <v>35</v>
      </c>
      <c r="X100" s="124" t="s">
        <v>795</v>
      </c>
      <c r="Y100" s="124" t="s">
        <v>935</v>
      </c>
    </row>
    <row r="101" spans="1:25" x14ac:dyDescent="0.25">
      <c r="A101" s="1" t="s">
        <v>529</v>
      </c>
      <c r="B101" s="174">
        <f>tab_dinamicas!C622</f>
        <v>10493.532411636867</v>
      </c>
      <c r="C101" s="174">
        <f>tab_dinamicas!D622</f>
        <v>0</v>
      </c>
      <c r="D101" s="174">
        <f>tab_dinamicas!E622</f>
        <v>0</v>
      </c>
      <c r="E101" s="174">
        <f>tab_dinamicas!F622</f>
        <v>0</v>
      </c>
      <c r="F101" s="174">
        <f>tab_dinamicas!G622</f>
        <v>36698.692640738453</v>
      </c>
      <c r="G101" s="174">
        <f>tab_dinamicas!H622</f>
        <v>0</v>
      </c>
      <c r="H101" s="174">
        <f>tab_dinamicas!I622</f>
        <v>0</v>
      </c>
      <c r="I101" s="174">
        <f>tab_dinamicas!J622</f>
        <v>2332.419836418695</v>
      </c>
      <c r="J101" s="174">
        <f>tab_dinamicas!K622</f>
        <v>0</v>
      </c>
      <c r="K101" s="174">
        <f>tab_dinamicas!L622</f>
        <v>0</v>
      </c>
      <c r="L101" s="174">
        <f>SUM(B101:K101)</f>
        <v>49524.644888794013</v>
      </c>
      <c r="N101" s="1" t="s">
        <v>529</v>
      </c>
      <c r="O101" s="21">
        <f>+B101/'Total x Ano'!$E$30</f>
        <v>1.4599361169966401E-4</v>
      </c>
      <c r="P101" s="21">
        <f>+C101/'Total x Ano'!$E$30</f>
        <v>0</v>
      </c>
      <c r="Q101" s="21">
        <f>+D101/'Total x Ano'!$E$30</f>
        <v>0</v>
      </c>
      <c r="R101" s="21">
        <f>+E101/'Total x Ano'!$E$30</f>
        <v>0</v>
      </c>
      <c r="S101" s="21">
        <f>+F101/'Total x Ano'!$E$30</f>
        <v>5.105787520449977E-4</v>
      </c>
      <c r="T101" s="21">
        <f>+G101/'Total x Ano'!$E$30</f>
        <v>0</v>
      </c>
      <c r="U101" s="21">
        <f>+H101/'Total x Ano'!$E$30</f>
        <v>0</v>
      </c>
      <c r="V101" s="21">
        <f>+I101/'Total x Ano'!$E$30</f>
        <v>3.2450311540571873E-5</v>
      </c>
      <c r="W101" s="21">
        <f>+J101/'Total x Ano'!$E$30</f>
        <v>0</v>
      </c>
      <c r="X101" s="21">
        <f>+K101/'Total x Ano'!$E$30</f>
        <v>0</v>
      </c>
      <c r="Y101" s="21">
        <f>+L101/'Total x Ano'!$E$30</f>
        <v>6.8902267528523362E-4</v>
      </c>
    </row>
    <row r="102" spans="1:25" x14ac:dyDescent="0.25">
      <c r="A102" s="1" t="s">
        <v>530</v>
      </c>
      <c r="B102" s="174">
        <f>tab_dinamicas!C623</f>
        <v>1657.5659225712648</v>
      </c>
      <c r="C102" s="174">
        <f>tab_dinamicas!D623</f>
        <v>0</v>
      </c>
      <c r="D102" s="174">
        <f>tab_dinamicas!E623</f>
        <v>0</v>
      </c>
      <c r="E102" s="174">
        <f>tab_dinamicas!F623</f>
        <v>0</v>
      </c>
      <c r="F102" s="174">
        <f>tab_dinamicas!G623</f>
        <v>9723.7212327302841</v>
      </c>
      <c r="G102" s="174">
        <f>tab_dinamicas!H623</f>
        <v>0</v>
      </c>
      <c r="H102" s="174">
        <f>tab_dinamicas!I623</f>
        <v>0</v>
      </c>
      <c r="I102" s="174">
        <f>tab_dinamicas!J623</f>
        <v>1781.6134112426894</v>
      </c>
      <c r="J102" s="174">
        <f>tab_dinamicas!K623</f>
        <v>0</v>
      </c>
      <c r="K102" s="174">
        <f>tab_dinamicas!L623</f>
        <v>0</v>
      </c>
      <c r="L102" s="174">
        <f t="shared" ref="L102:L128" si="6">SUM(B102:K102)</f>
        <v>13162.900566544238</v>
      </c>
      <c r="N102" s="1" t="s">
        <v>530</v>
      </c>
      <c r="O102" s="21">
        <f>+B102/'Total x Ano'!$E$30</f>
        <v>2.3061255845372318E-5</v>
      </c>
      <c r="P102" s="21">
        <f>+C102/'Total x Ano'!$E$30</f>
        <v>0</v>
      </c>
      <c r="Q102" s="21">
        <f>+D102/'Total x Ano'!$E$30</f>
        <v>0</v>
      </c>
      <c r="R102" s="21">
        <f>+E102/'Total x Ano'!$E$30</f>
        <v>0</v>
      </c>
      <c r="S102" s="21">
        <f>+F102/'Total x Ano'!$E$30</f>
        <v>1.3528344186107701E-4</v>
      </c>
      <c r="T102" s="21">
        <f>+G102/'Total x Ano'!$E$30</f>
        <v>0</v>
      </c>
      <c r="U102" s="21">
        <f>+H102/'Total x Ano'!$E$30</f>
        <v>0</v>
      </c>
      <c r="V102" s="21">
        <f>+I102/'Total x Ano'!$E$30</f>
        <v>2.4787094217332851E-5</v>
      </c>
      <c r="W102" s="21">
        <f>+J102/'Total x Ano'!$E$30</f>
        <v>0</v>
      </c>
      <c r="X102" s="21">
        <f>+K102/'Total x Ano'!$E$30</f>
        <v>0</v>
      </c>
      <c r="Y102" s="21">
        <f>+L102/'Total x Ano'!$E$30</f>
        <v>1.831317919237822E-4</v>
      </c>
    </row>
    <row r="103" spans="1:25" x14ac:dyDescent="0.25">
      <c r="A103" s="1" t="s">
        <v>531</v>
      </c>
      <c r="B103" s="174">
        <f>tab_dinamicas!C624</f>
        <v>14831.037833408449</v>
      </c>
      <c r="C103" s="174">
        <f>tab_dinamicas!D624</f>
        <v>0</v>
      </c>
      <c r="D103" s="174">
        <f>tab_dinamicas!E624</f>
        <v>0</v>
      </c>
      <c r="E103" s="174">
        <f>tab_dinamicas!F624</f>
        <v>0</v>
      </c>
      <c r="F103" s="174">
        <f>tab_dinamicas!G624</f>
        <v>59761.792488713341</v>
      </c>
      <c r="G103" s="174">
        <f>tab_dinamicas!H624</f>
        <v>0</v>
      </c>
      <c r="H103" s="174">
        <f>tab_dinamicas!I624</f>
        <v>0</v>
      </c>
      <c r="I103" s="174">
        <f>tab_dinamicas!J624</f>
        <v>7773.7061778507004</v>
      </c>
      <c r="J103" s="174">
        <f>tab_dinamicas!K624</f>
        <v>0</v>
      </c>
      <c r="K103" s="174">
        <f>tab_dinamicas!L624</f>
        <v>0</v>
      </c>
      <c r="L103" s="174">
        <f t="shared" si="6"/>
        <v>82366.536499972499</v>
      </c>
      <c r="N103" s="1" t="s">
        <v>531</v>
      </c>
      <c r="O103" s="21">
        <f>+B103/'Total x Ano'!$E$30</f>
        <v>2.063401239560195E-4</v>
      </c>
      <c r="P103" s="21">
        <f>+C103/'Total x Ano'!$E$30</f>
        <v>0</v>
      </c>
      <c r="Q103" s="21">
        <f>+D103/'Total x Ano'!$E$30</f>
        <v>0</v>
      </c>
      <c r="R103" s="21">
        <f>+E103/'Total x Ano'!$E$30</f>
        <v>0</v>
      </c>
      <c r="S103" s="21">
        <f>+F103/'Total x Ano'!$E$30</f>
        <v>8.3144927607005327E-4</v>
      </c>
      <c r="T103" s="21">
        <f>+G103/'Total x Ano'!$E$30</f>
        <v>0</v>
      </c>
      <c r="U103" s="21">
        <f>+H103/'Total x Ano'!$E$30</f>
        <v>0</v>
      </c>
      <c r="V103" s="21">
        <f>+I103/'Total x Ano'!$E$30</f>
        <v>1.0815342219154414E-4</v>
      </c>
      <c r="W103" s="21">
        <f>+J103/'Total x Ano'!$E$30</f>
        <v>0</v>
      </c>
      <c r="X103" s="21">
        <f>+K103/'Total x Ano'!$E$30</f>
        <v>0</v>
      </c>
      <c r="Y103" s="21">
        <f>+L103/'Total x Ano'!$E$30</f>
        <v>1.145942822217617E-3</v>
      </c>
    </row>
    <row r="104" spans="1:25" x14ac:dyDescent="0.25">
      <c r="A104" s="1" t="s">
        <v>532</v>
      </c>
      <c r="B104" s="174">
        <f>tab_dinamicas!C625</f>
        <v>438.88853480909171</v>
      </c>
      <c r="C104" s="174">
        <f>tab_dinamicas!D625</f>
        <v>0</v>
      </c>
      <c r="D104" s="174">
        <f>tab_dinamicas!E625</f>
        <v>0</v>
      </c>
      <c r="E104" s="174">
        <f>tab_dinamicas!F625</f>
        <v>0</v>
      </c>
      <c r="F104" s="174">
        <f>tab_dinamicas!G625</f>
        <v>6386.1009594186871</v>
      </c>
      <c r="G104" s="174">
        <f>tab_dinamicas!H625</f>
        <v>0</v>
      </c>
      <c r="H104" s="174">
        <f>tab_dinamicas!I625</f>
        <v>0</v>
      </c>
      <c r="I104" s="174">
        <f>tab_dinamicas!J625</f>
        <v>1191.1588957571744</v>
      </c>
      <c r="J104" s="174">
        <f>tab_dinamicas!K625</f>
        <v>0</v>
      </c>
      <c r="K104" s="174">
        <f>tab_dinamicas!L625</f>
        <v>0</v>
      </c>
      <c r="L104" s="174">
        <f t="shared" si="6"/>
        <v>8016.1483899849536</v>
      </c>
      <c r="N104" s="1" t="s">
        <v>532</v>
      </c>
      <c r="O104" s="21">
        <f>+B104/'Total x Ano'!$E$30</f>
        <v>6.1061346948618303E-6</v>
      </c>
      <c r="P104" s="21">
        <f>+C104/'Total x Ano'!$E$30</f>
        <v>0</v>
      </c>
      <c r="Q104" s="21">
        <f>+D104/'Total x Ano'!$E$30</f>
        <v>0</v>
      </c>
      <c r="R104" s="21">
        <f>+E104/'Total x Ano'!$E$30</f>
        <v>0</v>
      </c>
      <c r="S104" s="21">
        <f>+F104/'Total x Ano'!$E$30</f>
        <v>8.8848054894299529E-5</v>
      </c>
      <c r="T104" s="21">
        <f>+G104/'Total x Ano'!$E$30</f>
        <v>0</v>
      </c>
      <c r="U104" s="21">
        <f>+H104/'Total x Ano'!$E$30</f>
        <v>0</v>
      </c>
      <c r="V104" s="21">
        <f>+I104/'Total x Ano'!$E$30</f>
        <v>1.6572263988714064E-5</v>
      </c>
      <c r="W104" s="21">
        <f>+J104/'Total x Ano'!$E$30</f>
        <v>0</v>
      </c>
      <c r="X104" s="21">
        <f>+K104/'Total x Ano'!$E$30</f>
        <v>0</v>
      </c>
      <c r="Y104" s="21">
        <f>+L104/'Total x Ano'!$E$30</f>
        <v>1.1152645357787543E-4</v>
      </c>
    </row>
    <row r="105" spans="1:25" x14ac:dyDescent="0.25">
      <c r="A105" s="1" t="s">
        <v>533</v>
      </c>
      <c r="B105" s="174">
        <f>tab_dinamicas!C626</f>
        <v>8888.6433887266157</v>
      </c>
      <c r="C105" s="174">
        <f>tab_dinamicas!D626</f>
        <v>0</v>
      </c>
      <c r="D105" s="174">
        <f>tab_dinamicas!E626</f>
        <v>0</v>
      </c>
      <c r="E105" s="174">
        <f>tab_dinamicas!F626</f>
        <v>0</v>
      </c>
      <c r="F105" s="174">
        <f>tab_dinamicas!G626</f>
        <v>73724.798405585781</v>
      </c>
      <c r="G105" s="174">
        <f>tab_dinamicas!H626</f>
        <v>0</v>
      </c>
      <c r="H105" s="174">
        <f>tab_dinamicas!I626</f>
        <v>0</v>
      </c>
      <c r="I105" s="174">
        <f>tab_dinamicas!J626</f>
        <v>9009.9364471245863</v>
      </c>
      <c r="J105" s="174">
        <f>tab_dinamicas!K626</f>
        <v>0</v>
      </c>
      <c r="K105" s="174">
        <f>tab_dinamicas!L626</f>
        <v>0</v>
      </c>
      <c r="L105" s="174">
        <f t="shared" si="6"/>
        <v>91623.378241436993</v>
      </c>
      <c r="N105" s="1" t="s">
        <v>533</v>
      </c>
      <c r="O105" s="21">
        <f>+B105/'Total x Ano'!$E$30</f>
        <v>1.2366523497763855E-4</v>
      </c>
      <c r="P105" s="21">
        <f>+C105/'Total x Ano'!$E$30</f>
        <v>0</v>
      </c>
      <c r="Q105" s="21">
        <f>+D105/'Total x Ano'!$E$30</f>
        <v>0</v>
      </c>
      <c r="R105" s="21">
        <f>+E105/'Total x Ano'!$E$30</f>
        <v>0</v>
      </c>
      <c r="S105" s="21">
        <f>+F105/'Total x Ano'!$E$30</f>
        <v>1.025712712253599E-3</v>
      </c>
      <c r="T105" s="21">
        <f>+G105/'Total x Ano'!$E$30</f>
        <v>0</v>
      </c>
      <c r="U105" s="21">
        <f>+H105/'Total x Ano'!$E$30</f>
        <v>0</v>
      </c>
      <c r="V105" s="21">
        <f>+I105/'Total x Ano'!$E$30</f>
        <v>1.2535275172366589E-4</v>
      </c>
      <c r="W105" s="21">
        <f>+J105/'Total x Ano'!$E$30</f>
        <v>0</v>
      </c>
      <c r="X105" s="21">
        <f>+K105/'Total x Ano'!$E$30</f>
        <v>0</v>
      </c>
      <c r="Y105" s="21">
        <f>+L105/'Total x Ano'!$E$30</f>
        <v>1.2747306989549035E-3</v>
      </c>
    </row>
    <row r="106" spans="1:25" x14ac:dyDescent="0.25">
      <c r="A106" s="1" t="s">
        <v>534</v>
      </c>
      <c r="B106" s="174">
        <f>tab_dinamicas!C627</f>
        <v>886.30811725654007</v>
      </c>
      <c r="C106" s="174">
        <f>tab_dinamicas!D627</f>
        <v>0</v>
      </c>
      <c r="D106" s="174">
        <f>tab_dinamicas!E627</f>
        <v>0</v>
      </c>
      <c r="E106" s="174">
        <f>tab_dinamicas!F627</f>
        <v>0</v>
      </c>
      <c r="F106" s="174">
        <f>tab_dinamicas!G627</f>
        <v>9031.9654270411556</v>
      </c>
      <c r="G106" s="174">
        <f>tab_dinamicas!H627</f>
        <v>0</v>
      </c>
      <c r="H106" s="174">
        <f>tab_dinamicas!I627</f>
        <v>0</v>
      </c>
      <c r="I106" s="174">
        <f>tab_dinamicas!J627</f>
        <v>585.58316910453914</v>
      </c>
      <c r="J106" s="174">
        <f>tab_dinamicas!K627</f>
        <v>0</v>
      </c>
      <c r="K106" s="174">
        <f>tab_dinamicas!L627</f>
        <v>0</v>
      </c>
      <c r="L106" s="174">
        <f t="shared" si="6"/>
        <v>10503.856713402234</v>
      </c>
      <c r="N106" s="1" t="s">
        <v>534</v>
      </c>
      <c r="O106" s="21">
        <f>+B106/'Total x Ano'!$E$30</f>
        <v>1.2330959494013461E-5</v>
      </c>
      <c r="P106" s="21">
        <f>+C106/'Total x Ano'!$E$30</f>
        <v>0</v>
      </c>
      <c r="Q106" s="21">
        <f>+D106/'Total x Ano'!$E$30</f>
        <v>0</v>
      </c>
      <c r="R106" s="21">
        <f>+E106/'Total x Ano'!$E$30</f>
        <v>0</v>
      </c>
      <c r="S106" s="21">
        <f>+F106/'Total x Ano'!$E$30</f>
        <v>1.2565923482334287E-4</v>
      </c>
      <c r="T106" s="21">
        <f>+G106/'Total x Ano'!$E$30</f>
        <v>0</v>
      </c>
      <c r="U106" s="21">
        <f>+H106/'Total x Ano'!$E$30</f>
        <v>0</v>
      </c>
      <c r="V106" s="21">
        <f>+I106/'Total x Ano'!$E$30</f>
        <v>8.1470565348709993E-6</v>
      </c>
      <c r="W106" s="21">
        <f>+J106/'Total x Ano'!$E$30</f>
        <v>0</v>
      </c>
      <c r="X106" s="21">
        <f>+K106/'Total x Ano'!$E$30</f>
        <v>0</v>
      </c>
      <c r="Y106" s="21">
        <f>+L106/'Total x Ano'!$E$30</f>
        <v>1.4613725085222732E-4</v>
      </c>
    </row>
    <row r="107" spans="1:25" x14ac:dyDescent="0.25">
      <c r="A107" s="1" t="s">
        <v>535</v>
      </c>
      <c r="B107" s="174">
        <f>tab_dinamicas!C628</f>
        <v>1450.2435497292745</v>
      </c>
      <c r="C107" s="174">
        <f>tab_dinamicas!D628</f>
        <v>0</v>
      </c>
      <c r="D107" s="174">
        <f>tab_dinamicas!E628</f>
        <v>0</v>
      </c>
      <c r="E107" s="174">
        <f>tab_dinamicas!F628</f>
        <v>0</v>
      </c>
      <c r="F107" s="174">
        <f>tab_dinamicas!G628</f>
        <v>21644.775097706999</v>
      </c>
      <c r="G107" s="174">
        <f>tab_dinamicas!H628</f>
        <v>0</v>
      </c>
      <c r="H107" s="174">
        <f>tab_dinamicas!I628</f>
        <v>0</v>
      </c>
      <c r="I107" s="174">
        <f>tab_dinamicas!J628</f>
        <v>1978.6835592280665</v>
      </c>
      <c r="J107" s="174">
        <f>tab_dinamicas!K628</f>
        <v>0</v>
      </c>
      <c r="K107" s="174">
        <f>tab_dinamicas!L628</f>
        <v>0</v>
      </c>
      <c r="L107" s="174">
        <f t="shared" si="6"/>
        <v>25073.70220666434</v>
      </c>
      <c r="N107" s="1" t="s">
        <v>535</v>
      </c>
      <c r="O107" s="21">
        <f>+B107/'Total x Ano'!$E$30</f>
        <v>2.0176837061495413E-5</v>
      </c>
      <c r="P107" s="21">
        <f>+C107/'Total x Ano'!$E$30</f>
        <v>0</v>
      </c>
      <c r="Q107" s="21">
        <f>+D107/'Total x Ano'!$E$30</f>
        <v>0</v>
      </c>
      <c r="R107" s="21">
        <f>+E107/'Total x Ano'!$E$30</f>
        <v>0</v>
      </c>
      <c r="S107" s="21">
        <f>+F107/'Total x Ano'!$E$30</f>
        <v>3.0113776438493608E-4</v>
      </c>
      <c r="T107" s="21">
        <f>+G107/'Total x Ano'!$E$30</f>
        <v>0</v>
      </c>
      <c r="U107" s="21">
        <f>+H107/'Total x Ano'!$E$30</f>
        <v>0</v>
      </c>
      <c r="V107" s="21">
        <f>+I107/'Total x Ano'!$E$30</f>
        <v>2.7528876634726132E-5</v>
      </c>
      <c r="W107" s="21">
        <f>+J107/'Total x Ano'!$E$30</f>
        <v>0</v>
      </c>
      <c r="X107" s="21">
        <f>+K107/'Total x Ano'!$E$30</f>
        <v>0</v>
      </c>
      <c r="Y107" s="21">
        <f>+L107/'Total x Ano'!$E$30</f>
        <v>3.4884347808115761E-4</v>
      </c>
    </row>
    <row r="108" spans="1:25" x14ac:dyDescent="0.25">
      <c r="A108" s="1" t="s">
        <v>536</v>
      </c>
      <c r="B108" s="174">
        <f>tab_dinamicas!C629</f>
        <v>10163.204864149466</v>
      </c>
      <c r="C108" s="174">
        <f>tab_dinamicas!D629</f>
        <v>0</v>
      </c>
      <c r="D108" s="174">
        <f>tab_dinamicas!E629</f>
        <v>0</v>
      </c>
      <c r="E108" s="174">
        <f>tab_dinamicas!F629</f>
        <v>0</v>
      </c>
      <c r="F108" s="174">
        <f>tab_dinamicas!G629</f>
        <v>55617.321227287779</v>
      </c>
      <c r="G108" s="174">
        <f>tab_dinamicas!H629</f>
        <v>0</v>
      </c>
      <c r="H108" s="174">
        <f>tab_dinamicas!I629</f>
        <v>0</v>
      </c>
      <c r="I108" s="174">
        <f>tab_dinamicas!J629</f>
        <v>7069.2750636604123</v>
      </c>
      <c r="J108" s="174">
        <f>tab_dinamicas!K629</f>
        <v>0</v>
      </c>
      <c r="K108" s="174">
        <f>tab_dinamicas!L629</f>
        <v>0</v>
      </c>
      <c r="L108" s="174">
        <f t="shared" si="6"/>
        <v>72849.801155097666</v>
      </c>
      <c r="N108" s="1" t="s">
        <v>536</v>
      </c>
      <c r="O108" s="21">
        <f>+B108/'Total x Ano'!$E$30</f>
        <v>1.4139785597034471E-4</v>
      </c>
      <c r="P108" s="21">
        <f>+C108/'Total x Ano'!$E$30</f>
        <v>0</v>
      </c>
      <c r="Q108" s="21">
        <f>+D108/'Total x Ano'!$E$30</f>
        <v>0</v>
      </c>
      <c r="R108" s="21">
        <f>+E108/'Total x Ano'!$E$30</f>
        <v>0</v>
      </c>
      <c r="S108" s="21">
        <f>+F108/'Total x Ano'!$E$30</f>
        <v>7.7378839465227752E-4</v>
      </c>
      <c r="T108" s="21">
        <f>+G108/'Total x Ano'!$E$30</f>
        <v>0</v>
      </c>
      <c r="U108" s="21">
        <f>+H108/'Total x Ano'!$E$30</f>
        <v>0</v>
      </c>
      <c r="V108" s="21">
        <f>+I108/'Total x Ano'!$E$30</f>
        <v>9.8352867095320224E-5</v>
      </c>
      <c r="W108" s="21">
        <f>+J108/'Total x Ano'!$E$30</f>
        <v>0</v>
      </c>
      <c r="X108" s="21">
        <f>+K108/'Total x Ano'!$E$30</f>
        <v>0</v>
      </c>
      <c r="Y108" s="21">
        <f>+L108/'Total x Ano'!$E$30</f>
        <v>1.0135391177179425E-3</v>
      </c>
    </row>
    <row r="109" spans="1:25" x14ac:dyDescent="0.25">
      <c r="A109" s="1" t="s">
        <v>537</v>
      </c>
      <c r="B109" s="174">
        <f>tab_dinamicas!C630</f>
        <v>6673.4931630765313</v>
      </c>
      <c r="C109" s="174">
        <f>tab_dinamicas!D630</f>
        <v>0</v>
      </c>
      <c r="D109" s="174">
        <f>tab_dinamicas!E630</f>
        <v>0</v>
      </c>
      <c r="E109" s="174">
        <f>tab_dinamicas!F630</f>
        <v>0</v>
      </c>
      <c r="F109" s="174">
        <f>tab_dinamicas!G630</f>
        <v>38869.66806023832</v>
      </c>
      <c r="G109" s="174">
        <f>tab_dinamicas!H630</f>
        <v>0</v>
      </c>
      <c r="H109" s="174">
        <f>tab_dinamicas!I630</f>
        <v>0</v>
      </c>
      <c r="I109" s="174">
        <f>tab_dinamicas!J630</f>
        <v>4660.5352837844348</v>
      </c>
      <c r="J109" s="174">
        <f>tab_dinamicas!K630</f>
        <v>0</v>
      </c>
      <c r="K109" s="174">
        <f>tab_dinamicas!L630</f>
        <v>0</v>
      </c>
      <c r="L109" s="174">
        <f t="shared" si="6"/>
        <v>50203.696507099281</v>
      </c>
      <c r="N109" s="1" t="s">
        <v>537</v>
      </c>
      <c r="O109" s="21">
        <f>+B109/'Total x Ano'!$E$30</f>
        <v>9.2846463069968301E-5</v>
      </c>
      <c r="P109" s="21">
        <f>+C109/'Total x Ano'!$E$30</f>
        <v>0</v>
      </c>
      <c r="Q109" s="21">
        <f>+D109/'Total x Ano'!$E$30</f>
        <v>0</v>
      </c>
      <c r="R109" s="21">
        <f>+E109/'Total x Ano'!$E$30</f>
        <v>0</v>
      </c>
      <c r="S109" s="21">
        <f>+F109/'Total x Ano'!$E$30</f>
        <v>5.4078293210284907E-4</v>
      </c>
      <c r="T109" s="21">
        <f>+G109/'Total x Ano'!$E$30</f>
        <v>0</v>
      </c>
      <c r="U109" s="21">
        <f>+H109/'Total x Ano'!$E$30</f>
        <v>0</v>
      </c>
      <c r="V109" s="21">
        <f>+I109/'Total x Ano'!$E$30</f>
        <v>6.4840737307759696E-5</v>
      </c>
      <c r="W109" s="21">
        <f>+J109/'Total x Ano'!$E$30</f>
        <v>0</v>
      </c>
      <c r="X109" s="21">
        <f>+K109/'Total x Ano'!$E$30</f>
        <v>0</v>
      </c>
      <c r="Y109" s="21">
        <f>+L109/'Total x Ano'!$E$30</f>
        <v>6.9847013248057704E-4</v>
      </c>
    </row>
    <row r="110" spans="1:25" x14ac:dyDescent="0.25">
      <c r="A110" s="1" t="s">
        <v>538</v>
      </c>
      <c r="B110" s="174">
        <f>tab_dinamicas!C631</f>
        <v>13310.808710565399</v>
      </c>
      <c r="C110" s="174">
        <f>tab_dinamicas!D631</f>
        <v>0</v>
      </c>
      <c r="D110" s="174">
        <f>tab_dinamicas!E631</f>
        <v>0</v>
      </c>
      <c r="E110" s="174">
        <f>tab_dinamicas!F631</f>
        <v>0</v>
      </c>
      <c r="F110" s="174">
        <f>tab_dinamicas!G631</f>
        <v>182545.29160789138</v>
      </c>
      <c r="G110" s="174">
        <f>tab_dinamicas!H631</f>
        <v>0</v>
      </c>
      <c r="H110" s="174">
        <f>tab_dinamicas!I631</f>
        <v>0</v>
      </c>
      <c r="I110" s="174">
        <f>tab_dinamicas!J631</f>
        <v>7351.4899220137595</v>
      </c>
      <c r="J110" s="174">
        <f>tab_dinamicas!K631</f>
        <v>0</v>
      </c>
      <c r="K110" s="174">
        <f>tab_dinamicas!L631</f>
        <v>0</v>
      </c>
      <c r="L110" s="174">
        <f t="shared" si="6"/>
        <v>203207.59024047054</v>
      </c>
      <c r="N110" s="1" t="s">
        <v>538</v>
      </c>
      <c r="O110" s="21">
        <f>+B110/'Total x Ano'!$E$30</f>
        <v>1.8518959698869027E-4</v>
      </c>
      <c r="P110" s="21">
        <f>+C110/'Total x Ano'!$E$30</f>
        <v>0</v>
      </c>
      <c r="Q110" s="21">
        <f>+D110/'Total x Ano'!$E$30</f>
        <v>0</v>
      </c>
      <c r="R110" s="21">
        <f>+E110/'Total x Ano'!$E$30</f>
        <v>0</v>
      </c>
      <c r="S110" s="21">
        <f>+F110/'Total x Ano'!$E$30</f>
        <v>2.5397021112785866E-3</v>
      </c>
      <c r="T110" s="21">
        <f>+G110/'Total x Ano'!$E$30</f>
        <v>0</v>
      </c>
      <c r="U110" s="21">
        <f>+H110/'Total x Ano'!$E$30</f>
        <v>0</v>
      </c>
      <c r="V110" s="21">
        <f>+I110/'Total x Ano'!$E$30</f>
        <v>1.0227924429892266E-4</v>
      </c>
      <c r="W110" s="21">
        <f>+J110/'Total x Ano'!$E$30</f>
        <v>0</v>
      </c>
      <c r="X110" s="21">
        <f>+K110/'Total x Ano'!$E$30</f>
        <v>0</v>
      </c>
      <c r="Y110" s="21">
        <f>+L110/'Total x Ano'!$E$30</f>
        <v>2.8271709525661999E-3</v>
      </c>
    </row>
    <row r="111" spans="1:25" x14ac:dyDescent="0.25">
      <c r="A111" s="1" t="s">
        <v>539</v>
      </c>
      <c r="B111" s="174">
        <f>tab_dinamicas!C632</f>
        <v>5216.5931170824742</v>
      </c>
      <c r="C111" s="174">
        <f>tab_dinamicas!D632</f>
        <v>0</v>
      </c>
      <c r="D111" s="174">
        <f>tab_dinamicas!E632</f>
        <v>0</v>
      </c>
      <c r="E111" s="174">
        <f>tab_dinamicas!F632</f>
        <v>0</v>
      </c>
      <c r="F111" s="174">
        <f>tab_dinamicas!G632</f>
        <v>40559.822989296823</v>
      </c>
      <c r="G111" s="174">
        <f>tab_dinamicas!H632</f>
        <v>0</v>
      </c>
      <c r="H111" s="174">
        <f>tab_dinamicas!I632</f>
        <v>0</v>
      </c>
      <c r="I111" s="174">
        <f>tab_dinamicas!J632</f>
        <v>5230.7101806057435</v>
      </c>
      <c r="J111" s="174">
        <f>tab_dinamicas!K632</f>
        <v>0</v>
      </c>
      <c r="K111" s="174">
        <f>tab_dinamicas!L632</f>
        <v>0</v>
      </c>
      <c r="L111" s="174">
        <f t="shared" si="6"/>
        <v>51007.126286985047</v>
      </c>
      <c r="N111" s="1" t="s">
        <v>539</v>
      </c>
      <c r="O111" s="21">
        <f>+B111/'Total x Ano'!$E$30</f>
        <v>7.257701601854392E-5</v>
      </c>
      <c r="P111" s="21">
        <f>+C111/'Total x Ano'!$E$30</f>
        <v>0</v>
      </c>
      <c r="Q111" s="21">
        <f>+D111/'Total x Ano'!$E$30</f>
        <v>0</v>
      </c>
      <c r="R111" s="21">
        <f>+E111/'Total x Ano'!$E$30</f>
        <v>0</v>
      </c>
      <c r="S111" s="21">
        <f>+F111/'Total x Ano'!$E$30</f>
        <v>5.6429758977442619E-4</v>
      </c>
      <c r="T111" s="21">
        <f>+G111/'Total x Ano'!$E$30</f>
        <v>0</v>
      </c>
      <c r="U111" s="21">
        <f>+H111/'Total x Ano'!$E$30</f>
        <v>0</v>
      </c>
      <c r="V111" s="21">
        <f>+I111/'Total x Ano'!$E$30</f>
        <v>7.2773422815560154E-5</v>
      </c>
      <c r="W111" s="21">
        <f>+J111/'Total x Ano'!$E$30</f>
        <v>0</v>
      </c>
      <c r="X111" s="21">
        <f>+K111/'Total x Ano'!$E$30</f>
        <v>0</v>
      </c>
      <c r="Y111" s="21">
        <f>+L111/'Total x Ano'!$E$30</f>
        <v>7.0964802860853037E-4</v>
      </c>
    </row>
    <row r="112" spans="1:25" x14ac:dyDescent="0.25">
      <c r="A112" s="1" t="s">
        <v>540</v>
      </c>
      <c r="B112" s="174">
        <f>tab_dinamicas!C633</f>
        <v>6612.1659666709775</v>
      </c>
      <c r="C112" s="174">
        <f>tab_dinamicas!D633</f>
        <v>0</v>
      </c>
      <c r="D112" s="174">
        <f>tab_dinamicas!E633</f>
        <v>0</v>
      </c>
      <c r="E112" s="174">
        <f>tab_dinamicas!F633</f>
        <v>0</v>
      </c>
      <c r="F112" s="174">
        <f>tab_dinamicas!G633</f>
        <v>32353.914409330566</v>
      </c>
      <c r="G112" s="174">
        <f>tab_dinamicas!H633</f>
        <v>0</v>
      </c>
      <c r="H112" s="174">
        <f>tab_dinamicas!I633</f>
        <v>0</v>
      </c>
      <c r="I112" s="174">
        <f>tab_dinamicas!J633</f>
        <v>2525.0111035676136</v>
      </c>
      <c r="J112" s="174">
        <f>tab_dinamicas!K633</f>
        <v>0</v>
      </c>
      <c r="K112" s="174">
        <f>tab_dinamicas!L633</f>
        <v>0</v>
      </c>
      <c r="L112" s="174">
        <f t="shared" si="6"/>
        <v>41491.091479569157</v>
      </c>
      <c r="N112" s="1" t="s">
        <v>540</v>
      </c>
      <c r="O112" s="21">
        <f>+B112/'Total x Ano'!$E$30</f>
        <v>9.1993234762526989E-5</v>
      </c>
      <c r="P112" s="21">
        <f>+C112/'Total x Ano'!$E$30</f>
        <v>0</v>
      </c>
      <c r="Q112" s="21">
        <f>+D112/'Total x Ano'!$E$30</f>
        <v>0</v>
      </c>
      <c r="R112" s="21">
        <f>+E112/'Total x Ano'!$E$30</f>
        <v>0</v>
      </c>
      <c r="S112" s="21">
        <f>+F112/'Total x Ano'!$E$30</f>
        <v>4.5013105520137872E-4</v>
      </c>
      <c r="T112" s="21">
        <f>+G112/'Total x Ano'!$E$30</f>
        <v>0</v>
      </c>
      <c r="U112" s="21">
        <f>+H112/'Total x Ano'!$E$30</f>
        <v>0</v>
      </c>
      <c r="V112" s="21">
        <f>+I112/'Total x Ano'!$E$30</f>
        <v>3.5129780528698778E-5</v>
      </c>
      <c r="W112" s="21">
        <f>+J112/'Total x Ano'!$E$30</f>
        <v>0</v>
      </c>
      <c r="X112" s="21">
        <f>+K112/'Total x Ano'!$E$30</f>
        <v>0</v>
      </c>
      <c r="Y112" s="21">
        <f>+L112/'Total x Ano'!$E$30</f>
        <v>5.7725407049260451E-4</v>
      </c>
    </row>
    <row r="113" spans="1:25" x14ac:dyDescent="0.25">
      <c r="A113" s="1" t="s">
        <v>541</v>
      </c>
      <c r="B113" s="174">
        <f>tab_dinamicas!C634</f>
        <v>18415.989449311284</v>
      </c>
      <c r="C113" s="174">
        <f>tab_dinamicas!D634</f>
        <v>0</v>
      </c>
      <c r="D113" s="174">
        <f>tab_dinamicas!E634</f>
        <v>0</v>
      </c>
      <c r="E113" s="174">
        <f>tab_dinamicas!F634</f>
        <v>0</v>
      </c>
      <c r="F113" s="174">
        <f>tab_dinamicas!G634</f>
        <v>318177.95505994518</v>
      </c>
      <c r="G113" s="174">
        <f>tab_dinamicas!H634</f>
        <v>0</v>
      </c>
      <c r="H113" s="174">
        <f>tab_dinamicas!I634</f>
        <v>0</v>
      </c>
      <c r="I113" s="174">
        <f>tab_dinamicas!J634</f>
        <v>23188.075830261419</v>
      </c>
      <c r="J113" s="174">
        <f>tab_dinamicas!K634</f>
        <v>0</v>
      </c>
      <c r="K113" s="174">
        <f>tab_dinamicas!L634</f>
        <v>0</v>
      </c>
      <c r="L113" s="174">
        <f t="shared" si="6"/>
        <v>359782.02033951785</v>
      </c>
      <c r="N113" s="1" t="s">
        <v>541</v>
      </c>
      <c r="O113" s="21">
        <f>+B113/'Total x Ano'!$E$30</f>
        <v>2.5621656342780271E-4</v>
      </c>
      <c r="P113" s="21">
        <f>+C113/'Total x Ano'!$E$30</f>
        <v>0</v>
      </c>
      <c r="Q113" s="21">
        <f>+D113/'Total x Ano'!$E$30</f>
        <v>0</v>
      </c>
      <c r="R113" s="21">
        <f>+E113/'Total x Ano'!$E$30</f>
        <v>0</v>
      </c>
      <c r="S113" s="21">
        <f>+F113/'Total x Ano'!$E$30</f>
        <v>4.4267218130380585E-3</v>
      </c>
      <c r="T113" s="21">
        <f>+G113/'Total x Ano'!$E$30</f>
        <v>0</v>
      </c>
      <c r="U113" s="21">
        <f>+H113/'Total x Ano'!$E$30</f>
        <v>0</v>
      </c>
      <c r="V113" s="21">
        <f>+I113/'Total x Ano'!$E$30</f>
        <v>3.2260928027166418E-4</v>
      </c>
      <c r="W113" s="21">
        <f>+J113/'Total x Ano'!$E$30</f>
        <v>0</v>
      </c>
      <c r="X113" s="21">
        <f>+K113/'Total x Ano'!$E$30</f>
        <v>0</v>
      </c>
      <c r="Y113" s="21">
        <f>+L113/'Total x Ano'!$E$30</f>
        <v>5.0055476567375254E-3</v>
      </c>
    </row>
    <row r="114" spans="1:25" x14ac:dyDescent="0.25">
      <c r="A114" s="1" t="s">
        <v>542</v>
      </c>
      <c r="B114" s="174">
        <f>tab_dinamicas!C635</f>
        <v>3453.4376831709128</v>
      </c>
      <c r="C114" s="174">
        <f>tab_dinamicas!D635</f>
        <v>0</v>
      </c>
      <c r="D114" s="174">
        <f>tab_dinamicas!E635</f>
        <v>0</v>
      </c>
      <c r="E114" s="174">
        <f>tab_dinamicas!F635</f>
        <v>0</v>
      </c>
      <c r="F114" s="174">
        <f>tab_dinamicas!G635</f>
        <v>30800.641471446732</v>
      </c>
      <c r="G114" s="174">
        <f>tab_dinamicas!H635</f>
        <v>0</v>
      </c>
      <c r="H114" s="174">
        <f>tab_dinamicas!I635</f>
        <v>0</v>
      </c>
      <c r="I114" s="174">
        <f>tab_dinamicas!J635</f>
        <v>2850.6880283480464</v>
      </c>
      <c r="J114" s="174">
        <f>tab_dinamicas!K635</f>
        <v>0</v>
      </c>
      <c r="K114" s="174">
        <f>tab_dinamicas!L635</f>
        <v>0</v>
      </c>
      <c r="L114" s="174">
        <f t="shared" si="6"/>
        <v>37104.767182965697</v>
      </c>
      <c r="N114" s="1" t="s">
        <v>542</v>
      </c>
      <c r="O114" s="21">
        <f>+B114/'Total x Ano'!$E$30</f>
        <v>4.8046722530415808E-5</v>
      </c>
      <c r="P114" s="21">
        <f>+C114/'Total x Ano'!$E$30</f>
        <v>0</v>
      </c>
      <c r="Q114" s="21">
        <f>+D114/'Total x Ano'!$E$30</f>
        <v>0</v>
      </c>
      <c r="R114" s="21">
        <f>+E114/'Total x Ano'!$E$30</f>
        <v>0</v>
      </c>
      <c r="S114" s="21">
        <f>+F114/'Total x Ano'!$E$30</f>
        <v>4.2852079878233595E-4</v>
      </c>
      <c r="T114" s="21">
        <f>+G114/'Total x Ano'!$E$30</f>
        <v>0</v>
      </c>
      <c r="U114" s="21">
        <f>+H114/'Total x Ano'!$E$30</f>
        <v>0</v>
      </c>
      <c r="V114" s="21">
        <f>+I114/'Total x Ano'!$E$30</f>
        <v>3.9660833431647639E-5</v>
      </c>
      <c r="W114" s="21">
        <f>+J114/'Total x Ano'!$E$30</f>
        <v>0</v>
      </c>
      <c r="X114" s="21">
        <f>+K114/'Total x Ano'!$E$30</f>
        <v>0</v>
      </c>
      <c r="Y114" s="21">
        <f>+L114/'Total x Ano'!$E$30</f>
        <v>5.1622835474439952E-4</v>
      </c>
    </row>
    <row r="115" spans="1:25" x14ac:dyDescent="0.25">
      <c r="A115" s="1" t="s">
        <v>543</v>
      </c>
      <c r="B115" s="174">
        <f>tab_dinamicas!C636</f>
        <v>8012.2106577501318</v>
      </c>
      <c r="C115" s="174">
        <f>tab_dinamicas!D636</f>
        <v>0</v>
      </c>
      <c r="D115" s="174">
        <f>tab_dinamicas!E636</f>
        <v>0</v>
      </c>
      <c r="E115" s="174">
        <f>tab_dinamicas!F636</f>
        <v>0</v>
      </c>
      <c r="F115" s="174">
        <f>tab_dinamicas!G636</f>
        <v>34649.413122763508</v>
      </c>
      <c r="G115" s="174">
        <f>tab_dinamicas!H636</f>
        <v>0</v>
      </c>
      <c r="H115" s="174">
        <f>tab_dinamicas!I636</f>
        <v>0</v>
      </c>
      <c r="I115" s="174">
        <f>tab_dinamicas!J636</f>
        <v>842.54764245043202</v>
      </c>
      <c r="J115" s="174">
        <f>tab_dinamicas!K636</f>
        <v>0</v>
      </c>
      <c r="K115" s="174">
        <f>tab_dinamicas!L636</f>
        <v>0</v>
      </c>
      <c r="L115" s="174">
        <f t="shared" si="6"/>
        <v>43504.171422964071</v>
      </c>
      <c r="N115" s="1" t="s">
        <v>543</v>
      </c>
      <c r="O115" s="21">
        <f>+B115/'Total x Ano'!$E$30</f>
        <v>1.1147166899930679E-4</v>
      </c>
      <c r="P115" s="21">
        <f>+C115/'Total x Ano'!$E$30</f>
        <v>0</v>
      </c>
      <c r="Q115" s="21">
        <f>+D115/'Total x Ano'!$E$30</f>
        <v>0</v>
      </c>
      <c r="R115" s="21">
        <f>+E115/'Total x Ano'!$E$30</f>
        <v>0</v>
      </c>
      <c r="S115" s="21">
        <f>+F115/'Total x Ano'!$E$30</f>
        <v>4.8206769337808697E-4</v>
      </c>
      <c r="T115" s="21">
        <f>+G115/'Total x Ano'!$E$30</f>
        <v>0</v>
      </c>
      <c r="U115" s="21">
        <f>+H115/'Total x Ano'!$E$30</f>
        <v>0</v>
      </c>
      <c r="V115" s="21">
        <f>+I115/'Total x Ano'!$E$30</f>
        <v>1.1722132121492934E-5</v>
      </c>
      <c r="W115" s="21">
        <f>+J115/'Total x Ano'!$E$30</f>
        <v>0</v>
      </c>
      <c r="X115" s="21">
        <f>+K115/'Total x Ano'!$E$30</f>
        <v>0</v>
      </c>
      <c r="Y115" s="21">
        <f>+L115/'Total x Ano'!$E$30</f>
        <v>6.0526149449888667E-4</v>
      </c>
    </row>
    <row r="116" spans="1:25" x14ac:dyDescent="0.25">
      <c r="A116" s="1" t="s">
        <v>544</v>
      </c>
      <c r="B116" s="174">
        <f>tab_dinamicas!C637</f>
        <v>27492.459653696475</v>
      </c>
      <c r="C116" s="174">
        <f>tab_dinamicas!D637</f>
        <v>0</v>
      </c>
      <c r="D116" s="174">
        <f>tab_dinamicas!E637</f>
        <v>0</v>
      </c>
      <c r="E116" s="174">
        <f>tab_dinamicas!F637</f>
        <v>0</v>
      </c>
      <c r="F116" s="174">
        <f>tab_dinamicas!G637</f>
        <v>249804.48713027337</v>
      </c>
      <c r="G116" s="174">
        <f>tab_dinamicas!H637</f>
        <v>0</v>
      </c>
      <c r="H116" s="174">
        <f>tab_dinamicas!I637</f>
        <v>0</v>
      </c>
      <c r="I116" s="174">
        <f>tab_dinamicas!J637</f>
        <v>23935.079154406136</v>
      </c>
      <c r="J116" s="174">
        <f>tab_dinamicas!K637</f>
        <v>0</v>
      </c>
      <c r="K116" s="174">
        <f>tab_dinamicas!L637</f>
        <v>0</v>
      </c>
      <c r="L116" s="174">
        <f t="shared" si="6"/>
        <v>301232.02593837597</v>
      </c>
      <c r="N116" s="1" t="s">
        <v>544</v>
      </c>
      <c r="O116" s="21">
        <f>+B116/'Total x Ano'!$E$30</f>
        <v>3.8249498089884391E-4</v>
      </c>
      <c r="P116" s="21">
        <f>+C116/'Total x Ano'!$E$30</f>
        <v>0</v>
      </c>
      <c r="Q116" s="21">
        <f>+D116/'Total x Ano'!$E$30</f>
        <v>0</v>
      </c>
      <c r="R116" s="21">
        <f>+E116/'Total x Ano'!$E$30</f>
        <v>0</v>
      </c>
      <c r="S116" s="21">
        <f>+F116/'Total x Ano'!$E$30</f>
        <v>3.4754606803794092E-3</v>
      </c>
      <c r="T116" s="21">
        <f>+G116/'Total x Ano'!$E$30</f>
        <v>0</v>
      </c>
      <c r="U116" s="21">
        <f>+H116/'Total x Ano'!$E$30</f>
        <v>0</v>
      </c>
      <c r="V116" s="21">
        <f>+I116/'Total x Ano'!$E$30</f>
        <v>3.3300213074045405E-4</v>
      </c>
      <c r="W116" s="21">
        <f>+J116/'Total x Ano'!$E$30</f>
        <v>0</v>
      </c>
      <c r="X116" s="21">
        <f>+K116/'Total x Ano'!$E$30</f>
        <v>0</v>
      </c>
      <c r="Y116" s="21">
        <f>+L116/'Total x Ano'!$E$30</f>
        <v>4.1909577920187071E-3</v>
      </c>
    </row>
    <row r="117" spans="1:25" x14ac:dyDescent="0.25">
      <c r="A117" s="1" t="s">
        <v>545</v>
      </c>
      <c r="B117" s="174">
        <f>tab_dinamicas!C638</f>
        <v>78309.937531892734</v>
      </c>
      <c r="C117" s="174">
        <f>tab_dinamicas!D638</f>
        <v>0</v>
      </c>
      <c r="D117" s="174">
        <f>tab_dinamicas!E638</f>
        <v>0</v>
      </c>
      <c r="E117" s="174">
        <f>tab_dinamicas!F638</f>
        <v>0</v>
      </c>
      <c r="F117" s="174">
        <f>tab_dinamicas!G638</f>
        <v>539681.47496221412</v>
      </c>
      <c r="G117" s="174">
        <f>tab_dinamicas!H638</f>
        <v>0</v>
      </c>
      <c r="H117" s="174">
        <f>tab_dinamicas!I638</f>
        <v>0</v>
      </c>
      <c r="I117" s="174">
        <f>tab_dinamicas!J638</f>
        <v>59560.233949812813</v>
      </c>
      <c r="J117" s="174">
        <f>tab_dinamicas!K638</f>
        <v>0</v>
      </c>
      <c r="K117" s="174">
        <f>tab_dinamicas!L638</f>
        <v>0</v>
      </c>
      <c r="L117" s="174">
        <f t="shared" si="6"/>
        <v>677551.64644391974</v>
      </c>
      <c r="N117" s="1" t="s">
        <v>545</v>
      </c>
      <c r="O117" s="21">
        <f>+B117/'Total x Ano'!$E$30</f>
        <v>1.0895044836929913E-3</v>
      </c>
      <c r="P117" s="21">
        <f>+C117/'Total x Ano'!$E$30</f>
        <v>0</v>
      </c>
      <c r="Q117" s="21">
        <f>+D117/'Total x Ano'!$E$30</f>
        <v>0</v>
      </c>
      <c r="R117" s="21">
        <f>+E117/'Total x Ano'!$E$30</f>
        <v>0</v>
      </c>
      <c r="S117" s="21">
        <f>+F117/'Total x Ano'!$E$30</f>
        <v>7.508438970442473E-3</v>
      </c>
      <c r="T117" s="21">
        <f>+G117/'Total x Ano'!$E$30</f>
        <v>0</v>
      </c>
      <c r="U117" s="21">
        <f>+H117/'Total x Ano'!$E$30</f>
        <v>0</v>
      </c>
      <c r="V117" s="21">
        <f>+I117/'Total x Ano'!$E$30</f>
        <v>8.2864504791230133E-4</v>
      </c>
      <c r="W117" s="21">
        <f>+J117/'Total x Ano'!$E$30</f>
        <v>0</v>
      </c>
      <c r="X117" s="21">
        <f>+K117/'Total x Ano'!$E$30</f>
        <v>0</v>
      </c>
      <c r="Y117" s="21">
        <f>+L117/'Total x Ano'!$E$30</f>
        <v>9.4265885020477658E-3</v>
      </c>
    </row>
    <row r="118" spans="1:25" x14ac:dyDescent="0.25">
      <c r="A118" s="1" t="s">
        <v>546</v>
      </c>
      <c r="B118" s="174">
        <f>tab_dinamicas!C639</f>
        <v>21988.635839080333</v>
      </c>
      <c r="C118" s="174">
        <f>tab_dinamicas!D639</f>
        <v>0</v>
      </c>
      <c r="D118" s="174">
        <f>tab_dinamicas!E639</f>
        <v>0</v>
      </c>
      <c r="E118" s="174">
        <f>tab_dinamicas!F639</f>
        <v>0</v>
      </c>
      <c r="F118" s="174">
        <f>tab_dinamicas!G639</f>
        <v>111476.21750854817</v>
      </c>
      <c r="G118" s="174">
        <f>tab_dinamicas!H639</f>
        <v>0</v>
      </c>
      <c r="H118" s="174">
        <f>tab_dinamicas!I639</f>
        <v>0</v>
      </c>
      <c r="I118" s="174">
        <f>tab_dinamicas!J639</f>
        <v>12391.709721882731</v>
      </c>
      <c r="J118" s="174">
        <f>tab_dinamicas!K639</f>
        <v>0</v>
      </c>
      <c r="K118" s="174">
        <f>tab_dinamicas!L639</f>
        <v>0</v>
      </c>
      <c r="L118" s="174">
        <f t="shared" si="6"/>
        <v>145856.56306951123</v>
      </c>
      <c r="N118" s="1" t="s">
        <v>546</v>
      </c>
      <c r="O118" s="21">
        <f>+B118/'Total x Ano'!$E$30</f>
        <v>3.059218036946299E-4</v>
      </c>
      <c r="P118" s="21">
        <f>+C118/'Total x Ano'!$E$30</f>
        <v>0</v>
      </c>
      <c r="Q118" s="21">
        <f>+D118/'Total x Ano'!$E$30</f>
        <v>0</v>
      </c>
      <c r="R118" s="21">
        <f>+E118/'Total x Ano'!$E$30</f>
        <v>0</v>
      </c>
      <c r="S118" s="21">
        <f>+F118/'Total x Ano'!$E$30</f>
        <v>1.5509377561594238E-3</v>
      </c>
      <c r="T118" s="21">
        <f>+G118/'Total x Ano'!$E$30</f>
        <v>0</v>
      </c>
      <c r="U118" s="21">
        <f>+H118/'Total x Ano'!$E$30</f>
        <v>0</v>
      </c>
      <c r="V118" s="21">
        <f>+I118/'Total x Ano'!$E$30</f>
        <v>1.72402427177456E-4</v>
      </c>
      <c r="W118" s="21">
        <f>+J118/'Total x Ano'!$E$30</f>
        <v>0</v>
      </c>
      <c r="X118" s="21">
        <f>+K118/'Total x Ano'!$E$30</f>
        <v>0</v>
      </c>
      <c r="Y118" s="21">
        <f>+L118/'Total x Ano'!$E$30</f>
        <v>2.0292619870315096E-3</v>
      </c>
    </row>
    <row r="119" spans="1:25" x14ac:dyDescent="0.25">
      <c r="A119" s="1" t="s">
        <v>547</v>
      </c>
      <c r="B119" s="174">
        <f>tab_dinamicas!C640</f>
        <v>139146.68660279931</v>
      </c>
      <c r="C119" s="174">
        <f>tab_dinamicas!D640</f>
        <v>0</v>
      </c>
      <c r="D119" s="174">
        <f>tab_dinamicas!E640</f>
        <v>0</v>
      </c>
      <c r="E119" s="174">
        <f>tab_dinamicas!F640</f>
        <v>0</v>
      </c>
      <c r="F119" s="174">
        <f>tab_dinamicas!G640</f>
        <v>823710.00364733965</v>
      </c>
      <c r="G119" s="174">
        <f>tab_dinamicas!H640</f>
        <v>0</v>
      </c>
      <c r="H119" s="174">
        <f>tab_dinamicas!I640</f>
        <v>0</v>
      </c>
      <c r="I119" s="174">
        <f>tab_dinamicas!J640</f>
        <v>51913.481005760375</v>
      </c>
      <c r="J119" s="174">
        <f>tab_dinamicas!K640</f>
        <v>0</v>
      </c>
      <c r="K119" s="174">
        <f>tab_dinamicas!L640</f>
        <v>0</v>
      </c>
      <c r="L119" s="174">
        <f t="shared" si="6"/>
        <v>1014770.1712558994</v>
      </c>
      <c r="N119" s="1" t="s">
        <v>547</v>
      </c>
      <c r="O119" s="21">
        <f>+B119/'Total x Ano'!$E$30</f>
        <v>1.935909333129424E-3</v>
      </c>
      <c r="P119" s="21">
        <f>+C119/'Total x Ano'!$E$30</f>
        <v>0</v>
      </c>
      <c r="Q119" s="21">
        <f>+D119/'Total x Ano'!$E$30</f>
        <v>0</v>
      </c>
      <c r="R119" s="21">
        <f>+E119/'Total x Ano'!$E$30</f>
        <v>0</v>
      </c>
      <c r="S119" s="21">
        <f>+F119/'Total x Ano'!$E$30</f>
        <v>1.1460049267323887E-2</v>
      </c>
      <c r="T119" s="21">
        <f>+G119/'Total x Ano'!$E$30</f>
        <v>0</v>
      </c>
      <c r="U119" s="21">
        <f>+H119/'Total x Ano'!$E$30</f>
        <v>0</v>
      </c>
      <c r="V119" s="21">
        <f>+I119/'Total x Ano'!$E$30</f>
        <v>7.2225789092032007E-4</v>
      </c>
      <c r="W119" s="21">
        <f>+J119/'Total x Ano'!$E$30</f>
        <v>0</v>
      </c>
      <c r="X119" s="21">
        <f>+K119/'Total x Ano'!$E$30</f>
        <v>0</v>
      </c>
      <c r="Y119" s="21">
        <f>+L119/'Total x Ano'!$E$30</f>
        <v>1.4118216491373632E-2</v>
      </c>
    </row>
    <row r="120" spans="1:25" x14ac:dyDescent="0.25">
      <c r="A120" s="1" t="s">
        <v>548</v>
      </c>
      <c r="B120" s="174">
        <f>tab_dinamicas!C641</f>
        <v>429725.54854209983</v>
      </c>
      <c r="C120" s="174">
        <f>tab_dinamicas!D641</f>
        <v>0</v>
      </c>
      <c r="D120" s="174">
        <f>tab_dinamicas!E641</f>
        <v>0</v>
      </c>
      <c r="E120" s="174">
        <f>tab_dinamicas!F641</f>
        <v>0</v>
      </c>
      <c r="F120" s="174">
        <f>tab_dinamicas!G641</f>
        <v>3754464.1790608671</v>
      </c>
      <c r="G120" s="174">
        <f>tab_dinamicas!H641</f>
        <v>0</v>
      </c>
      <c r="H120" s="174">
        <f>tab_dinamicas!I641</f>
        <v>0</v>
      </c>
      <c r="I120" s="174">
        <f>tab_dinamicas!J641</f>
        <v>247820.11322742206</v>
      </c>
      <c r="J120" s="174">
        <f>tab_dinamicas!K641</f>
        <v>0</v>
      </c>
      <c r="K120" s="174">
        <f>tab_dinamicas!L641</f>
        <v>0</v>
      </c>
      <c r="L120" s="174">
        <f t="shared" si="6"/>
        <v>4432009.8408303894</v>
      </c>
      <c r="N120" s="1" t="s">
        <v>548</v>
      </c>
      <c r="O120" s="21">
        <f>+B120/'Total x Ano'!$E$30</f>
        <v>5.978652603360491E-3</v>
      </c>
      <c r="P120" s="21">
        <f>+C120/'Total x Ano'!$E$30</f>
        <v>0</v>
      </c>
      <c r="Q120" s="21">
        <f>+D120/'Total x Ano'!$E$30</f>
        <v>0</v>
      </c>
      <c r="R120" s="21">
        <f>+E120/'Total x Ano'!$E$30</f>
        <v>0</v>
      </c>
      <c r="S120" s="21">
        <f>+F120/'Total x Ano'!$E$30</f>
        <v>5.2234820839764155E-2</v>
      </c>
      <c r="T120" s="21">
        <f>+G120/'Total x Ano'!$E$30</f>
        <v>0</v>
      </c>
      <c r="U120" s="21">
        <f>+H120/'Total x Ano'!$E$30</f>
        <v>0</v>
      </c>
      <c r="V120" s="21">
        <f>+I120/'Total x Ano'!$E$30</f>
        <v>3.4478526355690123E-3</v>
      </c>
      <c r="W120" s="21">
        <f>+J120/'Total x Ano'!$E$30</f>
        <v>0</v>
      </c>
      <c r="X120" s="21">
        <f>+K120/'Total x Ano'!$E$30</f>
        <v>0</v>
      </c>
      <c r="Y120" s="21">
        <f>+L120/'Total x Ano'!$E$30</f>
        <v>6.1661326078693665E-2</v>
      </c>
    </row>
    <row r="121" spans="1:25" x14ac:dyDescent="0.25">
      <c r="A121" s="1" t="s">
        <v>549</v>
      </c>
      <c r="B121" s="174">
        <f>tab_dinamicas!C642</f>
        <v>139004.20314537422</v>
      </c>
      <c r="C121" s="174">
        <f>tab_dinamicas!D642</f>
        <v>0</v>
      </c>
      <c r="D121" s="174">
        <f>tab_dinamicas!E642</f>
        <v>0</v>
      </c>
      <c r="E121" s="174">
        <f>tab_dinamicas!F642</f>
        <v>0</v>
      </c>
      <c r="F121" s="174">
        <f>tab_dinamicas!G642</f>
        <v>518845.98331609811</v>
      </c>
      <c r="G121" s="174">
        <f>tab_dinamicas!H642</f>
        <v>0</v>
      </c>
      <c r="H121" s="174">
        <f>tab_dinamicas!I642</f>
        <v>0</v>
      </c>
      <c r="I121" s="174">
        <f>tab_dinamicas!J642</f>
        <v>49205.180157889161</v>
      </c>
      <c r="J121" s="174">
        <f>tab_dinamicas!K642</f>
        <v>0</v>
      </c>
      <c r="K121" s="174">
        <f>tab_dinamicas!L642</f>
        <v>0</v>
      </c>
      <c r="L121" s="174">
        <f t="shared" si="6"/>
        <v>707055.36661936145</v>
      </c>
      <c r="N121" s="1" t="s">
        <v>549</v>
      </c>
      <c r="O121" s="21">
        <f>+B121/'Total x Ano'!$E$30</f>
        <v>1.9339270002275049E-3</v>
      </c>
      <c r="P121" s="21">
        <f>+C121/'Total x Ano'!$E$30</f>
        <v>0</v>
      </c>
      <c r="Q121" s="21">
        <f>+D121/'Total x Ano'!$E$30</f>
        <v>0</v>
      </c>
      <c r="R121" s="21">
        <f>+E121/'Total x Ano'!$E$30</f>
        <v>0</v>
      </c>
      <c r="S121" s="21">
        <f>+F121/'Total x Ano'!$E$30</f>
        <v>7.2185605426995543E-3</v>
      </c>
      <c r="T121" s="21">
        <f>+G121/'Total x Ano'!$E$30</f>
        <v>0</v>
      </c>
      <c r="U121" s="21">
        <f>+H121/'Total x Ano'!$E$30</f>
        <v>0</v>
      </c>
      <c r="V121" s="21">
        <f>+I121/'Total x Ano'!$E$30</f>
        <v>6.8457805091606133E-4</v>
      </c>
      <c r="W121" s="21">
        <f>+J121/'Total x Ano'!$E$30</f>
        <v>0</v>
      </c>
      <c r="X121" s="21">
        <f>+K121/'Total x Ano'!$E$30</f>
        <v>0</v>
      </c>
      <c r="Y121" s="21">
        <f>+L121/'Total x Ano'!$E$30</f>
        <v>9.8370655938431195E-3</v>
      </c>
    </row>
    <row r="122" spans="1:25" x14ac:dyDescent="0.25">
      <c r="A122" s="1" t="s">
        <v>550</v>
      </c>
      <c r="B122" s="174">
        <f>tab_dinamicas!C643</f>
        <v>73609.999805545129</v>
      </c>
      <c r="C122" s="174">
        <f>tab_dinamicas!D643</f>
        <v>0</v>
      </c>
      <c r="D122" s="174">
        <f>tab_dinamicas!E643</f>
        <v>0</v>
      </c>
      <c r="E122" s="174">
        <f>tab_dinamicas!F643</f>
        <v>0</v>
      </c>
      <c r="F122" s="174">
        <f>tab_dinamicas!G643</f>
        <v>193326.85094226335</v>
      </c>
      <c r="G122" s="174">
        <f>tab_dinamicas!H643</f>
        <v>0</v>
      </c>
      <c r="H122" s="174">
        <f>tab_dinamicas!I643</f>
        <v>0</v>
      </c>
      <c r="I122" s="174">
        <f>tab_dinamicas!J643</f>
        <v>22891.048909237375</v>
      </c>
      <c r="J122" s="174">
        <f>tab_dinamicas!K643</f>
        <v>0</v>
      </c>
      <c r="K122" s="174">
        <f>tab_dinamicas!L643</f>
        <v>0</v>
      </c>
      <c r="L122" s="174">
        <f t="shared" si="6"/>
        <v>289827.89965704584</v>
      </c>
      <c r="N122" s="1" t="s">
        <v>550</v>
      </c>
      <c r="O122" s="21">
        <f>+B122/'Total x Ano'!$E$30</f>
        <v>1.0241155511089481E-3</v>
      </c>
      <c r="P122" s="21">
        <f>+C122/'Total x Ano'!$E$30</f>
        <v>0</v>
      </c>
      <c r="Q122" s="21">
        <f>+D122/'Total x Ano'!$E$30</f>
        <v>0</v>
      </c>
      <c r="R122" s="21">
        <f>+E122/'Total x Ano'!$E$30</f>
        <v>0</v>
      </c>
      <c r="S122" s="21">
        <f>+F122/'Total x Ano'!$E$30</f>
        <v>2.6897029618247431E-3</v>
      </c>
      <c r="T122" s="21">
        <f>+G122/'Total x Ano'!$E$30</f>
        <v>0</v>
      </c>
      <c r="U122" s="21">
        <f>+H122/'Total x Ano'!$E$30</f>
        <v>0</v>
      </c>
      <c r="V122" s="21">
        <f>+I122/'Total x Ano'!$E$30</f>
        <v>3.1847682694029195E-4</v>
      </c>
      <c r="W122" s="21">
        <f>+J122/'Total x Ano'!$E$30</f>
        <v>0</v>
      </c>
      <c r="X122" s="21">
        <f>+K122/'Total x Ano'!$E$30</f>
        <v>0</v>
      </c>
      <c r="Y122" s="21">
        <f>+L122/'Total x Ano'!$E$30</f>
        <v>4.0322953398739831E-3</v>
      </c>
    </row>
    <row r="123" spans="1:25" x14ac:dyDescent="0.25">
      <c r="A123" s="1" t="s">
        <v>551</v>
      </c>
      <c r="B123" s="174">
        <f>tab_dinamicas!C644</f>
        <v>82110.334948082498</v>
      </c>
      <c r="C123" s="174">
        <f>tab_dinamicas!D644</f>
        <v>0</v>
      </c>
      <c r="D123" s="174">
        <f>tab_dinamicas!E644</f>
        <v>0</v>
      </c>
      <c r="E123" s="174">
        <f>tab_dinamicas!F644</f>
        <v>0</v>
      </c>
      <c r="F123" s="174">
        <f>tab_dinamicas!G644</f>
        <v>433155.2836674205</v>
      </c>
      <c r="G123" s="174">
        <f>tab_dinamicas!H644</f>
        <v>0</v>
      </c>
      <c r="H123" s="174">
        <f>tab_dinamicas!I644</f>
        <v>0</v>
      </c>
      <c r="I123" s="174">
        <f>tab_dinamicas!J644</f>
        <v>41718.277455440853</v>
      </c>
      <c r="J123" s="174">
        <f>tab_dinamicas!K644</f>
        <v>0</v>
      </c>
      <c r="K123" s="174">
        <f>tab_dinamicas!L644</f>
        <v>0</v>
      </c>
      <c r="L123" s="174">
        <f t="shared" si="6"/>
        <v>556983.89607094391</v>
      </c>
      <c r="N123" s="1" t="s">
        <v>551</v>
      </c>
      <c r="O123" s="21">
        <f>+B123/'Total x Ano'!$E$30</f>
        <v>1.1423783609460245E-3</v>
      </c>
      <c r="P123" s="21">
        <f>+C123/'Total x Ano'!$E$30</f>
        <v>0</v>
      </c>
      <c r="Q123" s="21">
        <f>+D123/'Total x Ano'!$E$30</f>
        <v>0</v>
      </c>
      <c r="R123" s="21">
        <f>+E123/'Total x Ano'!$E$30</f>
        <v>0</v>
      </c>
      <c r="S123" s="21">
        <f>+F123/'Total x Ano'!$E$30</f>
        <v>6.0263695587647065E-3</v>
      </c>
      <c r="T123" s="21">
        <f>+G123/'Total x Ano'!$E$30</f>
        <v>0</v>
      </c>
      <c r="U123" s="21">
        <f>+H123/'Total x Ano'!$E$30</f>
        <v>0</v>
      </c>
      <c r="V123" s="21">
        <f>+I123/'Total x Ano'!$E$30</f>
        <v>5.8041484608693534E-4</v>
      </c>
      <c r="W123" s="21">
        <f>+J123/'Total x Ano'!$E$30</f>
        <v>0</v>
      </c>
      <c r="X123" s="21">
        <f>+K123/'Total x Ano'!$E$30</f>
        <v>0</v>
      </c>
      <c r="Y123" s="21">
        <f>+L123/'Total x Ano'!$E$30</f>
        <v>7.749162765797667E-3</v>
      </c>
    </row>
    <row r="124" spans="1:25" x14ac:dyDescent="0.25">
      <c r="A124" s="1" t="s">
        <v>552</v>
      </c>
      <c r="B124" s="174">
        <f>tab_dinamicas!C645</f>
        <v>10079.547436710052</v>
      </c>
      <c r="C124" s="174">
        <f>tab_dinamicas!D645</f>
        <v>0</v>
      </c>
      <c r="D124" s="174">
        <f>tab_dinamicas!E645</f>
        <v>0</v>
      </c>
      <c r="E124" s="174">
        <f>tab_dinamicas!F645</f>
        <v>0</v>
      </c>
      <c r="F124" s="174">
        <f>tab_dinamicas!G645</f>
        <v>38003.991201303506</v>
      </c>
      <c r="G124" s="174">
        <f>tab_dinamicas!H645</f>
        <v>0</v>
      </c>
      <c r="H124" s="174">
        <f>tab_dinamicas!I645</f>
        <v>0</v>
      </c>
      <c r="I124" s="174">
        <f>tab_dinamicas!J645</f>
        <v>5358.8747661498046</v>
      </c>
      <c r="J124" s="174">
        <f>tab_dinamicas!K645</f>
        <v>0</v>
      </c>
      <c r="K124" s="174">
        <f>tab_dinamicas!L645</f>
        <v>0</v>
      </c>
      <c r="L124" s="174">
        <f t="shared" si="6"/>
        <v>53442.413404163366</v>
      </c>
      <c r="N124" s="1" t="s">
        <v>552</v>
      </c>
      <c r="O124" s="21">
        <f>+B124/'Total x Ano'!$E$30</f>
        <v>1.4023395333982171E-4</v>
      </c>
      <c r="P124" s="21">
        <f>+C124/'Total x Ano'!$E$30</f>
        <v>0</v>
      </c>
      <c r="Q124" s="21">
        <f>+D124/'Total x Ano'!$E$30</f>
        <v>0</v>
      </c>
      <c r="R124" s="21">
        <f>+E124/'Total x Ano'!$E$30</f>
        <v>0</v>
      </c>
      <c r="S124" s="21">
        <f>+F124/'Total x Ano'!$E$30</f>
        <v>5.2873900959487065E-4</v>
      </c>
      <c r="T124" s="21">
        <f>+G124/'Total x Ano'!$E$30</f>
        <v>0</v>
      </c>
      <c r="U124" s="21">
        <f>+H124/'Total x Ano'!$E$30</f>
        <v>0</v>
      </c>
      <c r="V124" s="21">
        <f>+I124/'Total x Ano'!$E$30</f>
        <v>7.455654121664482E-5</v>
      </c>
      <c r="W124" s="21">
        <f>+J124/'Total x Ano'!$E$30</f>
        <v>0</v>
      </c>
      <c r="X124" s="21">
        <f>+K124/'Total x Ano'!$E$30</f>
        <v>0</v>
      </c>
      <c r="Y124" s="21">
        <f>+L124/'Total x Ano'!$E$30</f>
        <v>7.4352950415133726E-4</v>
      </c>
    </row>
    <row r="125" spans="1:25" x14ac:dyDescent="0.25">
      <c r="A125" s="1" t="s">
        <v>553</v>
      </c>
      <c r="B125" s="174">
        <f>tab_dinamicas!C646</f>
        <v>13547.079918467465</v>
      </c>
      <c r="C125" s="174">
        <f>tab_dinamicas!D646</f>
        <v>0</v>
      </c>
      <c r="D125" s="174">
        <f>tab_dinamicas!E646</f>
        <v>0</v>
      </c>
      <c r="E125" s="174">
        <f>tab_dinamicas!F646</f>
        <v>0</v>
      </c>
      <c r="F125" s="174">
        <f>tab_dinamicas!G646</f>
        <v>67572.852234923193</v>
      </c>
      <c r="G125" s="174">
        <f>tab_dinamicas!H646</f>
        <v>0</v>
      </c>
      <c r="H125" s="174">
        <f>tab_dinamicas!I646</f>
        <v>0</v>
      </c>
      <c r="I125" s="174">
        <f>tab_dinamicas!J646</f>
        <v>5782.1293877587123</v>
      </c>
      <c r="J125" s="174">
        <f>tab_dinamicas!K646</f>
        <v>0</v>
      </c>
      <c r="K125" s="174">
        <f>tab_dinamicas!L646</f>
        <v>0</v>
      </c>
      <c r="L125" s="174">
        <f t="shared" si="6"/>
        <v>86902.061541149378</v>
      </c>
      <c r="N125" s="1" t="s">
        <v>553</v>
      </c>
      <c r="O125" s="21">
        <f>+B125/'Total x Ano'!$E$30</f>
        <v>1.884767729013517E-4</v>
      </c>
      <c r="P125" s="21">
        <f>+C125/'Total x Ano'!$E$30</f>
        <v>0</v>
      </c>
      <c r="Q125" s="21">
        <f>+D125/'Total x Ano'!$E$30</f>
        <v>0</v>
      </c>
      <c r="R125" s="21">
        <f>+E125/'Total x Ano'!$E$30</f>
        <v>0</v>
      </c>
      <c r="S125" s="21">
        <f>+F125/'Total x Ano'!$E$30</f>
        <v>9.4012238811823476E-4</v>
      </c>
      <c r="T125" s="21">
        <f>+G125/'Total x Ano'!$E$30</f>
        <v>0</v>
      </c>
      <c r="U125" s="21">
        <f>+H125/'Total x Ano'!$E$30</f>
        <v>0</v>
      </c>
      <c r="V125" s="21">
        <f>+I125/'Total x Ano'!$E$30</f>
        <v>8.0445165604818805E-5</v>
      </c>
      <c r="W125" s="21">
        <f>+J125/'Total x Ano'!$E$30</f>
        <v>0</v>
      </c>
      <c r="X125" s="21">
        <f>+K125/'Total x Ano'!$E$30</f>
        <v>0</v>
      </c>
      <c r="Y125" s="21">
        <f>+L125/'Total x Ano'!$E$30</f>
        <v>1.2090443266244053E-3</v>
      </c>
    </row>
    <row r="126" spans="1:25" x14ac:dyDescent="0.25">
      <c r="A126" s="1" t="s">
        <v>554</v>
      </c>
      <c r="B126" s="174">
        <f>tab_dinamicas!C647</f>
        <v>25152.235782920958</v>
      </c>
      <c r="C126" s="174">
        <f>tab_dinamicas!D647</f>
        <v>0</v>
      </c>
      <c r="D126" s="174">
        <f>tab_dinamicas!E647</f>
        <v>0</v>
      </c>
      <c r="E126" s="174">
        <f>tab_dinamicas!F647</f>
        <v>0</v>
      </c>
      <c r="F126" s="174">
        <f>tab_dinamicas!G647</f>
        <v>152956.905508269</v>
      </c>
      <c r="G126" s="174">
        <f>tab_dinamicas!H647</f>
        <v>0</v>
      </c>
      <c r="H126" s="174">
        <f>tab_dinamicas!I647</f>
        <v>0</v>
      </c>
      <c r="I126" s="174">
        <f>tab_dinamicas!J647</f>
        <v>16194.061637390712</v>
      </c>
      <c r="J126" s="174">
        <f>tab_dinamicas!K647</f>
        <v>0</v>
      </c>
      <c r="K126" s="174">
        <f>tab_dinamicas!L647</f>
        <v>0</v>
      </c>
      <c r="L126" s="174">
        <f t="shared" si="6"/>
        <v>194303.20292858069</v>
      </c>
      <c r="N126" s="1" t="s">
        <v>554</v>
      </c>
      <c r="O126" s="21">
        <f>+B126/'Total x Ano'!$E$30</f>
        <v>3.4993609398852168E-4</v>
      </c>
      <c r="P126" s="21">
        <f>+C126/'Total x Ano'!$E$30</f>
        <v>0</v>
      </c>
      <c r="Q126" s="21">
        <f>+D126/'Total x Ano'!$E$30</f>
        <v>0</v>
      </c>
      <c r="R126" s="21">
        <f>+E126/'Total x Ano'!$E$30</f>
        <v>0</v>
      </c>
      <c r="S126" s="21">
        <f>+F126/'Total x Ano'!$E$30</f>
        <v>2.1280470859167144E-3</v>
      </c>
      <c r="T126" s="21">
        <f>+G126/'Total x Ano'!$E$30</f>
        <v>0</v>
      </c>
      <c r="U126" s="21">
        <f>+H126/'Total x Ano'!$E$30</f>
        <v>0</v>
      </c>
      <c r="V126" s="21">
        <f>+I126/'Total x Ano'!$E$30</f>
        <v>2.2530349683847341E-4</v>
      </c>
      <c r="W126" s="21">
        <f>+J126/'Total x Ano'!$E$30</f>
        <v>0</v>
      </c>
      <c r="X126" s="21">
        <f>+K126/'Total x Ano'!$E$30</f>
        <v>0</v>
      </c>
      <c r="Y126" s="21">
        <f>+L126/'Total x Ano'!$E$30</f>
        <v>2.7032866767437097E-3</v>
      </c>
    </row>
    <row r="127" spans="1:25" x14ac:dyDescent="0.25">
      <c r="A127" s="1" t="s">
        <v>555</v>
      </c>
      <c r="B127" s="174">
        <f>tab_dinamicas!C648</f>
        <v>31043.695535096984</v>
      </c>
      <c r="C127" s="174">
        <f>tab_dinamicas!D648</f>
        <v>0</v>
      </c>
      <c r="D127" s="174">
        <f>tab_dinamicas!E648</f>
        <v>0</v>
      </c>
      <c r="E127" s="174">
        <f>tab_dinamicas!F648</f>
        <v>0</v>
      </c>
      <c r="F127" s="174">
        <f>tab_dinamicas!G648</f>
        <v>243698.13789046626</v>
      </c>
      <c r="G127" s="174">
        <f>tab_dinamicas!H648</f>
        <v>0</v>
      </c>
      <c r="H127" s="174">
        <f>tab_dinamicas!I648</f>
        <v>0</v>
      </c>
      <c r="I127" s="174">
        <f>tab_dinamicas!J648</f>
        <v>15100.075228355026</v>
      </c>
      <c r="J127" s="174">
        <f>tab_dinamicas!K648</f>
        <v>0</v>
      </c>
      <c r="K127" s="174">
        <f>tab_dinamicas!L648</f>
        <v>0</v>
      </c>
      <c r="L127" s="174">
        <f t="shared" si="6"/>
        <v>289841.90865391825</v>
      </c>
      <c r="N127" s="1" t="s">
        <v>555</v>
      </c>
      <c r="O127" s="21">
        <f>+B127/'Total x Ano'!$E$30</f>
        <v>4.3190234268944102E-4</v>
      </c>
      <c r="P127" s="21">
        <f>+C127/'Total x Ano'!$E$30</f>
        <v>0</v>
      </c>
      <c r="Q127" s="21">
        <f>+D127/'Total x Ano'!$E$30</f>
        <v>0</v>
      </c>
      <c r="R127" s="21">
        <f>+E127/'Total x Ano'!$E$30</f>
        <v>0</v>
      </c>
      <c r="S127" s="21">
        <f>+F127/'Total x Ano'!$E$30</f>
        <v>3.3905047337212261E-3</v>
      </c>
      <c r="T127" s="21">
        <f>+G127/'Total x Ano'!$E$30</f>
        <v>0</v>
      </c>
      <c r="U127" s="21">
        <f>+H127/'Total x Ano'!$E$30</f>
        <v>0</v>
      </c>
      <c r="V127" s="21">
        <f>+I127/'Total x Ano'!$E$30</f>
        <v>2.1008316675893328E-4</v>
      </c>
      <c r="W127" s="21">
        <f>+J127/'Total x Ano'!$E$30</f>
        <v>0</v>
      </c>
      <c r="X127" s="21">
        <f>+K127/'Total x Ano'!$E$30</f>
        <v>0</v>
      </c>
      <c r="Y127" s="21">
        <f>+L127/'Total x Ano'!$E$30</f>
        <v>4.0324902431695996E-3</v>
      </c>
    </row>
    <row r="128" spans="1:25" x14ac:dyDescent="0.25">
      <c r="A128" s="11" t="s">
        <v>95</v>
      </c>
      <c r="B128" s="154">
        <f t="shared" ref="B128:K128" si="7">SUM(B101:B127)</f>
        <v>1181714.4881116811</v>
      </c>
      <c r="C128" s="154">
        <f t="shared" si="7"/>
        <v>0</v>
      </c>
      <c r="D128" s="154">
        <f t="shared" si="7"/>
        <v>0</v>
      </c>
      <c r="E128" s="154">
        <f t="shared" si="7"/>
        <v>0</v>
      </c>
      <c r="F128" s="154">
        <f t="shared" si="7"/>
        <v>8077242.2412701212</v>
      </c>
      <c r="G128" s="154">
        <f t="shared" si="7"/>
        <v>0</v>
      </c>
      <c r="H128" s="154">
        <f t="shared" si="7"/>
        <v>0</v>
      </c>
      <c r="I128" s="154">
        <f t="shared" si="7"/>
        <v>630241.699152924</v>
      </c>
      <c r="J128" s="154">
        <f t="shared" si="7"/>
        <v>0</v>
      </c>
      <c r="K128" s="154">
        <f t="shared" si="7"/>
        <v>0</v>
      </c>
      <c r="L128" s="174">
        <f t="shared" si="6"/>
        <v>9889198.4285347257</v>
      </c>
      <c r="N128" s="1" t="s">
        <v>95</v>
      </c>
      <c r="O128" s="21">
        <f>+B128/'Total x Ano'!$E$30</f>
        <v>1.6440866559474656E-2</v>
      </c>
      <c r="P128" s="21">
        <f>+C128/'Total x Ano'!$E$30</f>
        <v>0</v>
      </c>
      <c r="Q128" s="21">
        <f>+D128/'Total x Ano'!$E$30</f>
        <v>0</v>
      </c>
      <c r="R128" s="21">
        <f>+E128/'Total x Ano'!$E$30</f>
        <v>0</v>
      </c>
      <c r="S128" s="21">
        <f>+F128/'Total x Ano'!$E$30</f>
        <v>0.1123764354192497</v>
      </c>
      <c r="T128" s="21">
        <f>+G128/'Total x Ano'!$E$30</f>
        <v>0</v>
      </c>
      <c r="U128" s="21">
        <f>+H128/'Total x Ano'!$E$30</f>
        <v>0</v>
      </c>
      <c r="V128" s="21">
        <f>+I128/'Total x Ano'!$E$30</f>
        <v>8.7683783013841939E-3</v>
      </c>
      <c r="W128" s="21">
        <f>+J128/'Total x Ano'!$E$30</f>
        <v>0</v>
      </c>
      <c r="X128" s="21">
        <f>+K128/'Total x Ano'!$E$30</f>
        <v>0</v>
      </c>
      <c r="Y128" s="21">
        <f>+L128/'Total x Ano'!$E$30</f>
        <v>0.13758568028010854</v>
      </c>
    </row>
    <row r="129" spans="1:25" x14ac:dyDescent="0.25">
      <c r="A129" s="1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</row>
    <row r="130" spans="1:25" x14ac:dyDescent="0.25">
      <c r="A130" s="1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</row>
    <row r="131" spans="1:25" s="134" customFormat="1" x14ac:dyDescent="0.25">
      <c r="A131" s="124"/>
      <c r="B131" s="173">
        <v>2011</v>
      </c>
      <c r="C131" s="156">
        <v>2011</v>
      </c>
      <c r="D131" s="156">
        <v>2011</v>
      </c>
      <c r="E131" s="156">
        <v>2011</v>
      </c>
      <c r="F131" s="156">
        <v>2011</v>
      </c>
      <c r="G131" s="156">
        <v>2011</v>
      </c>
      <c r="H131" s="156">
        <v>2011</v>
      </c>
      <c r="I131" s="156">
        <v>2011</v>
      </c>
      <c r="J131" s="156">
        <v>2011</v>
      </c>
      <c r="K131" s="156">
        <v>2011</v>
      </c>
      <c r="L131" s="156">
        <v>2011</v>
      </c>
      <c r="M131" s="159"/>
      <c r="N131" s="124"/>
      <c r="O131" s="16">
        <v>2011</v>
      </c>
      <c r="P131" s="124">
        <v>2011</v>
      </c>
      <c r="Q131" s="124">
        <v>2011</v>
      </c>
      <c r="R131" s="124">
        <v>2011</v>
      </c>
      <c r="S131" s="124">
        <v>2011</v>
      </c>
      <c r="T131" s="124">
        <v>2011</v>
      </c>
      <c r="U131" s="124">
        <v>2011</v>
      </c>
      <c r="V131" s="124">
        <v>2011</v>
      </c>
      <c r="W131" s="124">
        <v>2011</v>
      </c>
      <c r="X131" s="124">
        <v>2011</v>
      </c>
      <c r="Y131" s="124">
        <v>2011</v>
      </c>
    </row>
    <row r="132" spans="1:25" s="134" customFormat="1" x14ac:dyDescent="0.25">
      <c r="A132" s="124"/>
      <c r="B132" s="156" t="s">
        <v>780</v>
      </c>
      <c r="C132" s="156" t="s">
        <v>782</v>
      </c>
      <c r="D132" s="156" t="s">
        <v>23</v>
      </c>
      <c r="E132" s="156" t="s">
        <v>787</v>
      </c>
      <c r="F132" s="156" t="s">
        <v>788</v>
      </c>
      <c r="G132" s="156" t="s">
        <v>791</v>
      </c>
      <c r="H132" s="156" t="s">
        <v>25</v>
      </c>
      <c r="I132" s="156" t="s">
        <v>24</v>
      </c>
      <c r="J132" s="156" t="s">
        <v>35</v>
      </c>
      <c r="K132" s="156" t="s">
        <v>795</v>
      </c>
      <c r="L132" s="156" t="s">
        <v>935</v>
      </c>
      <c r="M132" s="159"/>
      <c r="N132" s="124"/>
      <c r="O132" s="124" t="s">
        <v>780</v>
      </c>
      <c r="P132" s="124" t="s">
        <v>782</v>
      </c>
      <c r="Q132" s="124" t="s">
        <v>23</v>
      </c>
      <c r="R132" s="124" t="s">
        <v>787</v>
      </c>
      <c r="S132" s="124" t="s">
        <v>788</v>
      </c>
      <c r="T132" s="124" t="s">
        <v>791</v>
      </c>
      <c r="U132" s="124" t="s">
        <v>25</v>
      </c>
      <c r="V132" s="124" t="s">
        <v>24</v>
      </c>
      <c r="W132" s="124" t="s">
        <v>35</v>
      </c>
      <c r="X132" s="124" t="s">
        <v>795</v>
      </c>
      <c r="Y132" s="124" t="s">
        <v>935</v>
      </c>
    </row>
    <row r="133" spans="1:25" x14ac:dyDescent="0.25">
      <c r="A133" s="1" t="s">
        <v>529</v>
      </c>
      <c r="B133" s="174">
        <f>tab_dinamicas!C654</f>
        <v>12964.231239349685</v>
      </c>
      <c r="C133" s="174">
        <f>tab_dinamicas!D654</f>
        <v>0</v>
      </c>
      <c r="D133" s="174">
        <f>tab_dinamicas!E654</f>
        <v>0</v>
      </c>
      <c r="E133" s="174">
        <f>tab_dinamicas!F654</f>
        <v>0</v>
      </c>
      <c r="F133" s="174">
        <f>tab_dinamicas!G654</f>
        <v>32890.00276514874</v>
      </c>
      <c r="G133" s="174">
        <f>tab_dinamicas!H654</f>
        <v>0</v>
      </c>
      <c r="H133" s="174">
        <f>tab_dinamicas!I654</f>
        <v>0</v>
      </c>
      <c r="I133" s="174">
        <f>tab_dinamicas!J654</f>
        <v>2179.9921385032676</v>
      </c>
      <c r="J133" s="174">
        <f>tab_dinamicas!K654</f>
        <v>0</v>
      </c>
      <c r="K133" s="174">
        <f>tab_dinamicas!L654</f>
        <v>0</v>
      </c>
      <c r="L133" s="174">
        <f>SUM(B133:K133)</f>
        <v>48034.226143001688</v>
      </c>
      <c r="N133" s="1" t="s">
        <v>529</v>
      </c>
      <c r="O133" s="21">
        <f>+B133/'Total x Ano'!$F$30</f>
        <v>1.716048991637742E-4</v>
      </c>
      <c r="P133" s="21">
        <f>+C133/'Total x Ano'!$F$30</f>
        <v>0</v>
      </c>
      <c r="Q133" s="21">
        <f>+D133/'Total x Ano'!$F$30</f>
        <v>0</v>
      </c>
      <c r="R133" s="21">
        <f>+E133/'Total x Ano'!$F$30</f>
        <v>0</v>
      </c>
      <c r="S133" s="21">
        <f>+F133/'Total x Ano'!$F$30</f>
        <v>4.3535829497381935E-4</v>
      </c>
      <c r="T133" s="21">
        <f>+G133/'Total x Ano'!$F$30</f>
        <v>0</v>
      </c>
      <c r="U133" s="21">
        <f>+H133/'Total x Ano'!$F$30</f>
        <v>0</v>
      </c>
      <c r="V133" s="21">
        <f>+I133/'Total x Ano'!$F$30</f>
        <v>2.8856113733161031E-5</v>
      </c>
      <c r="W133" s="21">
        <f>+J133/'Total x Ano'!$F$30</f>
        <v>0</v>
      </c>
      <c r="X133" s="21">
        <f>+K133/'Total x Ano'!$F$30</f>
        <v>0</v>
      </c>
      <c r="Y133" s="21">
        <f>+L133/'Total x Ano'!$F$30</f>
        <v>6.3581930787075453E-4</v>
      </c>
    </row>
    <row r="134" spans="1:25" x14ac:dyDescent="0.25">
      <c r="A134" s="1" t="s">
        <v>530</v>
      </c>
      <c r="B134" s="174">
        <f>tab_dinamicas!C655</f>
        <v>1981.4728985722033</v>
      </c>
      <c r="C134" s="174">
        <f>tab_dinamicas!D655</f>
        <v>0</v>
      </c>
      <c r="D134" s="174">
        <f>tab_dinamicas!E655</f>
        <v>0</v>
      </c>
      <c r="E134" s="174">
        <f>tab_dinamicas!F655</f>
        <v>0</v>
      </c>
      <c r="F134" s="174">
        <f>tab_dinamicas!G655</f>
        <v>9335.8079133984029</v>
      </c>
      <c r="G134" s="174">
        <f>tab_dinamicas!H655</f>
        <v>0</v>
      </c>
      <c r="H134" s="174">
        <f>tab_dinamicas!I655</f>
        <v>0</v>
      </c>
      <c r="I134" s="174">
        <f>tab_dinamicas!J655</f>
        <v>1259.2626526705012</v>
      </c>
      <c r="J134" s="174">
        <f>tab_dinamicas!K655</f>
        <v>0</v>
      </c>
      <c r="K134" s="174">
        <f>tab_dinamicas!L655</f>
        <v>0</v>
      </c>
      <c r="L134" s="174">
        <f t="shared" ref="L134:L160" si="8">SUM(B134:K134)</f>
        <v>12576.543464641107</v>
      </c>
      <c r="N134" s="1" t="s">
        <v>530</v>
      </c>
      <c r="O134" s="21">
        <f>+B134/'Total x Ano'!$F$30</f>
        <v>2.6228354823165821E-5</v>
      </c>
      <c r="P134" s="21">
        <f>+C134/'Total x Ano'!$F$30</f>
        <v>0</v>
      </c>
      <c r="Q134" s="21">
        <f>+D134/'Total x Ano'!$F$30</f>
        <v>0</v>
      </c>
      <c r="R134" s="21">
        <f>+E134/'Total x Ano'!$F$30</f>
        <v>0</v>
      </c>
      <c r="S134" s="21">
        <f>+F134/'Total x Ano'!$F$30</f>
        <v>1.235761956118473E-4</v>
      </c>
      <c r="T134" s="21">
        <f>+G134/'Total x Ano'!$F$30</f>
        <v>0</v>
      </c>
      <c r="U134" s="21">
        <f>+H134/'Total x Ano'!$F$30</f>
        <v>0</v>
      </c>
      <c r="V134" s="21">
        <f>+I134/'Total x Ano'!$F$30</f>
        <v>1.6668604296128555E-5</v>
      </c>
      <c r="W134" s="21">
        <f>+J134/'Total x Ano'!$F$30</f>
        <v>0</v>
      </c>
      <c r="X134" s="21">
        <f>+K134/'Total x Ano'!$F$30</f>
        <v>0</v>
      </c>
      <c r="Y134" s="21">
        <f>+L134/'Total x Ano'!$F$30</f>
        <v>1.6647315473114165E-4</v>
      </c>
    </row>
    <row r="135" spans="1:25" x14ac:dyDescent="0.25">
      <c r="A135" s="1" t="s">
        <v>531</v>
      </c>
      <c r="B135" s="174">
        <f>tab_dinamicas!C656</f>
        <v>17063.764086487514</v>
      </c>
      <c r="C135" s="174">
        <f>tab_dinamicas!D656</f>
        <v>0</v>
      </c>
      <c r="D135" s="174">
        <f>tab_dinamicas!E656</f>
        <v>0</v>
      </c>
      <c r="E135" s="174">
        <f>tab_dinamicas!F656</f>
        <v>0</v>
      </c>
      <c r="F135" s="174">
        <f>tab_dinamicas!G656</f>
        <v>66985.720491932501</v>
      </c>
      <c r="G135" s="174">
        <f>tab_dinamicas!H656</f>
        <v>0</v>
      </c>
      <c r="H135" s="174">
        <f>tab_dinamicas!I656</f>
        <v>0</v>
      </c>
      <c r="I135" s="174">
        <f>tab_dinamicas!J656</f>
        <v>5905.6303582391256</v>
      </c>
      <c r="J135" s="174">
        <f>tab_dinamicas!K656</f>
        <v>0</v>
      </c>
      <c r="K135" s="174">
        <f>tab_dinamicas!L656</f>
        <v>0</v>
      </c>
      <c r="L135" s="174">
        <f t="shared" si="8"/>
        <v>89955.114936659142</v>
      </c>
      <c r="N135" s="1" t="s">
        <v>531</v>
      </c>
      <c r="O135" s="21">
        <f>+B135/'Total x Ano'!$F$30</f>
        <v>2.258695838846367E-4</v>
      </c>
      <c r="P135" s="21">
        <f>+C135/'Total x Ano'!$F$30</f>
        <v>0</v>
      </c>
      <c r="Q135" s="21">
        <f>+D135/'Total x Ano'!$F$30</f>
        <v>0</v>
      </c>
      <c r="R135" s="21">
        <f>+E135/'Total x Ano'!$F$30</f>
        <v>0</v>
      </c>
      <c r="S135" s="21">
        <f>+F135/'Total x Ano'!$F$30</f>
        <v>8.8667639431950292E-4</v>
      </c>
      <c r="T135" s="21">
        <f>+G135/'Total x Ano'!$F$30</f>
        <v>0</v>
      </c>
      <c r="U135" s="21">
        <f>+H135/'Total x Ano'!$F$30</f>
        <v>0</v>
      </c>
      <c r="V135" s="21">
        <f>+I135/'Total x Ano'!$F$30</f>
        <v>7.8171631114394178E-5</v>
      </c>
      <c r="W135" s="21">
        <f>+J135/'Total x Ano'!$F$30</f>
        <v>0</v>
      </c>
      <c r="X135" s="21">
        <f>+K135/'Total x Ano'!$F$30</f>
        <v>0</v>
      </c>
      <c r="Y135" s="21">
        <f>+L135/'Total x Ano'!$F$30</f>
        <v>1.1907176093185338E-3</v>
      </c>
    </row>
    <row r="136" spans="1:25" x14ac:dyDescent="0.25">
      <c r="A136" s="1" t="s">
        <v>532</v>
      </c>
      <c r="B136" s="174">
        <f>tab_dinamicas!C657</f>
        <v>505.12543237939462</v>
      </c>
      <c r="C136" s="174">
        <f>tab_dinamicas!D657</f>
        <v>0</v>
      </c>
      <c r="D136" s="174">
        <f>tab_dinamicas!E657</f>
        <v>0</v>
      </c>
      <c r="E136" s="174">
        <f>tab_dinamicas!F657</f>
        <v>0</v>
      </c>
      <c r="F136" s="174">
        <f>tab_dinamicas!G657</f>
        <v>6880.6009795745549</v>
      </c>
      <c r="G136" s="174">
        <f>tab_dinamicas!H657</f>
        <v>0</v>
      </c>
      <c r="H136" s="174">
        <f>tab_dinamicas!I657</f>
        <v>0</v>
      </c>
      <c r="I136" s="174">
        <f>tab_dinamicas!J657</f>
        <v>1085.1942078474365</v>
      </c>
      <c r="J136" s="174">
        <f>tab_dinamicas!K657</f>
        <v>0</v>
      </c>
      <c r="K136" s="174">
        <f>tab_dinamicas!L657</f>
        <v>0</v>
      </c>
      <c r="L136" s="174">
        <f t="shared" si="8"/>
        <v>8470.9206198013853</v>
      </c>
      <c r="N136" s="1" t="s">
        <v>532</v>
      </c>
      <c r="O136" s="21">
        <f>+B136/'Total x Ano'!$F$30</f>
        <v>6.686242885380068E-6</v>
      </c>
      <c r="P136" s="21">
        <f>+C136/'Total x Ano'!$F$30</f>
        <v>0</v>
      </c>
      <c r="Q136" s="21">
        <f>+D136/'Total x Ano'!$F$30</f>
        <v>0</v>
      </c>
      <c r="R136" s="21">
        <f>+E136/'Total x Ano'!$F$30</f>
        <v>0</v>
      </c>
      <c r="S136" s="21">
        <f>+F136/'Total x Ano'!$F$30</f>
        <v>9.1077119459440179E-5</v>
      </c>
      <c r="T136" s="21">
        <f>+G136/'Total x Ano'!$F$30</f>
        <v>0</v>
      </c>
      <c r="U136" s="21">
        <f>+H136/'Total x Ano'!$F$30</f>
        <v>0</v>
      </c>
      <c r="V136" s="21">
        <f>+I136/'Total x Ano'!$F$30</f>
        <v>1.4364495601214886E-5</v>
      </c>
      <c r="W136" s="21">
        <f>+J136/'Total x Ano'!$F$30</f>
        <v>0</v>
      </c>
      <c r="X136" s="21">
        <f>+K136/'Total x Ano'!$F$30</f>
        <v>0</v>
      </c>
      <c r="Y136" s="21">
        <f>+L136/'Total x Ano'!$F$30</f>
        <v>1.1212785794603512E-4</v>
      </c>
    </row>
    <row r="137" spans="1:25" x14ac:dyDescent="0.25">
      <c r="A137" s="1" t="s">
        <v>533</v>
      </c>
      <c r="B137" s="174">
        <f>tab_dinamicas!C658</f>
        <v>9435.4840153430887</v>
      </c>
      <c r="C137" s="174">
        <f>tab_dinamicas!D658</f>
        <v>0</v>
      </c>
      <c r="D137" s="174">
        <f>tab_dinamicas!E658</f>
        <v>0</v>
      </c>
      <c r="E137" s="174">
        <f>tab_dinamicas!F658</f>
        <v>0</v>
      </c>
      <c r="F137" s="174">
        <f>tab_dinamicas!G658</f>
        <v>78551.94381248382</v>
      </c>
      <c r="G137" s="174">
        <f>tab_dinamicas!H658</f>
        <v>0</v>
      </c>
      <c r="H137" s="174">
        <f>tab_dinamicas!I658</f>
        <v>0</v>
      </c>
      <c r="I137" s="174">
        <f>tab_dinamicas!J658</f>
        <v>6040.5256361585552</v>
      </c>
      <c r="J137" s="174">
        <f>tab_dinamicas!K658</f>
        <v>0</v>
      </c>
      <c r="K137" s="174">
        <f>tab_dinamicas!L658</f>
        <v>0</v>
      </c>
      <c r="L137" s="174">
        <f t="shared" si="8"/>
        <v>94027.953463985454</v>
      </c>
      <c r="N137" s="1" t="s">
        <v>533</v>
      </c>
      <c r="O137" s="21">
        <f>+B137/'Total x Ano'!$F$30</f>
        <v>1.2489558795432095E-4</v>
      </c>
      <c r="P137" s="21">
        <f>+C137/'Total x Ano'!$F$30</f>
        <v>0</v>
      </c>
      <c r="Q137" s="21">
        <f>+D137/'Total x Ano'!$F$30</f>
        <v>0</v>
      </c>
      <c r="R137" s="21">
        <f>+E137/'Total x Ano'!$F$30</f>
        <v>0</v>
      </c>
      <c r="S137" s="21">
        <f>+F137/'Total x Ano'!$F$30</f>
        <v>1.0397761462434332E-3</v>
      </c>
      <c r="T137" s="21">
        <f>+G137/'Total x Ano'!$F$30</f>
        <v>0</v>
      </c>
      <c r="U137" s="21">
        <f>+H137/'Total x Ano'!$F$30</f>
        <v>0</v>
      </c>
      <c r="V137" s="21">
        <f>+I137/'Total x Ano'!$F$30</f>
        <v>7.9957212545151977E-5</v>
      </c>
      <c r="W137" s="21">
        <f>+J137/'Total x Ano'!$F$30</f>
        <v>0</v>
      </c>
      <c r="X137" s="21">
        <f>+K137/'Total x Ano'!$F$30</f>
        <v>0</v>
      </c>
      <c r="Y137" s="21">
        <f>+L137/'Total x Ano'!$F$30</f>
        <v>1.2446289467429059E-3</v>
      </c>
    </row>
    <row r="138" spans="1:25" x14ac:dyDescent="0.25">
      <c r="A138" s="1" t="s">
        <v>534</v>
      </c>
      <c r="B138" s="174">
        <f>tab_dinamicas!C659</f>
        <v>510.20113582321551</v>
      </c>
      <c r="C138" s="174">
        <f>tab_dinamicas!D659</f>
        <v>0</v>
      </c>
      <c r="D138" s="174">
        <f>tab_dinamicas!E659</f>
        <v>0</v>
      </c>
      <c r="E138" s="174">
        <f>tab_dinamicas!F659</f>
        <v>0</v>
      </c>
      <c r="F138" s="174">
        <f>tab_dinamicas!G659</f>
        <v>8822.2583563102053</v>
      </c>
      <c r="G138" s="174">
        <f>tab_dinamicas!H659</f>
        <v>0</v>
      </c>
      <c r="H138" s="174">
        <f>tab_dinamicas!I659</f>
        <v>0</v>
      </c>
      <c r="I138" s="174">
        <f>tab_dinamicas!J659</f>
        <v>480.17117845059568</v>
      </c>
      <c r="J138" s="174">
        <f>tab_dinamicas!K659</f>
        <v>0</v>
      </c>
      <c r="K138" s="174">
        <f>tab_dinamicas!L659</f>
        <v>0</v>
      </c>
      <c r="L138" s="174">
        <f t="shared" si="8"/>
        <v>9812.6306705840161</v>
      </c>
      <c r="N138" s="1" t="s">
        <v>534</v>
      </c>
      <c r="O138" s="21">
        <f>+B138/'Total x Ano'!$F$30</f>
        <v>6.7534289422762426E-6</v>
      </c>
      <c r="P138" s="21">
        <f>+C138/'Total x Ano'!$F$30</f>
        <v>0</v>
      </c>
      <c r="Q138" s="21">
        <f>+D138/'Total x Ano'!$F$30</f>
        <v>0</v>
      </c>
      <c r="R138" s="21">
        <f>+E138/'Total x Ano'!$F$30</f>
        <v>0</v>
      </c>
      <c r="S138" s="21">
        <f>+F138/'Total x Ano'!$F$30</f>
        <v>1.1677844429650268E-4</v>
      </c>
      <c r="T138" s="21">
        <f>+G138/'Total x Ano'!$F$30</f>
        <v>0</v>
      </c>
      <c r="U138" s="21">
        <f>+H138/'Total x Ano'!$F$30</f>
        <v>0</v>
      </c>
      <c r="V138" s="21">
        <f>+I138/'Total x Ano'!$F$30</f>
        <v>6.3559284880125645E-6</v>
      </c>
      <c r="W138" s="21">
        <f>+J138/'Total x Ano'!$F$30</f>
        <v>0</v>
      </c>
      <c r="X138" s="21">
        <f>+K138/'Total x Ano'!$F$30</f>
        <v>0</v>
      </c>
      <c r="Y138" s="21">
        <f>+L138/'Total x Ano'!$F$30</f>
        <v>1.2988780172679148E-4</v>
      </c>
    </row>
    <row r="139" spans="1:25" x14ac:dyDescent="0.25">
      <c r="A139" s="1" t="s">
        <v>535</v>
      </c>
      <c r="B139" s="174">
        <f>tab_dinamicas!C660</f>
        <v>1771.8520168068851</v>
      </c>
      <c r="C139" s="174">
        <f>tab_dinamicas!D660</f>
        <v>0</v>
      </c>
      <c r="D139" s="174">
        <f>tab_dinamicas!E660</f>
        <v>0</v>
      </c>
      <c r="E139" s="174">
        <f>tab_dinamicas!F660</f>
        <v>0</v>
      </c>
      <c r="F139" s="174">
        <f>tab_dinamicas!G660</f>
        <v>17421.705945533584</v>
      </c>
      <c r="G139" s="174">
        <f>tab_dinamicas!H660</f>
        <v>0</v>
      </c>
      <c r="H139" s="174">
        <f>tab_dinamicas!I660</f>
        <v>0</v>
      </c>
      <c r="I139" s="174">
        <f>tab_dinamicas!J660</f>
        <v>1382.7697952304934</v>
      </c>
      <c r="J139" s="174">
        <f>tab_dinamicas!K660</f>
        <v>0</v>
      </c>
      <c r="K139" s="174">
        <f>tab_dinamicas!L660</f>
        <v>0</v>
      </c>
      <c r="L139" s="174">
        <f t="shared" si="8"/>
        <v>20576.327757570965</v>
      </c>
      <c r="N139" s="1" t="s">
        <v>535</v>
      </c>
      <c r="O139" s="21">
        <f>+B139/'Total x Ano'!$F$30</f>
        <v>2.3453645732141979E-5</v>
      </c>
      <c r="P139" s="21">
        <f>+C139/'Total x Ano'!$F$30</f>
        <v>0</v>
      </c>
      <c r="Q139" s="21">
        <f>+D139/'Total x Ano'!$F$30</f>
        <v>0</v>
      </c>
      <c r="R139" s="21">
        <f>+E139/'Total x Ano'!$F$30</f>
        <v>0</v>
      </c>
      <c r="S139" s="21">
        <f>+F139/'Total x Ano'!$F$30</f>
        <v>2.3060758766550539E-4</v>
      </c>
      <c r="T139" s="21">
        <f>+G139/'Total x Ano'!$F$30</f>
        <v>0</v>
      </c>
      <c r="U139" s="21">
        <f>+H139/'Total x Ano'!$F$30</f>
        <v>0</v>
      </c>
      <c r="V139" s="21">
        <f>+I139/'Total x Ano'!$F$30</f>
        <v>1.8303443289179138E-5</v>
      </c>
      <c r="W139" s="21">
        <f>+J139/'Total x Ano'!$F$30</f>
        <v>0</v>
      </c>
      <c r="X139" s="21">
        <f>+K139/'Total x Ano'!$F$30</f>
        <v>0</v>
      </c>
      <c r="Y139" s="21">
        <f>+L139/'Total x Ano'!$F$30</f>
        <v>2.7236467668682656E-4</v>
      </c>
    </row>
    <row r="140" spans="1:25" x14ac:dyDescent="0.25">
      <c r="A140" s="1" t="s">
        <v>536</v>
      </c>
      <c r="B140" s="174">
        <f>tab_dinamicas!C661</f>
        <v>10211.358723897829</v>
      </c>
      <c r="C140" s="174">
        <f>tab_dinamicas!D661</f>
        <v>0</v>
      </c>
      <c r="D140" s="174">
        <f>tab_dinamicas!E661</f>
        <v>0</v>
      </c>
      <c r="E140" s="174">
        <f>tab_dinamicas!F661</f>
        <v>0</v>
      </c>
      <c r="F140" s="174">
        <f>tab_dinamicas!G661</f>
        <v>56346.108304984991</v>
      </c>
      <c r="G140" s="174">
        <f>tab_dinamicas!H661</f>
        <v>0</v>
      </c>
      <c r="H140" s="174">
        <f>tab_dinamicas!I661</f>
        <v>0</v>
      </c>
      <c r="I140" s="174">
        <f>tab_dinamicas!J661</f>
        <v>5476.8947282173813</v>
      </c>
      <c r="J140" s="174">
        <f>tab_dinamicas!K661</f>
        <v>0</v>
      </c>
      <c r="K140" s="174">
        <f>tab_dinamicas!L661</f>
        <v>0</v>
      </c>
      <c r="L140" s="174">
        <f t="shared" si="8"/>
        <v>72034.361757100196</v>
      </c>
      <c r="N140" s="1" t="s">
        <v>536</v>
      </c>
      <c r="O140" s="21">
        <f>+B140/'Total x Ano'!$F$30</f>
        <v>1.3516568408783745E-4</v>
      </c>
      <c r="P140" s="21">
        <f>+C140/'Total x Ano'!$F$30</f>
        <v>0</v>
      </c>
      <c r="Q140" s="21">
        <f>+D140/'Total x Ano'!$F$30</f>
        <v>0</v>
      </c>
      <c r="R140" s="21">
        <f>+E140/'Total x Ano'!$F$30</f>
        <v>0</v>
      </c>
      <c r="S140" s="21">
        <f>+F140/'Total x Ano'!$F$30</f>
        <v>7.4584200601107774E-4</v>
      </c>
      <c r="T140" s="21">
        <f>+G140/'Total x Ano'!$F$30</f>
        <v>0</v>
      </c>
      <c r="U140" s="21">
        <f>+H140/'Total x Ano'!$F$30</f>
        <v>0</v>
      </c>
      <c r="V140" s="21">
        <f>+I140/'Total x Ano'!$F$30</f>
        <v>7.249654454740316E-5</v>
      </c>
      <c r="W140" s="21">
        <f>+J140/'Total x Ano'!$F$30</f>
        <v>0</v>
      </c>
      <c r="X140" s="21">
        <f>+K140/'Total x Ano'!$F$30</f>
        <v>0</v>
      </c>
      <c r="Y140" s="21">
        <f>+L140/'Total x Ano'!$F$30</f>
        <v>9.5350423464631831E-4</v>
      </c>
    </row>
    <row r="141" spans="1:25" x14ac:dyDescent="0.25">
      <c r="A141" s="1" t="s">
        <v>537</v>
      </c>
      <c r="B141" s="174">
        <f>tab_dinamicas!C662</f>
        <v>7884.7471452580667</v>
      </c>
      <c r="C141" s="174">
        <f>tab_dinamicas!D662</f>
        <v>0</v>
      </c>
      <c r="D141" s="174">
        <f>tab_dinamicas!E662</f>
        <v>0</v>
      </c>
      <c r="E141" s="174">
        <f>tab_dinamicas!F662</f>
        <v>0</v>
      </c>
      <c r="F141" s="174">
        <f>tab_dinamicas!G662</f>
        <v>42427.975353348826</v>
      </c>
      <c r="G141" s="174">
        <f>tab_dinamicas!H662</f>
        <v>0</v>
      </c>
      <c r="H141" s="174">
        <f>tab_dinamicas!I662</f>
        <v>0</v>
      </c>
      <c r="I141" s="174">
        <f>tab_dinamicas!J662</f>
        <v>3357.24643330767</v>
      </c>
      <c r="J141" s="174">
        <f>tab_dinamicas!K662</f>
        <v>0</v>
      </c>
      <c r="K141" s="174">
        <f>tab_dinamicas!L662</f>
        <v>0</v>
      </c>
      <c r="L141" s="174">
        <f t="shared" si="8"/>
        <v>53669.968931914562</v>
      </c>
      <c r="N141" s="1" t="s">
        <v>537</v>
      </c>
      <c r="O141" s="21">
        <f>+B141/'Total x Ano'!$F$30</f>
        <v>1.0436879856685892E-4</v>
      </c>
      <c r="P141" s="21">
        <f>+C141/'Total x Ano'!$F$30</f>
        <v>0</v>
      </c>
      <c r="Q141" s="21">
        <f>+D141/'Total x Ano'!$F$30</f>
        <v>0</v>
      </c>
      <c r="R141" s="21">
        <f>+E141/'Total x Ano'!$F$30</f>
        <v>0</v>
      </c>
      <c r="S141" s="21">
        <f>+F141/'Total x Ano'!$F$30</f>
        <v>5.6161050337757978E-4</v>
      </c>
      <c r="T141" s="21">
        <f>+G141/'Total x Ano'!$F$30</f>
        <v>0</v>
      </c>
      <c r="U141" s="21">
        <f>+H141/'Total x Ano'!$F$30</f>
        <v>0</v>
      </c>
      <c r="V141" s="21">
        <f>+I141/'Total x Ano'!$F$30</f>
        <v>4.4439190031340631E-5</v>
      </c>
      <c r="W141" s="21">
        <f>+J141/'Total x Ano'!$F$30</f>
        <v>0</v>
      </c>
      <c r="X141" s="21">
        <f>+K141/'Total x Ano'!$F$30</f>
        <v>0</v>
      </c>
      <c r="Y141" s="21">
        <f>+L141/'Total x Ano'!$F$30</f>
        <v>7.1041849197577933E-4</v>
      </c>
    </row>
    <row r="142" spans="1:25" x14ac:dyDescent="0.25">
      <c r="A142" s="1" t="s">
        <v>538</v>
      </c>
      <c r="B142" s="174">
        <f>tab_dinamicas!C663</f>
        <v>15208.210386266455</v>
      </c>
      <c r="C142" s="174">
        <f>tab_dinamicas!D663</f>
        <v>0</v>
      </c>
      <c r="D142" s="174">
        <f>tab_dinamicas!E663</f>
        <v>0</v>
      </c>
      <c r="E142" s="174">
        <f>tab_dinamicas!F663</f>
        <v>0</v>
      </c>
      <c r="F142" s="174">
        <f>tab_dinamicas!G663</f>
        <v>209481.200616227</v>
      </c>
      <c r="G142" s="174">
        <f>tab_dinamicas!H663</f>
        <v>0</v>
      </c>
      <c r="H142" s="174">
        <f>tab_dinamicas!I663</f>
        <v>0</v>
      </c>
      <c r="I142" s="174">
        <f>tab_dinamicas!J663</f>
        <v>5238.613129878192</v>
      </c>
      <c r="J142" s="174">
        <f>tab_dinamicas!K663</f>
        <v>0</v>
      </c>
      <c r="K142" s="174">
        <f>tab_dinamicas!L663</f>
        <v>0</v>
      </c>
      <c r="L142" s="174">
        <f t="shared" si="8"/>
        <v>229928.02413237165</v>
      </c>
      <c r="N142" s="1" t="s">
        <v>538</v>
      </c>
      <c r="O142" s="21">
        <f>+B142/'Total x Ano'!$F$30</f>
        <v>2.013079959477514E-4</v>
      </c>
      <c r="P142" s="21">
        <f>+C142/'Total x Ano'!$F$30</f>
        <v>0</v>
      </c>
      <c r="Q142" s="21">
        <f>+D142/'Total x Ano'!$F$30</f>
        <v>0</v>
      </c>
      <c r="R142" s="21">
        <f>+E142/'Total x Ano'!$F$30</f>
        <v>0</v>
      </c>
      <c r="S142" s="21">
        <f>+F142/'Total x Ano'!$F$30</f>
        <v>2.7728601599871817E-3</v>
      </c>
      <c r="T142" s="21">
        <f>+G142/'Total x Ano'!$F$30</f>
        <v>0</v>
      </c>
      <c r="U142" s="21">
        <f>+H142/'Total x Ano'!$F$30</f>
        <v>0</v>
      </c>
      <c r="V142" s="21">
        <f>+I142/'Total x Ano'!$F$30</f>
        <v>6.9342459364822711E-5</v>
      </c>
      <c r="W142" s="21">
        <f>+J142/'Total x Ano'!$F$30</f>
        <v>0</v>
      </c>
      <c r="X142" s="21">
        <f>+K142/'Total x Ano'!$F$30</f>
        <v>0</v>
      </c>
      <c r="Y142" s="21">
        <f>+L142/'Total x Ano'!$F$30</f>
        <v>3.0435106152997557E-3</v>
      </c>
    </row>
    <row r="143" spans="1:25" x14ac:dyDescent="0.25">
      <c r="A143" s="1" t="s">
        <v>539</v>
      </c>
      <c r="B143" s="174">
        <f>tab_dinamicas!C664</f>
        <v>5395.668557234656</v>
      </c>
      <c r="C143" s="174">
        <f>tab_dinamicas!D664</f>
        <v>0</v>
      </c>
      <c r="D143" s="174">
        <f>tab_dinamicas!E664</f>
        <v>0</v>
      </c>
      <c r="E143" s="174">
        <f>tab_dinamicas!F664</f>
        <v>0</v>
      </c>
      <c r="F143" s="174">
        <f>tab_dinamicas!G664</f>
        <v>45601.834770590998</v>
      </c>
      <c r="G143" s="174">
        <f>tab_dinamicas!H664</f>
        <v>0</v>
      </c>
      <c r="H143" s="174">
        <f>tab_dinamicas!I664</f>
        <v>0</v>
      </c>
      <c r="I143" s="174">
        <f>tab_dinamicas!J664</f>
        <v>4548.992980790199</v>
      </c>
      <c r="J143" s="174">
        <f>tab_dinamicas!K664</f>
        <v>0</v>
      </c>
      <c r="K143" s="174">
        <f>tab_dinamicas!L664</f>
        <v>0</v>
      </c>
      <c r="L143" s="174">
        <f t="shared" si="8"/>
        <v>55546.496308615853</v>
      </c>
      <c r="N143" s="1" t="s">
        <v>539</v>
      </c>
      <c r="O143" s="21">
        <f>+B143/'Total x Ano'!$F$30</f>
        <v>7.1421370198565399E-5</v>
      </c>
      <c r="P143" s="21">
        <f>+C143/'Total x Ano'!$F$30</f>
        <v>0</v>
      </c>
      <c r="Q143" s="21">
        <f>+D143/'Total x Ano'!$F$30</f>
        <v>0</v>
      </c>
      <c r="R143" s="21">
        <f>+E143/'Total x Ano'!$F$30</f>
        <v>0</v>
      </c>
      <c r="S143" s="21">
        <f>+F143/'Total x Ano'!$F$30</f>
        <v>6.0362223667671214E-4</v>
      </c>
      <c r="T143" s="21">
        <f>+G143/'Total x Ano'!$F$30</f>
        <v>0</v>
      </c>
      <c r="U143" s="21">
        <f>+H143/'Total x Ano'!$F$30</f>
        <v>0</v>
      </c>
      <c r="V143" s="21">
        <f>+I143/'Total x Ano'!$F$30</f>
        <v>6.0214097338514984E-5</v>
      </c>
      <c r="W143" s="21">
        <f>+J143/'Total x Ano'!$F$30</f>
        <v>0</v>
      </c>
      <c r="X143" s="21">
        <f>+K143/'Total x Ano'!$F$30</f>
        <v>0</v>
      </c>
      <c r="Y143" s="21">
        <f>+L143/'Total x Ano'!$F$30</f>
        <v>7.3525770421379254E-4</v>
      </c>
    </row>
    <row r="144" spans="1:25" x14ac:dyDescent="0.25">
      <c r="A144" s="1" t="s">
        <v>540</v>
      </c>
      <c r="B144" s="174">
        <f>tab_dinamicas!C665</f>
        <v>7883.1388178051247</v>
      </c>
      <c r="C144" s="174">
        <f>tab_dinamicas!D665</f>
        <v>0</v>
      </c>
      <c r="D144" s="174">
        <f>tab_dinamicas!E665</f>
        <v>0</v>
      </c>
      <c r="E144" s="174">
        <f>tab_dinamicas!F665</f>
        <v>0</v>
      </c>
      <c r="F144" s="174">
        <f>tab_dinamicas!G665</f>
        <v>41898.798746255139</v>
      </c>
      <c r="G144" s="174">
        <f>tab_dinamicas!H665</f>
        <v>0</v>
      </c>
      <c r="H144" s="174">
        <f>tab_dinamicas!I665</f>
        <v>0</v>
      </c>
      <c r="I144" s="174">
        <f>tab_dinamicas!J665</f>
        <v>2365.5161669309464</v>
      </c>
      <c r="J144" s="174">
        <f>tab_dinamicas!K665</f>
        <v>0</v>
      </c>
      <c r="K144" s="174">
        <f>tab_dinamicas!L665</f>
        <v>0</v>
      </c>
      <c r="L144" s="174">
        <f t="shared" si="8"/>
        <v>52147.453730991212</v>
      </c>
      <c r="N144" s="1" t="s">
        <v>540</v>
      </c>
      <c r="O144" s="21">
        <f>+B144/'Total x Ano'!$F$30</f>
        <v>1.0434750946260823E-4</v>
      </c>
      <c r="P144" s="21">
        <f>+C144/'Total x Ano'!$F$30</f>
        <v>0</v>
      </c>
      <c r="Q144" s="21">
        <f>+D144/'Total x Ano'!$F$30</f>
        <v>0</v>
      </c>
      <c r="R144" s="21">
        <f>+E144/'Total x Ano'!$F$30</f>
        <v>0</v>
      </c>
      <c r="S144" s="21">
        <f>+F144/'Total x Ano'!$F$30</f>
        <v>5.5460589997120802E-4</v>
      </c>
      <c r="T144" s="21">
        <f>+G144/'Total x Ano'!$F$30</f>
        <v>0</v>
      </c>
      <c r="U144" s="21">
        <f>+H144/'Total x Ano'!$F$30</f>
        <v>0</v>
      </c>
      <c r="V144" s="21">
        <f>+I144/'Total x Ano'!$F$30</f>
        <v>3.131185766452167E-5</v>
      </c>
      <c r="W144" s="21">
        <f>+J144/'Total x Ano'!$F$30</f>
        <v>0</v>
      </c>
      <c r="X144" s="21">
        <f>+K144/'Total x Ano'!$F$30</f>
        <v>0</v>
      </c>
      <c r="Y144" s="21">
        <f>+L144/'Total x Ano'!$F$30</f>
        <v>6.9026526709833793E-4</v>
      </c>
    </row>
    <row r="145" spans="1:25" x14ac:dyDescent="0.25">
      <c r="A145" s="1" t="s">
        <v>541</v>
      </c>
      <c r="B145" s="174">
        <f>tab_dinamicas!C666</f>
        <v>19961.282071741745</v>
      </c>
      <c r="C145" s="174">
        <f>tab_dinamicas!D666</f>
        <v>0</v>
      </c>
      <c r="D145" s="174">
        <f>tab_dinamicas!E666</f>
        <v>0</v>
      </c>
      <c r="E145" s="174">
        <f>tab_dinamicas!F666</f>
        <v>0</v>
      </c>
      <c r="F145" s="174">
        <f>tab_dinamicas!G666</f>
        <v>278723.85497133009</v>
      </c>
      <c r="G145" s="174">
        <f>tab_dinamicas!H666</f>
        <v>0</v>
      </c>
      <c r="H145" s="174">
        <f>tab_dinamicas!I666</f>
        <v>0</v>
      </c>
      <c r="I145" s="174">
        <f>tab_dinamicas!J666</f>
        <v>17305.038636257908</v>
      </c>
      <c r="J145" s="174">
        <f>tab_dinamicas!K666</f>
        <v>0</v>
      </c>
      <c r="K145" s="174">
        <f>tab_dinamicas!L666</f>
        <v>0</v>
      </c>
      <c r="L145" s="174">
        <f t="shared" si="8"/>
        <v>315990.17567932978</v>
      </c>
      <c r="N145" s="1" t="s">
        <v>541</v>
      </c>
      <c r="O145" s="21">
        <f>+B145/'Total x Ano'!$F$30</f>
        <v>2.6422344170349161E-4</v>
      </c>
      <c r="P145" s="21">
        <f>+C145/'Total x Ano'!$F$30</f>
        <v>0</v>
      </c>
      <c r="Q145" s="21">
        <f>+D145/'Total x Ano'!$F$30</f>
        <v>0</v>
      </c>
      <c r="R145" s="21">
        <f>+E145/'Total x Ano'!$F$30</f>
        <v>0</v>
      </c>
      <c r="S145" s="21">
        <f>+F145/'Total x Ano'!$F$30</f>
        <v>3.6894111300418923E-3</v>
      </c>
      <c r="T145" s="21">
        <f>+G145/'Total x Ano'!$F$30</f>
        <v>0</v>
      </c>
      <c r="U145" s="21">
        <f>+H145/'Total x Ano'!$F$30</f>
        <v>0</v>
      </c>
      <c r="V145" s="21">
        <f>+I145/'Total x Ano'!$F$30</f>
        <v>2.2906328615820171E-4</v>
      </c>
      <c r="W145" s="21">
        <f>+J145/'Total x Ano'!$F$30</f>
        <v>0</v>
      </c>
      <c r="X145" s="21">
        <f>+K145/'Total x Ano'!$F$30</f>
        <v>0</v>
      </c>
      <c r="Y145" s="21">
        <f>+L145/'Total x Ano'!$F$30</f>
        <v>4.1826978579035858E-3</v>
      </c>
    </row>
    <row r="146" spans="1:25" x14ac:dyDescent="0.25">
      <c r="A146" s="1" t="s">
        <v>542</v>
      </c>
      <c r="B146" s="174">
        <f>tab_dinamicas!C667</f>
        <v>4012.9684679976795</v>
      </c>
      <c r="C146" s="174">
        <f>tab_dinamicas!D667</f>
        <v>0</v>
      </c>
      <c r="D146" s="174">
        <f>tab_dinamicas!E667</f>
        <v>0</v>
      </c>
      <c r="E146" s="174">
        <f>tab_dinamicas!F667</f>
        <v>0</v>
      </c>
      <c r="F146" s="174">
        <f>tab_dinamicas!G667</f>
        <v>34531.915351661184</v>
      </c>
      <c r="G146" s="174">
        <f>tab_dinamicas!H667</f>
        <v>0</v>
      </c>
      <c r="H146" s="174">
        <f>tab_dinamicas!I667</f>
        <v>0</v>
      </c>
      <c r="I146" s="174">
        <f>tab_dinamicas!J667</f>
        <v>1505.0143992892017</v>
      </c>
      <c r="J146" s="174">
        <f>tab_dinamicas!K667</f>
        <v>0</v>
      </c>
      <c r="K146" s="174">
        <f>tab_dinamicas!L667</f>
        <v>0</v>
      </c>
      <c r="L146" s="174">
        <f t="shared" si="8"/>
        <v>40049.898218948067</v>
      </c>
      <c r="N146" s="1" t="s">
        <v>542</v>
      </c>
      <c r="O146" s="21">
        <f>+B146/'Total x Ano'!$F$30</f>
        <v>5.3118849593482814E-5</v>
      </c>
      <c r="P146" s="21">
        <f>+C146/'Total x Ano'!$F$30</f>
        <v>0</v>
      </c>
      <c r="Q146" s="21">
        <f>+D146/'Total x Ano'!$F$30</f>
        <v>0</v>
      </c>
      <c r="R146" s="21">
        <f>+E146/'Total x Ano'!$F$30</f>
        <v>0</v>
      </c>
      <c r="S146" s="21">
        <f>+F146/'Total x Ano'!$F$30</f>
        <v>4.5709195882493819E-4</v>
      </c>
      <c r="T146" s="21">
        <f>+G146/'Total x Ano'!$F$30</f>
        <v>0</v>
      </c>
      <c r="U146" s="21">
        <f>+H146/'Total x Ano'!$F$30</f>
        <v>0</v>
      </c>
      <c r="V146" s="21">
        <f>+I146/'Total x Ano'!$F$30</f>
        <v>1.992157031618999E-5</v>
      </c>
      <c r="W146" s="21">
        <f>+J146/'Total x Ano'!$F$30</f>
        <v>0</v>
      </c>
      <c r="X146" s="21">
        <f>+K146/'Total x Ano'!$F$30</f>
        <v>0</v>
      </c>
      <c r="Y146" s="21">
        <f>+L146/'Total x Ano'!$F$30</f>
        <v>5.3013237873461105E-4</v>
      </c>
    </row>
    <row r="147" spans="1:25" x14ac:dyDescent="0.25">
      <c r="A147" s="1" t="s">
        <v>543</v>
      </c>
      <c r="B147" s="174">
        <f>tab_dinamicas!C668</f>
        <v>8899.622873211365</v>
      </c>
      <c r="C147" s="174">
        <f>tab_dinamicas!D668</f>
        <v>0</v>
      </c>
      <c r="D147" s="174">
        <f>tab_dinamicas!E668</f>
        <v>0</v>
      </c>
      <c r="E147" s="174">
        <f>tab_dinamicas!F668</f>
        <v>0</v>
      </c>
      <c r="F147" s="174">
        <f>tab_dinamicas!G668</f>
        <v>38811.492377006529</v>
      </c>
      <c r="G147" s="174">
        <f>tab_dinamicas!H668</f>
        <v>0</v>
      </c>
      <c r="H147" s="174">
        <f>tab_dinamicas!I668</f>
        <v>0</v>
      </c>
      <c r="I147" s="174">
        <f>tab_dinamicas!J668</f>
        <v>1089.3807333976517</v>
      </c>
      <c r="J147" s="174">
        <f>tab_dinamicas!K668</f>
        <v>0</v>
      </c>
      <c r="K147" s="174">
        <f>tab_dinamicas!L668</f>
        <v>0</v>
      </c>
      <c r="L147" s="174">
        <f t="shared" si="8"/>
        <v>48800.495983615547</v>
      </c>
      <c r="N147" s="1" t="s">
        <v>543</v>
      </c>
      <c r="O147" s="21">
        <f>+B147/'Total x Ano'!$F$30</f>
        <v>1.1780250271358655E-4</v>
      </c>
      <c r="P147" s="21">
        <f>+C147/'Total x Ano'!$F$30</f>
        <v>0</v>
      </c>
      <c r="Q147" s="21">
        <f>+D147/'Total x Ano'!$F$30</f>
        <v>0</v>
      </c>
      <c r="R147" s="21">
        <f>+E147/'Total x Ano'!$F$30</f>
        <v>0</v>
      </c>
      <c r="S147" s="21">
        <f>+F147/'Total x Ano'!$F$30</f>
        <v>5.137398518113666E-4</v>
      </c>
      <c r="T147" s="21">
        <f>+G147/'Total x Ano'!$F$30</f>
        <v>0</v>
      </c>
      <c r="U147" s="21">
        <f>+H147/'Total x Ano'!$F$30</f>
        <v>0</v>
      </c>
      <c r="V147" s="21">
        <f>+I147/'Total x Ano'!$F$30</f>
        <v>1.4419911790700202E-5</v>
      </c>
      <c r="W147" s="21">
        <f>+J147/'Total x Ano'!$F$30</f>
        <v>0</v>
      </c>
      <c r="X147" s="21">
        <f>+K147/'Total x Ano'!$F$30</f>
        <v>0</v>
      </c>
      <c r="Y147" s="21">
        <f>+L147/'Total x Ano'!$F$30</f>
        <v>6.4596226631565337E-4</v>
      </c>
    </row>
    <row r="148" spans="1:25" x14ac:dyDescent="0.25">
      <c r="A148" s="1" t="s">
        <v>544</v>
      </c>
      <c r="B148" s="174">
        <f>tab_dinamicas!C669</f>
        <v>29742.819670262896</v>
      </c>
      <c r="C148" s="174">
        <f>tab_dinamicas!D669</f>
        <v>0</v>
      </c>
      <c r="D148" s="174">
        <f>tab_dinamicas!E669</f>
        <v>0</v>
      </c>
      <c r="E148" s="174">
        <f>tab_dinamicas!F669</f>
        <v>0</v>
      </c>
      <c r="F148" s="174">
        <f>tab_dinamicas!G669</f>
        <v>269671.86720004736</v>
      </c>
      <c r="G148" s="174">
        <f>tab_dinamicas!H669</f>
        <v>0</v>
      </c>
      <c r="H148" s="174">
        <f>tab_dinamicas!I669</f>
        <v>0</v>
      </c>
      <c r="I148" s="174">
        <f>tab_dinamicas!J669</f>
        <v>16859.445368977562</v>
      </c>
      <c r="J148" s="174">
        <f>tab_dinamicas!K669</f>
        <v>0</v>
      </c>
      <c r="K148" s="174">
        <f>tab_dinamicas!L669</f>
        <v>0</v>
      </c>
      <c r="L148" s="174">
        <f t="shared" si="8"/>
        <v>316274.13223928784</v>
      </c>
      <c r="N148" s="1" t="s">
        <v>544</v>
      </c>
      <c r="O148" s="21">
        <f>+B148/'Total x Ano'!$F$30</f>
        <v>3.936996707425139E-4</v>
      </c>
      <c r="P148" s="21">
        <f>+C148/'Total x Ano'!$F$30</f>
        <v>0</v>
      </c>
      <c r="Q148" s="21">
        <f>+D148/'Total x Ano'!$F$30</f>
        <v>0</v>
      </c>
      <c r="R148" s="21">
        <f>+E148/'Total x Ano'!$F$30</f>
        <v>0</v>
      </c>
      <c r="S148" s="21">
        <f>+F148/'Total x Ano'!$F$30</f>
        <v>3.5695918040792515E-3</v>
      </c>
      <c r="T148" s="21">
        <f>+G148/'Total x Ano'!$F$30</f>
        <v>0</v>
      </c>
      <c r="U148" s="21">
        <f>+H148/'Total x Ano'!$F$30</f>
        <v>0</v>
      </c>
      <c r="V148" s="21">
        <f>+I148/'Total x Ano'!$F$30</f>
        <v>2.2316505846633463E-4</v>
      </c>
      <c r="W148" s="21">
        <f>+J148/'Total x Ano'!$F$30</f>
        <v>0</v>
      </c>
      <c r="X148" s="21">
        <f>+K148/'Total x Ano'!$F$30</f>
        <v>0</v>
      </c>
      <c r="Y148" s="21">
        <f>+L148/'Total x Ano'!$F$30</f>
        <v>4.1864565332881002E-3</v>
      </c>
    </row>
    <row r="149" spans="1:25" x14ac:dyDescent="0.25">
      <c r="A149" s="1" t="s">
        <v>545</v>
      </c>
      <c r="B149" s="174">
        <f>tab_dinamicas!C670</f>
        <v>84122.667765193037</v>
      </c>
      <c r="C149" s="174">
        <f>tab_dinamicas!D670</f>
        <v>0</v>
      </c>
      <c r="D149" s="174">
        <f>tab_dinamicas!E670</f>
        <v>0</v>
      </c>
      <c r="E149" s="174">
        <f>tab_dinamicas!F670</f>
        <v>0</v>
      </c>
      <c r="F149" s="174">
        <f>tab_dinamicas!G670</f>
        <v>579103.82823999319</v>
      </c>
      <c r="G149" s="174">
        <f>tab_dinamicas!H670</f>
        <v>0</v>
      </c>
      <c r="H149" s="174">
        <f>tab_dinamicas!I670</f>
        <v>0</v>
      </c>
      <c r="I149" s="174">
        <f>tab_dinamicas!J670</f>
        <v>44764.767664434359</v>
      </c>
      <c r="J149" s="174">
        <f>tab_dinamicas!K670</f>
        <v>0</v>
      </c>
      <c r="K149" s="174">
        <f>tab_dinamicas!L670</f>
        <v>0</v>
      </c>
      <c r="L149" s="174">
        <f t="shared" si="8"/>
        <v>707991.26366962062</v>
      </c>
      <c r="N149" s="1" t="s">
        <v>545</v>
      </c>
      <c r="O149" s="21">
        <f>+B149/'Total x Ano'!$F$30</f>
        <v>1.1135146892024864E-3</v>
      </c>
      <c r="P149" s="21">
        <f>+C149/'Total x Ano'!$F$30</f>
        <v>0</v>
      </c>
      <c r="Q149" s="21">
        <f>+D149/'Total x Ano'!$F$30</f>
        <v>0</v>
      </c>
      <c r="R149" s="21">
        <f>+E149/'Total x Ano'!$F$30</f>
        <v>0</v>
      </c>
      <c r="S149" s="21">
        <f>+F149/'Total x Ano'!$F$30</f>
        <v>7.6654799051134957E-3</v>
      </c>
      <c r="T149" s="21">
        <f>+G149/'Total x Ano'!$F$30</f>
        <v>0</v>
      </c>
      <c r="U149" s="21">
        <f>+H149/'Total x Ano'!$F$30</f>
        <v>0</v>
      </c>
      <c r="V149" s="21">
        <f>+I149/'Total x Ano'!$F$30</f>
        <v>5.925421491888151E-4</v>
      </c>
      <c r="W149" s="21">
        <f>+J149/'Total x Ano'!$F$30</f>
        <v>0</v>
      </c>
      <c r="X149" s="21">
        <f>+K149/'Total x Ano'!$F$30</f>
        <v>0</v>
      </c>
      <c r="Y149" s="21">
        <f>+L149/'Total x Ano'!$F$30</f>
        <v>9.3715367435047974E-3</v>
      </c>
    </row>
    <row r="150" spans="1:25" x14ac:dyDescent="0.25">
      <c r="A150" s="1" t="s">
        <v>546</v>
      </c>
      <c r="B150" s="174">
        <f>tab_dinamicas!C671</f>
        <v>24080.924987641152</v>
      </c>
      <c r="C150" s="174">
        <f>tab_dinamicas!D671</f>
        <v>0</v>
      </c>
      <c r="D150" s="174">
        <f>tab_dinamicas!E671</f>
        <v>0</v>
      </c>
      <c r="E150" s="174">
        <f>tab_dinamicas!F671</f>
        <v>0</v>
      </c>
      <c r="F150" s="174">
        <f>tab_dinamicas!G671</f>
        <v>118971.55425834685</v>
      </c>
      <c r="G150" s="174">
        <f>tab_dinamicas!H671</f>
        <v>0</v>
      </c>
      <c r="H150" s="174">
        <f>tab_dinamicas!I671</f>
        <v>0</v>
      </c>
      <c r="I150" s="174">
        <f>tab_dinamicas!J671</f>
        <v>10175.724357340099</v>
      </c>
      <c r="J150" s="174">
        <f>tab_dinamicas!K671</f>
        <v>0</v>
      </c>
      <c r="K150" s="174">
        <f>tab_dinamicas!L671</f>
        <v>0</v>
      </c>
      <c r="L150" s="174">
        <f t="shared" si="8"/>
        <v>153228.20360332812</v>
      </c>
      <c r="N150" s="1" t="s">
        <v>546</v>
      </c>
      <c r="O150" s="21">
        <f>+B150/'Total x Ano'!$F$30</f>
        <v>3.1875431932529004E-4</v>
      </c>
      <c r="P150" s="21">
        <f>+C150/'Total x Ano'!$F$30</f>
        <v>0</v>
      </c>
      <c r="Q150" s="21">
        <f>+D150/'Total x Ano'!$F$30</f>
        <v>0</v>
      </c>
      <c r="R150" s="21">
        <f>+E150/'Total x Ano'!$F$30</f>
        <v>0</v>
      </c>
      <c r="S150" s="21">
        <f>+F150/'Total x Ano'!$F$30</f>
        <v>1.5748023307308131E-3</v>
      </c>
      <c r="T150" s="21">
        <f>+G150/'Total x Ano'!$F$30</f>
        <v>0</v>
      </c>
      <c r="U150" s="21">
        <f>+H150/'Total x Ano'!$F$30</f>
        <v>0</v>
      </c>
      <c r="V150" s="21">
        <f>+I150/'Total x Ano'!$F$30</f>
        <v>1.3469399920602637E-4</v>
      </c>
      <c r="W150" s="21">
        <f>+J150/'Total x Ano'!$F$30</f>
        <v>0</v>
      </c>
      <c r="X150" s="21">
        <f>+K150/'Total x Ano'!$F$30</f>
        <v>0</v>
      </c>
      <c r="Y150" s="21">
        <f>+L150/'Total x Ano'!$F$30</f>
        <v>2.0282506492621298E-3</v>
      </c>
    </row>
    <row r="151" spans="1:25" x14ac:dyDescent="0.25">
      <c r="A151" s="1" t="s">
        <v>547</v>
      </c>
      <c r="B151" s="174">
        <f>tab_dinamicas!C672</f>
        <v>138334.86406073629</v>
      </c>
      <c r="C151" s="174">
        <f>tab_dinamicas!D672</f>
        <v>0</v>
      </c>
      <c r="D151" s="174">
        <f>tab_dinamicas!E672</f>
        <v>0</v>
      </c>
      <c r="E151" s="174">
        <f>tab_dinamicas!F672</f>
        <v>0</v>
      </c>
      <c r="F151" s="174">
        <f>tab_dinamicas!G672</f>
        <v>892846.29354760703</v>
      </c>
      <c r="G151" s="174">
        <f>tab_dinamicas!H672</f>
        <v>0</v>
      </c>
      <c r="H151" s="174">
        <f>tab_dinamicas!I672</f>
        <v>0</v>
      </c>
      <c r="I151" s="174">
        <f>tab_dinamicas!J672</f>
        <v>36029.05938914443</v>
      </c>
      <c r="J151" s="174">
        <f>tab_dinamicas!K672</f>
        <v>0</v>
      </c>
      <c r="K151" s="174">
        <f>tab_dinamicas!L672</f>
        <v>0</v>
      </c>
      <c r="L151" s="174">
        <f t="shared" si="8"/>
        <v>1067210.2169974877</v>
      </c>
      <c r="N151" s="1" t="s">
        <v>547</v>
      </c>
      <c r="O151" s="21">
        <f>+B151/'Total x Ano'!$F$30</f>
        <v>1.8311105348015886E-3</v>
      </c>
      <c r="P151" s="21">
        <f>+C151/'Total x Ano'!$F$30</f>
        <v>0</v>
      </c>
      <c r="Q151" s="21">
        <f>+D151/'Total x Ano'!$F$30</f>
        <v>0</v>
      </c>
      <c r="R151" s="21">
        <f>+E151/'Total x Ano'!$F$30</f>
        <v>0</v>
      </c>
      <c r="S151" s="21">
        <f>+F151/'Total x Ano'!$F$30</f>
        <v>1.1818425276767306E-2</v>
      </c>
      <c r="T151" s="21">
        <f>+G151/'Total x Ano'!$F$30</f>
        <v>0</v>
      </c>
      <c r="U151" s="21">
        <f>+H151/'Total x Ano'!$F$30</f>
        <v>0</v>
      </c>
      <c r="V151" s="21">
        <f>+I151/'Total x Ano'!$F$30</f>
        <v>4.7690935075837967E-4</v>
      </c>
      <c r="W151" s="21">
        <f>+J151/'Total x Ano'!$F$30</f>
        <v>0</v>
      </c>
      <c r="X151" s="21">
        <f>+K151/'Total x Ano'!$F$30</f>
        <v>0</v>
      </c>
      <c r="Y151" s="21">
        <f>+L151/'Total x Ano'!$F$30</f>
        <v>1.4126445162327273E-2</v>
      </c>
    </row>
    <row r="152" spans="1:25" x14ac:dyDescent="0.25">
      <c r="A152" s="1" t="s">
        <v>548</v>
      </c>
      <c r="B152" s="174">
        <f>tab_dinamicas!C673</f>
        <v>450517.17686663539</v>
      </c>
      <c r="C152" s="174">
        <f>tab_dinamicas!D673</f>
        <v>0</v>
      </c>
      <c r="D152" s="174">
        <f>tab_dinamicas!E673</f>
        <v>0</v>
      </c>
      <c r="E152" s="174">
        <f>tab_dinamicas!F673</f>
        <v>0</v>
      </c>
      <c r="F152" s="174">
        <f>tab_dinamicas!G673</f>
        <v>4132602.3914745441</v>
      </c>
      <c r="G152" s="174">
        <f>tab_dinamicas!H673</f>
        <v>0</v>
      </c>
      <c r="H152" s="174">
        <f>tab_dinamicas!I673</f>
        <v>0</v>
      </c>
      <c r="I152" s="174">
        <f>tab_dinamicas!J673</f>
        <v>191581.8228726259</v>
      </c>
      <c r="J152" s="174">
        <f>tab_dinamicas!K673</f>
        <v>0</v>
      </c>
      <c r="K152" s="174">
        <f>tab_dinamicas!L673</f>
        <v>0</v>
      </c>
      <c r="L152" s="174">
        <f t="shared" si="8"/>
        <v>4774701.3912138054</v>
      </c>
      <c r="N152" s="1" t="s">
        <v>548</v>
      </c>
      <c r="O152" s="21">
        <f>+B152/'Total x Ano'!$F$30</f>
        <v>5.9634044842619824E-3</v>
      </c>
      <c r="P152" s="21">
        <f>+C152/'Total x Ano'!$F$30</f>
        <v>0</v>
      </c>
      <c r="Q152" s="21">
        <f>+D152/'Total x Ano'!$F$30</f>
        <v>0</v>
      </c>
      <c r="R152" s="21">
        <f>+E152/'Total x Ano'!$F$30</f>
        <v>0</v>
      </c>
      <c r="S152" s="21">
        <f>+F152/'Total x Ano'!$F$30</f>
        <v>5.4702419571199735E-2</v>
      </c>
      <c r="T152" s="21">
        <f>+G152/'Total x Ano'!$F$30</f>
        <v>0</v>
      </c>
      <c r="U152" s="21">
        <f>+H152/'Total x Ano'!$F$30</f>
        <v>0</v>
      </c>
      <c r="V152" s="21">
        <f>+I152/'Total x Ano'!$F$30</f>
        <v>2.5359297276248034E-3</v>
      </c>
      <c r="W152" s="21">
        <f>+J152/'Total x Ano'!$F$30</f>
        <v>0</v>
      </c>
      <c r="X152" s="21">
        <f>+K152/'Total x Ano'!$F$30</f>
        <v>0</v>
      </c>
      <c r="Y152" s="21">
        <f>+L152/'Total x Ano'!$F$30</f>
        <v>6.3201753783086526E-2</v>
      </c>
    </row>
    <row r="153" spans="1:25" x14ac:dyDescent="0.25">
      <c r="A153" s="1" t="s">
        <v>549</v>
      </c>
      <c r="B153" s="174">
        <f>tab_dinamicas!C674</f>
        <v>145968.95063897592</v>
      </c>
      <c r="C153" s="174">
        <f>tab_dinamicas!D674</f>
        <v>0</v>
      </c>
      <c r="D153" s="174">
        <f>tab_dinamicas!E674</f>
        <v>0</v>
      </c>
      <c r="E153" s="174">
        <f>tab_dinamicas!F674</f>
        <v>0</v>
      </c>
      <c r="F153" s="174">
        <f>tab_dinamicas!G674</f>
        <v>573301.75230612338</v>
      </c>
      <c r="G153" s="174">
        <f>tab_dinamicas!H674</f>
        <v>0</v>
      </c>
      <c r="H153" s="174">
        <f>tab_dinamicas!I674</f>
        <v>0</v>
      </c>
      <c r="I153" s="174">
        <f>tab_dinamicas!J674</f>
        <v>36250.422821703985</v>
      </c>
      <c r="J153" s="174">
        <f>tab_dinamicas!K674</f>
        <v>0</v>
      </c>
      <c r="K153" s="174">
        <f>tab_dinamicas!L674</f>
        <v>0</v>
      </c>
      <c r="L153" s="174">
        <f t="shared" si="8"/>
        <v>755521.12576680328</v>
      </c>
      <c r="N153" s="1" t="s">
        <v>549</v>
      </c>
      <c r="O153" s="21">
        <f>+B153/'Total x Ano'!$F$30</f>
        <v>1.9321613902884927E-3</v>
      </c>
      <c r="P153" s="21">
        <f>+C153/'Total x Ano'!$F$30</f>
        <v>0</v>
      </c>
      <c r="Q153" s="21">
        <f>+D153/'Total x Ano'!$F$30</f>
        <v>0</v>
      </c>
      <c r="R153" s="21">
        <f>+E153/'Total x Ano'!$F$30</f>
        <v>0</v>
      </c>
      <c r="S153" s="21">
        <f>+F153/'Total x Ano'!$F$30</f>
        <v>7.5886790029088052E-3</v>
      </c>
      <c r="T153" s="21">
        <f>+G153/'Total x Ano'!$F$30</f>
        <v>0</v>
      </c>
      <c r="U153" s="21">
        <f>+H153/'Total x Ano'!$F$30</f>
        <v>0</v>
      </c>
      <c r="V153" s="21">
        <f>+I153/'Total x Ano'!$F$30</f>
        <v>4.7983949361232915E-4</v>
      </c>
      <c r="W153" s="21">
        <f>+J153/'Total x Ano'!$F$30</f>
        <v>0</v>
      </c>
      <c r="X153" s="21">
        <f>+K153/'Total x Ano'!$F$30</f>
        <v>0</v>
      </c>
      <c r="Y153" s="21">
        <f>+L153/'Total x Ano'!$F$30</f>
        <v>1.0000679886809628E-2</v>
      </c>
    </row>
    <row r="154" spans="1:25" x14ac:dyDescent="0.25">
      <c r="A154" s="1" t="s">
        <v>550</v>
      </c>
      <c r="B154" s="174">
        <f>tab_dinamicas!C675</f>
        <v>74968.379653175798</v>
      </c>
      <c r="C154" s="174">
        <f>tab_dinamicas!D675</f>
        <v>0</v>
      </c>
      <c r="D154" s="174">
        <f>tab_dinamicas!E675</f>
        <v>0</v>
      </c>
      <c r="E154" s="174">
        <f>tab_dinamicas!F675</f>
        <v>0</v>
      </c>
      <c r="F154" s="174">
        <f>tab_dinamicas!G675</f>
        <v>216271.28084828949</v>
      </c>
      <c r="G154" s="174">
        <f>tab_dinamicas!H675</f>
        <v>0</v>
      </c>
      <c r="H154" s="174">
        <f>tab_dinamicas!I675</f>
        <v>0</v>
      </c>
      <c r="I154" s="174">
        <f>tab_dinamicas!J675</f>
        <v>17651.339091550628</v>
      </c>
      <c r="J154" s="174">
        <f>tab_dinamicas!K675</f>
        <v>0</v>
      </c>
      <c r="K154" s="174">
        <f>tab_dinamicas!L675</f>
        <v>0</v>
      </c>
      <c r="L154" s="174">
        <f t="shared" si="8"/>
        <v>308890.99959301593</v>
      </c>
      <c r="N154" s="1" t="s">
        <v>550</v>
      </c>
      <c r="O154" s="21">
        <f>+B154/'Total x Ano'!$F$30</f>
        <v>9.923412343808293E-4</v>
      </c>
      <c r="P154" s="21">
        <f>+C154/'Total x Ano'!$F$30</f>
        <v>0</v>
      </c>
      <c r="Q154" s="21">
        <f>+D154/'Total x Ano'!$F$30</f>
        <v>0</v>
      </c>
      <c r="R154" s="21">
        <f>+E154/'Total x Ano'!$F$30</f>
        <v>0</v>
      </c>
      <c r="S154" s="21">
        <f>+F154/'Total x Ano'!$F$30</f>
        <v>2.8627390746736397E-3</v>
      </c>
      <c r="T154" s="21">
        <f>+G154/'Total x Ano'!$F$30</f>
        <v>0</v>
      </c>
      <c r="U154" s="21">
        <f>+H154/'Total x Ano'!$F$30</f>
        <v>0</v>
      </c>
      <c r="V154" s="21">
        <f>+I154/'Total x Ano'!$F$30</f>
        <v>2.3364719503900762E-4</v>
      </c>
      <c r="W154" s="21">
        <f>+J154/'Total x Ano'!$F$30</f>
        <v>0</v>
      </c>
      <c r="X154" s="21">
        <f>+K154/'Total x Ano'!$F$30</f>
        <v>0</v>
      </c>
      <c r="Y154" s="21">
        <f>+L154/'Total x Ano'!$F$30</f>
        <v>4.0887275040934765E-3</v>
      </c>
    </row>
    <row r="155" spans="1:25" x14ac:dyDescent="0.25">
      <c r="A155" s="1" t="s">
        <v>551</v>
      </c>
      <c r="B155" s="174">
        <f>tab_dinamicas!C676</f>
        <v>92236.011259065956</v>
      </c>
      <c r="C155" s="174">
        <f>tab_dinamicas!D676</f>
        <v>0</v>
      </c>
      <c r="D155" s="174">
        <f>tab_dinamicas!E676</f>
        <v>0</v>
      </c>
      <c r="E155" s="174">
        <f>tab_dinamicas!F676</f>
        <v>0</v>
      </c>
      <c r="F155" s="174">
        <f>tab_dinamicas!G676</f>
        <v>440270.05358244525</v>
      </c>
      <c r="G155" s="174">
        <f>tab_dinamicas!H676</f>
        <v>0</v>
      </c>
      <c r="H155" s="174">
        <f>tab_dinamicas!I676</f>
        <v>0</v>
      </c>
      <c r="I155" s="174">
        <f>tab_dinamicas!J676</f>
        <v>31396.567717217924</v>
      </c>
      <c r="J155" s="174">
        <f>tab_dinamicas!K676</f>
        <v>0</v>
      </c>
      <c r="K155" s="174">
        <f>tab_dinamicas!L676</f>
        <v>0</v>
      </c>
      <c r="L155" s="174">
        <f t="shared" si="8"/>
        <v>563902.63255872915</v>
      </c>
      <c r="N155" s="1" t="s">
        <v>551</v>
      </c>
      <c r="O155" s="21">
        <f>+B155/'Total x Ano'!$F$30</f>
        <v>1.2209093712659456E-3</v>
      </c>
      <c r="P155" s="21">
        <f>+C155/'Total x Ano'!$F$30</f>
        <v>0</v>
      </c>
      <c r="Q155" s="21">
        <f>+D155/'Total x Ano'!$F$30</f>
        <v>0</v>
      </c>
      <c r="R155" s="21">
        <f>+E155/'Total x Ano'!$F$30</f>
        <v>0</v>
      </c>
      <c r="S155" s="21">
        <f>+F155/'Total x Ano'!$F$30</f>
        <v>5.8277653919442786E-3</v>
      </c>
      <c r="T155" s="21">
        <f>+G155/'Total x Ano'!$F$30</f>
        <v>0</v>
      </c>
      <c r="U155" s="21">
        <f>+H155/'Total x Ano'!$F$30</f>
        <v>0</v>
      </c>
      <c r="V155" s="21">
        <f>+I155/'Total x Ano'!$F$30</f>
        <v>4.1558999818272713E-4</v>
      </c>
      <c r="W155" s="21">
        <f>+J155/'Total x Ano'!$F$30</f>
        <v>0</v>
      </c>
      <c r="X155" s="21">
        <f>+K155/'Total x Ano'!$F$30</f>
        <v>0</v>
      </c>
      <c r="Y155" s="21">
        <f>+L155/'Total x Ano'!$F$30</f>
        <v>7.4642647613929521E-3</v>
      </c>
    </row>
    <row r="156" spans="1:25" x14ac:dyDescent="0.25">
      <c r="A156" s="1" t="s">
        <v>552</v>
      </c>
      <c r="B156" s="174">
        <f>tab_dinamicas!C677</f>
        <v>13286.703817840078</v>
      </c>
      <c r="C156" s="174">
        <f>tab_dinamicas!D677</f>
        <v>0</v>
      </c>
      <c r="D156" s="174">
        <f>tab_dinamicas!E677</f>
        <v>0</v>
      </c>
      <c r="E156" s="174">
        <f>tab_dinamicas!F677</f>
        <v>0</v>
      </c>
      <c r="F156" s="174">
        <f>tab_dinamicas!G677</f>
        <v>43236.394176534755</v>
      </c>
      <c r="G156" s="174">
        <f>tab_dinamicas!H677</f>
        <v>0</v>
      </c>
      <c r="H156" s="174">
        <f>tab_dinamicas!I677</f>
        <v>0</v>
      </c>
      <c r="I156" s="174">
        <f>tab_dinamicas!J677</f>
        <v>5062.9620566768135</v>
      </c>
      <c r="J156" s="174">
        <f>tab_dinamicas!K677</f>
        <v>0</v>
      </c>
      <c r="K156" s="174">
        <f>tab_dinamicas!L677</f>
        <v>0</v>
      </c>
      <c r="L156" s="174">
        <f t="shared" si="8"/>
        <v>61586.060051051645</v>
      </c>
      <c r="N156" s="1" t="s">
        <v>552</v>
      </c>
      <c r="O156" s="21">
        <f>+B156/'Total x Ano'!$F$30</f>
        <v>1.7587340327275382E-4</v>
      </c>
      <c r="P156" s="21">
        <f>+C156/'Total x Ano'!$F$30</f>
        <v>0</v>
      </c>
      <c r="Q156" s="21">
        <f>+D156/'Total x Ano'!$F$30</f>
        <v>0</v>
      </c>
      <c r="R156" s="21">
        <f>+E156/'Total x Ano'!$F$30</f>
        <v>0</v>
      </c>
      <c r="S156" s="21">
        <f>+F156/'Total x Ano'!$F$30</f>
        <v>5.7231137935500318E-4</v>
      </c>
      <c r="T156" s="21">
        <f>+G156/'Total x Ano'!$F$30</f>
        <v>0</v>
      </c>
      <c r="U156" s="21">
        <f>+H156/'Total x Ano'!$F$30</f>
        <v>0</v>
      </c>
      <c r="V156" s="21">
        <f>+I156/'Total x Ano'!$F$30</f>
        <v>6.7017401739096239E-5</v>
      </c>
      <c r="W156" s="21">
        <f>+J156/'Total x Ano'!$F$30</f>
        <v>0</v>
      </c>
      <c r="X156" s="21">
        <f>+K156/'Total x Ano'!$F$30</f>
        <v>0</v>
      </c>
      <c r="Y156" s="21">
        <f>+L156/'Total x Ano'!$F$30</f>
        <v>8.1520218436685317E-4</v>
      </c>
    </row>
    <row r="157" spans="1:25" x14ac:dyDescent="0.25">
      <c r="A157" s="1" t="s">
        <v>553</v>
      </c>
      <c r="B157" s="174">
        <f>tab_dinamicas!C678</f>
        <v>15074.846602486541</v>
      </c>
      <c r="C157" s="174">
        <f>tab_dinamicas!D678</f>
        <v>0</v>
      </c>
      <c r="D157" s="174">
        <f>tab_dinamicas!E678</f>
        <v>0</v>
      </c>
      <c r="E157" s="174">
        <f>tab_dinamicas!F678</f>
        <v>0</v>
      </c>
      <c r="F157" s="174">
        <f>tab_dinamicas!G678</f>
        <v>72449.70799551213</v>
      </c>
      <c r="G157" s="174">
        <f>tab_dinamicas!H678</f>
        <v>0</v>
      </c>
      <c r="H157" s="174">
        <f>tab_dinamicas!I678</f>
        <v>0</v>
      </c>
      <c r="I157" s="174">
        <f>tab_dinamicas!J678</f>
        <v>4564.8473063165511</v>
      </c>
      <c r="J157" s="174">
        <f>tab_dinamicas!K678</f>
        <v>0</v>
      </c>
      <c r="K157" s="174">
        <f>tab_dinamicas!L678</f>
        <v>0</v>
      </c>
      <c r="L157" s="174">
        <f t="shared" si="8"/>
        <v>92089.401904315222</v>
      </c>
      <c r="N157" s="1" t="s">
        <v>553</v>
      </c>
      <c r="O157" s="21">
        <f>+B157/'Total x Ano'!$F$30</f>
        <v>1.9954268659425983E-4</v>
      </c>
      <c r="P157" s="21">
        <f>+C157/'Total x Ano'!$F$30</f>
        <v>0</v>
      </c>
      <c r="Q157" s="21">
        <f>+D157/'Total x Ano'!$F$30</f>
        <v>0</v>
      </c>
      <c r="R157" s="21">
        <f>+E157/'Total x Ano'!$F$30</f>
        <v>0</v>
      </c>
      <c r="S157" s="21">
        <f>+F157/'Total x Ano'!$F$30</f>
        <v>9.5900208855256408E-4</v>
      </c>
      <c r="T157" s="21">
        <f>+G157/'Total x Ano'!$F$30</f>
        <v>0</v>
      </c>
      <c r="U157" s="21">
        <f>+H157/'Total x Ano'!$F$30</f>
        <v>0</v>
      </c>
      <c r="V157" s="21">
        <f>+I157/'Total x Ano'!$F$30</f>
        <v>6.0423957829509731E-5</v>
      </c>
      <c r="W157" s="21">
        <f>+J157/'Total x Ano'!$F$30</f>
        <v>0</v>
      </c>
      <c r="X157" s="21">
        <f>+K157/'Total x Ano'!$F$30</f>
        <v>0</v>
      </c>
      <c r="Y157" s="21">
        <f>+L157/'Total x Ano'!$F$30</f>
        <v>1.2189687329763337E-3</v>
      </c>
    </row>
    <row r="158" spans="1:25" x14ac:dyDescent="0.25">
      <c r="A158" s="1" t="s">
        <v>554</v>
      </c>
      <c r="B158" s="174">
        <f>tab_dinamicas!C679</f>
        <v>30291.855366332165</v>
      </c>
      <c r="C158" s="174">
        <f>tab_dinamicas!D679</f>
        <v>0</v>
      </c>
      <c r="D158" s="174">
        <f>tab_dinamicas!E679</f>
        <v>0</v>
      </c>
      <c r="E158" s="174">
        <f>tab_dinamicas!F679</f>
        <v>0</v>
      </c>
      <c r="F158" s="174">
        <f>tab_dinamicas!G679</f>
        <v>163531.4449106337</v>
      </c>
      <c r="G158" s="174">
        <f>tab_dinamicas!H679</f>
        <v>0</v>
      </c>
      <c r="H158" s="174">
        <f>tab_dinamicas!I679</f>
        <v>0</v>
      </c>
      <c r="I158" s="174">
        <f>tab_dinamicas!J679</f>
        <v>13243.526346180102</v>
      </c>
      <c r="J158" s="174">
        <f>tab_dinamicas!K679</f>
        <v>0</v>
      </c>
      <c r="K158" s="174">
        <f>tab_dinamicas!L679</f>
        <v>0</v>
      </c>
      <c r="L158" s="174">
        <f t="shared" si="8"/>
        <v>207066.82662314596</v>
      </c>
      <c r="N158" s="1" t="s">
        <v>554</v>
      </c>
      <c r="O158" s="21">
        <f>+B158/'Total x Ano'!$F$30</f>
        <v>4.0096714488130488E-4</v>
      </c>
      <c r="P158" s="21">
        <f>+C158/'Total x Ano'!$F$30</f>
        <v>0</v>
      </c>
      <c r="Q158" s="21">
        <f>+D158/'Total x Ano'!$F$30</f>
        <v>0</v>
      </c>
      <c r="R158" s="21">
        <f>+E158/'Total x Ano'!$F$30</f>
        <v>0</v>
      </c>
      <c r="S158" s="21">
        <f>+F158/'Total x Ano'!$F$30</f>
        <v>2.1646325644684569E-3</v>
      </c>
      <c r="T158" s="21">
        <f>+G158/'Total x Ano'!$F$30</f>
        <v>0</v>
      </c>
      <c r="U158" s="21">
        <f>+H158/'Total x Ano'!$F$30</f>
        <v>0</v>
      </c>
      <c r="V158" s="21">
        <f>+I158/'Total x Ano'!$F$30</f>
        <v>1.7530187183879828E-4</v>
      </c>
      <c r="W158" s="21">
        <f>+J158/'Total x Ano'!$F$30</f>
        <v>0</v>
      </c>
      <c r="X158" s="21">
        <f>+K158/'Total x Ano'!$F$30</f>
        <v>0</v>
      </c>
      <c r="Y158" s="21">
        <f>+L158/'Total x Ano'!$F$30</f>
        <v>2.74090158118856E-3</v>
      </c>
    </row>
    <row r="159" spans="1:25" x14ac:dyDescent="0.25">
      <c r="A159" s="1" t="s">
        <v>555</v>
      </c>
      <c r="B159" s="174">
        <f>tab_dinamicas!C680</f>
        <v>31290.657990999713</v>
      </c>
      <c r="C159" s="174">
        <f>tab_dinamicas!D680</f>
        <v>0</v>
      </c>
      <c r="D159" s="174">
        <f>tab_dinamicas!E680</f>
        <v>0</v>
      </c>
      <c r="E159" s="174">
        <f>tab_dinamicas!F680</f>
        <v>0</v>
      </c>
      <c r="F159" s="174">
        <f>tab_dinamicas!G680</f>
        <v>216358.05712219852</v>
      </c>
      <c r="G159" s="174">
        <f>tab_dinamicas!H680</f>
        <v>0</v>
      </c>
      <c r="H159" s="174">
        <f>tab_dinamicas!I680</f>
        <v>0</v>
      </c>
      <c r="I159" s="174">
        <f>tab_dinamicas!J680</f>
        <v>9478.7692374169565</v>
      </c>
      <c r="J159" s="174">
        <f>tab_dinamicas!K680</f>
        <v>0</v>
      </c>
      <c r="K159" s="174">
        <f>tab_dinamicas!L680</f>
        <v>0</v>
      </c>
      <c r="L159" s="174">
        <f t="shared" si="8"/>
        <v>257127.48435061518</v>
      </c>
      <c r="N159" s="1" t="s">
        <v>555</v>
      </c>
      <c r="O159" s="21">
        <f>+B159/'Total x Ano'!$F$30</f>
        <v>4.141880926202149E-4</v>
      </c>
      <c r="P159" s="21">
        <f>+C159/'Total x Ano'!$F$30</f>
        <v>0</v>
      </c>
      <c r="Q159" s="21">
        <f>+D159/'Total x Ano'!$F$30</f>
        <v>0</v>
      </c>
      <c r="R159" s="21">
        <f>+E159/'Total x Ano'!$F$30</f>
        <v>0</v>
      </c>
      <c r="S159" s="21">
        <f>+F159/'Total x Ano'!$F$30</f>
        <v>2.8638877146090927E-3</v>
      </c>
      <c r="T159" s="21">
        <f>+G159/'Total x Ano'!$F$30</f>
        <v>0</v>
      </c>
      <c r="U159" s="21">
        <f>+H159/'Total x Ano'!$F$30</f>
        <v>0</v>
      </c>
      <c r="V159" s="21">
        <f>+I159/'Total x Ano'!$F$30</f>
        <v>1.2546854565864839E-4</v>
      </c>
      <c r="W159" s="21">
        <f>+J159/'Total x Ano'!$F$30</f>
        <v>0</v>
      </c>
      <c r="X159" s="21">
        <f>+K159/'Total x Ano'!$F$30</f>
        <v>0</v>
      </c>
      <c r="Y159" s="21">
        <f>+L159/'Total x Ano'!$F$30</f>
        <v>3.4035443528879559E-3</v>
      </c>
    </row>
    <row r="160" spans="1:25" x14ac:dyDescent="0.25">
      <c r="A160" s="1" t="s">
        <v>95</v>
      </c>
      <c r="B160" s="154">
        <f t="shared" ref="B160:K160" si="9">SUM(B133:B159)</f>
        <v>1253604.9865475197</v>
      </c>
      <c r="C160" s="154">
        <f t="shared" si="9"/>
        <v>0</v>
      </c>
      <c r="D160" s="154">
        <f t="shared" si="9"/>
        <v>0</v>
      </c>
      <c r="E160" s="154">
        <f t="shared" si="9"/>
        <v>0</v>
      </c>
      <c r="F160" s="154">
        <f t="shared" si="9"/>
        <v>8687325.8464180641</v>
      </c>
      <c r="G160" s="154">
        <f t="shared" si="9"/>
        <v>0</v>
      </c>
      <c r="H160" s="154">
        <f t="shared" si="9"/>
        <v>0</v>
      </c>
      <c r="I160" s="154">
        <f t="shared" si="9"/>
        <v>476279.49740475445</v>
      </c>
      <c r="J160" s="154">
        <f t="shared" si="9"/>
        <v>0</v>
      </c>
      <c r="K160" s="154">
        <f t="shared" si="9"/>
        <v>0</v>
      </c>
      <c r="L160" s="174">
        <f t="shared" si="8"/>
        <v>10417210.330370339</v>
      </c>
      <c r="N160" s="1" t="s">
        <v>95</v>
      </c>
      <c r="O160" s="21">
        <f>+B160/'Total x Ano'!$F$30</f>
        <v>1.6593714917297539E-2</v>
      </c>
      <c r="P160" s="21">
        <f>+C160/'Total x Ano'!$F$30</f>
        <v>0</v>
      </c>
      <c r="Q160" s="21">
        <f>+D160/'Total x Ano'!$F$30</f>
        <v>0</v>
      </c>
      <c r="R160" s="21">
        <f>+E160/'Total x Ano'!$F$30</f>
        <v>0</v>
      </c>
      <c r="S160" s="21">
        <f>+F160/'Total x Ano'!$F$30</f>
        <v>0.11499237003367448</v>
      </c>
      <c r="T160" s="21">
        <f>+G160/'Total x Ano'!$F$30</f>
        <v>0</v>
      </c>
      <c r="U160" s="21">
        <f>+H160/'Total x Ano'!$F$30</f>
        <v>0</v>
      </c>
      <c r="V160" s="21">
        <f>+I160/'Total x Ano'!$F$30</f>
        <v>6.3044150954234138E-3</v>
      </c>
      <c r="W160" s="21">
        <f>+J160/'Total x Ano'!$F$30</f>
        <v>0</v>
      </c>
      <c r="X160" s="21">
        <f>+K160/'Total x Ano'!$F$30</f>
        <v>0</v>
      </c>
      <c r="Y160" s="21">
        <f>+L160/'Total x Ano'!$F$30</f>
        <v>0.13789050004639544</v>
      </c>
    </row>
    <row r="161" spans="1:25" x14ac:dyDescent="0.25">
      <c r="A161" s="1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</row>
    <row r="162" spans="1:25" x14ac:dyDescent="0.25">
      <c r="A162" s="1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</row>
    <row r="163" spans="1:25" s="134" customFormat="1" x14ac:dyDescent="0.25">
      <c r="A163" s="124"/>
      <c r="B163" s="173">
        <v>2012</v>
      </c>
      <c r="C163" s="156">
        <v>2012</v>
      </c>
      <c r="D163" s="156">
        <v>2012</v>
      </c>
      <c r="E163" s="156">
        <v>2012</v>
      </c>
      <c r="F163" s="156">
        <v>2012</v>
      </c>
      <c r="G163" s="156">
        <v>2012</v>
      </c>
      <c r="H163" s="156">
        <v>2012</v>
      </c>
      <c r="I163" s="156">
        <v>2012</v>
      </c>
      <c r="J163" s="156">
        <v>2012</v>
      </c>
      <c r="K163" s="156">
        <v>2012</v>
      </c>
      <c r="L163" s="156">
        <v>2012</v>
      </c>
      <c r="M163" s="159"/>
      <c r="N163" s="124"/>
      <c r="O163" s="16">
        <v>2012</v>
      </c>
      <c r="P163" s="124">
        <v>2012</v>
      </c>
      <c r="Q163" s="124">
        <v>2012</v>
      </c>
      <c r="R163" s="124">
        <v>2012</v>
      </c>
      <c r="S163" s="124">
        <v>2012</v>
      </c>
      <c r="T163" s="124">
        <v>2012</v>
      </c>
      <c r="U163" s="124">
        <v>2012</v>
      </c>
      <c r="V163" s="124">
        <v>2012</v>
      </c>
      <c r="W163" s="124">
        <v>2012</v>
      </c>
      <c r="X163" s="124">
        <v>2012</v>
      </c>
      <c r="Y163" s="124">
        <v>2012</v>
      </c>
    </row>
    <row r="164" spans="1:25" s="134" customFormat="1" x14ac:dyDescent="0.25">
      <c r="A164" s="124"/>
      <c r="B164" s="156" t="s">
        <v>780</v>
      </c>
      <c r="C164" s="156" t="s">
        <v>782</v>
      </c>
      <c r="D164" s="156" t="s">
        <v>23</v>
      </c>
      <c r="E164" s="156" t="s">
        <v>787</v>
      </c>
      <c r="F164" s="156" t="s">
        <v>788</v>
      </c>
      <c r="G164" s="156" t="s">
        <v>791</v>
      </c>
      <c r="H164" s="156" t="s">
        <v>25</v>
      </c>
      <c r="I164" s="156" t="s">
        <v>24</v>
      </c>
      <c r="J164" s="156" t="s">
        <v>35</v>
      </c>
      <c r="K164" s="156" t="s">
        <v>795</v>
      </c>
      <c r="L164" s="156" t="s">
        <v>935</v>
      </c>
      <c r="M164" s="159"/>
      <c r="N164" s="124"/>
      <c r="O164" s="124" t="s">
        <v>780</v>
      </c>
      <c r="P164" s="124" t="s">
        <v>782</v>
      </c>
      <c r="Q164" s="124" t="s">
        <v>23</v>
      </c>
      <c r="R164" s="124" t="s">
        <v>787</v>
      </c>
      <c r="S164" s="124" t="s">
        <v>788</v>
      </c>
      <c r="T164" s="124" t="s">
        <v>791</v>
      </c>
      <c r="U164" s="124" t="s">
        <v>25</v>
      </c>
      <c r="V164" s="124" t="s">
        <v>24</v>
      </c>
      <c r="W164" s="124" t="s">
        <v>35</v>
      </c>
      <c r="X164" s="124" t="s">
        <v>795</v>
      </c>
      <c r="Y164" s="124" t="s">
        <v>935</v>
      </c>
    </row>
    <row r="165" spans="1:25" x14ac:dyDescent="0.25">
      <c r="A165" s="1" t="s">
        <v>529</v>
      </c>
      <c r="B165" s="174">
        <f>tab_dinamicas!C686</f>
        <v>13716.515319655335</v>
      </c>
      <c r="C165" s="174">
        <f>tab_dinamicas!D686</f>
        <v>0</v>
      </c>
      <c r="D165" s="174">
        <f>tab_dinamicas!E686</f>
        <v>0</v>
      </c>
      <c r="E165" s="174">
        <f>tab_dinamicas!F686</f>
        <v>0</v>
      </c>
      <c r="F165" s="174">
        <f>tab_dinamicas!G686</f>
        <v>42066.070279231491</v>
      </c>
      <c r="G165" s="174">
        <f>tab_dinamicas!H686</f>
        <v>0</v>
      </c>
      <c r="H165" s="174">
        <f>tab_dinamicas!I686</f>
        <v>0</v>
      </c>
      <c r="I165" s="174">
        <f>tab_dinamicas!J686</f>
        <v>3482.825791766983</v>
      </c>
      <c r="J165" s="174">
        <f>tab_dinamicas!K686</f>
        <v>0</v>
      </c>
      <c r="K165" s="174">
        <f>tab_dinamicas!L686</f>
        <v>0</v>
      </c>
      <c r="L165" s="174">
        <f>SUM(B165:K165)</f>
        <v>59265.411390653811</v>
      </c>
      <c r="N165" s="1" t="s">
        <v>529</v>
      </c>
      <c r="O165" s="21">
        <f>+B165/'Total x Ano'!$G$30</f>
        <v>1.6991245419740414E-4</v>
      </c>
      <c r="P165" s="21">
        <f>+C165/'Total x Ano'!$G$30</f>
        <v>0</v>
      </c>
      <c r="Q165" s="21">
        <f>+D165/'Total x Ano'!$G$30</f>
        <v>0</v>
      </c>
      <c r="R165" s="21">
        <f>+E165/'Total x Ano'!$G$30</f>
        <v>0</v>
      </c>
      <c r="S165" s="21">
        <f>+F165/'Total x Ano'!$G$30</f>
        <v>5.2109074885386465E-4</v>
      </c>
      <c r="T165" s="21">
        <f>+G165/'Total x Ano'!$G$30</f>
        <v>0</v>
      </c>
      <c r="U165" s="21">
        <f>+H165/'Total x Ano'!$G$30</f>
        <v>0</v>
      </c>
      <c r="V165" s="21">
        <f>+I165/'Total x Ano'!$G$30</f>
        <v>4.3143281221955096E-5</v>
      </c>
      <c r="W165" s="21">
        <f>+J165/'Total x Ano'!$G$30</f>
        <v>0</v>
      </c>
      <c r="X165" s="21">
        <f>+K165/'Total x Ano'!$G$30</f>
        <v>0</v>
      </c>
      <c r="Y165" s="21">
        <f>+L165/'Total x Ano'!$G$30</f>
        <v>7.3414648427322393E-4</v>
      </c>
    </row>
    <row r="166" spans="1:25" x14ac:dyDescent="0.25">
      <c r="A166" s="1" t="s">
        <v>530</v>
      </c>
      <c r="B166" s="174">
        <f>tab_dinamicas!C687</f>
        <v>3205.4509315596915</v>
      </c>
      <c r="C166" s="174">
        <f>tab_dinamicas!D687</f>
        <v>0</v>
      </c>
      <c r="D166" s="174">
        <f>tab_dinamicas!E687</f>
        <v>0</v>
      </c>
      <c r="E166" s="174">
        <f>tab_dinamicas!F687</f>
        <v>0</v>
      </c>
      <c r="F166" s="174">
        <f>tab_dinamicas!G687</f>
        <v>11446.426111553279</v>
      </c>
      <c r="G166" s="174">
        <f>tab_dinamicas!H687</f>
        <v>0</v>
      </c>
      <c r="H166" s="174">
        <f>tab_dinamicas!I687</f>
        <v>0</v>
      </c>
      <c r="I166" s="174">
        <f>tab_dinamicas!J687</f>
        <v>1577.054037915638</v>
      </c>
      <c r="J166" s="174">
        <f>tab_dinamicas!K687</f>
        <v>0</v>
      </c>
      <c r="K166" s="174">
        <f>tab_dinamicas!L687</f>
        <v>0</v>
      </c>
      <c r="L166" s="174">
        <f t="shared" ref="L166:L192" si="10">SUM(B166:K166)</f>
        <v>16228.931081028608</v>
      </c>
      <c r="N166" s="1" t="s">
        <v>530</v>
      </c>
      <c r="O166" s="21">
        <f>+B166/'Total x Ano'!$G$30</f>
        <v>3.9707317922811047E-5</v>
      </c>
      <c r="P166" s="21">
        <f>+C166/'Total x Ano'!$G$30</f>
        <v>0</v>
      </c>
      <c r="Q166" s="21">
        <f>+D166/'Total x Ano'!$G$30</f>
        <v>0</v>
      </c>
      <c r="R166" s="21">
        <f>+E166/'Total x Ano'!$G$30</f>
        <v>0</v>
      </c>
      <c r="S166" s="21">
        <f>+F166/'Total x Ano'!$G$30</f>
        <v>1.4179186966067838E-4</v>
      </c>
      <c r="T166" s="21">
        <f>+G166/'Total x Ano'!$G$30</f>
        <v>0</v>
      </c>
      <c r="U166" s="21">
        <f>+H166/'Total x Ano'!$G$30</f>
        <v>0</v>
      </c>
      <c r="V166" s="21">
        <f>+I166/'Total x Ano'!$G$30</f>
        <v>1.953565579445621E-5</v>
      </c>
      <c r="W166" s="21">
        <f>+J166/'Total x Ano'!$G$30</f>
        <v>0</v>
      </c>
      <c r="X166" s="21">
        <f>+K166/'Total x Ano'!$G$30</f>
        <v>0</v>
      </c>
      <c r="Y166" s="21">
        <f>+L166/'Total x Ano'!$G$30</f>
        <v>2.0103484337794563E-4</v>
      </c>
    </row>
    <row r="167" spans="1:25" x14ac:dyDescent="0.25">
      <c r="A167" s="1" t="s">
        <v>531</v>
      </c>
      <c r="B167" s="174">
        <f>tab_dinamicas!C688</f>
        <v>20359.792549508446</v>
      </c>
      <c r="C167" s="174">
        <f>tab_dinamicas!D688</f>
        <v>0</v>
      </c>
      <c r="D167" s="174">
        <f>tab_dinamicas!E688</f>
        <v>0</v>
      </c>
      <c r="E167" s="174">
        <f>tab_dinamicas!F688</f>
        <v>0</v>
      </c>
      <c r="F167" s="174">
        <f>tab_dinamicas!G688</f>
        <v>83927.845373289747</v>
      </c>
      <c r="G167" s="174">
        <f>tab_dinamicas!H688</f>
        <v>0</v>
      </c>
      <c r="H167" s="174">
        <f>tab_dinamicas!I688</f>
        <v>0</v>
      </c>
      <c r="I167" s="174">
        <f>tab_dinamicas!J688</f>
        <v>7245.5536139147807</v>
      </c>
      <c r="J167" s="174">
        <f>tab_dinamicas!K688</f>
        <v>0</v>
      </c>
      <c r="K167" s="174">
        <f>tab_dinamicas!L688</f>
        <v>0</v>
      </c>
      <c r="L167" s="174">
        <f t="shared" si="10"/>
        <v>111533.19153671298</v>
      </c>
      <c r="N167" s="1" t="s">
        <v>531</v>
      </c>
      <c r="O167" s="21">
        <f>+B167/'Total x Ano'!$G$30</f>
        <v>2.5220562500154962E-4</v>
      </c>
      <c r="P167" s="21">
        <f>+C167/'Total x Ano'!$G$30</f>
        <v>0</v>
      </c>
      <c r="Q167" s="21">
        <f>+D167/'Total x Ano'!$G$30</f>
        <v>0</v>
      </c>
      <c r="R167" s="21">
        <f>+E167/'Total x Ano'!$G$30</f>
        <v>0</v>
      </c>
      <c r="S167" s="21">
        <f>+F167/'Total x Ano'!$G$30</f>
        <v>1.0396508041981499E-3</v>
      </c>
      <c r="T167" s="21">
        <f>+G167/'Total x Ano'!$G$30</f>
        <v>0</v>
      </c>
      <c r="U167" s="21">
        <f>+H167/'Total x Ano'!$G$30</f>
        <v>0</v>
      </c>
      <c r="V167" s="21">
        <f>+I167/'Total x Ano'!$G$30</f>
        <v>8.9753830901569424E-5</v>
      </c>
      <c r="W167" s="21">
        <f>+J167/'Total x Ano'!$G$30</f>
        <v>0</v>
      </c>
      <c r="X167" s="21">
        <f>+K167/'Total x Ano'!$G$30</f>
        <v>0</v>
      </c>
      <c r="Y167" s="21">
        <f>+L167/'Total x Ano'!$G$30</f>
        <v>1.3816102601012692E-3</v>
      </c>
    </row>
    <row r="168" spans="1:25" x14ac:dyDescent="0.25">
      <c r="A168" s="1" t="s">
        <v>532</v>
      </c>
      <c r="B168" s="174">
        <f>tab_dinamicas!C689</f>
        <v>961.56490204353634</v>
      </c>
      <c r="C168" s="174">
        <f>tab_dinamicas!D689</f>
        <v>0</v>
      </c>
      <c r="D168" s="174">
        <f>tab_dinamicas!E689</f>
        <v>0</v>
      </c>
      <c r="E168" s="174">
        <f>tab_dinamicas!F689</f>
        <v>0</v>
      </c>
      <c r="F168" s="174">
        <f>tab_dinamicas!G689</f>
        <v>13408.783774001642</v>
      </c>
      <c r="G168" s="174">
        <f>tab_dinamicas!H689</f>
        <v>0</v>
      </c>
      <c r="H168" s="174">
        <f>tab_dinamicas!I689</f>
        <v>0</v>
      </c>
      <c r="I168" s="174">
        <f>tab_dinamicas!J689</f>
        <v>1915.763502763444</v>
      </c>
      <c r="J168" s="174">
        <f>tab_dinamicas!K689</f>
        <v>0</v>
      </c>
      <c r="K168" s="174">
        <f>tab_dinamicas!L689</f>
        <v>0</v>
      </c>
      <c r="L168" s="174">
        <f t="shared" si="10"/>
        <v>16286.112178808622</v>
      </c>
      <c r="N168" s="1" t="s">
        <v>532</v>
      </c>
      <c r="O168" s="21">
        <f>+B168/'Total x Ano'!$G$30</f>
        <v>1.1911323581010604E-5</v>
      </c>
      <c r="P168" s="21">
        <f>+C168/'Total x Ano'!$G$30</f>
        <v>0</v>
      </c>
      <c r="Q168" s="21">
        <f>+D168/'Total x Ano'!$G$30</f>
        <v>0</v>
      </c>
      <c r="R168" s="21">
        <f>+E168/'Total x Ano'!$G$30</f>
        <v>0</v>
      </c>
      <c r="S168" s="21">
        <f>+F168/'Total x Ano'!$G$30</f>
        <v>1.6610044940336925E-4</v>
      </c>
      <c r="T168" s="21">
        <f>+G168/'Total x Ano'!$G$30</f>
        <v>0</v>
      </c>
      <c r="U168" s="21">
        <f>+H168/'Total x Ano'!$G$30</f>
        <v>0</v>
      </c>
      <c r="V168" s="21">
        <f>+I168/'Total x Ano'!$G$30</f>
        <v>2.3731397576606332E-5</v>
      </c>
      <c r="W168" s="21">
        <f>+J168/'Total x Ano'!$G$30</f>
        <v>0</v>
      </c>
      <c r="X168" s="21">
        <f>+K168/'Total x Ano'!$G$30</f>
        <v>0</v>
      </c>
      <c r="Y168" s="21">
        <f>+L168/'Total x Ano'!$G$30</f>
        <v>2.0174317056098617E-4</v>
      </c>
    </row>
    <row r="169" spans="1:25" x14ac:dyDescent="0.25">
      <c r="A169" s="1" t="s">
        <v>533</v>
      </c>
      <c r="B169" s="174">
        <f>tab_dinamicas!C690</f>
        <v>10483.208114418936</v>
      </c>
      <c r="C169" s="174">
        <f>tab_dinamicas!D690</f>
        <v>0</v>
      </c>
      <c r="D169" s="174">
        <f>tab_dinamicas!E690</f>
        <v>0</v>
      </c>
      <c r="E169" s="174">
        <f>tab_dinamicas!F690</f>
        <v>0</v>
      </c>
      <c r="F169" s="174">
        <f>tab_dinamicas!G690</f>
        <v>103038.46467094487</v>
      </c>
      <c r="G169" s="174">
        <f>tab_dinamicas!H690</f>
        <v>0</v>
      </c>
      <c r="H169" s="174">
        <f>tab_dinamicas!I690</f>
        <v>0</v>
      </c>
      <c r="I169" s="174">
        <f>tab_dinamicas!J690</f>
        <v>8288.5986247458331</v>
      </c>
      <c r="J169" s="174">
        <f>tab_dinamicas!K690</f>
        <v>0</v>
      </c>
      <c r="K169" s="174">
        <f>tab_dinamicas!L690</f>
        <v>0</v>
      </c>
      <c r="L169" s="174">
        <f t="shared" si="10"/>
        <v>121810.27141010964</v>
      </c>
      <c r="N169" s="1" t="s">
        <v>533</v>
      </c>
      <c r="O169" s="21">
        <f>+B169/'Total x Ano'!$G$30</f>
        <v>1.298600684702054E-4</v>
      </c>
      <c r="P169" s="21">
        <f>+C169/'Total x Ano'!$G$30</f>
        <v>0</v>
      </c>
      <c r="Q169" s="21">
        <f>+D169/'Total x Ano'!$G$30</f>
        <v>0</v>
      </c>
      <c r="R169" s="21">
        <f>+E169/'Total x Ano'!$G$30</f>
        <v>0</v>
      </c>
      <c r="S169" s="21">
        <f>+F169/'Total x Ano'!$G$30</f>
        <v>1.2763823756231326E-3</v>
      </c>
      <c r="T169" s="21">
        <f>+G169/'Total x Ano'!$G$30</f>
        <v>0</v>
      </c>
      <c r="U169" s="21">
        <f>+H169/'Total x Ano'!$G$30</f>
        <v>0</v>
      </c>
      <c r="V169" s="21">
        <f>+I169/'Total x Ano'!$G$30</f>
        <v>1.0267448410673899E-4</v>
      </c>
      <c r="W169" s="21">
        <f>+J169/'Total x Ano'!$G$30</f>
        <v>0</v>
      </c>
      <c r="X169" s="21">
        <f>+K169/'Total x Ano'!$G$30</f>
        <v>0</v>
      </c>
      <c r="Y169" s="21">
        <f>+L169/'Total x Ano'!$G$30</f>
        <v>1.5089169282000768E-3</v>
      </c>
    </row>
    <row r="170" spans="1:25" x14ac:dyDescent="0.25">
      <c r="A170" s="1" t="s">
        <v>534</v>
      </c>
      <c r="B170" s="174">
        <f>tab_dinamicas!C691</f>
        <v>952.70628734398258</v>
      </c>
      <c r="C170" s="174">
        <f>tab_dinamicas!D691</f>
        <v>0</v>
      </c>
      <c r="D170" s="174">
        <f>tab_dinamicas!E691</f>
        <v>0</v>
      </c>
      <c r="E170" s="174">
        <f>tab_dinamicas!F691</f>
        <v>0</v>
      </c>
      <c r="F170" s="174">
        <f>tab_dinamicas!G691</f>
        <v>11298.156524265059</v>
      </c>
      <c r="G170" s="174">
        <f>tab_dinamicas!H691</f>
        <v>0</v>
      </c>
      <c r="H170" s="174">
        <f>tab_dinamicas!I691</f>
        <v>0</v>
      </c>
      <c r="I170" s="174">
        <f>tab_dinamicas!J691</f>
        <v>300.10977493765193</v>
      </c>
      <c r="J170" s="174">
        <f>tab_dinamicas!K691</f>
        <v>0</v>
      </c>
      <c r="K170" s="174">
        <f>tab_dinamicas!L691</f>
        <v>0</v>
      </c>
      <c r="L170" s="174">
        <f t="shared" si="10"/>
        <v>12550.972586546693</v>
      </c>
      <c r="N170" s="1" t="s">
        <v>534</v>
      </c>
      <c r="O170" s="21">
        <f>+B170/'Total x Ano'!$G$30</f>
        <v>1.1801588059319209E-5</v>
      </c>
      <c r="P170" s="21">
        <f>+C170/'Total x Ano'!$G$30</f>
        <v>0</v>
      </c>
      <c r="Q170" s="21">
        <f>+D170/'Total x Ano'!$G$30</f>
        <v>0</v>
      </c>
      <c r="R170" s="21">
        <f>+E170/'Total x Ano'!$G$30</f>
        <v>0</v>
      </c>
      <c r="S170" s="21">
        <f>+F170/'Total x Ano'!$G$30</f>
        <v>1.3995518965326592E-4</v>
      </c>
      <c r="T170" s="21">
        <f>+G170/'Total x Ano'!$G$30</f>
        <v>0</v>
      </c>
      <c r="U170" s="21">
        <f>+H170/'Total x Ano'!$G$30</f>
        <v>0</v>
      </c>
      <c r="V170" s="21">
        <f>+I170/'Total x Ano'!$G$30</f>
        <v>3.7175905978989115E-6</v>
      </c>
      <c r="W170" s="21">
        <f>+J170/'Total x Ano'!$G$30</f>
        <v>0</v>
      </c>
      <c r="X170" s="21">
        <f>+K170/'Total x Ano'!$G$30</f>
        <v>0</v>
      </c>
      <c r="Y170" s="21">
        <f>+L170/'Total x Ano'!$G$30</f>
        <v>1.5547436831048404E-4</v>
      </c>
    </row>
    <row r="171" spans="1:25" x14ac:dyDescent="0.25">
      <c r="A171" s="1" t="s">
        <v>535</v>
      </c>
      <c r="B171" s="174">
        <f>tab_dinamicas!C692</f>
        <v>2680.8289393426285</v>
      </c>
      <c r="C171" s="174">
        <f>tab_dinamicas!D692</f>
        <v>0</v>
      </c>
      <c r="D171" s="174">
        <f>tab_dinamicas!E692</f>
        <v>0</v>
      </c>
      <c r="E171" s="174">
        <f>tab_dinamicas!F692</f>
        <v>0</v>
      </c>
      <c r="F171" s="174">
        <f>tab_dinamicas!G692</f>
        <v>17996.013159975046</v>
      </c>
      <c r="G171" s="174">
        <f>tab_dinamicas!H692</f>
        <v>0</v>
      </c>
      <c r="H171" s="174">
        <f>tab_dinamicas!I692</f>
        <v>0</v>
      </c>
      <c r="I171" s="174">
        <f>tab_dinamicas!J692</f>
        <v>1661.4570058130225</v>
      </c>
      <c r="J171" s="174">
        <f>tab_dinamicas!K692</f>
        <v>0</v>
      </c>
      <c r="K171" s="174">
        <f>tab_dinamicas!L692</f>
        <v>0</v>
      </c>
      <c r="L171" s="174">
        <f t="shared" si="10"/>
        <v>22338.299105130696</v>
      </c>
      <c r="N171" s="1" t="s">
        <v>535</v>
      </c>
      <c r="O171" s="21">
        <f>+B171/'Total x Ano'!$G$30</f>
        <v>3.3208596626171066E-5</v>
      </c>
      <c r="P171" s="21">
        <f>+C171/'Total x Ano'!$G$30</f>
        <v>0</v>
      </c>
      <c r="Q171" s="21">
        <f>+D171/'Total x Ano'!$G$30</f>
        <v>0</v>
      </c>
      <c r="R171" s="21">
        <f>+E171/'Total x Ano'!$G$30</f>
        <v>0</v>
      </c>
      <c r="S171" s="21">
        <f>+F171/'Total x Ano'!$G$30</f>
        <v>2.2292445934854078E-4</v>
      </c>
      <c r="T171" s="21">
        <f>+G171/'Total x Ano'!$G$30</f>
        <v>0</v>
      </c>
      <c r="U171" s="21">
        <f>+H171/'Total x Ano'!$G$30</f>
        <v>0</v>
      </c>
      <c r="V171" s="21">
        <f>+I171/'Total x Ano'!$G$30</f>
        <v>2.05811921484629E-5</v>
      </c>
      <c r="W171" s="21">
        <f>+J171/'Total x Ano'!$G$30</f>
        <v>0</v>
      </c>
      <c r="X171" s="21">
        <f>+K171/'Total x Ano'!$G$30</f>
        <v>0</v>
      </c>
      <c r="Y171" s="21">
        <f>+L171/'Total x Ano'!$G$30</f>
        <v>2.7671424812317474E-4</v>
      </c>
    </row>
    <row r="172" spans="1:25" x14ac:dyDescent="0.25">
      <c r="A172" s="1" t="s">
        <v>536</v>
      </c>
      <c r="B172" s="174">
        <f>tab_dinamicas!C693</f>
        <v>15616.584654472088</v>
      </c>
      <c r="C172" s="174">
        <f>tab_dinamicas!D693</f>
        <v>0</v>
      </c>
      <c r="D172" s="174">
        <f>tab_dinamicas!E693</f>
        <v>0</v>
      </c>
      <c r="E172" s="174">
        <f>tab_dinamicas!F693</f>
        <v>0</v>
      </c>
      <c r="F172" s="174">
        <f>tab_dinamicas!G693</f>
        <v>73666.530953384252</v>
      </c>
      <c r="G172" s="174">
        <f>tab_dinamicas!H693</f>
        <v>0</v>
      </c>
      <c r="H172" s="174">
        <f>tab_dinamicas!I693</f>
        <v>0</v>
      </c>
      <c r="I172" s="174">
        <f>tab_dinamicas!J693</f>
        <v>6312.2912886786326</v>
      </c>
      <c r="J172" s="174">
        <f>tab_dinamicas!K693</f>
        <v>0</v>
      </c>
      <c r="K172" s="174">
        <f>tab_dinamicas!L693</f>
        <v>0</v>
      </c>
      <c r="L172" s="174">
        <f t="shared" si="10"/>
        <v>95595.406896534972</v>
      </c>
      <c r="N172" s="1" t="s">
        <v>536</v>
      </c>
      <c r="O172" s="21">
        <f>+B172/'Total x Ano'!$G$30</f>
        <v>1.9344944127467709E-4</v>
      </c>
      <c r="P172" s="21">
        <f>+C172/'Total x Ano'!$G$30</f>
        <v>0</v>
      </c>
      <c r="Q172" s="21">
        <f>+D172/'Total x Ano'!$G$30</f>
        <v>0</v>
      </c>
      <c r="R172" s="21">
        <f>+E172/'Total x Ano'!$G$30</f>
        <v>0</v>
      </c>
      <c r="S172" s="21">
        <f>+F172/'Total x Ano'!$G$30</f>
        <v>9.1253942964378786E-4</v>
      </c>
      <c r="T172" s="21">
        <f>+G172/'Total x Ano'!$G$30</f>
        <v>0</v>
      </c>
      <c r="U172" s="21">
        <f>+H172/'Total x Ano'!$G$30</f>
        <v>0</v>
      </c>
      <c r="V172" s="21">
        <f>+I172/'Total x Ano'!$G$30</f>
        <v>7.8193103676366674E-5</v>
      </c>
      <c r="W172" s="21">
        <f>+J172/'Total x Ano'!$G$30</f>
        <v>0</v>
      </c>
      <c r="X172" s="21">
        <f>+K172/'Total x Ano'!$G$30</f>
        <v>0</v>
      </c>
      <c r="Y172" s="21">
        <f>+L172/'Total x Ano'!$G$30</f>
        <v>1.1841819745948316E-3</v>
      </c>
    </row>
    <row r="173" spans="1:25" x14ac:dyDescent="0.25">
      <c r="A173" s="1" t="s">
        <v>537</v>
      </c>
      <c r="B173" s="174">
        <f>tab_dinamicas!C694</f>
        <v>8546.3292388355185</v>
      </c>
      <c r="C173" s="174">
        <f>tab_dinamicas!D694</f>
        <v>0</v>
      </c>
      <c r="D173" s="174">
        <f>tab_dinamicas!E694</f>
        <v>0</v>
      </c>
      <c r="E173" s="174">
        <f>tab_dinamicas!F694</f>
        <v>0</v>
      </c>
      <c r="F173" s="174">
        <f>tab_dinamicas!G694</f>
        <v>49537.778213148405</v>
      </c>
      <c r="G173" s="174">
        <f>tab_dinamicas!H694</f>
        <v>0</v>
      </c>
      <c r="H173" s="174">
        <f>tab_dinamicas!I694</f>
        <v>0</v>
      </c>
      <c r="I173" s="174">
        <f>tab_dinamicas!J694</f>
        <v>4135.9499345750264</v>
      </c>
      <c r="J173" s="174">
        <f>tab_dinamicas!K694</f>
        <v>0</v>
      </c>
      <c r="K173" s="174">
        <f>tab_dinamicas!L694</f>
        <v>0</v>
      </c>
      <c r="L173" s="174">
        <f t="shared" si="10"/>
        <v>62220.057386558954</v>
      </c>
      <c r="N173" s="1" t="s">
        <v>537</v>
      </c>
      <c r="O173" s="21">
        <f>+B173/'Total x Ano'!$G$30</f>
        <v>1.0586710556643513E-4</v>
      </c>
      <c r="P173" s="21">
        <f>+C173/'Total x Ano'!$G$30</f>
        <v>0</v>
      </c>
      <c r="Q173" s="21">
        <f>+D173/'Total x Ano'!$G$30</f>
        <v>0</v>
      </c>
      <c r="R173" s="21">
        <f>+E173/'Total x Ano'!$G$30</f>
        <v>0</v>
      </c>
      <c r="S173" s="21">
        <f>+F173/'Total x Ano'!$G$30</f>
        <v>6.1364605189638251E-4</v>
      </c>
      <c r="T173" s="21">
        <f>+G173/'Total x Ano'!$G$30</f>
        <v>0</v>
      </c>
      <c r="U173" s="21">
        <f>+H173/'Total x Ano'!$G$30</f>
        <v>0</v>
      </c>
      <c r="V173" s="21">
        <f>+I173/'Total x Ano'!$G$30</f>
        <v>5.1233814671151796E-5</v>
      </c>
      <c r="W173" s="21">
        <f>+J173/'Total x Ano'!$G$30</f>
        <v>0</v>
      </c>
      <c r="X173" s="21">
        <f>+K173/'Total x Ano'!$G$30</f>
        <v>0</v>
      </c>
      <c r="Y173" s="21">
        <f>+L173/'Total x Ano'!$G$30</f>
        <v>7.7074697213396957E-4</v>
      </c>
    </row>
    <row r="174" spans="1:25" x14ac:dyDescent="0.25">
      <c r="A174" s="1" t="s">
        <v>538</v>
      </c>
      <c r="B174" s="174">
        <f>tab_dinamicas!C695</f>
        <v>19594.392355843258</v>
      </c>
      <c r="C174" s="174">
        <f>tab_dinamicas!D695</f>
        <v>0</v>
      </c>
      <c r="D174" s="174">
        <f>tab_dinamicas!E695</f>
        <v>0</v>
      </c>
      <c r="E174" s="174">
        <f>tab_dinamicas!F695</f>
        <v>0</v>
      </c>
      <c r="F174" s="174">
        <f>tab_dinamicas!G695</f>
        <v>239667.1028731027</v>
      </c>
      <c r="G174" s="174">
        <f>tab_dinamicas!H695</f>
        <v>0</v>
      </c>
      <c r="H174" s="174">
        <f>tab_dinamicas!I695</f>
        <v>0</v>
      </c>
      <c r="I174" s="174">
        <f>tab_dinamicas!J695</f>
        <v>6843.4198045754883</v>
      </c>
      <c r="J174" s="174">
        <f>tab_dinamicas!K695</f>
        <v>0</v>
      </c>
      <c r="K174" s="174">
        <f>tab_dinamicas!L695</f>
        <v>0</v>
      </c>
      <c r="L174" s="174">
        <f t="shared" si="10"/>
        <v>266104.91503352148</v>
      </c>
      <c r="N174" s="1" t="s">
        <v>538</v>
      </c>
      <c r="O174" s="21">
        <f>+B174/'Total x Ano'!$G$30</f>
        <v>2.4272427917004232E-4</v>
      </c>
      <c r="P174" s="21">
        <f>+C174/'Total x Ano'!$G$30</f>
        <v>0</v>
      </c>
      <c r="Q174" s="21">
        <f>+D174/'Total x Ano'!$G$30</f>
        <v>0</v>
      </c>
      <c r="R174" s="21">
        <f>+E174/'Total x Ano'!$G$30</f>
        <v>0</v>
      </c>
      <c r="S174" s="21">
        <f>+F174/'Total x Ano'!$G$30</f>
        <v>2.9688608724984735E-3</v>
      </c>
      <c r="T174" s="21">
        <f>+G174/'Total x Ano'!$G$30</f>
        <v>0</v>
      </c>
      <c r="U174" s="21">
        <f>+H174/'Total x Ano'!$G$30</f>
        <v>0</v>
      </c>
      <c r="V174" s="21">
        <f>+I174/'Total x Ano'!$G$30</f>
        <v>8.4772424117976288E-5</v>
      </c>
      <c r="W174" s="21">
        <f>+J174/'Total x Ano'!$G$30</f>
        <v>0</v>
      </c>
      <c r="X174" s="21">
        <f>+K174/'Total x Ano'!$G$30</f>
        <v>0</v>
      </c>
      <c r="Y174" s="21">
        <f>+L174/'Total x Ano'!$G$30</f>
        <v>3.2963575757864925E-3</v>
      </c>
    </row>
    <row r="175" spans="1:25" x14ac:dyDescent="0.25">
      <c r="A175" s="1" t="s">
        <v>539</v>
      </c>
      <c r="B175" s="174">
        <f>tab_dinamicas!C696</f>
        <v>7026.9750478023134</v>
      </c>
      <c r="C175" s="174">
        <f>tab_dinamicas!D696</f>
        <v>0</v>
      </c>
      <c r="D175" s="174">
        <f>tab_dinamicas!E696</f>
        <v>0</v>
      </c>
      <c r="E175" s="174">
        <f>tab_dinamicas!F696</f>
        <v>0</v>
      </c>
      <c r="F175" s="174">
        <f>tab_dinamicas!G696</f>
        <v>55471.759429640515</v>
      </c>
      <c r="G175" s="174">
        <f>tab_dinamicas!H696</f>
        <v>0</v>
      </c>
      <c r="H175" s="174">
        <f>tab_dinamicas!I696</f>
        <v>0</v>
      </c>
      <c r="I175" s="174">
        <f>tab_dinamicas!J696</f>
        <v>5056.4244502981574</v>
      </c>
      <c r="J175" s="174">
        <f>tab_dinamicas!K696</f>
        <v>0</v>
      </c>
      <c r="K175" s="174">
        <f>tab_dinamicas!L696</f>
        <v>0</v>
      </c>
      <c r="L175" s="174">
        <f t="shared" si="10"/>
        <v>67555.15892774098</v>
      </c>
      <c r="N175" s="1" t="s">
        <v>539</v>
      </c>
      <c r="O175" s="21">
        <f>+B175/'Total x Ano'!$G$30</f>
        <v>8.7046202926270222E-5</v>
      </c>
      <c r="P175" s="21">
        <f>+C175/'Total x Ano'!$G$30</f>
        <v>0</v>
      </c>
      <c r="Q175" s="21">
        <f>+D175/'Total x Ano'!$G$30</f>
        <v>0</v>
      </c>
      <c r="R175" s="21">
        <f>+E175/'Total x Ano'!$G$30</f>
        <v>0</v>
      </c>
      <c r="S175" s="21">
        <f>+F175/'Total x Ano'!$G$30</f>
        <v>6.8715286380586745E-4</v>
      </c>
      <c r="T175" s="21">
        <f>+G175/'Total x Ano'!$G$30</f>
        <v>0</v>
      </c>
      <c r="U175" s="21">
        <f>+H175/'Total x Ano'!$G$30</f>
        <v>0</v>
      </c>
      <c r="V175" s="21">
        <f>+I175/'Total x Ano'!$G$30</f>
        <v>6.2636133725800318E-5</v>
      </c>
      <c r="W175" s="21">
        <f>+J175/'Total x Ano'!$G$30</f>
        <v>0</v>
      </c>
      <c r="X175" s="21">
        <f>+K175/'Total x Ano'!$G$30</f>
        <v>0</v>
      </c>
      <c r="Y175" s="21">
        <f>+L175/'Total x Ano'!$G$30</f>
        <v>8.3683520045793787E-4</v>
      </c>
    </row>
    <row r="176" spans="1:25" x14ac:dyDescent="0.25">
      <c r="A176" s="1" t="s">
        <v>540</v>
      </c>
      <c r="B176" s="174">
        <f>tab_dinamicas!C697</f>
        <v>10990.907807478812</v>
      </c>
      <c r="C176" s="174">
        <f>tab_dinamicas!D697</f>
        <v>0</v>
      </c>
      <c r="D176" s="174">
        <f>tab_dinamicas!E697</f>
        <v>0</v>
      </c>
      <c r="E176" s="174">
        <f>tab_dinamicas!F697</f>
        <v>0</v>
      </c>
      <c r="F176" s="174">
        <f>tab_dinamicas!G697</f>
        <v>48882.050502081729</v>
      </c>
      <c r="G176" s="174">
        <f>tab_dinamicas!H697</f>
        <v>0</v>
      </c>
      <c r="H176" s="174">
        <f>tab_dinamicas!I697</f>
        <v>0</v>
      </c>
      <c r="I176" s="174">
        <f>tab_dinamicas!J697</f>
        <v>3521.3443631093396</v>
      </c>
      <c r="J176" s="174">
        <f>tab_dinamicas!K697</f>
        <v>0</v>
      </c>
      <c r="K176" s="174">
        <f>tab_dinamicas!L697</f>
        <v>0</v>
      </c>
      <c r="L176" s="174">
        <f t="shared" si="10"/>
        <v>63394.302672669881</v>
      </c>
      <c r="N176" s="1" t="s">
        <v>540</v>
      </c>
      <c r="O176" s="21">
        <f>+B176/'Total x Ano'!$G$30</f>
        <v>1.3614916587087377E-4</v>
      </c>
      <c r="P176" s="21">
        <f>+C176/'Total x Ano'!$G$30</f>
        <v>0</v>
      </c>
      <c r="Q176" s="21">
        <f>+D176/'Total x Ano'!$G$30</f>
        <v>0</v>
      </c>
      <c r="R176" s="21">
        <f>+E176/'Total x Ano'!$G$30</f>
        <v>0</v>
      </c>
      <c r="S176" s="21">
        <f>+F176/'Total x Ano'!$G$30</f>
        <v>6.0552326691228899E-4</v>
      </c>
      <c r="T176" s="21">
        <f>+G176/'Total x Ano'!$G$30</f>
        <v>0</v>
      </c>
      <c r="U176" s="21">
        <f>+H176/'Total x Ano'!$G$30</f>
        <v>0</v>
      </c>
      <c r="V176" s="21">
        <f>+I176/'Total x Ano'!$G$30</f>
        <v>4.3620427555147983E-5</v>
      </c>
      <c r="W176" s="21">
        <f>+J176/'Total x Ano'!$G$30</f>
        <v>0</v>
      </c>
      <c r="X176" s="21">
        <f>+K176/'Total x Ano'!$G$30</f>
        <v>0</v>
      </c>
      <c r="Y176" s="21">
        <f>+L176/'Total x Ano'!$G$30</f>
        <v>7.8529286033831084E-4</v>
      </c>
    </row>
    <row r="177" spans="1:25" x14ac:dyDescent="0.25">
      <c r="A177" s="1" t="s">
        <v>541</v>
      </c>
      <c r="B177" s="174">
        <f>tab_dinamicas!C698</f>
        <v>25128.678714254631</v>
      </c>
      <c r="C177" s="174">
        <f>tab_dinamicas!D698</f>
        <v>0</v>
      </c>
      <c r="D177" s="174">
        <f>tab_dinamicas!E698</f>
        <v>0</v>
      </c>
      <c r="E177" s="174">
        <f>tab_dinamicas!F698</f>
        <v>0</v>
      </c>
      <c r="F177" s="174">
        <f>tab_dinamicas!G698</f>
        <v>422286.7274967829</v>
      </c>
      <c r="G177" s="174">
        <f>tab_dinamicas!H698</f>
        <v>0</v>
      </c>
      <c r="H177" s="174">
        <f>tab_dinamicas!I698</f>
        <v>0</v>
      </c>
      <c r="I177" s="174">
        <f>tab_dinamicas!J698</f>
        <v>20381.372893928205</v>
      </c>
      <c r="J177" s="174">
        <f>tab_dinamicas!K698</f>
        <v>0</v>
      </c>
      <c r="K177" s="174">
        <f>tab_dinamicas!L698</f>
        <v>0</v>
      </c>
      <c r="L177" s="174">
        <f t="shared" si="10"/>
        <v>467796.77910496574</v>
      </c>
      <c r="N177" s="1" t="s">
        <v>541</v>
      </c>
      <c r="O177" s="21">
        <f>+B177/'Total x Ano'!$G$30</f>
        <v>3.1127989664829551E-4</v>
      </c>
      <c r="P177" s="21">
        <f>+C177/'Total x Ano'!$G$30</f>
        <v>0</v>
      </c>
      <c r="Q177" s="21">
        <f>+D177/'Total x Ano'!$G$30</f>
        <v>0</v>
      </c>
      <c r="R177" s="21">
        <f>+E177/'Total x Ano'!$G$30</f>
        <v>0</v>
      </c>
      <c r="S177" s="21">
        <f>+F177/'Total x Ano'!$G$30</f>
        <v>5.2310497653256568E-3</v>
      </c>
      <c r="T177" s="21">
        <f>+G177/'Total x Ano'!$G$30</f>
        <v>0</v>
      </c>
      <c r="U177" s="21">
        <f>+H177/'Total x Ano'!$G$30</f>
        <v>0</v>
      </c>
      <c r="V177" s="21">
        <f>+I177/'Total x Ano'!$G$30</f>
        <v>2.5247295013459801E-4</v>
      </c>
      <c r="W177" s="21">
        <f>+J177/'Total x Ano'!$G$30</f>
        <v>0</v>
      </c>
      <c r="X177" s="21">
        <f>+K177/'Total x Ano'!$G$30</f>
        <v>0</v>
      </c>
      <c r="Y177" s="21">
        <f>+L177/'Total x Ano'!$G$30</f>
        <v>5.7948026121085504E-3</v>
      </c>
    </row>
    <row r="178" spans="1:25" x14ac:dyDescent="0.25">
      <c r="A178" s="1" t="s">
        <v>542</v>
      </c>
      <c r="B178" s="174">
        <f>tab_dinamicas!C699</f>
        <v>4393.1900951241296</v>
      </c>
      <c r="C178" s="174">
        <f>tab_dinamicas!D699</f>
        <v>0</v>
      </c>
      <c r="D178" s="174">
        <f>tab_dinamicas!E699</f>
        <v>0</v>
      </c>
      <c r="E178" s="174">
        <f>tab_dinamicas!F699</f>
        <v>0</v>
      </c>
      <c r="F178" s="174">
        <f>tab_dinamicas!G699</f>
        <v>39811.010060218912</v>
      </c>
      <c r="G178" s="174">
        <f>tab_dinamicas!H699</f>
        <v>0</v>
      </c>
      <c r="H178" s="174">
        <f>tab_dinamicas!I699</f>
        <v>0</v>
      </c>
      <c r="I178" s="174">
        <f>tab_dinamicas!J699</f>
        <v>1880.5951807850299</v>
      </c>
      <c r="J178" s="174">
        <f>tab_dinamicas!K699</f>
        <v>0</v>
      </c>
      <c r="K178" s="174">
        <f>tab_dinamicas!L699</f>
        <v>0</v>
      </c>
      <c r="L178" s="174">
        <f t="shared" si="10"/>
        <v>46084.795336128074</v>
      </c>
      <c r="N178" s="1" t="s">
        <v>542</v>
      </c>
      <c r="O178" s="21">
        <f>+B178/'Total x Ano'!$G$30</f>
        <v>5.4420360669055491E-5</v>
      </c>
      <c r="P178" s="21">
        <f>+C178/'Total x Ano'!$G$30</f>
        <v>0</v>
      </c>
      <c r="Q178" s="21">
        <f>+D178/'Total x Ano'!$G$30</f>
        <v>0</v>
      </c>
      <c r="R178" s="21">
        <f>+E178/'Total x Ano'!$G$30</f>
        <v>0</v>
      </c>
      <c r="S178" s="21">
        <f>+F178/'Total x Ano'!$G$30</f>
        <v>4.9315633495602116E-4</v>
      </c>
      <c r="T178" s="21">
        <f>+G178/'Total x Ano'!$G$30</f>
        <v>0</v>
      </c>
      <c r="U178" s="21">
        <f>+H178/'Total x Ano'!$G$30</f>
        <v>0</v>
      </c>
      <c r="V178" s="21">
        <f>+I178/'Total x Ano'!$G$30</f>
        <v>2.3295752242634804E-5</v>
      </c>
      <c r="W178" s="21">
        <f>+J178/'Total x Ano'!$G$30</f>
        <v>0</v>
      </c>
      <c r="X178" s="21">
        <f>+K178/'Total x Ano'!$G$30</f>
        <v>0</v>
      </c>
      <c r="Y178" s="21">
        <f>+L178/'Total x Ano'!$G$30</f>
        <v>5.708724478677115E-4</v>
      </c>
    </row>
    <row r="179" spans="1:25" x14ac:dyDescent="0.25">
      <c r="A179" s="1" t="s">
        <v>543</v>
      </c>
      <c r="B179" s="174">
        <f>tab_dinamicas!C700</f>
        <v>10282.379215910807</v>
      </c>
      <c r="C179" s="174">
        <f>tab_dinamicas!D700</f>
        <v>0</v>
      </c>
      <c r="D179" s="174">
        <f>tab_dinamicas!E700</f>
        <v>0</v>
      </c>
      <c r="E179" s="174">
        <f>tab_dinamicas!F700</f>
        <v>0</v>
      </c>
      <c r="F179" s="174">
        <f>tab_dinamicas!G700</f>
        <v>47425.38522780755</v>
      </c>
      <c r="G179" s="174">
        <f>tab_dinamicas!H700</f>
        <v>0</v>
      </c>
      <c r="H179" s="174">
        <f>tab_dinamicas!I700</f>
        <v>0</v>
      </c>
      <c r="I179" s="174">
        <f>tab_dinamicas!J700</f>
        <v>1228.0681528995815</v>
      </c>
      <c r="J179" s="174">
        <f>tab_dinamicas!K700</f>
        <v>0</v>
      </c>
      <c r="K179" s="174">
        <f>tab_dinamicas!L700</f>
        <v>0</v>
      </c>
      <c r="L179" s="174">
        <f t="shared" si="10"/>
        <v>58935.83259661794</v>
      </c>
      <c r="N179" s="1" t="s">
        <v>543</v>
      </c>
      <c r="O179" s="21">
        <f>+B179/'Total x Ano'!$G$30</f>
        <v>1.2737231336447676E-4</v>
      </c>
      <c r="P179" s="21">
        <f>+C179/'Total x Ano'!$G$30</f>
        <v>0</v>
      </c>
      <c r="Q179" s="21">
        <f>+D179/'Total x Ano'!$G$30</f>
        <v>0</v>
      </c>
      <c r="R179" s="21">
        <f>+E179/'Total x Ano'!$G$30</f>
        <v>0</v>
      </c>
      <c r="S179" s="21">
        <f>+F179/'Total x Ano'!$G$30</f>
        <v>5.8747891920967734E-4</v>
      </c>
      <c r="T179" s="21">
        <f>+G179/'Total x Ano'!$G$30</f>
        <v>0</v>
      </c>
      <c r="U179" s="21">
        <f>+H179/'Total x Ano'!$G$30</f>
        <v>0</v>
      </c>
      <c r="V179" s="21">
        <f>+I179/'Total x Ano'!$G$30</f>
        <v>1.5212615516262489E-5</v>
      </c>
      <c r="W179" s="21">
        <f>+J179/'Total x Ano'!$G$30</f>
        <v>0</v>
      </c>
      <c r="X179" s="21">
        <f>+K179/'Total x Ano'!$G$30</f>
        <v>0</v>
      </c>
      <c r="Y179" s="21">
        <f>+L179/'Total x Ano'!$G$30</f>
        <v>7.3006384809041667E-4</v>
      </c>
    </row>
    <row r="180" spans="1:25" x14ac:dyDescent="0.25">
      <c r="A180" s="1" t="s">
        <v>544</v>
      </c>
      <c r="B180" s="174">
        <f>tab_dinamicas!C701</f>
        <v>35427.92853263396</v>
      </c>
      <c r="C180" s="174">
        <f>tab_dinamicas!D701</f>
        <v>0</v>
      </c>
      <c r="D180" s="174">
        <f>tab_dinamicas!E701</f>
        <v>0</v>
      </c>
      <c r="E180" s="174">
        <f>tab_dinamicas!F701</f>
        <v>0</v>
      </c>
      <c r="F180" s="174">
        <f>tab_dinamicas!G701</f>
        <v>315258.61895049841</v>
      </c>
      <c r="G180" s="174">
        <f>tab_dinamicas!H701</f>
        <v>0</v>
      </c>
      <c r="H180" s="174">
        <f>tab_dinamicas!I701</f>
        <v>0</v>
      </c>
      <c r="I180" s="174">
        <f>tab_dinamicas!J701</f>
        <v>21741.215341717187</v>
      </c>
      <c r="J180" s="174">
        <f>tab_dinamicas!K701</f>
        <v>0</v>
      </c>
      <c r="K180" s="174">
        <f>tab_dinamicas!L701</f>
        <v>0</v>
      </c>
      <c r="L180" s="174">
        <f t="shared" si="10"/>
        <v>372427.76282484952</v>
      </c>
      <c r="N180" s="1" t="s">
        <v>544</v>
      </c>
      <c r="O180" s="21">
        <f>+B180/'Total x Ano'!$G$30</f>
        <v>4.3886119351932716E-4</v>
      </c>
      <c r="P180" s="21">
        <f>+C180/'Total x Ano'!$G$30</f>
        <v>0</v>
      </c>
      <c r="Q180" s="21">
        <f>+D180/'Total x Ano'!$G$30</f>
        <v>0</v>
      </c>
      <c r="R180" s="21">
        <f>+E180/'Total x Ano'!$G$30</f>
        <v>0</v>
      </c>
      <c r="S180" s="21">
        <f>+F180/'Total x Ano'!$G$30</f>
        <v>3.9052459319609068E-3</v>
      </c>
      <c r="T180" s="21">
        <f>+G180/'Total x Ano'!$G$30</f>
        <v>0</v>
      </c>
      <c r="U180" s="21">
        <f>+H180/'Total x Ano'!$G$30</f>
        <v>0</v>
      </c>
      <c r="V180" s="21">
        <f>+I180/'Total x Ano'!$G$30</f>
        <v>2.693179112811465E-4</v>
      </c>
      <c r="W180" s="21">
        <f>+J180/'Total x Ano'!$G$30</f>
        <v>0</v>
      </c>
      <c r="X180" s="21">
        <f>+K180/'Total x Ano'!$G$30</f>
        <v>0</v>
      </c>
      <c r="Y180" s="21">
        <f>+L180/'Total x Ano'!$G$30</f>
        <v>4.6134250367613795E-3</v>
      </c>
    </row>
    <row r="181" spans="1:25" x14ac:dyDescent="0.25">
      <c r="A181" s="1" t="s">
        <v>545</v>
      </c>
      <c r="B181" s="174">
        <f>tab_dinamicas!C702</f>
        <v>103384.14705235857</v>
      </c>
      <c r="C181" s="174">
        <f>tab_dinamicas!D702</f>
        <v>0</v>
      </c>
      <c r="D181" s="174">
        <f>tab_dinamicas!E702</f>
        <v>0</v>
      </c>
      <c r="E181" s="174">
        <f>tab_dinamicas!F702</f>
        <v>0</v>
      </c>
      <c r="F181" s="174">
        <f>tab_dinamicas!G702</f>
        <v>693148.67501889786</v>
      </c>
      <c r="G181" s="174">
        <f>tab_dinamicas!H702</f>
        <v>0</v>
      </c>
      <c r="H181" s="174">
        <f>tab_dinamicas!I702</f>
        <v>0</v>
      </c>
      <c r="I181" s="174">
        <f>tab_dinamicas!J702</f>
        <v>51295.586042496128</v>
      </c>
      <c r="J181" s="174">
        <f>tab_dinamicas!K702</f>
        <v>0</v>
      </c>
      <c r="K181" s="174">
        <f>tab_dinamicas!L702</f>
        <v>0</v>
      </c>
      <c r="L181" s="174">
        <f t="shared" si="10"/>
        <v>847828.40811375261</v>
      </c>
      <c r="N181" s="1" t="s">
        <v>545</v>
      </c>
      <c r="O181" s="21">
        <f>+B181/'Total x Ano'!$G$30</f>
        <v>1.2806644939622298E-3</v>
      </c>
      <c r="P181" s="21">
        <f>+C181/'Total x Ano'!$G$30</f>
        <v>0</v>
      </c>
      <c r="Q181" s="21">
        <f>+D181/'Total x Ano'!$G$30</f>
        <v>0</v>
      </c>
      <c r="R181" s="21">
        <f>+E181/'Total x Ano'!$G$30</f>
        <v>0</v>
      </c>
      <c r="S181" s="21">
        <f>+F181/'Total x Ano'!$G$30</f>
        <v>8.586334776105457E-3</v>
      </c>
      <c r="T181" s="21">
        <f>+G181/'Total x Ano'!$G$30</f>
        <v>0</v>
      </c>
      <c r="U181" s="21">
        <f>+H181/'Total x Ano'!$G$30</f>
        <v>0</v>
      </c>
      <c r="V181" s="21">
        <f>+I181/'Total x Ano'!$G$30</f>
        <v>6.3542078369461803E-4</v>
      </c>
      <c r="W181" s="21">
        <f>+J181/'Total x Ano'!$G$30</f>
        <v>0</v>
      </c>
      <c r="X181" s="21">
        <f>+K181/'Total x Ano'!$G$30</f>
        <v>0</v>
      </c>
      <c r="Y181" s="21">
        <f>+L181/'Total x Ano'!$G$30</f>
        <v>1.0502420053762306E-2</v>
      </c>
    </row>
    <row r="182" spans="1:25" x14ac:dyDescent="0.25">
      <c r="A182" s="1" t="s">
        <v>546</v>
      </c>
      <c r="B182" s="174">
        <f>tab_dinamicas!C703</f>
        <v>28846.132651153039</v>
      </c>
      <c r="C182" s="174">
        <f>tab_dinamicas!D703</f>
        <v>0</v>
      </c>
      <c r="D182" s="174">
        <f>tab_dinamicas!E703</f>
        <v>0</v>
      </c>
      <c r="E182" s="174">
        <f>tab_dinamicas!F703</f>
        <v>0</v>
      </c>
      <c r="F182" s="174">
        <f>tab_dinamicas!G703</f>
        <v>138226.90042079566</v>
      </c>
      <c r="G182" s="174">
        <f>tab_dinamicas!H703</f>
        <v>0</v>
      </c>
      <c r="H182" s="174">
        <f>tab_dinamicas!I703</f>
        <v>0</v>
      </c>
      <c r="I182" s="174">
        <f>tab_dinamicas!J703</f>
        <v>15356.244400887339</v>
      </c>
      <c r="J182" s="174">
        <f>tab_dinamicas!K703</f>
        <v>0</v>
      </c>
      <c r="K182" s="174">
        <f>tab_dinamicas!L703</f>
        <v>0</v>
      </c>
      <c r="L182" s="174">
        <f t="shared" si="10"/>
        <v>182429.27747283605</v>
      </c>
      <c r="N182" s="1" t="s">
        <v>546</v>
      </c>
      <c r="O182" s="21">
        <f>+B182/'Total x Ano'!$G$30</f>
        <v>3.573296189767566E-4</v>
      </c>
      <c r="P182" s="21">
        <f>+C182/'Total x Ano'!$G$30</f>
        <v>0</v>
      </c>
      <c r="Q182" s="21">
        <f>+D182/'Total x Ano'!$G$30</f>
        <v>0</v>
      </c>
      <c r="R182" s="21">
        <f>+E182/'Total x Ano'!$G$30</f>
        <v>0</v>
      </c>
      <c r="S182" s="21">
        <f>+F182/'Total x Ano'!$G$30</f>
        <v>1.7122768676489E-3</v>
      </c>
      <c r="T182" s="21">
        <f>+G182/'Total x Ano'!$G$30</f>
        <v>0</v>
      </c>
      <c r="U182" s="21">
        <f>+H182/'Total x Ano'!$G$30</f>
        <v>0</v>
      </c>
      <c r="V182" s="21">
        <f>+I182/'Total x Ano'!$G$30</f>
        <v>1.9022449307303204E-4</v>
      </c>
      <c r="W182" s="21">
        <f>+J182/'Total x Ano'!$G$30</f>
        <v>0</v>
      </c>
      <c r="X182" s="21">
        <f>+K182/'Total x Ano'!$G$30</f>
        <v>0</v>
      </c>
      <c r="Y182" s="21">
        <f>+L182/'Total x Ano'!$G$30</f>
        <v>2.2598309796986889E-3</v>
      </c>
    </row>
    <row r="183" spans="1:25" x14ac:dyDescent="0.25">
      <c r="A183" s="1" t="s">
        <v>547</v>
      </c>
      <c r="B183" s="174">
        <f>tab_dinamicas!C704</f>
        <v>158744.95138536123</v>
      </c>
      <c r="C183" s="174">
        <f>tab_dinamicas!D704</f>
        <v>0</v>
      </c>
      <c r="D183" s="174">
        <f>tab_dinamicas!E704</f>
        <v>0</v>
      </c>
      <c r="E183" s="174">
        <f>tab_dinamicas!F704</f>
        <v>0</v>
      </c>
      <c r="F183" s="174">
        <f>tab_dinamicas!G704</f>
        <v>1061154.5931156327</v>
      </c>
      <c r="G183" s="174">
        <f>tab_dinamicas!H704</f>
        <v>0</v>
      </c>
      <c r="H183" s="174">
        <f>tab_dinamicas!I704</f>
        <v>0</v>
      </c>
      <c r="I183" s="174">
        <f>tab_dinamicas!J704</f>
        <v>43290.526488436917</v>
      </c>
      <c r="J183" s="174">
        <f>tab_dinamicas!K704</f>
        <v>0</v>
      </c>
      <c r="K183" s="174">
        <f>tab_dinamicas!L704</f>
        <v>0</v>
      </c>
      <c r="L183" s="174">
        <f t="shared" si="10"/>
        <v>1263190.0709894306</v>
      </c>
      <c r="N183" s="1" t="s">
        <v>547</v>
      </c>
      <c r="O183" s="21">
        <f>+B183/'Total x Ano'!$G$30</f>
        <v>1.9664429086214954E-3</v>
      </c>
      <c r="P183" s="21">
        <f>+C183/'Total x Ano'!$G$30</f>
        <v>0</v>
      </c>
      <c r="Q183" s="21">
        <f>+D183/'Total x Ano'!$G$30</f>
        <v>0</v>
      </c>
      <c r="R183" s="21">
        <f>+E183/'Total x Ano'!$G$30</f>
        <v>0</v>
      </c>
      <c r="S183" s="21">
        <f>+F183/'Total x Ano'!$G$30</f>
        <v>1.3144984494768574E-2</v>
      </c>
      <c r="T183" s="21">
        <f>+G183/'Total x Ano'!$G$30</f>
        <v>0</v>
      </c>
      <c r="U183" s="21">
        <f>+H183/'Total x Ano'!$G$30</f>
        <v>0</v>
      </c>
      <c r="V183" s="21">
        <f>+I183/'Total x Ano'!$G$30</f>
        <v>5.3625862164916667E-4</v>
      </c>
      <c r="W183" s="21">
        <f>+J183/'Total x Ano'!$G$30</f>
        <v>0</v>
      </c>
      <c r="X183" s="21">
        <f>+K183/'Total x Ano'!$G$30</f>
        <v>0</v>
      </c>
      <c r="Y183" s="21">
        <f>+L183/'Total x Ano'!$G$30</f>
        <v>1.5647686025039236E-2</v>
      </c>
    </row>
    <row r="184" spans="1:25" x14ac:dyDescent="0.25">
      <c r="A184" s="1" t="s">
        <v>548</v>
      </c>
      <c r="B184" s="174">
        <f>tab_dinamicas!C705</f>
        <v>512178.37649110408</v>
      </c>
      <c r="C184" s="174">
        <f>tab_dinamicas!D705</f>
        <v>0</v>
      </c>
      <c r="D184" s="174">
        <f>tab_dinamicas!E705</f>
        <v>0</v>
      </c>
      <c r="E184" s="174">
        <f>tab_dinamicas!F705</f>
        <v>0</v>
      </c>
      <c r="F184" s="174">
        <f>tab_dinamicas!G705</f>
        <v>4605391.0954501498</v>
      </c>
      <c r="G184" s="174">
        <f>tab_dinamicas!H705</f>
        <v>0</v>
      </c>
      <c r="H184" s="174">
        <f>tab_dinamicas!I705</f>
        <v>0</v>
      </c>
      <c r="I184" s="174">
        <f>tab_dinamicas!J705</f>
        <v>193732.28378828359</v>
      </c>
      <c r="J184" s="174">
        <f>tab_dinamicas!K705</f>
        <v>0</v>
      </c>
      <c r="K184" s="174">
        <f>tab_dinamicas!L705</f>
        <v>0</v>
      </c>
      <c r="L184" s="174">
        <f t="shared" si="10"/>
        <v>5311301.7557295375</v>
      </c>
      <c r="N184" s="1" t="s">
        <v>548</v>
      </c>
      <c r="O184" s="21">
        <f>+B184/'Total x Ano'!$G$30</f>
        <v>6.3445768045576976E-3</v>
      </c>
      <c r="P184" s="21">
        <f>+C184/'Total x Ano'!$G$30</f>
        <v>0</v>
      </c>
      <c r="Q184" s="21">
        <f>+D184/'Total x Ano'!$G$30</f>
        <v>0</v>
      </c>
      <c r="R184" s="21">
        <f>+E184/'Total x Ano'!$G$30</f>
        <v>0</v>
      </c>
      <c r="S184" s="21">
        <f>+F184/'Total x Ano'!$G$30</f>
        <v>5.7048986957021777E-2</v>
      </c>
      <c r="T184" s="21">
        <f>+G184/'Total x Ano'!$G$30</f>
        <v>0</v>
      </c>
      <c r="U184" s="21">
        <f>+H184/'Total x Ano'!$G$30</f>
        <v>0</v>
      </c>
      <c r="V184" s="21">
        <f>+I184/'Total x Ano'!$G$30</f>
        <v>2.3998462458293219E-3</v>
      </c>
      <c r="W184" s="21">
        <f>+J184/'Total x Ano'!$G$30</f>
        <v>0</v>
      </c>
      <c r="X184" s="21">
        <f>+K184/'Total x Ano'!$G$30</f>
        <v>0</v>
      </c>
      <c r="Y184" s="21">
        <f>+L184/'Total x Ano'!$G$30</f>
        <v>6.5793410007408792E-2</v>
      </c>
    </row>
    <row r="185" spans="1:25" x14ac:dyDescent="0.25">
      <c r="A185" s="1" t="s">
        <v>549</v>
      </c>
      <c r="B185" s="174">
        <f>tab_dinamicas!C706</f>
        <v>156981.25267058957</v>
      </c>
      <c r="C185" s="174">
        <f>tab_dinamicas!D706</f>
        <v>0</v>
      </c>
      <c r="D185" s="174">
        <f>tab_dinamicas!E706</f>
        <v>0</v>
      </c>
      <c r="E185" s="174">
        <f>tab_dinamicas!F706</f>
        <v>0</v>
      </c>
      <c r="F185" s="174">
        <f>tab_dinamicas!G706</f>
        <v>652027.33281424048</v>
      </c>
      <c r="G185" s="174">
        <f>tab_dinamicas!H706</f>
        <v>0</v>
      </c>
      <c r="H185" s="174">
        <f>tab_dinamicas!I706</f>
        <v>0</v>
      </c>
      <c r="I185" s="174">
        <f>tab_dinamicas!J706</f>
        <v>40146.061845991753</v>
      </c>
      <c r="J185" s="174">
        <f>tab_dinamicas!K706</f>
        <v>0</v>
      </c>
      <c r="K185" s="174">
        <f>tab_dinamicas!L706</f>
        <v>0</v>
      </c>
      <c r="L185" s="174">
        <f t="shared" si="10"/>
        <v>849154.64733082184</v>
      </c>
      <c r="N185" s="1" t="s">
        <v>549</v>
      </c>
      <c r="O185" s="21">
        <f>+B185/'Total x Ano'!$G$30</f>
        <v>1.9445952038577182E-3</v>
      </c>
      <c r="P185" s="21">
        <f>+C185/'Total x Ano'!$G$30</f>
        <v>0</v>
      </c>
      <c r="Q185" s="21">
        <f>+D185/'Total x Ano'!$G$30</f>
        <v>0</v>
      </c>
      <c r="R185" s="21">
        <f>+E185/'Total x Ano'!$G$30</f>
        <v>0</v>
      </c>
      <c r="S185" s="21">
        <f>+F185/'Total x Ano'!$G$30</f>
        <v>8.0769467857116847E-3</v>
      </c>
      <c r="T185" s="21">
        <f>+G185/'Total x Ano'!$G$30</f>
        <v>0</v>
      </c>
      <c r="U185" s="21">
        <f>+H185/'Total x Ano'!$G$30</f>
        <v>0</v>
      </c>
      <c r="V185" s="21">
        <f>+I185/'Total x Ano'!$G$30</f>
        <v>4.9730676747311304E-4</v>
      </c>
      <c r="W185" s="21">
        <f>+J185/'Total x Ano'!$G$30</f>
        <v>0</v>
      </c>
      <c r="X185" s="21">
        <f>+K185/'Total x Ano'!$G$30</f>
        <v>0</v>
      </c>
      <c r="Y185" s="21">
        <f>+L185/'Total x Ano'!$G$30</f>
        <v>1.0518848757042516E-2</v>
      </c>
    </row>
    <row r="186" spans="1:25" x14ac:dyDescent="0.25">
      <c r="A186" s="1" t="s">
        <v>550</v>
      </c>
      <c r="B186" s="174">
        <f>tab_dinamicas!C707</f>
        <v>83684.376116439787</v>
      </c>
      <c r="C186" s="174">
        <f>tab_dinamicas!D707</f>
        <v>0</v>
      </c>
      <c r="D186" s="174">
        <f>tab_dinamicas!E707</f>
        <v>0</v>
      </c>
      <c r="E186" s="174">
        <f>tab_dinamicas!F707</f>
        <v>0</v>
      </c>
      <c r="F186" s="174">
        <f>tab_dinamicas!G707</f>
        <v>267092.40010959085</v>
      </c>
      <c r="G186" s="174">
        <f>tab_dinamicas!H707</f>
        <v>0</v>
      </c>
      <c r="H186" s="174">
        <f>tab_dinamicas!I707</f>
        <v>0</v>
      </c>
      <c r="I186" s="174">
        <f>tab_dinamicas!J707</f>
        <v>21698.024779034509</v>
      </c>
      <c r="J186" s="174">
        <f>tab_dinamicas!K707</f>
        <v>0</v>
      </c>
      <c r="K186" s="174">
        <f>tab_dinamicas!L707</f>
        <v>0</v>
      </c>
      <c r="L186" s="174">
        <f t="shared" si="10"/>
        <v>372474.80100506515</v>
      </c>
      <c r="N186" s="1" t="s">
        <v>550</v>
      </c>
      <c r="O186" s="21">
        <f>+B186/'Total x Ano'!$G$30</f>
        <v>1.0366348443870078E-3</v>
      </c>
      <c r="P186" s="21">
        <f>+C186/'Total x Ano'!$G$30</f>
        <v>0</v>
      </c>
      <c r="Q186" s="21">
        <f>+D186/'Total x Ano'!$G$30</f>
        <v>0</v>
      </c>
      <c r="R186" s="21">
        <f>+E186/'Total x Ano'!$G$30</f>
        <v>0</v>
      </c>
      <c r="S186" s="21">
        <f>+F186/'Total x Ano'!$G$30</f>
        <v>3.3085899838615832E-3</v>
      </c>
      <c r="T186" s="21">
        <f>+G186/'Total x Ano'!$G$30</f>
        <v>0</v>
      </c>
      <c r="U186" s="21">
        <f>+H186/'Total x Ano'!$G$30</f>
        <v>0</v>
      </c>
      <c r="V186" s="21">
        <f>+I186/'Total x Ano'!$G$30</f>
        <v>2.687828909547328E-4</v>
      </c>
      <c r="W186" s="21">
        <f>+J186/'Total x Ano'!$G$30</f>
        <v>0</v>
      </c>
      <c r="X186" s="21">
        <f>+K186/'Total x Ano'!$G$30</f>
        <v>0</v>
      </c>
      <c r="Y186" s="21">
        <f>+L186/'Total x Ano'!$G$30</f>
        <v>4.6140077192033235E-3</v>
      </c>
    </row>
    <row r="187" spans="1:25" x14ac:dyDescent="0.25">
      <c r="A187" s="1" t="s">
        <v>551</v>
      </c>
      <c r="B187" s="174">
        <f>tab_dinamicas!C708</f>
        <v>102767.22873920179</v>
      </c>
      <c r="C187" s="174">
        <f>tab_dinamicas!D708</f>
        <v>0</v>
      </c>
      <c r="D187" s="174">
        <f>tab_dinamicas!E708</f>
        <v>0</v>
      </c>
      <c r="E187" s="174">
        <f>tab_dinamicas!F708</f>
        <v>0</v>
      </c>
      <c r="F187" s="174">
        <f>tab_dinamicas!G708</f>
        <v>502246.87361934199</v>
      </c>
      <c r="G187" s="174">
        <f>tab_dinamicas!H708</f>
        <v>0</v>
      </c>
      <c r="H187" s="174">
        <f>tab_dinamicas!I708</f>
        <v>0</v>
      </c>
      <c r="I187" s="174">
        <f>tab_dinamicas!J708</f>
        <v>35101.21862745336</v>
      </c>
      <c r="J187" s="174">
        <f>tab_dinamicas!K708</f>
        <v>0</v>
      </c>
      <c r="K187" s="174">
        <f>tab_dinamicas!L708</f>
        <v>0</v>
      </c>
      <c r="L187" s="174">
        <f t="shared" si="10"/>
        <v>640115.3209859971</v>
      </c>
      <c r="N187" s="1" t="s">
        <v>551</v>
      </c>
      <c r="O187" s="21">
        <f>+B187/'Total x Ano'!$G$30</f>
        <v>1.2730224579067906E-3</v>
      </c>
      <c r="P187" s="21">
        <f>+C187/'Total x Ano'!$G$30</f>
        <v>0</v>
      </c>
      <c r="Q187" s="21">
        <f>+D187/'Total x Ano'!$G$30</f>
        <v>0</v>
      </c>
      <c r="R187" s="21">
        <f>+E187/'Total x Ano'!$G$30</f>
        <v>0</v>
      </c>
      <c r="S187" s="21">
        <f>+F187/'Total x Ano'!$G$30</f>
        <v>6.2215509494127283E-3</v>
      </c>
      <c r="T187" s="21">
        <f>+G187/'Total x Ano'!$G$30</f>
        <v>0</v>
      </c>
      <c r="U187" s="21">
        <f>+H187/'Total x Ano'!$G$30</f>
        <v>0</v>
      </c>
      <c r="V187" s="21">
        <f>+I187/'Total x Ano'!$G$30</f>
        <v>4.3481409551329861E-4</v>
      </c>
      <c r="W187" s="21">
        <f>+J187/'Total x Ano'!$G$30</f>
        <v>0</v>
      </c>
      <c r="X187" s="21">
        <f>+K187/'Total x Ano'!$G$30</f>
        <v>0</v>
      </c>
      <c r="Y187" s="21">
        <f>+L187/'Total x Ano'!$G$30</f>
        <v>7.9293875028328166E-3</v>
      </c>
    </row>
    <row r="188" spans="1:25" x14ac:dyDescent="0.25">
      <c r="A188" s="1" t="s">
        <v>552</v>
      </c>
      <c r="B188" s="174">
        <f>tab_dinamicas!C709</f>
        <v>14418.002172901621</v>
      </c>
      <c r="C188" s="174">
        <f>tab_dinamicas!D709</f>
        <v>0</v>
      </c>
      <c r="D188" s="174">
        <f>tab_dinamicas!E709</f>
        <v>0</v>
      </c>
      <c r="E188" s="174">
        <f>tab_dinamicas!F709</f>
        <v>0</v>
      </c>
      <c r="F188" s="174">
        <f>tab_dinamicas!G709</f>
        <v>50620.337457947026</v>
      </c>
      <c r="G188" s="174">
        <f>tab_dinamicas!H709</f>
        <v>0</v>
      </c>
      <c r="H188" s="174">
        <f>tab_dinamicas!I709</f>
        <v>0</v>
      </c>
      <c r="I188" s="174">
        <f>tab_dinamicas!J709</f>
        <v>5073.5958044306681</v>
      </c>
      <c r="J188" s="174">
        <f>tab_dinamicas!K709</f>
        <v>0</v>
      </c>
      <c r="K188" s="174">
        <f>tab_dinamicas!L709</f>
        <v>0</v>
      </c>
      <c r="L188" s="174">
        <f t="shared" si="10"/>
        <v>70111.935435279316</v>
      </c>
      <c r="N188" s="1" t="s">
        <v>552</v>
      </c>
      <c r="O188" s="21">
        <f>+B188/'Total x Ano'!$G$30</f>
        <v>1.7860207762176569E-4</v>
      </c>
      <c r="P188" s="21">
        <f>+C188/'Total x Ano'!$G$30</f>
        <v>0</v>
      </c>
      <c r="Q188" s="21">
        <f>+D188/'Total x Ano'!$G$30</f>
        <v>0</v>
      </c>
      <c r="R188" s="21">
        <f>+E188/'Total x Ano'!$G$30</f>
        <v>0</v>
      </c>
      <c r="S188" s="21">
        <f>+F188/'Total x Ano'!$G$30</f>
        <v>6.270561851416858E-4</v>
      </c>
      <c r="T188" s="21">
        <f>+G188/'Total x Ano'!$G$30</f>
        <v>0</v>
      </c>
      <c r="U188" s="21">
        <f>+H188/'Total x Ano'!$G$30</f>
        <v>0</v>
      </c>
      <c r="V188" s="21">
        <f>+I188/'Total x Ano'!$G$30</f>
        <v>6.2848842774312569E-5</v>
      </c>
      <c r="W188" s="21">
        <f>+J188/'Total x Ano'!$G$30</f>
        <v>0</v>
      </c>
      <c r="X188" s="21">
        <f>+K188/'Total x Ano'!$G$30</f>
        <v>0</v>
      </c>
      <c r="Y188" s="21">
        <f>+L188/'Total x Ano'!$G$30</f>
        <v>8.685071055377641E-4</v>
      </c>
    </row>
    <row r="189" spans="1:25" x14ac:dyDescent="0.25">
      <c r="A189" s="1" t="s">
        <v>553</v>
      </c>
      <c r="B189" s="174">
        <f>tab_dinamicas!C710</f>
        <v>13244.861205187397</v>
      </c>
      <c r="C189" s="174">
        <f>tab_dinamicas!D710</f>
        <v>0</v>
      </c>
      <c r="D189" s="174">
        <f>tab_dinamicas!E710</f>
        <v>0</v>
      </c>
      <c r="E189" s="174">
        <f>tab_dinamicas!F710</f>
        <v>0</v>
      </c>
      <c r="F189" s="174">
        <f>tab_dinamicas!G710</f>
        <v>88686.201242352807</v>
      </c>
      <c r="G189" s="174">
        <f>tab_dinamicas!H710</f>
        <v>0</v>
      </c>
      <c r="H189" s="174">
        <f>tab_dinamicas!I710</f>
        <v>0</v>
      </c>
      <c r="I189" s="174">
        <f>tab_dinamicas!J710</f>
        <v>5625.6334240490369</v>
      </c>
      <c r="J189" s="174">
        <f>tab_dinamicas!K710</f>
        <v>0</v>
      </c>
      <c r="K189" s="174">
        <f>tab_dinamicas!L710</f>
        <v>0</v>
      </c>
      <c r="L189" s="174">
        <f t="shared" si="10"/>
        <v>107556.69587158924</v>
      </c>
      <c r="N189" s="1" t="s">
        <v>553</v>
      </c>
      <c r="O189" s="21">
        <f>+B189/'Total x Ano'!$G$30</f>
        <v>1.6406986909076903E-4</v>
      </c>
      <c r="P189" s="21">
        <f>+C189/'Total x Ano'!$G$30</f>
        <v>0</v>
      </c>
      <c r="Q189" s="21">
        <f>+D189/'Total x Ano'!$G$30</f>
        <v>0</v>
      </c>
      <c r="R189" s="21">
        <f>+E189/'Total x Ano'!$G$30</f>
        <v>0</v>
      </c>
      <c r="S189" s="21">
        <f>+F189/'Total x Ano'!$G$30</f>
        <v>1.0985946324821869E-3</v>
      </c>
      <c r="T189" s="21">
        <f>+G189/'Total x Ano'!$G$30</f>
        <v>0</v>
      </c>
      <c r="U189" s="21">
        <f>+H189/'Total x Ano'!$G$30</f>
        <v>0</v>
      </c>
      <c r="V189" s="21">
        <f>+I189/'Total x Ano'!$G$30</f>
        <v>6.9687173397852241E-5</v>
      </c>
      <c r="W189" s="21">
        <f>+J189/'Total x Ano'!$G$30</f>
        <v>0</v>
      </c>
      <c r="X189" s="21">
        <f>+K189/'Total x Ano'!$G$30</f>
        <v>0</v>
      </c>
      <c r="Y189" s="21">
        <f>+L189/'Total x Ano'!$G$30</f>
        <v>1.3323516749708083E-3</v>
      </c>
    </row>
    <row r="190" spans="1:25" x14ac:dyDescent="0.25">
      <c r="A190" s="1" t="s">
        <v>554</v>
      </c>
      <c r="B190" s="174">
        <f>tab_dinamicas!C711</f>
        <v>36652.422043882412</v>
      </c>
      <c r="C190" s="174">
        <f>tab_dinamicas!D711</f>
        <v>0</v>
      </c>
      <c r="D190" s="174">
        <f>tab_dinamicas!E711</f>
        <v>0</v>
      </c>
      <c r="E190" s="174">
        <f>tab_dinamicas!F711</f>
        <v>0</v>
      </c>
      <c r="F190" s="174">
        <f>tab_dinamicas!G711</f>
        <v>190730.72508002256</v>
      </c>
      <c r="G190" s="174">
        <f>tab_dinamicas!H711</f>
        <v>0</v>
      </c>
      <c r="H190" s="174">
        <f>tab_dinamicas!I711</f>
        <v>0</v>
      </c>
      <c r="I190" s="174">
        <f>tab_dinamicas!J711</f>
        <v>13989.649863888751</v>
      </c>
      <c r="J190" s="174">
        <f>tab_dinamicas!K711</f>
        <v>0</v>
      </c>
      <c r="K190" s="174">
        <f>tab_dinamicas!L711</f>
        <v>0</v>
      </c>
      <c r="L190" s="174">
        <f t="shared" si="10"/>
        <v>241372.7969877937</v>
      </c>
      <c r="N190" s="1" t="s">
        <v>554</v>
      </c>
      <c r="O190" s="21">
        <f>+B190/'Total x Ano'!$G$30</f>
        <v>4.5402952839129589E-4</v>
      </c>
      <c r="P190" s="21">
        <f>+C190/'Total x Ano'!$G$30</f>
        <v>0</v>
      </c>
      <c r="Q190" s="21">
        <f>+D190/'Total x Ano'!$G$30</f>
        <v>0</v>
      </c>
      <c r="R190" s="21">
        <f>+E190/'Total x Ano'!$G$30</f>
        <v>0</v>
      </c>
      <c r="S190" s="21">
        <f>+F190/'Total x Ano'!$G$30</f>
        <v>2.3626646297517017E-3</v>
      </c>
      <c r="T190" s="21">
        <f>+G190/'Total x Ano'!$G$30</f>
        <v>0</v>
      </c>
      <c r="U190" s="21">
        <f>+H190/'Total x Ano'!$G$30</f>
        <v>0</v>
      </c>
      <c r="V190" s="21">
        <f>+I190/'Total x Ano'!$G$30</f>
        <v>1.7329589085425583E-4</v>
      </c>
      <c r="W190" s="21">
        <f>+J190/'Total x Ano'!$G$30</f>
        <v>0</v>
      </c>
      <c r="X190" s="21">
        <f>+K190/'Total x Ano'!$G$30</f>
        <v>0</v>
      </c>
      <c r="Y190" s="21">
        <f>+L190/'Total x Ano'!$G$30</f>
        <v>2.9899900489972534E-3</v>
      </c>
    </row>
    <row r="191" spans="1:25" x14ac:dyDescent="0.25">
      <c r="A191" s="1" t="s">
        <v>555</v>
      </c>
      <c r="B191" s="174">
        <f>tab_dinamicas!C712</f>
        <v>38431.301104175203</v>
      </c>
      <c r="C191" s="174">
        <f>tab_dinamicas!D712</f>
        <v>0</v>
      </c>
      <c r="D191" s="174">
        <f>tab_dinamicas!E712</f>
        <v>0</v>
      </c>
      <c r="E191" s="174">
        <f>tab_dinamicas!F712</f>
        <v>0</v>
      </c>
      <c r="F191" s="174">
        <f>tab_dinamicas!G712</f>
        <v>231280.00627603848</v>
      </c>
      <c r="G191" s="174">
        <f>tab_dinamicas!H712</f>
        <v>0</v>
      </c>
      <c r="H191" s="174">
        <f>tab_dinamicas!I712</f>
        <v>0</v>
      </c>
      <c r="I191" s="174">
        <f>tab_dinamicas!J712</f>
        <v>12263.753771522577</v>
      </c>
      <c r="J191" s="174">
        <f>tab_dinamicas!K712</f>
        <v>0</v>
      </c>
      <c r="K191" s="174">
        <f>tab_dinamicas!L712</f>
        <v>0</v>
      </c>
      <c r="L191" s="174">
        <f t="shared" si="10"/>
        <v>281975.0611517363</v>
      </c>
      <c r="N191" s="1" t="s">
        <v>555</v>
      </c>
      <c r="O191" s="21">
        <f>+B191/'Total x Ano'!$G$30</f>
        <v>4.7606527871204977E-4</v>
      </c>
      <c r="P191" s="21">
        <f>+C191/'Total x Ano'!$G$30</f>
        <v>0</v>
      </c>
      <c r="Q191" s="21">
        <f>+D191/'Total x Ano'!$G$30</f>
        <v>0</v>
      </c>
      <c r="R191" s="21">
        <f>+E191/'Total x Ano'!$G$30</f>
        <v>0</v>
      </c>
      <c r="S191" s="21">
        <f>+F191/'Total x Ano'!$G$30</f>
        <v>2.8649662510740509E-3</v>
      </c>
      <c r="T191" s="21">
        <f>+G191/'Total x Ano'!$G$30</f>
        <v>0</v>
      </c>
      <c r="U191" s="21">
        <f>+H191/'Total x Ano'!$G$30</f>
        <v>0</v>
      </c>
      <c r="V191" s="21">
        <f>+I191/'Total x Ano'!$G$30</f>
        <v>1.5191646365211311E-4</v>
      </c>
      <c r="W191" s="21">
        <f>+J191/'Total x Ano'!$G$30</f>
        <v>0</v>
      </c>
      <c r="X191" s="21">
        <f>+K191/'Total x Ano'!$G$30</f>
        <v>0</v>
      </c>
      <c r="Y191" s="21">
        <f>+L191/'Total x Ano'!$G$30</f>
        <v>3.4929479934382147E-3</v>
      </c>
    </row>
    <row r="192" spans="1:25" x14ac:dyDescent="0.25">
      <c r="A192" s="1" t="s">
        <v>95</v>
      </c>
      <c r="B192" s="154">
        <f t="shared" ref="B192:K192" si="11">SUM(B165:B191)</f>
        <v>1438700.4843385825</v>
      </c>
      <c r="C192" s="154">
        <f t="shared" si="11"/>
        <v>0</v>
      </c>
      <c r="D192" s="154">
        <f t="shared" si="11"/>
        <v>0</v>
      </c>
      <c r="E192" s="154">
        <f t="shared" si="11"/>
        <v>0</v>
      </c>
      <c r="F192" s="154">
        <f t="shared" si="11"/>
        <v>10055793.864204936</v>
      </c>
      <c r="G192" s="154">
        <f t="shared" si="11"/>
        <v>0</v>
      </c>
      <c r="H192" s="154">
        <f t="shared" si="11"/>
        <v>0</v>
      </c>
      <c r="I192" s="154">
        <f t="shared" si="11"/>
        <v>533144.6225988986</v>
      </c>
      <c r="J192" s="154">
        <f t="shared" si="11"/>
        <v>0</v>
      </c>
      <c r="K192" s="154">
        <f t="shared" si="11"/>
        <v>0</v>
      </c>
      <c r="L192" s="174">
        <f t="shared" si="10"/>
        <v>12027638.971142415</v>
      </c>
      <c r="N192" s="1" t="s">
        <v>95</v>
      </c>
      <c r="O192" s="21">
        <f>+B192/'Total x Ano'!$G$30</f>
        <v>1.7821810018953495E-2</v>
      </c>
      <c r="P192" s="21">
        <f>+C192/'Total x Ano'!$G$30</f>
        <v>0</v>
      </c>
      <c r="Q192" s="21">
        <f>+D192/'Total x Ano'!$G$30</f>
        <v>0</v>
      </c>
      <c r="R192" s="21">
        <f>+E192/'Total x Ano'!$G$30</f>
        <v>0</v>
      </c>
      <c r="S192" s="21">
        <f>+F192/'Total x Ano'!$G$30</f>
        <v>0.12456550184593038</v>
      </c>
      <c r="T192" s="21">
        <f>+G192/'Total x Ano'!$G$30</f>
        <v>0</v>
      </c>
      <c r="U192" s="21">
        <f>+H192/'Total x Ano'!$G$30</f>
        <v>0</v>
      </c>
      <c r="V192" s="21">
        <f>+I192/'Total x Ano'!$G$30</f>
        <v>6.6042948341345897E-3</v>
      </c>
      <c r="W192" s="21">
        <f>+J192/'Total x Ano'!$G$30</f>
        <v>0</v>
      </c>
      <c r="X192" s="21">
        <f>+K192/'Total x Ano'!$G$30</f>
        <v>0</v>
      </c>
      <c r="Y192" s="21">
        <f>+L192/'Total x Ano'!$G$30</f>
        <v>0.14899160669901845</v>
      </c>
    </row>
    <row r="193" spans="1:25" x14ac:dyDescent="0.25">
      <c r="B193" s="176"/>
      <c r="C193" s="176"/>
      <c r="D193" s="176"/>
      <c r="E193" s="176"/>
      <c r="F193" s="176"/>
      <c r="G193" s="176"/>
      <c r="H193" s="176"/>
      <c r="I193" s="176"/>
      <c r="J193" s="176"/>
      <c r="K193" s="176"/>
      <c r="L193" s="176"/>
    </row>
    <row r="194" spans="1:25" x14ac:dyDescent="0.25">
      <c r="A194" s="1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</row>
    <row r="195" spans="1:25" s="134" customFormat="1" x14ac:dyDescent="0.25">
      <c r="A195" s="124"/>
      <c r="B195" s="173">
        <v>2013</v>
      </c>
      <c r="C195" s="156">
        <v>2013</v>
      </c>
      <c r="D195" s="156">
        <v>2013</v>
      </c>
      <c r="E195" s="156">
        <v>2013</v>
      </c>
      <c r="F195" s="156">
        <v>2013</v>
      </c>
      <c r="G195" s="156">
        <v>2013</v>
      </c>
      <c r="H195" s="156">
        <v>2013</v>
      </c>
      <c r="I195" s="156">
        <v>2013</v>
      </c>
      <c r="J195" s="156">
        <v>2013</v>
      </c>
      <c r="K195" s="156">
        <v>2013</v>
      </c>
      <c r="L195" s="156">
        <v>2013</v>
      </c>
      <c r="M195" s="159"/>
      <c r="N195" s="124"/>
      <c r="O195" s="16">
        <v>2013</v>
      </c>
      <c r="P195" s="124">
        <v>2013</v>
      </c>
      <c r="Q195" s="124">
        <v>2013</v>
      </c>
      <c r="R195" s="124">
        <v>2013</v>
      </c>
      <c r="S195" s="124">
        <v>2013</v>
      </c>
      <c r="T195" s="124">
        <v>2013</v>
      </c>
      <c r="U195" s="124">
        <v>2013</v>
      </c>
      <c r="V195" s="124">
        <v>2013</v>
      </c>
      <c r="W195" s="124">
        <v>2013</v>
      </c>
      <c r="X195" s="124">
        <v>2013</v>
      </c>
      <c r="Y195" s="124">
        <v>2013</v>
      </c>
    </row>
    <row r="196" spans="1:25" s="134" customFormat="1" x14ac:dyDescent="0.25">
      <c r="A196" s="124"/>
      <c r="B196" s="156" t="s">
        <v>780</v>
      </c>
      <c r="C196" s="156" t="s">
        <v>782</v>
      </c>
      <c r="D196" s="156" t="s">
        <v>23</v>
      </c>
      <c r="E196" s="156" t="s">
        <v>787</v>
      </c>
      <c r="F196" s="156" t="s">
        <v>788</v>
      </c>
      <c r="G196" s="156" t="s">
        <v>791</v>
      </c>
      <c r="H196" s="156" t="s">
        <v>25</v>
      </c>
      <c r="I196" s="156" t="s">
        <v>24</v>
      </c>
      <c r="J196" s="156" t="s">
        <v>35</v>
      </c>
      <c r="K196" s="156" t="s">
        <v>795</v>
      </c>
      <c r="L196" s="156" t="s">
        <v>935</v>
      </c>
      <c r="M196" s="159"/>
      <c r="N196" s="124"/>
      <c r="O196" s="124" t="s">
        <v>780</v>
      </c>
      <c r="P196" s="124" t="s">
        <v>782</v>
      </c>
      <c r="Q196" s="124" t="s">
        <v>23</v>
      </c>
      <c r="R196" s="124" t="s">
        <v>787</v>
      </c>
      <c r="S196" s="124" t="s">
        <v>788</v>
      </c>
      <c r="T196" s="124" t="s">
        <v>791</v>
      </c>
      <c r="U196" s="124" t="s">
        <v>25</v>
      </c>
      <c r="V196" s="124" t="s">
        <v>24</v>
      </c>
      <c r="W196" s="124" t="s">
        <v>35</v>
      </c>
      <c r="X196" s="124" t="s">
        <v>795</v>
      </c>
      <c r="Y196" s="124" t="s">
        <v>935</v>
      </c>
    </row>
    <row r="197" spans="1:25" x14ac:dyDescent="0.25">
      <c r="A197" s="1" t="s">
        <v>529</v>
      </c>
      <c r="B197" s="174">
        <f>tab_dinamicas!C718</f>
        <v>16834.287793800686</v>
      </c>
      <c r="C197" s="174">
        <f>tab_dinamicas!D718</f>
        <v>0</v>
      </c>
      <c r="D197" s="174">
        <f>tab_dinamicas!E718</f>
        <v>0</v>
      </c>
      <c r="E197" s="174">
        <f>tab_dinamicas!F718</f>
        <v>0</v>
      </c>
      <c r="F197" s="174">
        <f>tab_dinamicas!G718</f>
        <v>39943.397309079046</v>
      </c>
      <c r="G197" s="174">
        <f>tab_dinamicas!H718</f>
        <v>0</v>
      </c>
      <c r="H197" s="174">
        <f>tab_dinamicas!I718</f>
        <v>0</v>
      </c>
      <c r="I197" s="174">
        <f>tab_dinamicas!J718</f>
        <v>3302.9170084494326</v>
      </c>
      <c r="J197" s="174">
        <f>tab_dinamicas!K718</f>
        <v>0</v>
      </c>
      <c r="K197" s="174">
        <f>tab_dinamicas!L718</f>
        <v>0</v>
      </c>
      <c r="L197" s="174">
        <f>SUM(B197:K197)</f>
        <v>60080.602111329164</v>
      </c>
      <c r="N197" s="1" t="s">
        <v>529</v>
      </c>
      <c r="O197" s="21">
        <f>+B197/'Total x Ano'!$H$30</f>
        <v>2.0806599299582975E-4</v>
      </c>
      <c r="P197" s="21">
        <f>+C197/'Total x Ano'!$H$30</f>
        <v>0</v>
      </c>
      <c r="Q197" s="21">
        <f>+D197/'Total x Ano'!$H$30</f>
        <v>0</v>
      </c>
      <c r="R197" s="21">
        <f>+E197/'Total x Ano'!$H$30</f>
        <v>0</v>
      </c>
      <c r="S197" s="21">
        <f>+F197/'Total x Ano'!$H$30</f>
        <v>4.9368661903243709E-4</v>
      </c>
      <c r="T197" s="21">
        <f>+G197/'Total x Ano'!$H$30</f>
        <v>0</v>
      </c>
      <c r="U197" s="21">
        <f>+H197/'Total x Ano'!$H$30</f>
        <v>0</v>
      </c>
      <c r="V197" s="21">
        <f>+I197/'Total x Ano'!$H$30</f>
        <v>4.0822915442785802E-5</v>
      </c>
      <c r="W197" s="21">
        <f>+J197/'Total x Ano'!$H$30</f>
        <v>0</v>
      </c>
      <c r="X197" s="21">
        <f>+K197/'Total x Ano'!$H$30</f>
        <v>0</v>
      </c>
      <c r="Y197" s="21">
        <f>+L197/'Total x Ano'!$H$30</f>
        <v>7.4257552747105261E-4</v>
      </c>
    </row>
    <row r="198" spans="1:25" x14ac:dyDescent="0.25">
      <c r="A198" s="1" t="s">
        <v>530</v>
      </c>
      <c r="B198" s="174">
        <f>tab_dinamicas!C719</f>
        <v>3147.1732890629182</v>
      </c>
      <c r="C198" s="174">
        <f>tab_dinamicas!D719</f>
        <v>0</v>
      </c>
      <c r="D198" s="174">
        <f>tab_dinamicas!E719</f>
        <v>0</v>
      </c>
      <c r="E198" s="174">
        <f>tab_dinamicas!F719</f>
        <v>0</v>
      </c>
      <c r="F198" s="174">
        <f>tab_dinamicas!G719</f>
        <v>11467.035214195133</v>
      </c>
      <c r="G198" s="174">
        <f>tab_dinamicas!H719</f>
        <v>0</v>
      </c>
      <c r="H198" s="174">
        <f>tab_dinamicas!I719</f>
        <v>0</v>
      </c>
      <c r="I198" s="174">
        <f>tab_dinamicas!J719</f>
        <v>1185.2846949865702</v>
      </c>
      <c r="J198" s="174">
        <f>tab_dinamicas!K719</f>
        <v>0</v>
      </c>
      <c r="K198" s="174">
        <f>tab_dinamicas!L719</f>
        <v>0</v>
      </c>
      <c r="L198" s="174">
        <f t="shared" ref="L198:L224" si="12">SUM(B198:K198)</f>
        <v>15799.493198244621</v>
      </c>
      <c r="N198" s="1" t="s">
        <v>530</v>
      </c>
      <c r="O198" s="21">
        <f>+B198/'Total x Ano'!$H$30</f>
        <v>3.889797676857873E-5</v>
      </c>
      <c r="P198" s="21">
        <f>+C198/'Total x Ano'!$H$30</f>
        <v>0</v>
      </c>
      <c r="Q198" s="21">
        <f>+D198/'Total x Ano'!$H$30</f>
        <v>0</v>
      </c>
      <c r="R198" s="21">
        <f>+E198/'Total x Ano'!$H$30</f>
        <v>0</v>
      </c>
      <c r="S198" s="21">
        <f>+F198/'Total x Ano'!$H$30</f>
        <v>1.4172860163637441E-4</v>
      </c>
      <c r="T198" s="21">
        <f>+G198/'Total x Ano'!$H$30</f>
        <v>0</v>
      </c>
      <c r="U198" s="21">
        <f>+H198/'Total x Ano'!$H$30</f>
        <v>0</v>
      </c>
      <c r="V198" s="21">
        <f>+I198/'Total x Ano'!$H$30</f>
        <v>1.4649710166886779E-5</v>
      </c>
      <c r="W198" s="21">
        <f>+J198/'Total x Ano'!$H$30</f>
        <v>0</v>
      </c>
      <c r="X198" s="21">
        <f>+K198/'Total x Ano'!$H$30</f>
        <v>0</v>
      </c>
      <c r="Y198" s="21">
        <f>+L198/'Total x Ano'!$H$30</f>
        <v>1.952762885718399E-4</v>
      </c>
    </row>
    <row r="199" spans="1:25" x14ac:dyDescent="0.25">
      <c r="A199" s="1" t="s">
        <v>531</v>
      </c>
      <c r="B199" s="174">
        <f>tab_dinamicas!C720</f>
        <v>22118.82606081833</v>
      </c>
      <c r="C199" s="174">
        <f>tab_dinamicas!D720</f>
        <v>0</v>
      </c>
      <c r="D199" s="174">
        <f>tab_dinamicas!E720</f>
        <v>0</v>
      </c>
      <c r="E199" s="174">
        <f>tab_dinamicas!F720</f>
        <v>0</v>
      </c>
      <c r="F199" s="174">
        <f>tab_dinamicas!G720</f>
        <v>79896.289615925605</v>
      </c>
      <c r="G199" s="174">
        <f>tab_dinamicas!H720</f>
        <v>0</v>
      </c>
      <c r="H199" s="174">
        <f>tab_dinamicas!I720</f>
        <v>0</v>
      </c>
      <c r="I199" s="174">
        <f>tab_dinamicas!J720</f>
        <v>7350.010150625867</v>
      </c>
      <c r="J199" s="174">
        <f>tab_dinamicas!K720</f>
        <v>0</v>
      </c>
      <c r="K199" s="174">
        <f>tab_dinamicas!L720</f>
        <v>0</v>
      </c>
      <c r="L199" s="174">
        <f t="shared" si="12"/>
        <v>109365.1258273698</v>
      </c>
      <c r="N199" s="1" t="s">
        <v>531</v>
      </c>
      <c r="O199" s="21">
        <f>+B199/'Total x Ano'!$H$30</f>
        <v>2.7338106396998735E-4</v>
      </c>
      <c r="P199" s="21">
        <f>+C199/'Total x Ano'!$H$30</f>
        <v>0</v>
      </c>
      <c r="Q199" s="21">
        <f>+D199/'Total x Ano'!$H$30</f>
        <v>0</v>
      </c>
      <c r="R199" s="21">
        <f>+E199/'Total x Ano'!$H$30</f>
        <v>0</v>
      </c>
      <c r="S199" s="21">
        <f>+F199/'Total x Ano'!$H$30</f>
        <v>9.8749059296358984E-4</v>
      </c>
      <c r="T199" s="21">
        <f>+G199/'Total x Ano'!$H$30</f>
        <v>0</v>
      </c>
      <c r="U199" s="21">
        <f>+H199/'Total x Ano'!$H$30</f>
        <v>0</v>
      </c>
      <c r="V199" s="21">
        <f>+I199/'Total x Ano'!$H$30</f>
        <v>9.0843591320956688E-5</v>
      </c>
      <c r="W199" s="21">
        <f>+J199/'Total x Ano'!$H$30</f>
        <v>0</v>
      </c>
      <c r="X199" s="21">
        <f>+K199/'Total x Ano'!$H$30</f>
        <v>0</v>
      </c>
      <c r="Y199" s="21">
        <f>+L199/'Total x Ano'!$H$30</f>
        <v>1.351715248254534E-3</v>
      </c>
    </row>
    <row r="200" spans="1:25" x14ac:dyDescent="0.25">
      <c r="A200" s="1" t="s">
        <v>532</v>
      </c>
      <c r="B200" s="174">
        <f>tab_dinamicas!C721</f>
        <v>862.4319714788096</v>
      </c>
      <c r="C200" s="174">
        <f>tab_dinamicas!D721</f>
        <v>0</v>
      </c>
      <c r="D200" s="174">
        <f>tab_dinamicas!E721</f>
        <v>0</v>
      </c>
      <c r="E200" s="174">
        <f>tab_dinamicas!F721</f>
        <v>0</v>
      </c>
      <c r="F200" s="174">
        <f>tab_dinamicas!G721</f>
        <v>10115.294151359367</v>
      </c>
      <c r="G200" s="174">
        <f>tab_dinamicas!H721</f>
        <v>0</v>
      </c>
      <c r="H200" s="174">
        <f>tab_dinamicas!I721</f>
        <v>0</v>
      </c>
      <c r="I200" s="174">
        <f>tab_dinamicas!J721</f>
        <v>1471.0884901928964</v>
      </c>
      <c r="J200" s="174">
        <f>tab_dinamicas!K721</f>
        <v>0</v>
      </c>
      <c r="K200" s="174">
        <f>tab_dinamicas!L721</f>
        <v>0</v>
      </c>
      <c r="L200" s="174">
        <f t="shared" si="12"/>
        <v>12448.814613031072</v>
      </c>
      <c r="N200" s="1" t="s">
        <v>532</v>
      </c>
      <c r="O200" s="21">
        <f>+B200/'Total x Ano'!$H$30</f>
        <v>1.0659361817680838E-5</v>
      </c>
      <c r="P200" s="21">
        <f>+C200/'Total x Ano'!$H$30</f>
        <v>0</v>
      </c>
      <c r="Q200" s="21">
        <f>+D200/'Total x Ano'!$H$30</f>
        <v>0</v>
      </c>
      <c r="R200" s="21">
        <f>+E200/'Total x Ano'!$H$30</f>
        <v>0</v>
      </c>
      <c r="S200" s="21">
        <f>+F200/'Total x Ano'!$H$30</f>
        <v>1.2502154815379499E-4</v>
      </c>
      <c r="T200" s="21">
        <f>+G200/'Total x Ano'!$H$30</f>
        <v>0</v>
      </c>
      <c r="U200" s="21">
        <f>+H200/'Total x Ano'!$H$30</f>
        <v>0</v>
      </c>
      <c r="V200" s="21">
        <f>+I200/'Total x Ano'!$H$30</f>
        <v>1.8182146536038061E-5</v>
      </c>
      <c r="W200" s="21">
        <f>+J200/'Total x Ano'!$H$30</f>
        <v>0</v>
      </c>
      <c r="X200" s="21">
        <f>+K200/'Total x Ano'!$H$30</f>
        <v>0</v>
      </c>
      <c r="Y200" s="21">
        <f>+L200/'Total x Ano'!$H$30</f>
        <v>1.5386305650751388E-4</v>
      </c>
    </row>
    <row r="201" spans="1:25" x14ac:dyDescent="0.25">
      <c r="A201" s="1" t="s">
        <v>533</v>
      </c>
      <c r="B201" s="174">
        <f>tab_dinamicas!C722</f>
        <v>15557.531355603523</v>
      </c>
      <c r="C201" s="174">
        <f>tab_dinamicas!D722</f>
        <v>0</v>
      </c>
      <c r="D201" s="174">
        <f>tab_dinamicas!E722</f>
        <v>0</v>
      </c>
      <c r="E201" s="174">
        <f>tab_dinamicas!F722</f>
        <v>0</v>
      </c>
      <c r="F201" s="174">
        <f>tab_dinamicas!G722</f>
        <v>109408.82187529952</v>
      </c>
      <c r="G201" s="174">
        <f>tab_dinamicas!H722</f>
        <v>0</v>
      </c>
      <c r="H201" s="174">
        <f>tab_dinamicas!I722</f>
        <v>0</v>
      </c>
      <c r="I201" s="174">
        <f>tab_dinamicas!J722</f>
        <v>9305.0525403581014</v>
      </c>
      <c r="J201" s="174">
        <f>tab_dinamicas!K722</f>
        <v>0</v>
      </c>
      <c r="K201" s="174">
        <f>tab_dinamicas!L722</f>
        <v>0</v>
      </c>
      <c r="L201" s="174">
        <f t="shared" si="12"/>
        <v>134271.40577126114</v>
      </c>
      <c r="N201" s="1" t="s">
        <v>533</v>
      </c>
      <c r="O201" s="21">
        <f>+B201/'Total x Ano'!$H$30</f>
        <v>1.9228572362054092E-4</v>
      </c>
      <c r="P201" s="21">
        <f>+C201/'Total x Ano'!$H$30</f>
        <v>0</v>
      </c>
      <c r="Q201" s="21">
        <f>+D201/'Total x Ano'!$H$30</f>
        <v>0</v>
      </c>
      <c r="R201" s="21">
        <f>+E201/'Total x Ano'!$H$30</f>
        <v>0</v>
      </c>
      <c r="S201" s="21">
        <f>+F201/'Total x Ano'!$H$30</f>
        <v>1.3522553163413963E-3</v>
      </c>
      <c r="T201" s="21">
        <f>+G201/'Total x Ano'!$H$30</f>
        <v>0</v>
      </c>
      <c r="U201" s="21">
        <f>+H201/'Total x Ano'!$H$30</f>
        <v>0</v>
      </c>
      <c r="V201" s="21">
        <f>+I201/'Total x Ano'!$H$30</f>
        <v>1.1500724119739371E-4</v>
      </c>
      <c r="W201" s="21">
        <f>+J201/'Total x Ano'!$H$30</f>
        <v>0</v>
      </c>
      <c r="X201" s="21">
        <f>+K201/'Total x Ano'!$H$30</f>
        <v>0</v>
      </c>
      <c r="Y201" s="21">
        <f>+L201/'Total x Ano'!$H$30</f>
        <v>1.6595482811593309E-3</v>
      </c>
    </row>
    <row r="202" spans="1:25" x14ac:dyDescent="0.25">
      <c r="A202" s="1" t="s">
        <v>534</v>
      </c>
      <c r="B202" s="174">
        <f>tab_dinamicas!C723</f>
        <v>1294.7053509647358</v>
      </c>
      <c r="C202" s="174">
        <f>tab_dinamicas!D723</f>
        <v>0</v>
      </c>
      <c r="D202" s="174">
        <f>tab_dinamicas!E723</f>
        <v>0</v>
      </c>
      <c r="E202" s="174">
        <f>tab_dinamicas!F723</f>
        <v>0</v>
      </c>
      <c r="F202" s="174">
        <f>tab_dinamicas!G723</f>
        <v>13307.093834027877</v>
      </c>
      <c r="G202" s="174">
        <f>tab_dinamicas!H723</f>
        <v>0</v>
      </c>
      <c r="H202" s="174">
        <f>tab_dinamicas!I723</f>
        <v>0</v>
      </c>
      <c r="I202" s="174">
        <f>tab_dinamicas!J723</f>
        <v>261.53081632769249</v>
      </c>
      <c r="J202" s="174">
        <f>tab_dinamicas!K723</f>
        <v>0</v>
      </c>
      <c r="K202" s="174">
        <f>tab_dinamicas!L723</f>
        <v>0</v>
      </c>
      <c r="L202" s="174">
        <f t="shared" si="12"/>
        <v>14863.330001320306</v>
      </c>
      <c r="N202" s="1" t="s">
        <v>534</v>
      </c>
      <c r="O202" s="21">
        <f>+B202/'Total x Ano'!$H$30</f>
        <v>1.6002111748659429E-5</v>
      </c>
      <c r="P202" s="21">
        <f>+C202/'Total x Ano'!$H$30</f>
        <v>0</v>
      </c>
      <c r="Q202" s="21">
        <f>+D202/'Total x Ano'!$H$30</f>
        <v>0</v>
      </c>
      <c r="R202" s="21">
        <f>+E202/'Total x Ano'!$H$30</f>
        <v>0</v>
      </c>
      <c r="S202" s="21">
        <f>+F202/'Total x Ano'!$H$30</f>
        <v>1.6447109176102485E-4</v>
      </c>
      <c r="T202" s="21">
        <f>+G202/'Total x Ano'!$H$30</f>
        <v>0</v>
      </c>
      <c r="U202" s="21">
        <f>+H202/'Total x Ano'!$H$30</f>
        <v>0</v>
      </c>
      <c r="V202" s="21">
        <f>+I202/'Total x Ano'!$H$30</f>
        <v>3.2324307190631585E-6</v>
      </c>
      <c r="W202" s="21">
        <f>+J202/'Total x Ano'!$H$30</f>
        <v>0</v>
      </c>
      <c r="X202" s="21">
        <f>+K202/'Total x Ano'!$H$30</f>
        <v>0</v>
      </c>
      <c r="Y202" s="21">
        <f>+L202/'Total x Ano'!$H$30</f>
        <v>1.8370563422874745E-4</v>
      </c>
    </row>
    <row r="203" spans="1:25" x14ac:dyDescent="0.25">
      <c r="A203" s="1" t="s">
        <v>535</v>
      </c>
      <c r="B203" s="174">
        <f>tab_dinamicas!C724</f>
        <v>2945.8762078024506</v>
      </c>
      <c r="C203" s="174">
        <f>tab_dinamicas!D724</f>
        <v>0</v>
      </c>
      <c r="D203" s="174">
        <f>tab_dinamicas!E724</f>
        <v>0</v>
      </c>
      <c r="E203" s="174">
        <f>tab_dinamicas!F724</f>
        <v>0</v>
      </c>
      <c r="F203" s="174">
        <f>tab_dinamicas!G724</f>
        <v>24245.189989857907</v>
      </c>
      <c r="G203" s="174">
        <f>tab_dinamicas!H724</f>
        <v>0</v>
      </c>
      <c r="H203" s="174">
        <f>tab_dinamicas!I724</f>
        <v>0</v>
      </c>
      <c r="I203" s="174">
        <f>tab_dinamicas!J724</f>
        <v>1882.8128841258479</v>
      </c>
      <c r="J203" s="174">
        <f>tab_dinamicas!K724</f>
        <v>0</v>
      </c>
      <c r="K203" s="174">
        <f>tab_dinamicas!L724</f>
        <v>0</v>
      </c>
      <c r="L203" s="174">
        <f t="shared" si="12"/>
        <v>29073.879081786206</v>
      </c>
      <c r="N203" s="1" t="s">
        <v>535</v>
      </c>
      <c r="O203" s="21">
        <f>+B203/'Total x Ano'!$H$30</f>
        <v>3.6410014247524227E-5</v>
      </c>
      <c r="P203" s="21">
        <f>+C203/'Total x Ano'!$H$30</f>
        <v>0</v>
      </c>
      <c r="Q203" s="21">
        <f>+D203/'Total x Ano'!$H$30</f>
        <v>0</v>
      </c>
      <c r="R203" s="21">
        <f>+E203/'Total x Ano'!$H$30</f>
        <v>0</v>
      </c>
      <c r="S203" s="21">
        <f>+F203/'Total x Ano'!$H$30</f>
        <v>2.996621890039231E-4</v>
      </c>
      <c r="T203" s="21">
        <f>+G203/'Total x Ano'!$H$30</f>
        <v>0</v>
      </c>
      <c r="U203" s="21">
        <f>+H203/'Total x Ano'!$H$30</f>
        <v>0</v>
      </c>
      <c r="V203" s="21">
        <f>+I203/'Total x Ano'!$H$30</f>
        <v>2.3270918090473087E-5</v>
      </c>
      <c r="W203" s="21">
        <f>+J203/'Total x Ano'!$H$30</f>
        <v>0</v>
      </c>
      <c r="X203" s="21">
        <f>+K203/'Total x Ano'!$H$30</f>
        <v>0</v>
      </c>
      <c r="Y203" s="21">
        <f>+L203/'Total x Ano'!$H$30</f>
        <v>3.5934312134192043E-4</v>
      </c>
    </row>
    <row r="204" spans="1:25" x14ac:dyDescent="0.25">
      <c r="A204" s="1" t="s">
        <v>536</v>
      </c>
      <c r="B204" s="174">
        <f>tab_dinamicas!C725</f>
        <v>18861.45818957291</v>
      </c>
      <c r="C204" s="174">
        <f>tab_dinamicas!D725</f>
        <v>0</v>
      </c>
      <c r="D204" s="174">
        <f>tab_dinamicas!E725</f>
        <v>0</v>
      </c>
      <c r="E204" s="174">
        <f>tab_dinamicas!F725</f>
        <v>0</v>
      </c>
      <c r="F204" s="174">
        <f>tab_dinamicas!G725</f>
        <v>76712.172700132622</v>
      </c>
      <c r="G204" s="174">
        <f>tab_dinamicas!H725</f>
        <v>0</v>
      </c>
      <c r="H204" s="174">
        <f>tab_dinamicas!I725</f>
        <v>0</v>
      </c>
      <c r="I204" s="174">
        <f>tab_dinamicas!J725</f>
        <v>8610.1460161083014</v>
      </c>
      <c r="J204" s="174">
        <f>tab_dinamicas!K725</f>
        <v>0</v>
      </c>
      <c r="K204" s="174">
        <f>tab_dinamicas!L725</f>
        <v>0</v>
      </c>
      <c r="L204" s="174">
        <f t="shared" si="12"/>
        <v>104183.77690581384</v>
      </c>
      <c r="N204" s="1" t="s">
        <v>536</v>
      </c>
      <c r="O204" s="21">
        <f>+B204/'Total x Ano'!$H$30</f>
        <v>2.3312112015858513E-4</v>
      </c>
      <c r="P204" s="21">
        <f>+C204/'Total x Ano'!$H$30</f>
        <v>0</v>
      </c>
      <c r="Q204" s="21">
        <f>+D204/'Total x Ano'!$H$30</f>
        <v>0</v>
      </c>
      <c r="R204" s="21">
        <f>+E204/'Total x Ano'!$H$30</f>
        <v>0</v>
      </c>
      <c r="S204" s="21">
        <f>+F204/'Total x Ano'!$H$30</f>
        <v>9.4813600570607258E-4</v>
      </c>
      <c r="T204" s="21">
        <f>+G204/'Total x Ano'!$H$30</f>
        <v>0</v>
      </c>
      <c r="U204" s="21">
        <f>+H204/'Total x Ano'!$H$30</f>
        <v>0</v>
      </c>
      <c r="V204" s="21">
        <f>+I204/'Total x Ano'!$H$30</f>
        <v>1.0641843614794221E-4</v>
      </c>
      <c r="W204" s="21">
        <f>+J204/'Total x Ano'!$H$30</f>
        <v>0</v>
      </c>
      <c r="X204" s="21">
        <f>+K204/'Total x Ano'!$H$30</f>
        <v>0</v>
      </c>
      <c r="Y204" s="21">
        <f>+L204/'Total x Ano'!$H$30</f>
        <v>1.2876755620125999E-3</v>
      </c>
    </row>
    <row r="205" spans="1:25" x14ac:dyDescent="0.25">
      <c r="A205" s="1" t="s">
        <v>537</v>
      </c>
      <c r="B205" s="174">
        <f>tab_dinamicas!C726</f>
        <v>10065.176986635492</v>
      </c>
      <c r="C205" s="174">
        <f>tab_dinamicas!D726</f>
        <v>0</v>
      </c>
      <c r="D205" s="174">
        <f>tab_dinamicas!E726</f>
        <v>0</v>
      </c>
      <c r="E205" s="174">
        <f>tab_dinamicas!F726</f>
        <v>0</v>
      </c>
      <c r="F205" s="174">
        <f>tab_dinamicas!G726</f>
        <v>53101.126835014773</v>
      </c>
      <c r="G205" s="174">
        <f>tab_dinamicas!H726</f>
        <v>0</v>
      </c>
      <c r="H205" s="174">
        <f>tab_dinamicas!I726</f>
        <v>0</v>
      </c>
      <c r="I205" s="174">
        <f>tab_dinamicas!J726</f>
        <v>4280.3433363167769</v>
      </c>
      <c r="J205" s="174">
        <f>tab_dinamicas!K726</f>
        <v>0</v>
      </c>
      <c r="K205" s="174">
        <f>tab_dinamicas!L726</f>
        <v>0</v>
      </c>
      <c r="L205" s="174">
        <f t="shared" si="12"/>
        <v>67446.647157967032</v>
      </c>
      <c r="N205" s="1" t="s">
        <v>537</v>
      </c>
      <c r="O205" s="21">
        <f>+B205/'Total x Ano'!$H$30</f>
        <v>1.2440211727723311E-4</v>
      </c>
      <c r="P205" s="21">
        <f>+C205/'Total x Ano'!$H$30</f>
        <v>0</v>
      </c>
      <c r="Q205" s="21">
        <f>+D205/'Total x Ano'!$H$30</f>
        <v>0</v>
      </c>
      <c r="R205" s="21">
        <f>+E205/'Total x Ano'!$H$30</f>
        <v>0</v>
      </c>
      <c r="S205" s="21">
        <f>+F205/'Total x Ano'!$H$30</f>
        <v>6.5631161944335612E-4</v>
      </c>
      <c r="T205" s="21">
        <f>+G205/'Total x Ano'!$H$30</f>
        <v>0</v>
      </c>
      <c r="U205" s="21">
        <f>+H205/'Total x Ano'!$H$30</f>
        <v>0</v>
      </c>
      <c r="V205" s="21">
        <f>+I205/'Total x Ano'!$H$30</f>
        <v>5.2903567857607783E-5</v>
      </c>
      <c r="W205" s="21">
        <f>+J205/'Total x Ano'!$H$30</f>
        <v>0</v>
      </c>
      <c r="X205" s="21">
        <f>+K205/'Total x Ano'!$H$30</f>
        <v>0</v>
      </c>
      <c r="Y205" s="21">
        <f>+L205/'Total x Ano'!$H$30</f>
        <v>8.336173045781969E-4</v>
      </c>
    </row>
    <row r="206" spans="1:25" x14ac:dyDescent="0.25">
      <c r="A206" s="1" t="s">
        <v>538</v>
      </c>
      <c r="B206" s="174">
        <f>tab_dinamicas!C727</f>
        <v>26562.051509716093</v>
      </c>
      <c r="C206" s="174">
        <f>tab_dinamicas!D727</f>
        <v>0</v>
      </c>
      <c r="D206" s="174">
        <f>tab_dinamicas!E727</f>
        <v>0</v>
      </c>
      <c r="E206" s="174">
        <f>tab_dinamicas!F727</f>
        <v>0</v>
      </c>
      <c r="F206" s="174">
        <f>tab_dinamicas!G727</f>
        <v>243507.23341010825</v>
      </c>
      <c r="G206" s="174">
        <f>tab_dinamicas!H727</f>
        <v>0</v>
      </c>
      <c r="H206" s="174">
        <f>tab_dinamicas!I727</f>
        <v>0</v>
      </c>
      <c r="I206" s="174">
        <f>tab_dinamicas!J727</f>
        <v>7582.0734851319712</v>
      </c>
      <c r="J206" s="174">
        <f>tab_dinamicas!K727</f>
        <v>0</v>
      </c>
      <c r="K206" s="174">
        <f>tab_dinamicas!L727</f>
        <v>0</v>
      </c>
      <c r="L206" s="174">
        <f t="shared" si="12"/>
        <v>277651.35840495629</v>
      </c>
      <c r="N206" s="1" t="s">
        <v>538</v>
      </c>
      <c r="O206" s="21">
        <f>+B206/'Total x Ano'!$H$30</f>
        <v>3.2829779858050654E-4</v>
      </c>
      <c r="P206" s="21">
        <f>+C206/'Total x Ano'!$H$30</f>
        <v>0</v>
      </c>
      <c r="Q206" s="21">
        <f>+D206/'Total x Ano'!$H$30</f>
        <v>0</v>
      </c>
      <c r="R206" s="21">
        <f>+E206/'Total x Ano'!$H$30</f>
        <v>0</v>
      </c>
      <c r="S206" s="21">
        <f>+F206/'Total x Ano'!$H$30</f>
        <v>3.0096654483832289E-3</v>
      </c>
      <c r="T206" s="21">
        <f>+G206/'Total x Ano'!$H$30</f>
        <v>0</v>
      </c>
      <c r="U206" s="21">
        <f>+H206/'Total x Ano'!$H$30</f>
        <v>0</v>
      </c>
      <c r="V206" s="21">
        <f>+I206/'Total x Ano'!$H$30</f>
        <v>9.371181412452055E-5</v>
      </c>
      <c r="W206" s="21">
        <f>+J206/'Total x Ano'!$H$30</f>
        <v>0</v>
      </c>
      <c r="X206" s="21">
        <f>+K206/'Total x Ano'!$H$30</f>
        <v>0</v>
      </c>
      <c r="Y206" s="21">
        <f>+L206/'Total x Ano'!$H$30</f>
        <v>3.4316750610882559E-3</v>
      </c>
    </row>
    <row r="207" spans="1:25" x14ac:dyDescent="0.25">
      <c r="A207" s="1" t="s">
        <v>539</v>
      </c>
      <c r="B207" s="174">
        <f>tab_dinamicas!C728</f>
        <v>8465.8780659255972</v>
      </c>
      <c r="C207" s="174">
        <f>tab_dinamicas!D728</f>
        <v>0</v>
      </c>
      <c r="D207" s="174">
        <f>tab_dinamicas!E728</f>
        <v>0</v>
      </c>
      <c r="E207" s="174">
        <f>tab_dinamicas!F728</f>
        <v>0</v>
      </c>
      <c r="F207" s="174">
        <f>tab_dinamicas!G728</f>
        <v>65028.845751434033</v>
      </c>
      <c r="G207" s="174">
        <f>tab_dinamicas!H728</f>
        <v>0</v>
      </c>
      <c r="H207" s="174">
        <f>tab_dinamicas!I728</f>
        <v>0</v>
      </c>
      <c r="I207" s="174">
        <f>tab_dinamicas!J728</f>
        <v>6221.8442389800584</v>
      </c>
      <c r="J207" s="174">
        <f>tab_dinamicas!K728</f>
        <v>0</v>
      </c>
      <c r="K207" s="174">
        <f>tab_dinamicas!L728</f>
        <v>0</v>
      </c>
      <c r="L207" s="174">
        <f t="shared" si="12"/>
        <v>79716.568056339689</v>
      </c>
      <c r="N207" s="1" t="s">
        <v>539</v>
      </c>
      <c r="O207" s="21">
        <f>+B207/'Total x Ano'!$H$30</f>
        <v>1.0463533402447184E-4</v>
      </c>
      <c r="P207" s="21">
        <f>+C207/'Total x Ano'!$H$30</f>
        <v>0</v>
      </c>
      <c r="Q207" s="21">
        <f>+D207/'Total x Ano'!$H$30</f>
        <v>0</v>
      </c>
      <c r="R207" s="21">
        <f>+E207/'Total x Ano'!$H$30</f>
        <v>0</v>
      </c>
      <c r="S207" s="21">
        <f>+F207/'Total x Ano'!$H$30</f>
        <v>8.0373411280442559E-4</v>
      </c>
      <c r="T207" s="21">
        <f>+G207/'Total x Ano'!$H$30</f>
        <v>0</v>
      </c>
      <c r="U207" s="21">
        <f>+H207/'Total x Ano'!$H$30</f>
        <v>0</v>
      </c>
      <c r="V207" s="21">
        <f>+I207/'Total x Ano'!$H$30</f>
        <v>7.6899849622714343E-5</v>
      </c>
      <c r="W207" s="21">
        <f>+J207/'Total x Ano'!$H$30</f>
        <v>0</v>
      </c>
      <c r="X207" s="21">
        <f>+K207/'Total x Ano'!$H$30</f>
        <v>0</v>
      </c>
      <c r="Y207" s="21">
        <f>+L207/'Total x Ano'!$H$30</f>
        <v>9.8526929645161173E-4</v>
      </c>
    </row>
    <row r="208" spans="1:25" x14ac:dyDescent="0.25">
      <c r="A208" s="1" t="s">
        <v>540</v>
      </c>
      <c r="B208" s="174">
        <f>tab_dinamicas!C729</f>
        <v>13392.911157897372</v>
      </c>
      <c r="C208" s="174">
        <f>tab_dinamicas!D729</f>
        <v>0</v>
      </c>
      <c r="D208" s="174">
        <f>tab_dinamicas!E729</f>
        <v>0</v>
      </c>
      <c r="E208" s="174">
        <f>tab_dinamicas!F729</f>
        <v>0</v>
      </c>
      <c r="F208" s="174">
        <f>tab_dinamicas!G729</f>
        <v>57591.571510871581</v>
      </c>
      <c r="G208" s="174">
        <f>tab_dinamicas!H729</f>
        <v>0</v>
      </c>
      <c r="H208" s="174">
        <f>tab_dinamicas!I729</f>
        <v>0</v>
      </c>
      <c r="I208" s="174">
        <f>tab_dinamicas!J729</f>
        <v>3820.0898896318813</v>
      </c>
      <c r="J208" s="174">
        <f>tab_dinamicas!K729</f>
        <v>0</v>
      </c>
      <c r="K208" s="174">
        <f>tab_dinamicas!L729</f>
        <v>0</v>
      </c>
      <c r="L208" s="174">
        <f t="shared" si="12"/>
        <v>74804.572558400832</v>
      </c>
      <c r="N208" s="1" t="s">
        <v>540</v>
      </c>
      <c r="O208" s="21">
        <f>+B208/'Total x Ano'!$H$30</f>
        <v>1.6553176429590492E-4</v>
      </c>
      <c r="P208" s="21">
        <f>+C208/'Total x Ano'!$H$30</f>
        <v>0</v>
      </c>
      <c r="Q208" s="21">
        <f>+D208/'Total x Ano'!$H$30</f>
        <v>0</v>
      </c>
      <c r="R208" s="21">
        <f>+E208/'Total x Ano'!$H$30</f>
        <v>0</v>
      </c>
      <c r="S208" s="21">
        <f>+F208/'Total x Ano'!$H$30</f>
        <v>7.1181196741881652E-4</v>
      </c>
      <c r="T208" s="21">
        <f>+G208/'Total x Ano'!$H$30</f>
        <v>0</v>
      </c>
      <c r="U208" s="21">
        <f>+H208/'Total x Ano'!$H$30</f>
        <v>0</v>
      </c>
      <c r="V208" s="21">
        <f>+I208/'Total x Ano'!$H$30</f>
        <v>4.7214993943033786E-5</v>
      </c>
      <c r="W208" s="21">
        <f>+J208/'Total x Ano'!$H$30</f>
        <v>0</v>
      </c>
      <c r="X208" s="21">
        <f>+K208/'Total x Ano'!$H$30</f>
        <v>0</v>
      </c>
      <c r="Y208" s="21">
        <f>+L208/'Total x Ano'!$H$30</f>
        <v>9.2455872565775515E-4</v>
      </c>
    </row>
    <row r="209" spans="1:25" x14ac:dyDescent="0.25">
      <c r="A209" s="1" t="s">
        <v>541</v>
      </c>
      <c r="B209" s="174">
        <f>tab_dinamicas!C730</f>
        <v>35633.495468222318</v>
      </c>
      <c r="C209" s="174">
        <f>tab_dinamicas!D730</f>
        <v>0</v>
      </c>
      <c r="D209" s="174">
        <f>tab_dinamicas!E730</f>
        <v>0</v>
      </c>
      <c r="E209" s="174">
        <f>tab_dinamicas!F730</f>
        <v>0</v>
      </c>
      <c r="F209" s="174">
        <f>tab_dinamicas!G730</f>
        <v>449129.74562011473</v>
      </c>
      <c r="G209" s="174">
        <f>tab_dinamicas!H730</f>
        <v>0</v>
      </c>
      <c r="H209" s="174">
        <f>tab_dinamicas!I730</f>
        <v>0</v>
      </c>
      <c r="I209" s="174">
        <f>tab_dinamicas!J730</f>
        <v>18540.785648879915</v>
      </c>
      <c r="J209" s="174">
        <f>tab_dinamicas!K730</f>
        <v>0</v>
      </c>
      <c r="K209" s="174">
        <f>tab_dinamicas!L730</f>
        <v>0</v>
      </c>
      <c r="L209" s="174">
        <f t="shared" si="12"/>
        <v>503304.02673721698</v>
      </c>
      <c r="N209" s="1" t="s">
        <v>541</v>
      </c>
      <c r="O209" s="21">
        <f>+B209/'Total x Ano'!$H$30</f>
        <v>4.4041771824991394E-4</v>
      </c>
      <c r="P209" s="21">
        <f>+C209/'Total x Ano'!$H$30</f>
        <v>0</v>
      </c>
      <c r="Q209" s="21">
        <f>+D209/'Total x Ano'!$H$30</f>
        <v>0</v>
      </c>
      <c r="R209" s="21">
        <f>+E209/'Total x Ano'!$H$30</f>
        <v>0</v>
      </c>
      <c r="S209" s="21">
        <f>+F209/'Total x Ano'!$H$30</f>
        <v>5.5510888046494322E-3</v>
      </c>
      <c r="T209" s="21">
        <f>+G209/'Total x Ano'!$H$30</f>
        <v>0</v>
      </c>
      <c r="U209" s="21">
        <f>+H209/'Total x Ano'!$H$30</f>
        <v>0</v>
      </c>
      <c r="V209" s="21">
        <f>+I209/'Total x Ano'!$H$30</f>
        <v>2.29157718117285E-4</v>
      </c>
      <c r="W209" s="21">
        <f>+J209/'Total x Ano'!$H$30</f>
        <v>0</v>
      </c>
      <c r="X209" s="21">
        <f>+K209/'Total x Ano'!$H$30</f>
        <v>0</v>
      </c>
      <c r="Y209" s="21">
        <f>+L209/'Total x Ano'!$H$30</f>
        <v>6.2206642410166319E-3</v>
      </c>
    </row>
    <row r="210" spans="1:25" x14ac:dyDescent="0.25">
      <c r="A210" s="1" t="s">
        <v>542</v>
      </c>
      <c r="B210" s="174">
        <f>tab_dinamicas!C731</f>
        <v>5138.2836212318907</v>
      </c>
      <c r="C210" s="174">
        <f>tab_dinamicas!D731</f>
        <v>0</v>
      </c>
      <c r="D210" s="174">
        <f>tab_dinamicas!E731</f>
        <v>0</v>
      </c>
      <c r="E210" s="174">
        <f>tab_dinamicas!F731</f>
        <v>0</v>
      </c>
      <c r="F210" s="174">
        <f>tab_dinamicas!G731</f>
        <v>44293.041548128</v>
      </c>
      <c r="G210" s="174">
        <f>tab_dinamicas!H731</f>
        <v>0</v>
      </c>
      <c r="H210" s="174">
        <f>tab_dinamicas!I731</f>
        <v>0</v>
      </c>
      <c r="I210" s="174">
        <f>tab_dinamicas!J731</f>
        <v>2302.0161147427516</v>
      </c>
      <c r="J210" s="174">
        <f>tab_dinamicas!K731</f>
        <v>0</v>
      </c>
      <c r="K210" s="174">
        <f>tab_dinamicas!L731</f>
        <v>0</v>
      </c>
      <c r="L210" s="174">
        <f t="shared" si="12"/>
        <v>51733.341284102637</v>
      </c>
      <c r="N210" s="1" t="s">
        <v>542</v>
      </c>
      <c r="O210" s="21">
        <f>+B210/'Total x Ano'!$H$30</f>
        <v>6.350741397800765E-5</v>
      </c>
      <c r="P210" s="21">
        <f>+C210/'Total x Ano'!$H$30</f>
        <v>0</v>
      </c>
      <c r="Q210" s="21">
        <f>+D210/'Total x Ano'!$H$30</f>
        <v>0</v>
      </c>
      <c r="R210" s="21">
        <f>+E210/'Total x Ano'!$H$30</f>
        <v>0</v>
      </c>
      <c r="S210" s="21">
        <f>+F210/'Total x Ano'!$H$30</f>
        <v>5.4744672215420898E-4</v>
      </c>
      <c r="T210" s="21">
        <f>+G210/'Total x Ano'!$H$30</f>
        <v>0</v>
      </c>
      <c r="U210" s="21">
        <f>+H210/'Total x Ano'!$H$30</f>
        <v>0</v>
      </c>
      <c r="V210" s="21">
        <f>+I210/'Total x Ano'!$H$30</f>
        <v>2.8452125487764099E-5</v>
      </c>
      <c r="W210" s="21">
        <f>+J210/'Total x Ano'!$H$30</f>
        <v>0</v>
      </c>
      <c r="X210" s="21">
        <f>+K210/'Total x Ano'!$H$30</f>
        <v>0</v>
      </c>
      <c r="Y210" s="21">
        <f>+L210/'Total x Ano'!$H$30</f>
        <v>6.3940626161998069E-4</v>
      </c>
    </row>
    <row r="211" spans="1:25" x14ac:dyDescent="0.25">
      <c r="A211" s="1" t="s">
        <v>543</v>
      </c>
      <c r="B211" s="174">
        <f>tab_dinamicas!C732</f>
        <v>12600.580782215971</v>
      </c>
      <c r="C211" s="174">
        <f>tab_dinamicas!D732</f>
        <v>0</v>
      </c>
      <c r="D211" s="174">
        <f>tab_dinamicas!E732</f>
        <v>0</v>
      </c>
      <c r="E211" s="174">
        <f>tab_dinamicas!F732</f>
        <v>0</v>
      </c>
      <c r="F211" s="174">
        <f>tab_dinamicas!G732</f>
        <v>49910.279124694593</v>
      </c>
      <c r="G211" s="174">
        <f>tab_dinamicas!H732</f>
        <v>0</v>
      </c>
      <c r="H211" s="174">
        <f>tab_dinamicas!I732</f>
        <v>0</v>
      </c>
      <c r="I211" s="174">
        <f>tab_dinamicas!J732</f>
        <v>1073.999636543462</v>
      </c>
      <c r="J211" s="174">
        <f>tab_dinamicas!K732</f>
        <v>0</v>
      </c>
      <c r="K211" s="174">
        <f>tab_dinamicas!L732</f>
        <v>0</v>
      </c>
      <c r="L211" s="174">
        <f t="shared" si="12"/>
        <v>63584.859543454026</v>
      </c>
      <c r="N211" s="1" t="s">
        <v>543</v>
      </c>
      <c r="O211" s="21">
        <f>+B211/'Total x Ano'!$H$30</f>
        <v>1.5573883403261106E-4</v>
      </c>
      <c r="P211" s="21">
        <f>+C211/'Total x Ano'!$H$30</f>
        <v>0</v>
      </c>
      <c r="Q211" s="21">
        <f>+D211/'Total x Ano'!$H$30</f>
        <v>0</v>
      </c>
      <c r="R211" s="21">
        <f>+E211/'Total x Ano'!$H$30</f>
        <v>0</v>
      </c>
      <c r="S211" s="21">
        <f>+F211/'Total x Ano'!$H$30</f>
        <v>6.1687384188613002E-4</v>
      </c>
      <c r="T211" s="21">
        <f>+G211/'Total x Ano'!$H$30</f>
        <v>0</v>
      </c>
      <c r="U211" s="21">
        <f>+H211/'Total x Ano'!$H$30</f>
        <v>0</v>
      </c>
      <c r="V211" s="21">
        <f>+I211/'Total x Ano'!$H$30</f>
        <v>1.3274265213457202E-5</v>
      </c>
      <c r="W211" s="21">
        <f>+J211/'Total x Ano'!$H$30</f>
        <v>0</v>
      </c>
      <c r="X211" s="21">
        <f>+K211/'Total x Ano'!$H$30</f>
        <v>0</v>
      </c>
      <c r="Y211" s="21">
        <f>+L211/'Total x Ano'!$H$30</f>
        <v>7.8588694113219829E-4</v>
      </c>
    </row>
    <row r="212" spans="1:25" x14ac:dyDescent="0.25">
      <c r="A212" s="1" t="s">
        <v>544</v>
      </c>
      <c r="B212" s="174">
        <f>tab_dinamicas!C733</f>
        <v>42877.826944555723</v>
      </c>
      <c r="C212" s="174">
        <f>tab_dinamicas!D733</f>
        <v>0</v>
      </c>
      <c r="D212" s="174">
        <f>tab_dinamicas!E733</f>
        <v>0</v>
      </c>
      <c r="E212" s="174">
        <f>tab_dinamicas!F733</f>
        <v>0</v>
      </c>
      <c r="F212" s="174">
        <f>tab_dinamicas!G733</f>
        <v>311472.86972936068</v>
      </c>
      <c r="G212" s="174">
        <f>tab_dinamicas!H733</f>
        <v>0</v>
      </c>
      <c r="H212" s="174">
        <f>tab_dinamicas!I733</f>
        <v>0</v>
      </c>
      <c r="I212" s="174">
        <f>tab_dinamicas!J733</f>
        <v>21276.474589831618</v>
      </c>
      <c r="J212" s="174">
        <f>tab_dinamicas!K733</f>
        <v>0</v>
      </c>
      <c r="K212" s="174">
        <f>tab_dinamicas!L733</f>
        <v>0</v>
      </c>
      <c r="L212" s="174">
        <f t="shared" si="12"/>
        <v>375627.17126374802</v>
      </c>
      <c r="N212" s="1" t="s">
        <v>544</v>
      </c>
      <c r="O212" s="21">
        <f>+B212/'Total x Ano'!$H$30</f>
        <v>5.2995515759257064E-4</v>
      </c>
      <c r="P212" s="21">
        <f>+C212/'Total x Ano'!$H$30</f>
        <v>0</v>
      </c>
      <c r="Q212" s="21">
        <f>+D212/'Total x Ano'!$H$30</f>
        <v>0</v>
      </c>
      <c r="R212" s="21">
        <f>+E212/'Total x Ano'!$H$30</f>
        <v>0</v>
      </c>
      <c r="S212" s="21">
        <f>+F212/'Total x Ano'!$H$30</f>
        <v>3.8496972800575284E-3</v>
      </c>
      <c r="T212" s="21">
        <f>+G212/'Total x Ano'!$H$30</f>
        <v>0</v>
      </c>
      <c r="U212" s="21">
        <f>+H212/'Total x Ano'!$H$30</f>
        <v>0</v>
      </c>
      <c r="V212" s="21">
        <f>+I212/'Total x Ano'!$H$30</f>
        <v>2.6296989021502219E-4</v>
      </c>
      <c r="W212" s="21">
        <f>+J212/'Total x Ano'!$H$30</f>
        <v>0</v>
      </c>
      <c r="X212" s="21">
        <f>+K212/'Total x Ano'!$H$30</f>
        <v>0</v>
      </c>
      <c r="Y212" s="21">
        <f>+L212/'Total x Ano'!$H$30</f>
        <v>4.6426223278651212E-3</v>
      </c>
    </row>
    <row r="213" spans="1:25" x14ac:dyDescent="0.25">
      <c r="A213" s="1" t="s">
        <v>545</v>
      </c>
      <c r="B213" s="174">
        <f>tab_dinamicas!C734</f>
        <v>124678.62587656888</v>
      </c>
      <c r="C213" s="174">
        <f>tab_dinamicas!D734</f>
        <v>0</v>
      </c>
      <c r="D213" s="174">
        <f>tab_dinamicas!E734</f>
        <v>0</v>
      </c>
      <c r="E213" s="174">
        <f>tab_dinamicas!F734</f>
        <v>0</v>
      </c>
      <c r="F213" s="174">
        <f>tab_dinamicas!G734</f>
        <v>714878.74530600943</v>
      </c>
      <c r="G213" s="174">
        <f>tab_dinamicas!H734</f>
        <v>0</v>
      </c>
      <c r="H213" s="174">
        <f>tab_dinamicas!I734</f>
        <v>0</v>
      </c>
      <c r="I213" s="174">
        <f>tab_dinamicas!J734</f>
        <v>51694.293843284118</v>
      </c>
      <c r="J213" s="174">
        <f>tab_dinamicas!K734</f>
        <v>0</v>
      </c>
      <c r="K213" s="174">
        <f>tab_dinamicas!L734</f>
        <v>0</v>
      </c>
      <c r="L213" s="174">
        <f t="shared" si="12"/>
        <v>891251.6650258624</v>
      </c>
      <c r="N213" s="1" t="s">
        <v>545</v>
      </c>
      <c r="O213" s="21">
        <f>+B213/'Total x Ano'!$H$30</f>
        <v>1.5409848290651718E-3</v>
      </c>
      <c r="P213" s="21">
        <f>+C213/'Total x Ano'!$H$30</f>
        <v>0</v>
      </c>
      <c r="Q213" s="21">
        <f>+D213/'Total x Ano'!$H$30</f>
        <v>0</v>
      </c>
      <c r="R213" s="21">
        <f>+E213/'Total x Ano'!$H$30</f>
        <v>0</v>
      </c>
      <c r="S213" s="21">
        <f>+F213/'Total x Ano'!$H$30</f>
        <v>8.8356548156722555E-3</v>
      </c>
      <c r="T213" s="21">
        <f>+G213/'Total x Ano'!$H$30</f>
        <v>0</v>
      </c>
      <c r="U213" s="21">
        <f>+H213/'Total x Ano'!$H$30</f>
        <v>0</v>
      </c>
      <c r="V213" s="21">
        <f>+I213/'Total x Ano'!$H$30</f>
        <v>6.389236487142632E-4</v>
      </c>
      <c r="W213" s="21">
        <f>+J213/'Total x Ano'!$H$30</f>
        <v>0</v>
      </c>
      <c r="X213" s="21">
        <f>+K213/'Total x Ano'!$H$30</f>
        <v>0</v>
      </c>
      <c r="Y213" s="21">
        <f>+L213/'Total x Ano'!$H$30</f>
        <v>1.1015563293451691E-2</v>
      </c>
    </row>
    <row r="214" spans="1:25" x14ac:dyDescent="0.25">
      <c r="A214" s="1" t="s">
        <v>546</v>
      </c>
      <c r="B214" s="174">
        <f>tab_dinamicas!C735</f>
        <v>35966.594551757233</v>
      </c>
      <c r="C214" s="174">
        <f>tab_dinamicas!D735</f>
        <v>0</v>
      </c>
      <c r="D214" s="174">
        <f>tab_dinamicas!E735</f>
        <v>0</v>
      </c>
      <c r="E214" s="174">
        <f>tab_dinamicas!F735</f>
        <v>0</v>
      </c>
      <c r="F214" s="174">
        <f>tab_dinamicas!G735</f>
        <v>152876.16976665868</v>
      </c>
      <c r="G214" s="174">
        <f>tab_dinamicas!H735</f>
        <v>0</v>
      </c>
      <c r="H214" s="174">
        <f>tab_dinamicas!I735</f>
        <v>0</v>
      </c>
      <c r="I214" s="174">
        <f>tab_dinamicas!J735</f>
        <v>15849.147410143956</v>
      </c>
      <c r="J214" s="174">
        <f>tab_dinamicas!K735</f>
        <v>0</v>
      </c>
      <c r="K214" s="174">
        <f>tab_dinamicas!L735</f>
        <v>0</v>
      </c>
      <c r="L214" s="174">
        <f t="shared" si="12"/>
        <v>204691.91172855988</v>
      </c>
      <c r="N214" s="1" t="s">
        <v>546</v>
      </c>
      <c r="O214" s="21">
        <f>+B214/'Total x Ano'!$H$30</f>
        <v>4.4453470807630951E-4</v>
      </c>
      <c r="P214" s="21">
        <f>+C214/'Total x Ano'!$H$30</f>
        <v>0</v>
      </c>
      <c r="Q214" s="21">
        <f>+D214/'Total x Ano'!$H$30</f>
        <v>0</v>
      </c>
      <c r="R214" s="21">
        <f>+E214/'Total x Ano'!$H$30</f>
        <v>0</v>
      </c>
      <c r="S214" s="21">
        <f>+F214/'Total x Ano'!$H$30</f>
        <v>1.8894967495810822E-3</v>
      </c>
      <c r="T214" s="21">
        <f>+G214/'Total x Ano'!$H$30</f>
        <v>0</v>
      </c>
      <c r="U214" s="21">
        <f>+H214/'Total x Ano'!$H$30</f>
        <v>0</v>
      </c>
      <c r="V214" s="21">
        <f>+I214/'Total x Ano'!$H$30</f>
        <v>1.958899975111076E-4</v>
      </c>
      <c r="W214" s="21">
        <f>+J214/'Total x Ano'!$H$30</f>
        <v>0</v>
      </c>
      <c r="X214" s="21">
        <f>+K214/'Total x Ano'!$H$30</f>
        <v>0</v>
      </c>
      <c r="Y214" s="21">
        <f>+L214/'Total x Ano'!$H$30</f>
        <v>2.5299214551684993E-3</v>
      </c>
    </row>
    <row r="215" spans="1:25" x14ac:dyDescent="0.25">
      <c r="A215" s="1" t="s">
        <v>547</v>
      </c>
      <c r="B215" s="174">
        <f>tab_dinamicas!C736</f>
        <v>203419.79461364116</v>
      </c>
      <c r="C215" s="174">
        <f>tab_dinamicas!D736</f>
        <v>0</v>
      </c>
      <c r="D215" s="174">
        <f>tab_dinamicas!E736</f>
        <v>0</v>
      </c>
      <c r="E215" s="174">
        <f>tab_dinamicas!F736</f>
        <v>0</v>
      </c>
      <c r="F215" s="174">
        <f>tab_dinamicas!G736</f>
        <v>1093610.5506391423</v>
      </c>
      <c r="G215" s="174">
        <f>tab_dinamicas!H736</f>
        <v>0</v>
      </c>
      <c r="H215" s="174">
        <f>tab_dinamicas!I736</f>
        <v>0</v>
      </c>
      <c r="I215" s="174">
        <f>tab_dinamicas!J736</f>
        <v>43709.590371920647</v>
      </c>
      <c r="J215" s="174">
        <f>tab_dinamicas!K736</f>
        <v>0</v>
      </c>
      <c r="K215" s="174">
        <f>tab_dinamicas!L736</f>
        <v>0</v>
      </c>
      <c r="L215" s="174">
        <f t="shared" si="12"/>
        <v>1340739.9356247042</v>
      </c>
      <c r="N215" s="1" t="s">
        <v>547</v>
      </c>
      <c r="O215" s="21">
        <f>+B215/'Total x Ano'!$H$30</f>
        <v>2.5141985262293835E-3</v>
      </c>
      <c r="P215" s="21">
        <f>+C215/'Total x Ano'!$H$30</f>
        <v>0</v>
      </c>
      <c r="Q215" s="21">
        <f>+D215/'Total x Ano'!$H$30</f>
        <v>0</v>
      </c>
      <c r="R215" s="21">
        <f>+E215/'Total x Ano'!$H$30</f>
        <v>0</v>
      </c>
      <c r="S215" s="21">
        <f>+F215/'Total x Ano'!$H$30</f>
        <v>1.3516649350217432E-2</v>
      </c>
      <c r="T215" s="21">
        <f>+G215/'Total x Ano'!$H$30</f>
        <v>0</v>
      </c>
      <c r="U215" s="21">
        <f>+H215/'Total x Ano'!$H$30</f>
        <v>0</v>
      </c>
      <c r="V215" s="21">
        <f>+I215/'Total x Ano'!$H$30</f>
        <v>5.4023546677892239E-4</v>
      </c>
      <c r="W215" s="21">
        <f>+J215/'Total x Ano'!$H$30</f>
        <v>0</v>
      </c>
      <c r="X215" s="21">
        <f>+K215/'Total x Ano'!$H$30</f>
        <v>0</v>
      </c>
      <c r="Y215" s="21">
        <f>+L215/'Total x Ano'!$H$30</f>
        <v>1.657108334322574E-2</v>
      </c>
    </row>
    <row r="216" spans="1:25" x14ac:dyDescent="0.25">
      <c r="A216" s="1" t="s">
        <v>548</v>
      </c>
      <c r="B216" s="174">
        <f>tab_dinamicas!C737</f>
        <v>701537.06458839285</v>
      </c>
      <c r="C216" s="174">
        <f>tab_dinamicas!D737</f>
        <v>0</v>
      </c>
      <c r="D216" s="174">
        <f>tab_dinamicas!E737</f>
        <v>0</v>
      </c>
      <c r="E216" s="174">
        <f>tab_dinamicas!F737</f>
        <v>0</v>
      </c>
      <c r="F216" s="174">
        <f>tab_dinamicas!G737</f>
        <v>4803180.8330239346</v>
      </c>
      <c r="G216" s="174">
        <f>tab_dinamicas!H737</f>
        <v>0</v>
      </c>
      <c r="H216" s="174">
        <f>tab_dinamicas!I737</f>
        <v>0</v>
      </c>
      <c r="I216" s="174">
        <f>tab_dinamicas!J737</f>
        <v>226382.77668641126</v>
      </c>
      <c r="J216" s="174">
        <f>tab_dinamicas!K737</f>
        <v>0</v>
      </c>
      <c r="K216" s="174">
        <f>tab_dinamicas!L737</f>
        <v>0</v>
      </c>
      <c r="L216" s="174">
        <f t="shared" si="12"/>
        <v>5731100.6742987391</v>
      </c>
      <c r="N216" s="1" t="s">
        <v>548</v>
      </c>
      <c r="O216" s="21">
        <f>+B216/'Total x Ano'!$H$30</f>
        <v>8.6707562419549612E-3</v>
      </c>
      <c r="P216" s="21">
        <f>+C216/'Total x Ano'!$H$30</f>
        <v>0</v>
      </c>
      <c r="Q216" s="21">
        <f>+D216/'Total x Ano'!$H$30</f>
        <v>0</v>
      </c>
      <c r="R216" s="21">
        <f>+E216/'Total x Ano'!$H$30</f>
        <v>0</v>
      </c>
      <c r="S216" s="21">
        <f>+F216/'Total x Ano'!$H$30</f>
        <v>5.9365659052691734E-2</v>
      </c>
      <c r="T216" s="21">
        <f>+G216/'Total x Ano'!$H$30</f>
        <v>0</v>
      </c>
      <c r="U216" s="21">
        <f>+H216/'Total x Ano'!$H$30</f>
        <v>0</v>
      </c>
      <c r="V216" s="21">
        <f>+I216/'Total x Ano'!$H$30</f>
        <v>2.7980130674584935E-3</v>
      </c>
      <c r="W216" s="21">
        <f>+J216/'Total x Ano'!$H$30</f>
        <v>0</v>
      </c>
      <c r="X216" s="21">
        <f>+K216/'Total x Ano'!$H$30</f>
        <v>0</v>
      </c>
      <c r="Y216" s="21">
        <f>+L216/'Total x Ano'!$H$30</f>
        <v>7.0834428362105184E-2</v>
      </c>
    </row>
    <row r="217" spans="1:25" x14ac:dyDescent="0.25">
      <c r="A217" s="1" t="s">
        <v>549</v>
      </c>
      <c r="B217" s="174">
        <f>tab_dinamicas!C738</f>
        <v>186021.93238370691</v>
      </c>
      <c r="C217" s="174">
        <f>tab_dinamicas!D738</f>
        <v>0</v>
      </c>
      <c r="D217" s="174">
        <f>tab_dinamicas!E738</f>
        <v>0</v>
      </c>
      <c r="E217" s="174">
        <f>tab_dinamicas!F738</f>
        <v>0</v>
      </c>
      <c r="F217" s="174">
        <f>tab_dinamicas!G738</f>
        <v>651846.86330520827</v>
      </c>
      <c r="G217" s="174">
        <f>tab_dinamicas!H738</f>
        <v>0</v>
      </c>
      <c r="H217" s="174">
        <f>tab_dinamicas!I738</f>
        <v>0</v>
      </c>
      <c r="I217" s="174">
        <f>tab_dinamicas!J738</f>
        <v>44045.514780797908</v>
      </c>
      <c r="J217" s="174">
        <f>tab_dinamicas!K738</f>
        <v>0</v>
      </c>
      <c r="K217" s="174">
        <f>tab_dinamicas!L738</f>
        <v>0</v>
      </c>
      <c r="L217" s="174">
        <f t="shared" si="12"/>
        <v>881914.31046971306</v>
      </c>
      <c r="N217" s="1" t="s">
        <v>549</v>
      </c>
      <c r="O217" s="21">
        <f>+B217/'Total x Ano'!$H$30</f>
        <v>2.2991669475124652E-3</v>
      </c>
      <c r="P217" s="21">
        <f>+C217/'Total x Ano'!$H$30</f>
        <v>0</v>
      </c>
      <c r="Q217" s="21">
        <f>+D217/'Total x Ano'!$H$30</f>
        <v>0</v>
      </c>
      <c r="R217" s="21">
        <f>+E217/'Total x Ano'!$H$30</f>
        <v>0</v>
      </c>
      <c r="S217" s="21">
        <f>+F217/'Total x Ano'!$H$30</f>
        <v>8.0566024863113275E-3</v>
      </c>
      <c r="T217" s="21">
        <f>+G217/'Total x Ano'!$H$30</f>
        <v>0</v>
      </c>
      <c r="U217" s="21">
        <f>+H217/'Total x Ano'!$H$30</f>
        <v>0</v>
      </c>
      <c r="V217" s="21">
        <f>+I217/'Total x Ano'!$H$30</f>
        <v>5.4438737665243203E-4</v>
      </c>
      <c r="W217" s="21">
        <f>+J217/'Total x Ano'!$H$30</f>
        <v>0</v>
      </c>
      <c r="X217" s="21">
        <f>+K217/'Total x Ano'!$H$30</f>
        <v>0</v>
      </c>
      <c r="Y217" s="21">
        <f>+L217/'Total x Ano'!$H$30</f>
        <v>1.0900156810476225E-2</v>
      </c>
    </row>
    <row r="218" spans="1:25" x14ac:dyDescent="0.25">
      <c r="A218" s="1" t="s">
        <v>550</v>
      </c>
      <c r="B218" s="174">
        <f>tab_dinamicas!C739</f>
        <v>103357.49310414642</v>
      </c>
      <c r="C218" s="174">
        <f>tab_dinamicas!D739</f>
        <v>0</v>
      </c>
      <c r="D218" s="174">
        <f>tab_dinamicas!E739</f>
        <v>0</v>
      </c>
      <c r="E218" s="174">
        <f>tab_dinamicas!F739</f>
        <v>0</v>
      </c>
      <c r="F218" s="174">
        <f>tab_dinamicas!G739</f>
        <v>280335.80223528424</v>
      </c>
      <c r="G218" s="174">
        <f>tab_dinamicas!H739</f>
        <v>0</v>
      </c>
      <c r="H218" s="174">
        <f>tab_dinamicas!I739</f>
        <v>0</v>
      </c>
      <c r="I218" s="174">
        <f>tab_dinamicas!J739</f>
        <v>20233.979993593453</v>
      </c>
      <c r="J218" s="174">
        <f>tab_dinamicas!K739</f>
        <v>0</v>
      </c>
      <c r="K218" s="174">
        <f>tab_dinamicas!L739</f>
        <v>0</v>
      </c>
      <c r="L218" s="174">
        <f t="shared" si="12"/>
        <v>403927.27533302415</v>
      </c>
      <c r="N218" s="1" t="s">
        <v>550</v>
      </c>
      <c r="O218" s="21">
        <f>+B218/'Total x Ano'!$H$30</f>
        <v>1.2774629791106008E-3</v>
      </c>
      <c r="P218" s="21">
        <f>+C218/'Total x Ano'!$H$30</f>
        <v>0</v>
      </c>
      <c r="Q218" s="21">
        <f>+D218/'Total x Ano'!$H$30</f>
        <v>0</v>
      </c>
      <c r="R218" s="21">
        <f>+E218/'Total x Ano'!$H$30</f>
        <v>0</v>
      </c>
      <c r="S218" s="21">
        <f>+F218/'Total x Ano'!$H$30</f>
        <v>3.4648538612870026E-3</v>
      </c>
      <c r="T218" s="21">
        <f>+G218/'Total x Ano'!$H$30</f>
        <v>0</v>
      </c>
      <c r="U218" s="21">
        <f>+H218/'Total x Ano'!$H$30</f>
        <v>0</v>
      </c>
      <c r="V218" s="21">
        <f>+I218/'Total x Ano'!$H$30</f>
        <v>2.5008501643741235E-4</v>
      </c>
      <c r="W218" s="21">
        <f>+J218/'Total x Ano'!$H$30</f>
        <v>0</v>
      </c>
      <c r="X218" s="21">
        <f>+K218/'Total x Ano'!$H$30</f>
        <v>0</v>
      </c>
      <c r="Y218" s="21">
        <f>+L218/'Total x Ano'!$H$30</f>
        <v>4.9924018568350166E-3</v>
      </c>
    </row>
    <row r="219" spans="1:25" x14ac:dyDescent="0.25">
      <c r="A219" s="1" t="s">
        <v>551</v>
      </c>
      <c r="B219" s="174">
        <f>tab_dinamicas!C740</f>
        <v>132729.93909432788</v>
      </c>
      <c r="C219" s="174">
        <f>tab_dinamicas!D740</f>
        <v>0</v>
      </c>
      <c r="D219" s="174">
        <f>tab_dinamicas!E740</f>
        <v>0</v>
      </c>
      <c r="E219" s="174">
        <f>tab_dinamicas!F740</f>
        <v>0</v>
      </c>
      <c r="F219" s="174">
        <f>tab_dinamicas!G740</f>
        <v>528851.49150445219</v>
      </c>
      <c r="G219" s="174">
        <f>tab_dinamicas!H740</f>
        <v>0</v>
      </c>
      <c r="H219" s="174">
        <f>tab_dinamicas!I740</f>
        <v>0</v>
      </c>
      <c r="I219" s="174">
        <f>tab_dinamicas!J740</f>
        <v>35751.700395954045</v>
      </c>
      <c r="J219" s="174">
        <f>tab_dinamicas!K740</f>
        <v>0</v>
      </c>
      <c r="K219" s="174">
        <f>tab_dinamicas!L740</f>
        <v>0</v>
      </c>
      <c r="L219" s="174">
        <f t="shared" si="12"/>
        <v>697333.13099473412</v>
      </c>
      <c r="N219" s="1" t="s">
        <v>551</v>
      </c>
      <c r="O219" s="21">
        <f>+B219/'Total x Ano'!$H$30</f>
        <v>1.6404962845002142E-3</v>
      </c>
      <c r="P219" s="21">
        <f>+C219/'Total x Ano'!$H$30</f>
        <v>0</v>
      </c>
      <c r="Q219" s="21">
        <f>+D219/'Total x Ano'!$H$30</f>
        <v>0</v>
      </c>
      <c r="R219" s="21">
        <f>+E219/'Total x Ano'!$H$30</f>
        <v>0</v>
      </c>
      <c r="S219" s="21">
        <f>+F219/'Total x Ano'!$H$30</f>
        <v>6.5364220972698823E-3</v>
      </c>
      <c r="T219" s="21">
        <f>+G219/'Total x Ano'!$H$30</f>
        <v>0</v>
      </c>
      <c r="U219" s="21">
        <f>+H219/'Total x Ano'!$H$30</f>
        <v>0</v>
      </c>
      <c r="V219" s="21">
        <f>+I219/'Total x Ano'!$H$30</f>
        <v>4.4187869040191428E-4</v>
      </c>
      <c r="W219" s="21">
        <f>+J219/'Total x Ano'!$H$30</f>
        <v>0</v>
      </c>
      <c r="X219" s="21">
        <f>+K219/'Total x Ano'!$H$30</f>
        <v>0</v>
      </c>
      <c r="Y219" s="21">
        <f>+L219/'Total x Ano'!$H$30</f>
        <v>8.6187970721720106E-3</v>
      </c>
    </row>
    <row r="220" spans="1:25" x14ac:dyDescent="0.25">
      <c r="A220" s="1" t="s">
        <v>552</v>
      </c>
      <c r="B220" s="174">
        <f>tab_dinamicas!C741</f>
        <v>17759.899979619197</v>
      </c>
      <c r="C220" s="174">
        <f>tab_dinamicas!D741</f>
        <v>0</v>
      </c>
      <c r="D220" s="174">
        <f>tab_dinamicas!E741</f>
        <v>0</v>
      </c>
      <c r="E220" s="174">
        <f>tab_dinamicas!F741</f>
        <v>0</v>
      </c>
      <c r="F220" s="174">
        <f>tab_dinamicas!G741</f>
        <v>53347.260731156814</v>
      </c>
      <c r="G220" s="174">
        <f>tab_dinamicas!H741</f>
        <v>0</v>
      </c>
      <c r="H220" s="174">
        <f>tab_dinamicas!I741</f>
        <v>0</v>
      </c>
      <c r="I220" s="174">
        <f>tab_dinamicas!J741</f>
        <v>5242.6099230847649</v>
      </c>
      <c r="J220" s="174">
        <f>tab_dinamicas!K741</f>
        <v>0</v>
      </c>
      <c r="K220" s="174">
        <f>tab_dinamicas!L741</f>
        <v>0</v>
      </c>
      <c r="L220" s="174">
        <f t="shared" si="12"/>
        <v>76349.770633860768</v>
      </c>
      <c r="N220" s="1" t="s">
        <v>552</v>
      </c>
      <c r="O220" s="21">
        <f>+B220/'Total x Ano'!$H$30</f>
        <v>2.1950624047943818E-4</v>
      </c>
      <c r="P220" s="21">
        <f>+C220/'Total x Ano'!$H$30</f>
        <v>0</v>
      </c>
      <c r="Q220" s="21">
        <f>+D220/'Total x Ano'!$H$30</f>
        <v>0</v>
      </c>
      <c r="R220" s="21">
        <f>+E220/'Total x Ano'!$H$30</f>
        <v>0</v>
      </c>
      <c r="S220" s="21">
        <f>+F220/'Total x Ano'!$H$30</f>
        <v>6.5935374953748373E-4</v>
      </c>
      <c r="T220" s="21">
        <f>+G220/'Total x Ano'!$H$30</f>
        <v>0</v>
      </c>
      <c r="U220" s="21">
        <f>+H220/'Total x Ano'!$H$30</f>
        <v>0</v>
      </c>
      <c r="V220" s="21">
        <f>+I220/'Total x Ano'!$H$30</f>
        <v>6.4796851099226083E-5</v>
      </c>
      <c r="W220" s="21">
        <f>+J220/'Total x Ano'!$H$30</f>
        <v>0</v>
      </c>
      <c r="X220" s="21">
        <f>+K220/'Total x Ano'!$H$30</f>
        <v>0</v>
      </c>
      <c r="Y220" s="21">
        <f>+L220/'Total x Ano'!$H$30</f>
        <v>9.4365684111614783E-4</v>
      </c>
    </row>
    <row r="221" spans="1:25" x14ac:dyDescent="0.25">
      <c r="A221" s="1" t="s">
        <v>553</v>
      </c>
      <c r="B221" s="174">
        <f>tab_dinamicas!C742</f>
        <v>15704.323431172432</v>
      </c>
      <c r="C221" s="174">
        <f>tab_dinamicas!D742</f>
        <v>0</v>
      </c>
      <c r="D221" s="174">
        <f>tab_dinamicas!E742</f>
        <v>0</v>
      </c>
      <c r="E221" s="174">
        <f>tab_dinamicas!F742</f>
        <v>0</v>
      </c>
      <c r="F221" s="174">
        <f>tab_dinamicas!G742</f>
        <v>82158.933560835838</v>
      </c>
      <c r="G221" s="174">
        <f>tab_dinamicas!H742</f>
        <v>0</v>
      </c>
      <c r="H221" s="174">
        <f>tab_dinamicas!I742</f>
        <v>0</v>
      </c>
      <c r="I221" s="174">
        <f>tab_dinamicas!J742</f>
        <v>6285.5797857771831</v>
      </c>
      <c r="J221" s="174">
        <f>tab_dinamicas!K742</f>
        <v>0</v>
      </c>
      <c r="K221" s="174">
        <f>tab_dinamicas!L742</f>
        <v>0</v>
      </c>
      <c r="L221" s="174">
        <f t="shared" si="12"/>
        <v>104148.83677778546</v>
      </c>
      <c r="N221" s="1" t="s">
        <v>553</v>
      </c>
      <c r="O221" s="21">
        <f>+B221/'Total x Ano'!$H$30</f>
        <v>1.9410002306351535E-4</v>
      </c>
      <c r="P221" s="21">
        <f>+C221/'Total x Ano'!$H$30</f>
        <v>0</v>
      </c>
      <c r="Q221" s="21">
        <f>+D221/'Total x Ano'!$H$30</f>
        <v>0</v>
      </c>
      <c r="R221" s="21">
        <f>+E221/'Total x Ano'!$H$30</f>
        <v>0</v>
      </c>
      <c r="S221" s="21">
        <f>+F221/'Total x Ano'!$H$30</f>
        <v>1.0154560920069835E-3</v>
      </c>
      <c r="T221" s="21">
        <f>+G221/'Total x Ano'!$H$30</f>
        <v>0</v>
      </c>
      <c r="U221" s="21">
        <f>+H221/'Total x Ano'!$H$30</f>
        <v>0</v>
      </c>
      <c r="V221" s="21">
        <f>+I221/'Total x Ano'!$H$30</f>
        <v>7.7687599006347877E-5</v>
      </c>
      <c r="W221" s="21">
        <f>+J221/'Total x Ano'!$H$30</f>
        <v>0</v>
      </c>
      <c r="X221" s="21">
        <f>+K221/'Total x Ano'!$H$30</f>
        <v>0</v>
      </c>
      <c r="Y221" s="21">
        <f>+L221/'Total x Ano'!$H$30</f>
        <v>1.2872437140768469E-3</v>
      </c>
    </row>
    <row r="222" spans="1:25" x14ac:dyDescent="0.25">
      <c r="A222" s="1" t="s">
        <v>554</v>
      </c>
      <c r="B222" s="174">
        <f>tab_dinamicas!C743</f>
        <v>42854.544616909756</v>
      </c>
      <c r="C222" s="174">
        <f>tab_dinamicas!D743</f>
        <v>0</v>
      </c>
      <c r="D222" s="174">
        <f>tab_dinamicas!E743</f>
        <v>0</v>
      </c>
      <c r="E222" s="174">
        <f>tab_dinamicas!F743</f>
        <v>0</v>
      </c>
      <c r="F222" s="174">
        <f>tab_dinamicas!G743</f>
        <v>195743.34650391442</v>
      </c>
      <c r="G222" s="174">
        <f>tab_dinamicas!H743</f>
        <v>0</v>
      </c>
      <c r="H222" s="174">
        <f>tab_dinamicas!I743</f>
        <v>0</v>
      </c>
      <c r="I222" s="174">
        <f>tab_dinamicas!J743</f>
        <v>17756.558241083796</v>
      </c>
      <c r="J222" s="174">
        <f>tab_dinamicas!K743</f>
        <v>0</v>
      </c>
      <c r="K222" s="174">
        <f>tab_dinamicas!L743</f>
        <v>0</v>
      </c>
      <c r="L222" s="174">
        <f t="shared" si="12"/>
        <v>256354.44936190796</v>
      </c>
      <c r="N222" s="1" t="s">
        <v>554</v>
      </c>
      <c r="O222" s="21">
        <f>+B222/'Total x Ano'!$H$30</f>
        <v>5.2966739605016092E-4</v>
      </c>
      <c r="P222" s="21">
        <f>+C222/'Total x Ano'!$H$30</f>
        <v>0</v>
      </c>
      <c r="Q222" s="21">
        <f>+D222/'Total x Ano'!$H$30</f>
        <v>0</v>
      </c>
      <c r="R222" s="21">
        <f>+E222/'Total x Ano'!$H$30</f>
        <v>0</v>
      </c>
      <c r="S222" s="21">
        <f>+F222/'Total x Ano'!$H$30</f>
        <v>2.4193202742834098E-3</v>
      </c>
      <c r="T222" s="21">
        <f>+G222/'Total x Ano'!$H$30</f>
        <v>0</v>
      </c>
      <c r="U222" s="21">
        <f>+H222/'Total x Ano'!$H$30</f>
        <v>0</v>
      </c>
      <c r="V222" s="21">
        <f>+I222/'Total x Ano'!$H$30</f>
        <v>2.1946493774330721E-4</v>
      </c>
      <c r="W222" s="21">
        <f>+J222/'Total x Ano'!$H$30</f>
        <v>0</v>
      </c>
      <c r="X222" s="21">
        <f>+K222/'Total x Ano'!$H$30</f>
        <v>0</v>
      </c>
      <c r="Y222" s="21">
        <f>+L222/'Total x Ano'!$H$30</f>
        <v>3.1684526080768775E-3</v>
      </c>
    </row>
    <row r="223" spans="1:25" x14ac:dyDescent="0.25">
      <c r="A223" s="1" t="s">
        <v>555</v>
      </c>
      <c r="B223" s="174">
        <f>tab_dinamicas!C744</f>
        <v>49684.405172376762</v>
      </c>
      <c r="C223" s="174">
        <f>tab_dinamicas!D744</f>
        <v>0</v>
      </c>
      <c r="D223" s="174">
        <f>tab_dinamicas!E744</f>
        <v>0</v>
      </c>
      <c r="E223" s="174">
        <f>tab_dinamicas!F744</f>
        <v>0</v>
      </c>
      <c r="F223" s="174">
        <f>tab_dinamicas!G744</f>
        <v>251926.85538104753</v>
      </c>
      <c r="G223" s="174">
        <f>tab_dinamicas!H744</f>
        <v>0</v>
      </c>
      <c r="H223" s="174">
        <f>tab_dinamicas!I744</f>
        <v>0</v>
      </c>
      <c r="I223" s="174">
        <f>tab_dinamicas!J744</f>
        <v>16373.082270928175</v>
      </c>
      <c r="J223" s="174">
        <f>tab_dinamicas!K744</f>
        <v>0</v>
      </c>
      <c r="K223" s="174">
        <f>tab_dinamicas!L744</f>
        <v>0</v>
      </c>
      <c r="L223" s="174">
        <f t="shared" si="12"/>
        <v>317984.3428243525</v>
      </c>
      <c r="N223" s="1" t="s">
        <v>555</v>
      </c>
      <c r="O223" s="21">
        <f>+B223/'Total x Ano'!$H$30</f>
        <v>6.1408211771243437E-4</v>
      </c>
      <c r="P223" s="21">
        <f>+C223/'Total x Ano'!$H$30</f>
        <v>0</v>
      </c>
      <c r="Q223" s="21">
        <f>+D223/'Total x Ano'!$H$30</f>
        <v>0</v>
      </c>
      <c r="R223" s="21">
        <f>+E223/'Total x Ano'!$H$30</f>
        <v>0</v>
      </c>
      <c r="S223" s="21">
        <f>+F223/'Total x Ano'!$H$30</f>
        <v>3.1137290730218732E-3</v>
      </c>
      <c r="T223" s="21">
        <f>+G223/'Total x Ano'!$H$30</f>
        <v>0</v>
      </c>
      <c r="U223" s="21">
        <f>+H223/'Total x Ano'!$H$30</f>
        <v>0</v>
      </c>
      <c r="V223" s="21">
        <f>+I223/'Total x Ano'!$H$30</f>
        <v>2.023656517478342E-4</v>
      </c>
      <c r="W223" s="21">
        <f>+J223/'Total x Ano'!$H$30</f>
        <v>0</v>
      </c>
      <c r="X223" s="21">
        <f>+K223/'Total x Ano'!$H$30</f>
        <v>0</v>
      </c>
      <c r="Y223" s="21">
        <f>+L223/'Total x Ano'!$H$30</f>
        <v>3.9301768424821427E-3</v>
      </c>
    </row>
    <row r="224" spans="1:25" x14ac:dyDescent="0.25">
      <c r="A224" s="1" t="s">
        <v>95</v>
      </c>
      <c r="B224" s="154">
        <f t="shared" ref="B224:K224" si="13">SUM(B197:B223)</f>
        <v>1850073.1121681242</v>
      </c>
      <c r="C224" s="154">
        <f t="shared" si="13"/>
        <v>0</v>
      </c>
      <c r="D224" s="154">
        <f t="shared" si="13"/>
        <v>0</v>
      </c>
      <c r="E224" s="154">
        <f t="shared" si="13"/>
        <v>0</v>
      </c>
      <c r="F224" s="154">
        <f t="shared" si="13"/>
        <v>10447886.860177247</v>
      </c>
      <c r="G224" s="154">
        <f t="shared" si="13"/>
        <v>0</v>
      </c>
      <c r="H224" s="154">
        <f t="shared" si="13"/>
        <v>0</v>
      </c>
      <c r="I224" s="154">
        <f t="shared" si="13"/>
        <v>581791.30324421229</v>
      </c>
      <c r="J224" s="154">
        <f t="shared" si="13"/>
        <v>0</v>
      </c>
      <c r="K224" s="154">
        <f t="shared" si="13"/>
        <v>0</v>
      </c>
      <c r="L224" s="174">
        <f t="shared" si="12"/>
        <v>12879751.275589583</v>
      </c>
      <c r="N224" s="1" t="s">
        <v>95</v>
      </c>
      <c r="O224" s="21">
        <f>+B224/'Total x Ano'!$H$30</f>
        <v>2.2866265797113258E-2</v>
      </c>
      <c r="P224" s="21">
        <f>+C224/'Total x Ano'!$H$30</f>
        <v>0</v>
      </c>
      <c r="Q224" s="21">
        <f>+D224/'Total x Ano'!$H$30</f>
        <v>0</v>
      </c>
      <c r="R224" s="21">
        <f>+E224/'Total x Ano'!$H$30</f>
        <v>0</v>
      </c>
      <c r="S224" s="21">
        <f>+F224/'Total x Ano'!$H$30</f>
        <v>0.1291322793632762</v>
      </c>
      <c r="T224" s="21">
        <f>+G224/'Total x Ano'!$H$30</f>
        <v>0</v>
      </c>
      <c r="U224" s="21">
        <f>+H224/'Total x Ano'!$H$30</f>
        <v>0</v>
      </c>
      <c r="V224" s="21">
        <f>+I224/'Total x Ano'!$H$30</f>
        <v>7.1907399177542032E-3</v>
      </c>
      <c r="W224" s="21">
        <f>+J224/'Total x Ano'!$H$30</f>
        <v>0</v>
      </c>
      <c r="X224" s="21">
        <f>+K224/'Total x Ano'!$H$30</f>
        <v>0</v>
      </c>
      <c r="Y224" s="21">
        <f>+L224/'Total x Ano'!$H$30</f>
        <v>0.15918928507814364</v>
      </c>
    </row>
    <row r="225" spans="1:25" x14ac:dyDescent="0.25"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</row>
    <row r="226" spans="1:25" x14ac:dyDescent="0.25">
      <c r="A226" s="1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</row>
    <row r="227" spans="1:25" s="134" customFormat="1" x14ac:dyDescent="0.25">
      <c r="A227" s="124"/>
      <c r="B227" s="173">
        <v>2014</v>
      </c>
      <c r="C227" s="156">
        <v>2014</v>
      </c>
      <c r="D227" s="156">
        <v>2014</v>
      </c>
      <c r="E227" s="156">
        <v>2014</v>
      </c>
      <c r="F227" s="156">
        <v>2014</v>
      </c>
      <c r="G227" s="156">
        <v>2014</v>
      </c>
      <c r="H227" s="156">
        <v>2014</v>
      </c>
      <c r="I227" s="156">
        <v>2014</v>
      </c>
      <c r="J227" s="156">
        <v>2014</v>
      </c>
      <c r="K227" s="156">
        <v>2014</v>
      </c>
      <c r="L227" s="156">
        <v>2014</v>
      </c>
      <c r="M227" s="159"/>
      <c r="N227" s="124"/>
      <c r="O227" s="16">
        <v>2014</v>
      </c>
      <c r="P227" s="124">
        <v>2014</v>
      </c>
      <c r="Q227" s="124">
        <v>2014</v>
      </c>
      <c r="R227" s="124">
        <v>2014</v>
      </c>
      <c r="S227" s="124">
        <v>2014</v>
      </c>
      <c r="T227" s="124">
        <v>2014</v>
      </c>
      <c r="U227" s="124">
        <v>2014</v>
      </c>
      <c r="V227" s="124">
        <v>2014</v>
      </c>
      <c r="W227" s="124">
        <v>2014</v>
      </c>
      <c r="X227" s="124">
        <v>2014</v>
      </c>
      <c r="Y227" s="124">
        <v>2014</v>
      </c>
    </row>
    <row r="228" spans="1:25" s="134" customFormat="1" x14ac:dyDescent="0.25">
      <c r="A228" s="124"/>
      <c r="B228" s="156" t="s">
        <v>780</v>
      </c>
      <c r="C228" s="156" t="s">
        <v>782</v>
      </c>
      <c r="D228" s="156" t="s">
        <v>23</v>
      </c>
      <c r="E228" s="156" t="s">
        <v>787</v>
      </c>
      <c r="F228" s="156" t="s">
        <v>788</v>
      </c>
      <c r="G228" s="156" t="s">
        <v>791</v>
      </c>
      <c r="H228" s="156" t="s">
        <v>25</v>
      </c>
      <c r="I228" s="156" t="s">
        <v>24</v>
      </c>
      <c r="J228" s="156" t="s">
        <v>35</v>
      </c>
      <c r="K228" s="156" t="s">
        <v>795</v>
      </c>
      <c r="L228" s="156" t="s">
        <v>935</v>
      </c>
      <c r="M228" s="159"/>
      <c r="N228" s="124"/>
      <c r="O228" s="124" t="s">
        <v>780</v>
      </c>
      <c r="P228" s="124" t="s">
        <v>782</v>
      </c>
      <c r="Q228" s="124" t="s">
        <v>23</v>
      </c>
      <c r="R228" s="124" t="s">
        <v>787</v>
      </c>
      <c r="S228" s="124" t="s">
        <v>788</v>
      </c>
      <c r="T228" s="124" t="s">
        <v>791</v>
      </c>
      <c r="U228" s="124" t="s">
        <v>25</v>
      </c>
      <c r="V228" s="124" t="s">
        <v>24</v>
      </c>
      <c r="W228" s="124" t="s">
        <v>35</v>
      </c>
      <c r="X228" s="124" t="s">
        <v>795</v>
      </c>
      <c r="Y228" s="124" t="s">
        <v>935</v>
      </c>
    </row>
    <row r="229" spans="1:25" x14ac:dyDescent="0.25">
      <c r="A229" s="1" t="s">
        <v>529</v>
      </c>
      <c r="B229" s="174">
        <f>tab_dinamicas!C750</f>
        <v>16102.170531093707</v>
      </c>
      <c r="C229" s="174">
        <f>tab_dinamicas!D750</f>
        <v>0</v>
      </c>
      <c r="D229" s="174">
        <f>tab_dinamicas!E750</f>
        <v>0</v>
      </c>
      <c r="E229" s="174">
        <f>tab_dinamicas!F750</f>
        <v>0</v>
      </c>
      <c r="F229" s="174">
        <f>tab_dinamicas!G750</f>
        <v>41075.159656673175</v>
      </c>
      <c r="G229" s="174">
        <f>tab_dinamicas!H750</f>
        <v>0</v>
      </c>
      <c r="H229" s="174">
        <f>tab_dinamicas!I750</f>
        <v>0</v>
      </c>
      <c r="I229" s="174">
        <f>tab_dinamicas!J750</f>
        <v>3258.3334992836553</v>
      </c>
      <c r="J229" s="174">
        <f>tab_dinamicas!K750</f>
        <v>0</v>
      </c>
      <c r="K229" s="174">
        <f>tab_dinamicas!L750</f>
        <v>0</v>
      </c>
      <c r="L229" s="174">
        <f>SUM(B229:K229)</f>
        <v>60435.663687050539</v>
      </c>
      <c r="N229" s="1" t="s">
        <v>529</v>
      </c>
      <c r="O229" s="21">
        <f>+B229/'Total x Ano'!$I$30</f>
        <v>1.9617526618923635E-4</v>
      </c>
      <c r="P229" s="21">
        <f>+C229/'Total x Ano'!$I$30</f>
        <v>0</v>
      </c>
      <c r="Q229" s="21">
        <f>+D229/'Total x Ano'!$I$30</f>
        <v>0</v>
      </c>
      <c r="R229" s="21">
        <f>+E229/'Total x Ano'!$I$30</f>
        <v>0</v>
      </c>
      <c r="S229" s="21">
        <f>+F229/'Total x Ano'!$I$30</f>
        <v>5.004251050411601E-4</v>
      </c>
      <c r="T229" s="21">
        <f>+G229/'Total x Ano'!$I$30</f>
        <v>0</v>
      </c>
      <c r="U229" s="21">
        <f>+H229/'Total x Ano'!$I$30</f>
        <v>0</v>
      </c>
      <c r="V229" s="21">
        <f>+I229/'Total x Ano'!$I$30</f>
        <v>3.9696787480976973E-5</v>
      </c>
      <c r="W229" s="21">
        <f>+J229/'Total x Ano'!$I$30</f>
        <v>0</v>
      </c>
      <c r="X229" s="21">
        <f>+K229/'Total x Ano'!$I$30</f>
        <v>0</v>
      </c>
      <c r="Y229" s="21">
        <f>+L229/'Total x Ano'!$I$30</f>
        <v>7.3629715871137349E-4</v>
      </c>
    </row>
    <row r="230" spans="1:25" x14ac:dyDescent="0.25">
      <c r="A230" s="1" t="s">
        <v>530</v>
      </c>
      <c r="B230" s="174">
        <f>tab_dinamicas!C751</f>
        <v>4093.9142497534813</v>
      </c>
      <c r="C230" s="174">
        <f>tab_dinamicas!D751</f>
        <v>0</v>
      </c>
      <c r="D230" s="174">
        <f>tab_dinamicas!E751</f>
        <v>0</v>
      </c>
      <c r="E230" s="174">
        <f>tab_dinamicas!F751</f>
        <v>0</v>
      </c>
      <c r="F230" s="174">
        <f>tab_dinamicas!G751</f>
        <v>12304.217086235705</v>
      </c>
      <c r="G230" s="174">
        <f>tab_dinamicas!H751</f>
        <v>0</v>
      </c>
      <c r="H230" s="174">
        <f>tab_dinamicas!I751</f>
        <v>0</v>
      </c>
      <c r="I230" s="174">
        <f>tab_dinamicas!J751</f>
        <v>1415.3341012533745</v>
      </c>
      <c r="J230" s="174">
        <f>tab_dinamicas!K751</f>
        <v>0</v>
      </c>
      <c r="K230" s="174">
        <f>tab_dinamicas!L751</f>
        <v>0</v>
      </c>
      <c r="L230" s="174">
        <f t="shared" ref="L230:L256" si="14">SUM(B230:K230)</f>
        <v>17813.465437242561</v>
      </c>
      <c r="N230" s="1" t="s">
        <v>530</v>
      </c>
      <c r="O230" s="21">
        <f>+B230/'Total x Ano'!$I$30</f>
        <v>4.9876798668256707E-5</v>
      </c>
      <c r="P230" s="21">
        <f>+C230/'Total x Ano'!$I$30</f>
        <v>0</v>
      </c>
      <c r="Q230" s="21">
        <f>+D230/'Total x Ano'!$I$30</f>
        <v>0</v>
      </c>
      <c r="R230" s="21">
        <f>+E230/'Total x Ano'!$I$30</f>
        <v>0</v>
      </c>
      <c r="S230" s="21">
        <f>+F230/'Total x Ano'!$I$30</f>
        <v>1.4990420437302921E-4</v>
      </c>
      <c r="T230" s="21">
        <f>+G230/'Total x Ano'!$I$30</f>
        <v>0</v>
      </c>
      <c r="U230" s="21">
        <f>+H230/'Total x Ano'!$I$30</f>
        <v>0</v>
      </c>
      <c r="V230" s="21">
        <f>+I230/'Total x Ano'!$I$30</f>
        <v>1.7243237085579746E-5</v>
      </c>
      <c r="W230" s="21">
        <f>+J230/'Total x Ano'!$I$30</f>
        <v>0</v>
      </c>
      <c r="X230" s="21">
        <f>+K230/'Total x Ano'!$I$30</f>
        <v>0</v>
      </c>
      <c r="Y230" s="21">
        <f>+L230/'Total x Ano'!$I$30</f>
        <v>2.1702424012686567E-4</v>
      </c>
    </row>
    <row r="231" spans="1:25" x14ac:dyDescent="0.25">
      <c r="A231" s="1" t="s">
        <v>531</v>
      </c>
      <c r="B231" s="174">
        <f>tab_dinamicas!C752</f>
        <v>25368.175435560541</v>
      </c>
      <c r="C231" s="174">
        <f>tab_dinamicas!D752</f>
        <v>0</v>
      </c>
      <c r="D231" s="174">
        <f>tab_dinamicas!E752</f>
        <v>0</v>
      </c>
      <c r="E231" s="174">
        <f>tab_dinamicas!F752</f>
        <v>0</v>
      </c>
      <c r="F231" s="174">
        <f>tab_dinamicas!G752</f>
        <v>89282.974476362404</v>
      </c>
      <c r="G231" s="174">
        <f>tab_dinamicas!H752</f>
        <v>0</v>
      </c>
      <c r="H231" s="174">
        <f>tab_dinamicas!I752</f>
        <v>0</v>
      </c>
      <c r="I231" s="174">
        <f>tab_dinamicas!J752</f>
        <v>7511.3064876690805</v>
      </c>
      <c r="J231" s="174">
        <f>tab_dinamicas!K752</f>
        <v>0</v>
      </c>
      <c r="K231" s="174">
        <f>tab_dinamicas!L752</f>
        <v>0</v>
      </c>
      <c r="L231" s="174">
        <f t="shared" si="14"/>
        <v>122162.45639959202</v>
      </c>
      <c r="N231" s="1" t="s">
        <v>531</v>
      </c>
      <c r="O231" s="21">
        <f>+B231/'Total x Ano'!$I$30</f>
        <v>3.0906445557736306E-4</v>
      </c>
      <c r="P231" s="21">
        <f>+C231/'Total x Ano'!$I$30</f>
        <v>0</v>
      </c>
      <c r="Q231" s="21">
        <f>+D231/'Total x Ano'!$I$30</f>
        <v>0</v>
      </c>
      <c r="R231" s="21">
        <f>+E231/'Total x Ano'!$I$30</f>
        <v>0</v>
      </c>
      <c r="S231" s="21">
        <f>+F231/'Total x Ano'!$I$30</f>
        <v>1.0877484653540998E-3</v>
      </c>
      <c r="T231" s="21">
        <f>+G231/'Total x Ano'!$I$30</f>
        <v>0</v>
      </c>
      <c r="U231" s="21">
        <f>+H231/'Total x Ano'!$I$30</f>
        <v>0</v>
      </c>
      <c r="V231" s="21">
        <f>+I231/'Total x Ano'!$I$30</f>
        <v>9.1511423680552283E-5</v>
      </c>
      <c r="W231" s="21">
        <f>+J231/'Total x Ano'!$I$30</f>
        <v>0</v>
      </c>
      <c r="X231" s="21">
        <f>+K231/'Total x Ano'!$I$30</f>
        <v>0</v>
      </c>
      <c r="Y231" s="21">
        <f>+L231/'Total x Ano'!$I$30</f>
        <v>1.488324344612015E-3</v>
      </c>
    </row>
    <row r="232" spans="1:25" x14ac:dyDescent="0.25">
      <c r="A232" s="1" t="s">
        <v>532</v>
      </c>
      <c r="B232" s="174">
        <f>tab_dinamicas!C753</f>
        <v>1360.0905549682921</v>
      </c>
      <c r="C232" s="174">
        <f>tab_dinamicas!D753</f>
        <v>0</v>
      </c>
      <c r="D232" s="174">
        <f>tab_dinamicas!E753</f>
        <v>0</v>
      </c>
      <c r="E232" s="174">
        <f>tab_dinamicas!F753</f>
        <v>0</v>
      </c>
      <c r="F232" s="174">
        <f>tab_dinamicas!G753</f>
        <v>10312.070055290873</v>
      </c>
      <c r="G232" s="174">
        <f>tab_dinamicas!H753</f>
        <v>0</v>
      </c>
      <c r="H232" s="174">
        <f>tab_dinamicas!I753</f>
        <v>0</v>
      </c>
      <c r="I232" s="174">
        <f>tab_dinamicas!J753</f>
        <v>1207.6871179432792</v>
      </c>
      <c r="J232" s="174">
        <f>tab_dinamicas!K753</f>
        <v>0</v>
      </c>
      <c r="K232" s="174">
        <f>tab_dinamicas!L753</f>
        <v>0</v>
      </c>
      <c r="L232" s="174">
        <f t="shared" si="14"/>
        <v>12879.847728202443</v>
      </c>
      <c r="N232" s="1" t="s">
        <v>532</v>
      </c>
      <c r="O232" s="21">
        <f>+B232/'Total x Ano'!$I$30</f>
        <v>1.657019630658749E-5</v>
      </c>
      <c r="P232" s="21">
        <f>+C232/'Total x Ano'!$I$30</f>
        <v>0</v>
      </c>
      <c r="Q232" s="21">
        <f>+D232/'Total x Ano'!$I$30</f>
        <v>0</v>
      </c>
      <c r="R232" s="21">
        <f>+E232/'Total x Ano'!$I$30</f>
        <v>0</v>
      </c>
      <c r="S232" s="21">
        <f>+F232/'Total x Ano'!$I$30</f>
        <v>1.256335649999686E-4</v>
      </c>
      <c r="T232" s="21">
        <f>+G232/'Total x Ano'!$I$30</f>
        <v>0</v>
      </c>
      <c r="U232" s="21">
        <f>+H232/'Total x Ano'!$I$30</f>
        <v>0</v>
      </c>
      <c r="V232" s="21">
        <f>+I232/'Total x Ano'!$I$30</f>
        <v>1.4713441357383405E-5</v>
      </c>
      <c r="W232" s="21">
        <f>+J232/'Total x Ano'!$I$30</f>
        <v>0</v>
      </c>
      <c r="X232" s="21">
        <f>+K232/'Total x Ano'!$I$30</f>
        <v>0</v>
      </c>
      <c r="Y232" s="21">
        <f>+L232/'Total x Ano'!$I$30</f>
        <v>1.5691720266393949E-4</v>
      </c>
    </row>
    <row r="233" spans="1:25" x14ac:dyDescent="0.25">
      <c r="A233" s="1" t="s">
        <v>533</v>
      </c>
      <c r="B233" s="174">
        <f>tab_dinamicas!C754</f>
        <v>20678.012159697919</v>
      </c>
      <c r="C233" s="174">
        <f>tab_dinamicas!D754</f>
        <v>0</v>
      </c>
      <c r="D233" s="174">
        <f>tab_dinamicas!E754</f>
        <v>0</v>
      </c>
      <c r="E233" s="174">
        <f>tab_dinamicas!F754</f>
        <v>0</v>
      </c>
      <c r="F233" s="174">
        <f>tab_dinamicas!G754</f>
        <v>113053.09389271027</v>
      </c>
      <c r="G233" s="174">
        <f>tab_dinamicas!H754</f>
        <v>0</v>
      </c>
      <c r="H233" s="174">
        <f>tab_dinamicas!I754</f>
        <v>0</v>
      </c>
      <c r="I233" s="174">
        <f>tab_dinamicas!J754</f>
        <v>9903.2031832201174</v>
      </c>
      <c r="J233" s="174">
        <f>tab_dinamicas!K754</f>
        <v>0</v>
      </c>
      <c r="K233" s="174">
        <f>tab_dinamicas!L754</f>
        <v>0</v>
      </c>
      <c r="L233" s="174">
        <f t="shared" si="14"/>
        <v>143634.30923562832</v>
      </c>
      <c r="N233" s="1" t="s">
        <v>533</v>
      </c>
      <c r="O233" s="21">
        <f>+B233/'Total x Ano'!$I$30</f>
        <v>2.5192346161405821E-4</v>
      </c>
      <c r="P233" s="21">
        <f>+C233/'Total x Ano'!$I$30</f>
        <v>0</v>
      </c>
      <c r="Q233" s="21">
        <f>+D233/'Total x Ano'!$I$30</f>
        <v>0</v>
      </c>
      <c r="R233" s="21">
        <f>+E233/'Total x Ano'!$I$30</f>
        <v>0</v>
      </c>
      <c r="S233" s="21">
        <f>+F233/'Total x Ano'!$I$30</f>
        <v>1.3773435540936827E-3</v>
      </c>
      <c r="T233" s="21">
        <f>+G233/'Total x Ano'!$I$30</f>
        <v>0</v>
      </c>
      <c r="U233" s="21">
        <f>+H233/'Total x Ano'!$I$30</f>
        <v>0</v>
      </c>
      <c r="V233" s="21">
        <f>+I233/'Total x Ano'!$I$30</f>
        <v>1.2065227584335743E-4</v>
      </c>
      <c r="W233" s="21">
        <f>+J233/'Total x Ano'!$I$30</f>
        <v>0</v>
      </c>
      <c r="X233" s="21">
        <f>+K233/'Total x Ano'!$I$30</f>
        <v>0</v>
      </c>
      <c r="Y233" s="21">
        <f>+L233/'Total x Ano'!$I$30</f>
        <v>1.7499192915510983E-3</v>
      </c>
    </row>
    <row r="234" spans="1:25" x14ac:dyDescent="0.25">
      <c r="A234" s="1" t="s">
        <v>534</v>
      </c>
      <c r="B234" s="174">
        <f>tab_dinamicas!C755</f>
        <v>1924.3619969616484</v>
      </c>
      <c r="C234" s="174">
        <f>tab_dinamicas!D755</f>
        <v>0</v>
      </c>
      <c r="D234" s="174">
        <f>tab_dinamicas!E755</f>
        <v>0</v>
      </c>
      <c r="E234" s="174">
        <f>tab_dinamicas!F755</f>
        <v>0</v>
      </c>
      <c r="F234" s="174">
        <f>tab_dinamicas!G755</f>
        <v>12739.814361990662</v>
      </c>
      <c r="G234" s="174">
        <f>tab_dinamicas!H755</f>
        <v>0</v>
      </c>
      <c r="H234" s="174">
        <f>tab_dinamicas!I755</f>
        <v>0</v>
      </c>
      <c r="I234" s="174">
        <f>tab_dinamicas!J755</f>
        <v>149.77149652604464</v>
      </c>
      <c r="J234" s="174">
        <f>tab_dinamicas!K755</f>
        <v>0</v>
      </c>
      <c r="K234" s="174">
        <f>tab_dinamicas!L755</f>
        <v>0</v>
      </c>
      <c r="L234" s="174">
        <f t="shared" si="14"/>
        <v>14813.947855478355</v>
      </c>
      <c r="N234" s="1" t="s">
        <v>534</v>
      </c>
      <c r="O234" s="21">
        <f>+B234/'Total x Ano'!$I$30</f>
        <v>2.3444803684659528E-5</v>
      </c>
      <c r="P234" s="21">
        <f>+C234/'Total x Ano'!$I$30</f>
        <v>0</v>
      </c>
      <c r="Q234" s="21">
        <f>+D234/'Total x Ano'!$I$30</f>
        <v>0</v>
      </c>
      <c r="R234" s="21">
        <f>+E234/'Total x Ano'!$I$30</f>
        <v>0</v>
      </c>
      <c r="S234" s="21">
        <f>+F234/'Total x Ano'!$I$30</f>
        <v>1.5521115422538123E-4</v>
      </c>
      <c r="T234" s="21">
        <f>+G234/'Total x Ano'!$I$30</f>
        <v>0</v>
      </c>
      <c r="U234" s="21">
        <f>+H234/'Total x Ano'!$I$30</f>
        <v>0</v>
      </c>
      <c r="V234" s="21">
        <f>+I234/'Total x Ano'!$I$30</f>
        <v>1.824689605778347E-6</v>
      </c>
      <c r="W234" s="21">
        <f>+J234/'Total x Ano'!$I$30</f>
        <v>0</v>
      </c>
      <c r="X234" s="21">
        <f>+K234/'Total x Ano'!$I$30</f>
        <v>0</v>
      </c>
      <c r="Y234" s="21">
        <f>+L234/'Total x Ano'!$I$30</f>
        <v>1.804806475158191E-4</v>
      </c>
    </row>
    <row r="235" spans="1:25" x14ac:dyDescent="0.25">
      <c r="A235" s="1" t="s">
        <v>535</v>
      </c>
      <c r="B235" s="174">
        <f>tab_dinamicas!C756</f>
        <v>3224.9427764066759</v>
      </c>
      <c r="C235" s="174">
        <f>tab_dinamicas!D756</f>
        <v>0</v>
      </c>
      <c r="D235" s="174">
        <f>tab_dinamicas!E756</f>
        <v>0</v>
      </c>
      <c r="E235" s="174">
        <f>tab_dinamicas!F756</f>
        <v>0</v>
      </c>
      <c r="F235" s="174">
        <f>tab_dinamicas!G756</f>
        <v>21177.669784313424</v>
      </c>
      <c r="G235" s="174">
        <f>tab_dinamicas!H756</f>
        <v>0</v>
      </c>
      <c r="H235" s="174">
        <f>tab_dinamicas!I756</f>
        <v>0</v>
      </c>
      <c r="I235" s="174">
        <f>tab_dinamicas!J756</f>
        <v>1877.023775910159</v>
      </c>
      <c r="J235" s="174">
        <f>tab_dinamicas!K756</f>
        <v>0</v>
      </c>
      <c r="K235" s="174">
        <f>tab_dinamicas!L756</f>
        <v>0</v>
      </c>
      <c r="L235" s="174">
        <f t="shared" si="14"/>
        <v>26279.636336630258</v>
      </c>
      <c r="N235" s="1" t="s">
        <v>535</v>
      </c>
      <c r="O235" s="21">
        <f>+B235/'Total x Ano'!$I$30</f>
        <v>3.9289983073087151E-5</v>
      </c>
      <c r="P235" s="21">
        <f>+C235/'Total x Ano'!$I$30</f>
        <v>0</v>
      </c>
      <c r="Q235" s="21">
        <f>+D235/'Total x Ano'!$I$30</f>
        <v>0</v>
      </c>
      <c r="R235" s="21">
        <f>+E235/'Total x Ano'!$I$30</f>
        <v>0</v>
      </c>
      <c r="S235" s="21">
        <f>+F235/'Total x Ano'!$I$30</f>
        <v>2.5801086873244316E-4</v>
      </c>
      <c r="T235" s="21">
        <f>+G235/'Total x Ano'!$I$30</f>
        <v>0</v>
      </c>
      <c r="U235" s="21">
        <f>+H235/'Total x Ano'!$I$30</f>
        <v>0</v>
      </c>
      <c r="V235" s="21">
        <f>+I235/'Total x Ano'!$I$30</f>
        <v>2.2868074721457441E-5</v>
      </c>
      <c r="W235" s="21">
        <f>+J235/'Total x Ano'!$I$30</f>
        <v>0</v>
      </c>
      <c r="X235" s="21">
        <f>+K235/'Total x Ano'!$I$30</f>
        <v>0</v>
      </c>
      <c r="Y235" s="21">
        <f>+L235/'Total x Ano'!$I$30</f>
        <v>3.2016892652698774E-4</v>
      </c>
    </row>
    <row r="236" spans="1:25" x14ac:dyDescent="0.25">
      <c r="A236" s="1" t="s">
        <v>536</v>
      </c>
      <c r="B236" s="174">
        <f>tab_dinamicas!C757</f>
        <v>21559.556289518441</v>
      </c>
      <c r="C236" s="174">
        <f>tab_dinamicas!D757</f>
        <v>0</v>
      </c>
      <c r="D236" s="174">
        <f>tab_dinamicas!E757</f>
        <v>0</v>
      </c>
      <c r="E236" s="174">
        <f>tab_dinamicas!F757</f>
        <v>0</v>
      </c>
      <c r="F236" s="174">
        <f>tab_dinamicas!G757</f>
        <v>76714.396885000708</v>
      </c>
      <c r="G236" s="174">
        <f>tab_dinamicas!H757</f>
        <v>0</v>
      </c>
      <c r="H236" s="174">
        <f>tab_dinamicas!I757</f>
        <v>0</v>
      </c>
      <c r="I236" s="174">
        <f>tab_dinamicas!J757</f>
        <v>5551.2079581239705</v>
      </c>
      <c r="J236" s="174">
        <f>tab_dinamicas!K757</f>
        <v>0</v>
      </c>
      <c r="K236" s="174">
        <f>tab_dinamicas!L757</f>
        <v>0</v>
      </c>
      <c r="L236" s="174">
        <f t="shared" si="14"/>
        <v>103825.16113264312</v>
      </c>
      <c r="N236" s="1" t="s">
        <v>536</v>
      </c>
      <c r="O236" s="21">
        <f>+B236/'Total x Ano'!$I$30</f>
        <v>2.6266345185271291E-4</v>
      </c>
      <c r="P236" s="21">
        <f>+C236/'Total x Ano'!$I$30</f>
        <v>0</v>
      </c>
      <c r="Q236" s="21">
        <f>+D236/'Total x Ano'!$I$30</f>
        <v>0</v>
      </c>
      <c r="R236" s="21">
        <f>+E236/'Total x Ano'!$I$30</f>
        <v>0</v>
      </c>
      <c r="S236" s="21">
        <f>+F236/'Total x Ano'!$I$30</f>
        <v>9.3462351553169978E-4</v>
      </c>
      <c r="T236" s="21">
        <f>+G236/'Total x Ano'!$I$30</f>
        <v>0</v>
      </c>
      <c r="U236" s="21">
        <f>+H236/'Total x Ano'!$I$30</f>
        <v>0</v>
      </c>
      <c r="V236" s="21">
        <f>+I236/'Total x Ano'!$I$30</f>
        <v>6.7631236220848061E-5</v>
      </c>
      <c r="W236" s="21">
        <f>+J236/'Total x Ano'!$I$30</f>
        <v>0</v>
      </c>
      <c r="X236" s="21">
        <f>+K236/'Total x Ano'!$I$30</f>
        <v>0</v>
      </c>
      <c r="Y236" s="21">
        <f>+L236/'Total x Ano'!$I$30</f>
        <v>1.2649182036052608E-3</v>
      </c>
    </row>
    <row r="237" spans="1:25" x14ac:dyDescent="0.25">
      <c r="A237" s="1" t="s">
        <v>537</v>
      </c>
      <c r="B237" s="174">
        <f>tab_dinamicas!C758</f>
        <v>13470.67171204748</v>
      </c>
      <c r="C237" s="174">
        <f>tab_dinamicas!D758</f>
        <v>0</v>
      </c>
      <c r="D237" s="174">
        <f>tab_dinamicas!E758</f>
        <v>0</v>
      </c>
      <c r="E237" s="174">
        <f>tab_dinamicas!F758</f>
        <v>0</v>
      </c>
      <c r="F237" s="174">
        <f>tab_dinamicas!G758</f>
        <v>50847.24837370975</v>
      </c>
      <c r="G237" s="174">
        <f>tab_dinamicas!H758</f>
        <v>0</v>
      </c>
      <c r="H237" s="174">
        <f>tab_dinamicas!I758</f>
        <v>0</v>
      </c>
      <c r="I237" s="174">
        <f>tab_dinamicas!J758</f>
        <v>4438.1299303867363</v>
      </c>
      <c r="J237" s="174">
        <f>tab_dinamicas!K758</f>
        <v>0</v>
      </c>
      <c r="K237" s="174">
        <f>tab_dinamicas!L758</f>
        <v>0</v>
      </c>
      <c r="L237" s="174">
        <f t="shared" si="14"/>
        <v>68756.05001614397</v>
      </c>
      <c r="N237" s="1" t="s">
        <v>537</v>
      </c>
      <c r="O237" s="21">
        <f>+B237/'Total x Ano'!$I$30</f>
        <v>1.6411530381918248E-4</v>
      </c>
      <c r="P237" s="21">
        <f>+C237/'Total x Ano'!$I$30</f>
        <v>0</v>
      </c>
      <c r="Q237" s="21">
        <f>+D237/'Total x Ano'!$I$30</f>
        <v>0</v>
      </c>
      <c r="R237" s="21">
        <f>+E237/'Total x Ano'!$I$30</f>
        <v>0</v>
      </c>
      <c r="S237" s="21">
        <f>+F237/'Total x Ano'!$I$30</f>
        <v>6.1947999280226199E-4</v>
      </c>
      <c r="T237" s="21">
        <f>+G237/'Total x Ano'!$I$30</f>
        <v>0</v>
      </c>
      <c r="U237" s="21">
        <f>+H237/'Total x Ano'!$I$30</f>
        <v>0</v>
      </c>
      <c r="V237" s="21">
        <f>+I237/'Total x Ano'!$I$30</f>
        <v>5.4070432231156962E-5</v>
      </c>
      <c r="W237" s="21">
        <f>+J237/'Total x Ano'!$I$30</f>
        <v>0</v>
      </c>
      <c r="X237" s="21">
        <f>+K237/'Total x Ano'!$I$30</f>
        <v>0</v>
      </c>
      <c r="Y237" s="21">
        <f>+L237/'Total x Ano'!$I$30</f>
        <v>8.3766572885260145E-4</v>
      </c>
    </row>
    <row r="238" spans="1:25" x14ac:dyDescent="0.25">
      <c r="A238" s="1" t="s">
        <v>538</v>
      </c>
      <c r="B238" s="174">
        <f>tab_dinamicas!C759</f>
        <v>30281.750884579396</v>
      </c>
      <c r="C238" s="174">
        <f>tab_dinamicas!D759</f>
        <v>0</v>
      </c>
      <c r="D238" s="174">
        <f>tab_dinamicas!E759</f>
        <v>0</v>
      </c>
      <c r="E238" s="174">
        <f>tab_dinamicas!F759</f>
        <v>0</v>
      </c>
      <c r="F238" s="174">
        <f>tab_dinamicas!G759</f>
        <v>250474.91548674088</v>
      </c>
      <c r="G238" s="174">
        <f>tab_dinamicas!H759</f>
        <v>0</v>
      </c>
      <c r="H238" s="174">
        <f>tab_dinamicas!I759</f>
        <v>0</v>
      </c>
      <c r="I238" s="174">
        <f>tab_dinamicas!J759</f>
        <v>8474.2593645593461</v>
      </c>
      <c r="J238" s="174">
        <f>tab_dinamicas!K759</f>
        <v>0</v>
      </c>
      <c r="K238" s="174">
        <f>tab_dinamicas!L759</f>
        <v>0</v>
      </c>
      <c r="L238" s="174">
        <f t="shared" si="14"/>
        <v>289230.92573587963</v>
      </c>
      <c r="N238" s="1" t="s">
        <v>538</v>
      </c>
      <c r="O238" s="21">
        <f>+B238/'Total x Ano'!$I$30</f>
        <v>3.6892731504657641E-4</v>
      </c>
      <c r="P238" s="21">
        <f>+C238/'Total x Ano'!$I$30</f>
        <v>0</v>
      </c>
      <c r="Q238" s="21">
        <f>+D238/'Total x Ano'!$I$30</f>
        <v>0</v>
      </c>
      <c r="R238" s="21">
        <f>+E238/'Total x Ano'!$I$30</f>
        <v>0</v>
      </c>
      <c r="S238" s="21">
        <f>+F238/'Total x Ano'!$I$30</f>
        <v>3.0515751354423361E-3</v>
      </c>
      <c r="T238" s="21">
        <f>+G238/'Total x Ano'!$I$30</f>
        <v>0</v>
      </c>
      <c r="U238" s="21">
        <f>+H238/'Total x Ano'!$I$30</f>
        <v>0</v>
      </c>
      <c r="V238" s="21">
        <f>+I238/'Total x Ano'!$I$30</f>
        <v>1.0324322943846879E-4</v>
      </c>
      <c r="W238" s="21">
        <f>+J238/'Total x Ano'!$I$30</f>
        <v>0</v>
      </c>
      <c r="X238" s="21">
        <f>+K238/'Total x Ano'!$I$30</f>
        <v>0</v>
      </c>
      <c r="Y238" s="21">
        <f>+L238/'Total x Ano'!$I$30</f>
        <v>3.5237456799273813E-3</v>
      </c>
    </row>
    <row r="239" spans="1:25" x14ac:dyDescent="0.25">
      <c r="A239" s="1" t="s">
        <v>539</v>
      </c>
      <c r="B239" s="174">
        <f>tab_dinamicas!C760</f>
        <v>10063.448122803751</v>
      </c>
      <c r="C239" s="174">
        <f>tab_dinamicas!D760</f>
        <v>0</v>
      </c>
      <c r="D239" s="174">
        <f>tab_dinamicas!E760</f>
        <v>0</v>
      </c>
      <c r="E239" s="174">
        <f>tab_dinamicas!F760</f>
        <v>0</v>
      </c>
      <c r="F239" s="174">
        <f>tab_dinamicas!G760</f>
        <v>64995.265943774662</v>
      </c>
      <c r="G239" s="174">
        <f>tab_dinamicas!H760</f>
        <v>0</v>
      </c>
      <c r="H239" s="174">
        <f>tab_dinamicas!I760</f>
        <v>0</v>
      </c>
      <c r="I239" s="174">
        <f>tab_dinamicas!J760</f>
        <v>5778.0426027767535</v>
      </c>
      <c r="J239" s="174">
        <f>tab_dinamicas!K760</f>
        <v>0</v>
      </c>
      <c r="K239" s="174">
        <f>tab_dinamicas!L760</f>
        <v>0</v>
      </c>
      <c r="L239" s="174">
        <f t="shared" si="14"/>
        <v>80836.756669355163</v>
      </c>
      <c r="N239" s="1" t="s">
        <v>539</v>
      </c>
      <c r="O239" s="21">
        <f>+B239/'Total x Ano'!$I$30</f>
        <v>1.2260456504670388E-4</v>
      </c>
      <c r="P239" s="21">
        <f>+C239/'Total x Ano'!$I$30</f>
        <v>0</v>
      </c>
      <c r="Q239" s="21">
        <f>+D239/'Total x Ano'!$I$30</f>
        <v>0</v>
      </c>
      <c r="R239" s="21">
        <f>+E239/'Total x Ano'!$I$30</f>
        <v>0</v>
      </c>
      <c r="S239" s="21">
        <f>+F239/'Total x Ano'!$I$30</f>
        <v>7.9184750732447695E-4</v>
      </c>
      <c r="T239" s="21">
        <f>+G239/'Total x Ano'!$I$30</f>
        <v>0</v>
      </c>
      <c r="U239" s="21">
        <f>+H239/'Total x Ano'!$I$30</f>
        <v>0</v>
      </c>
      <c r="V239" s="21">
        <f>+I239/'Total x Ano'!$I$30</f>
        <v>7.0394798233172504E-5</v>
      </c>
      <c r="W239" s="21">
        <f>+J239/'Total x Ano'!$I$30</f>
        <v>0</v>
      </c>
      <c r="X239" s="21">
        <f>+K239/'Total x Ano'!$I$30</f>
        <v>0</v>
      </c>
      <c r="Y239" s="21">
        <f>+L239/'Total x Ano'!$I$30</f>
        <v>9.8484687060435331E-4</v>
      </c>
    </row>
    <row r="240" spans="1:25" x14ac:dyDescent="0.25">
      <c r="A240" s="1" t="s">
        <v>540</v>
      </c>
      <c r="B240" s="174">
        <f>tab_dinamicas!C761</f>
        <v>15902.388354880455</v>
      </c>
      <c r="C240" s="174">
        <f>tab_dinamicas!D761</f>
        <v>0</v>
      </c>
      <c r="D240" s="174">
        <f>tab_dinamicas!E761</f>
        <v>0</v>
      </c>
      <c r="E240" s="174">
        <f>tab_dinamicas!F761</f>
        <v>0</v>
      </c>
      <c r="F240" s="174">
        <f>tab_dinamicas!G761</f>
        <v>66680.854277480481</v>
      </c>
      <c r="G240" s="174">
        <f>tab_dinamicas!H761</f>
        <v>0</v>
      </c>
      <c r="H240" s="174">
        <f>tab_dinamicas!I761</f>
        <v>0</v>
      </c>
      <c r="I240" s="174">
        <f>tab_dinamicas!J761</f>
        <v>3628.4771451063493</v>
      </c>
      <c r="J240" s="174">
        <f>tab_dinamicas!K761</f>
        <v>0</v>
      </c>
      <c r="K240" s="174">
        <f>tab_dinamicas!L761</f>
        <v>0</v>
      </c>
      <c r="L240" s="174">
        <f t="shared" si="14"/>
        <v>86211.719777467282</v>
      </c>
      <c r="N240" s="1" t="s">
        <v>540</v>
      </c>
      <c r="O240" s="21">
        <f>+B240/'Total x Ano'!$I$30</f>
        <v>1.9374128863802246E-4</v>
      </c>
      <c r="P240" s="21">
        <f>+C240/'Total x Ano'!$I$30</f>
        <v>0</v>
      </c>
      <c r="Q240" s="21">
        <f>+D240/'Total x Ano'!$I$30</f>
        <v>0</v>
      </c>
      <c r="R240" s="21">
        <f>+E240/'Total x Ano'!$I$30</f>
        <v>0</v>
      </c>
      <c r="S240" s="21">
        <f>+F240/'Total x Ano'!$I$30</f>
        <v>8.1238329406277269E-4</v>
      </c>
      <c r="T240" s="21">
        <f>+G240/'Total x Ano'!$I$30</f>
        <v>0</v>
      </c>
      <c r="U240" s="21">
        <f>+H240/'Total x Ano'!$I$30</f>
        <v>0</v>
      </c>
      <c r="V240" s="21">
        <f>+I240/'Total x Ano'!$I$30</f>
        <v>4.4206305505724244E-5</v>
      </c>
      <c r="W240" s="21">
        <f>+J240/'Total x Ano'!$I$30</f>
        <v>0</v>
      </c>
      <c r="X240" s="21">
        <f>+K240/'Total x Ano'!$I$30</f>
        <v>0</v>
      </c>
      <c r="Y240" s="21">
        <f>+L240/'Total x Ano'!$I$30</f>
        <v>1.0503308882065193E-3</v>
      </c>
    </row>
    <row r="241" spans="1:25" x14ac:dyDescent="0.25">
      <c r="A241" s="1" t="s">
        <v>541</v>
      </c>
      <c r="B241" s="174">
        <f>tab_dinamicas!C762</f>
        <v>38995.76157554386</v>
      </c>
      <c r="C241" s="174">
        <f>tab_dinamicas!D762</f>
        <v>0</v>
      </c>
      <c r="D241" s="174">
        <f>tab_dinamicas!E762</f>
        <v>0</v>
      </c>
      <c r="E241" s="174">
        <f>tab_dinamicas!F762</f>
        <v>0</v>
      </c>
      <c r="F241" s="174">
        <f>tab_dinamicas!G762</f>
        <v>402323.39094791654</v>
      </c>
      <c r="G241" s="174">
        <f>tab_dinamicas!H762</f>
        <v>0</v>
      </c>
      <c r="H241" s="174">
        <f>tab_dinamicas!I762</f>
        <v>0</v>
      </c>
      <c r="I241" s="174">
        <f>tab_dinamicas!J762</f>
        <v>17904.374858858842</v>
      </c>
      <c r="J241" s="174">
        <f>tab_dinamicas!K762</f>
        <v>0</v>
      </c>
      <c r="K241" s="174">
        <f>tab_dinamicas!L762</f>
        <v>0</v>
      </c>
      <c r="L241" s="174">
        <f t="shared" si="14"/>
        <v>459223.52738231921</v>
      </c>
      <c r="N241" s="1" t="s">
        <v>541</v>
      </c>
      <c r="O241" s="21">
        <f>+B241/'Total x Ano'!$I$30</f>
        <v>4.7509147245472006E-4</v>
      </c>
      <c r="P241" s="21">
        <f>+C241/'Total x Ano'!$I$30</f>
        <v>0</v>
      </c>
      <c r="Q241" s="21">
        <f>+D241/'Total x Ano'!$I$30</f>
        <v>0</v>
      </c>
      <c r="R241" s="21">
        <f>+E241/'Total x Ano'!$I$30</f>
        <v>0</v>
      </c>
      <c r="S241" s="21">
        <f>+F241/'Total x Ano'!$I$30</f>
        <v>4.9015689009724358E-3</v>
      </c>
      <c r="T241" s="21">
        <f>+G241/'Total x Ano'!$I$30</f>
        <v>0</v>
      </c>
      <c r="U241" s="21">
        <f>+H241/'Total x Ano'!$I$30</f>
        <v>0</v>
      </c>
      <c r="V241" s="21">
        <f>+I241/'Total x Ano'!$I$30</f>
        <v>2.1813180385252894E-4</v>
      </c>
      <c r="W241" s="21">
        <f>+J241/'Total x Ano'!$I$30</f>
        <v>0</v>
      </c>
      <c r="X241" s="21">
        <f>+K241/'Total x Ano'!$I$30</f>
        <v>0</v>
      </c>
      <c r="Y241" s="21">
        <f>+L241/'Total x Ano'!$I$30</f>
        <v>5.5947921772796843E-3</v>
      </c>
    </row>
    <row r="242" spans="1:25" x14ac:dyDescent="0.25">
      <c r="A242" s="1" t="s">
        <v>542</v>
      </c>
      <c r="B242" s="174">
        <f>tab_dinamicas!C763</f>
        <v>6730.8872195970971</v>
      </c>
      <c r="C242" s="174">
        <f>tab_dinamicas!D763</f>
        <v>0</v>
      </c>
      <c r="D242" s="174">
        <f>tab_dinamicas!E763</f>
        <v>0</v>
      </c>
      <c r="E242" s="174">
        <f>tab_dinamicas!F763</f>
        <v>0</v>
      </c>
      <c r="F242" s="174">
        <f>tab_dinamicas!G763</f>
        <v>40897.122146653797</v>
      </c>
      <c r="G242" s="174">
        <f>tab_dinamicas!H763</f>
        <v>0</v>
      </c>
      <c r="H242" s="174">
        <f>tab_dinamicas!I763</f>
        <v>0</v>
      </c>
      <c r="I242" s="174">
        <f>tab_dinamicas!J763</f>
        <v>2301.4507393310378</v>
      </c>
      <c r="J242" s="174">
        <f>tab_dinamicas!K763</f>
        <v>0</v>
      </c>
      <c r="K242" s="174">
        <f>tab_dinamicas!L763</f>
        <v>0</v>
      </c>
      <c r="L242" s="174">
        <f t="shared" si="14"/>
        <v>49929.460105581937</v>
      </c>
      <c r="N242" s="1" t="s">
        <v>542</v>
      </c>
      <c r="O242" s="21">
        <f>+B242/'Total x Ano'!$I$30</f>
        <v>8.2003453475070219E-5</v>
      </c>
      <c r="P242" s="21">
        <f>+C242/'Total x Ano'!$I$30</f>
        <v>0</v>
      </c>
      <c r="Q242" s="21">
        <f>+D242/'Total x Ano'!$I$30</f>
        <v>0</v>
      </c>
      <c r="R242" s="21">
        <f>+E242/'Total x Ano'!$I$30</f>
        <v>0</v>
      </c>
      <c r="S242" s="21">
        <f>+F242/'Total x Ano'!$I$30</f>
        <v>4.9825604616476362E-4</v>
      </c>
      <c r="T242" s="21">
        <f>+G242/'Total x Ano'!$I$30</f>
        <v>0</v>
      </c>
      <c r="U242" s="21">
        <f>+H242/'Total x Ano'!$I$30</f>
        <v>0</v>
      </c>
      <c r="V242" s="21">
        <f>+I242/'Total x Ano'!$I$30</f>
        <v>2.803893490867251E-5</v>
      </c>
      <c r="W242" s="21">
        <f>+J242/'Total x Ano'!$I$30</f>
        <v>0</v>
      </c>
      <c r="X242" s="21">
        <f>+K242/'Total x Ano'!$I$30</f>
        <v>0</v>
      </c>
      <c r="Y242" s="21">
        <f>+L242/'Total x Ano'!$I$30</f>
        <v>6.0829843454850629E-4</v>
      </c>
    </row>
    <row r="243" spans="1:25" x14ac:dyDescent="0.25">
      <c r="A243" s="1" t="s">
        <v>543</v>
      </c>
      <c r="B243" s="174">
        <f>tab_dinamicas!C764</f>
        <v>15318.376634561149</v>
      </c>
      <c r="C243" s="174">
        <f>tab_dinamicas!D764</f>
        <v>0</v>
      </c>
      <c r="D243" s="174">
        <f>tab_dinamicas!E764</f>
        <v>0</v>
      </c>
      <c r="E243" s="174">
        <f>tab_dinamicas!F764</f>
        <v>0</v>
      </c>
      <c r="F243" s="174">
        <f>tab_dinamicas!G764</f>
        <v>47591.667578983135</v>
      </c>
      <c r="G243" s="174">
        <f>tab_dinamicas!H764</f>
        <v>0</v>
      </c>
      <c r="H243" s="174">
        <f>tab_dinamicas!I764</f>
        <v>0</v>
      </c>
      <c r="I243" s="174">
        <f>tab_dinamicas!J764</f>
        <v>1275.0900215215443</v>
      </c>
      <c r="J243" s="174">
        <f>tab_dinamicas!K764</f>
        <v>0</v>
      </c>
      <c r="K243" s="174">
        <f>tab_dinamicas!L764</f>
        <v>0</v>
      </c>
      <c r="L243" s="174">
        <f t="shared" si="14"/>
        <v>64185.134235065831</v>
      </c>
      <c r="N243" s="1" t="s">
        <v>543</v>
      </c>
      <c r="O243" s="21">
        <f>+B243/'Total x Ano'!$I$30</f>
        <v>1.8662618235654082E-4</v>
      </c>
      <c r="P243" s="21">
        <f>+C243/'Total x Ano'!$I$30</f>
        <v>0</v>
      </c>
      <c r="Q243" s="21">
        <f>+D243/'Total x Ano'!$I$30</f>
        <v>0</v>
      </c>
      <c r="R243" s="21">
        <f>+E243/'Total x Ano'!$I$30</f>
        <v>0</v>
      </c>
      <c r="S243" s="21">
        <f>+F243/'Total x Ano'!$I$30</f>
        <v>5.7981674195214949E-4</v>
      </c>
      <c r="T243" s="21">
        <f>+G243/'Total x Ano'!$I$30</f>
        <v>0</v>
      </c>
      <c r="U243" s="21">
        <f>+H243/'Total x Ano'!$I$30</f>
        <v>0</v>
      </c>
      <c r="V243" s="21">
        <f>+I243/'Total x Ano'!$I$30</f>
        <v>1.5534621491195805E-5</v>
      </c>
      <c r="W243" s="21">
        <f>+J243/'Total x Ano'!$I$30</f>
        <v>0</v>
      </c>
      <c r="X243" s="21">
        <f>+K243/'Total x Ano'!$I$30</f>
        <v>0</v>
      </c>
      <c r="Y243" s="21">
        <f>+L243/'Total x Ano'!$I$30</f>
        <v>7.8197754579988608E-4</v>
      </c>
    </row>
    <row r="244" spans="1:25" x14ac:dyDescent="0.25">
      <c r="A244" s="1" t="s">
        <v>544</v>
      </c>
      <c r="B244" s="174">
        <f>tab_dinamicas!C765</f>
        <v>46841.011385404592</v>
      </c>
      <c r="C244" s="174">
        <f>tab_dinamicas!D765</f>
        <v>0</v>
      </c>
      <c r="D244" s="174">
        <f>tab_dinamicas!E765</f>
        <v>0</v>
      </c>
      <c r="E244" s="174">
        <f>tab_dinamicas!F765</f>
        <v>0</v>
      </c>
      <c r="F244" s="174">
        <f>tab_dinamicas!G765</f>
        <v>317709.38463849871</v>
      </c>
      <c r="G244" s="174">
        <f>tab_dinamicas!H765</f>
        <v>0</v>
      </c>
      <c r="H244" s="174">
        <f>tab_dinamicas!I765</f>
        <v>0</v>
      </c>
      <c r="I244" s="174">
        <f>tab_dinamicas!J765</f>
        <v>20865.615652540149</v>
      </c>
      <c r="J244" s="174">
        <f>tab_dinamicas!K765</f>
        <v>0</v>
      </c>
      <c r="K244" s="174">
        <f>tab_dinamicas!L765</f>
        <v>0</v>
      </c>
      <c r="L244" s="174">
        <f t="shared" si="14"/>
        <v>385416.01167644345</v>
      </c>
      <c r="N244" s="1" t="s">
        <v>544</v>
      </c>
      <c r="O244" s="21">
        <f>+B244/'Total x Ano'!$I$30</f>
        <v>5.7067137994598355E-4</v>
      </c>
      <c r="P244" s="21">
        <f>+C244/'Total x Ano'!$I$30</f>
        <v>0</v>
      </c>
      <c r="Q244" s="21">
        <f>+D244/'Total x Ano'!$I$30</f>
        <v>0</v>
      </c>
      <c r="R244" s="21">
        <f>+E244/'Total x Ano'!$I$30</f>
        <v>0</v>
      </c>
      <c r="S244" s="21">
        <f>+F244/'Total x Ano'!$I$30</f>
        <v>3.8707032062492105E-3</v>
      </c>
      <c r="T244" s="21">
        <f>+G244/'Total x Ano'!$I$30</f>
        <v>0</v>
      </c>
      <c r="U244" s="21">
        <f>+H244/'Total x Ano'!$I$30</f>
        <v>0</v>
      </c>
      <c r="V244" s="21">
        <f>+I244/'Total x Ano'!$I$30</f>
        <v>2.5420906435781799E-4</v>
      </c>
      <c r="W244" s="21">
        <f>+J244/'Total x Ano'!$I$30</f>
        <v>0</v>
      </c>
      <c r="X244" s="21">
        <f>+K244/'Total x Ano'!$I$30</f>
        <v>0</v>
      </c>
      <c r="Y244" s="21">
        <f>+L244/'Total x Ano'!$I$30</f>
        <v>4.6955836505530113E-3</v>
      </c>
    </row>
    <row r="245" spans="1:25" x14ac:dyDescent="0.25">
      <c r="A245" s="1" t="s">
        <v>545</v>
      </c>
      <c r="B245" s="174">
        <f>tab_dinamicas!C766</f>
        <v>137934.82826220657</v>
      </c>
      <c r="C245" s="174">
        <f>tab_dinamicas!D766</f>
        <v>0</v>
      </c>
      <c r="D245" s="174">
        <f>tab_dinamicas!E766</f>
        <v>0</v>
      </c>
      <c r="E245" s="174">
        <f>tab_dinamicas!F766</f>
        <v>0</v>
      </c>
      <c r="F245" s="174">
        <f>tab_dinamicas!G766</f>
        <v>701494.08223540639</v>
      </c>
      <c r="G245" s="174">
        <f>tab_dinamicas!H766</f>
        <v>0</v>
      </c>
      <c r="H245" s="174">
        <f>tab_dinamicas!I766</f>
        <v>0</v>
      </c>
      <c r="I245" s="174">
        <f>tab_dinamicas!J766</f>
        <v>52888.994770926016</v>
      </c>
      <c r="J245" s="174">
        <f>tab_dinamicas!K766</f>
        <v>0</v>
      </c>
      <c r="K245" s="174">
        <f>tab_dinamicas!L766</f>
        <v>0</v>
      </c>
      <c r="L245" s="174">
        <f t="shared" si="14"/>
        <v>892317.90526853898</v>
      </c>
      <c r="N245" s="1" t="s">
        <v>545</v>
      </c>
      <c r="O245" s="21">
        <f>+B245/'Total x Ano'!$I$30</f>
        <v>1.680481621956032E-3</v>
      </c>
      <c r="P245" s="21">
        <f>+C245/'Total x Ano'!$I$30</f>
        <v>0</v>
      </c>
      <c r="Q245" s="21">
        <f>+D245/'Total x Ano'!$I$30</f>
        <v>0</v>
      </c>
      <c r="R245" s="21">
        <f>+E245/'Total x Ano'!$I$30</f>
        <v>0</v>
      </c>
      <c r="S245" s="21">
        <f>+F245/'Total x Ano'!$I$30</f>
        <v>8.5464123018052299E-3</v>
      </c>
      <c r="T245" s="21">
        <f>+G245/'Total x Ano'!$I$30</f>
        <v>0</v>
      </c>
      <c r="U245" s="21">
        <f>+H245/'Total x Ano'!$I$30</f>
        <v>0</v>
      </c>
      <c r="V245" s="21">
        <f>+I245/'Total x Ano'!$I$30</f>
        <v>6.4435490902497636E-4</v>
      </c>
      <c r="W245" s="21">
        <f>+J245/'Total x Ano'!$I$30</f>
        <v>0</v>
      </c>
      <c r="X245" s="21">
        <f>+K245/'Total x Ano'!$I$30</f>
        <v>0</v>
      </c>
      <c r="Y245" s="21">
        <f>+L245/'Total x Ano'!$I$30</f>
        <v>1.0871248832786238E-2</v>
      </c>
    </row>
    <row r="246" spans="1:25" x14ac:dyDescent="0.25">
      <c r="A246" s="1" t="s">
        <v>546</v>
      </c>
      <c r="B246" s="174">
        <f>tab_dinamicas!C767</f>
        <v>37952.883325318457</v>
      </c>
      <c r="C246" s="174">
        <f>tab_dinamicas!D767</f>
        <v>0</v>
      </c>
      <c r="D246" s="174">
        <f>tab_dinamicas!E767</f>
        <v>0</v>
      </c>
      <c r="E246" s="174">
        <f>tab_dinamicas!F767</f>
        <v>0</v>
      </c>
      <c r="F246" s="174">
        <f>tab_dinamicas!G767</f>
        <v>161272.56703204292</v>
      </c>
      <c r="G246" s="174">
        <f>tab_dinamicas!H767</f>
        <v>0</v>
      </c>
      <c r="H246" s="174">
        <f>tab_dinamicas!I767</f>
        <v>0</v>
      </c>
      <c r="I246" s="174">
        <f>tab_dinamicas!J767</f>
        <v>17903.078725086027</v>
      </c>
      <c r="J246" s="174">
        <f>tab_dinamicas!K767</f>
        <v>0</v>
      </c>
      <c r="K246" s="174">
        <f>tab_dinamicas!L767</f>
        <v>0</v>
      </c>
      <c r="L246" s="174">
        <f t="shared" si="14"/>
        <v>217128.52908244741</v>
      </c>
      <c r="N246" s="1" t="s">
        <v>546</v>
      </c>
      <c r="O246" s="21">
        <f>+B246/'Total x Ano'!$I$30</f>
        <v>4.623859233521397E-4</v>
      </c>
      <c r="P246" s="21">
        <f>+C246/'Total x Ano'!$I$30</f>
        <v>0</v>
      </c>
      <c r="Q246" s="21">
        <f>+D246/'Total x Ano'!$I$30</f>
        <v>0</v>
      </c>
      <c r="R246" s="21">
        <f>+E246/'Total x Ano'!$I$30</f>
        <v>0</v>
      </c>
      <c r="S246" s="21">
        <f>+F246/'Total x Ano'!$I$30</f>
        <v>1.9648089495412613E-3</v>
      </c>
      <c r="T246" s="21">
        <f>+G246/'Total x Ano'!$I$30</f>
        <v>0</v>
      </c>
      <c r="U246" s="21">
        <f>+H246/'Total x Ano'!$I$30</f>
        <v>0</v>
      </c>
      <c r="V246" s="21">
        <f>+I246/'Total x Ano'!$I$30</f>
        <v>2.1811601285171895E-4</v>
      </c>
      <c r="W246" s="21">
        <f>+J246/'Total x Ano'!$I$30</f>
        <v>0</v>
      </c>
      <c r="X246" s="21">
        <f>+K246/'Total x Ano'!$I$30</f>
        <v>0</v>
      </c>
      <c r="Y246" s="21">
        <f>+L246/'Total x Ano'!$I$30</f>
        <v>2.6453108857451202E-3</v>
      </c>
    </row>
    <row r="247" spans="1:25" x14ac:dyDescent="0.25">
      <c r="A247" s="1" t="s">
        <v>547</v>
      </c>
      <c r="B247" s="174">
        <f>tab_dinamicas!C768</f>
        <v>226217.22493872678</v>
      </c>
      <c r="C247" s="174">
        <f>tab_dinamicas!D768</f>
        <v>0</v>
      </c>
      <c r="D247" s="174">
        <f>tab_dinamicas!E768</f>
        <v>0</v>
      </c>
      <c r="E247" s="174">
        <f>tab_dinamicas!F768</f>
        <v>0</v>
      </c>
      <c r="F247" s="174">
        <f>tab_dinamicas!G768</f>
        <v>1105229.7392075602</v>
      </c>
      <c r="G247" s="174">
        <f>tab_dinamicas!H768</f>
        <v>0</v>
      </c>
      <c r="H247" s="174">
        <f>tab_dinamicas!I768</f>
        <v>0</v>
      </c>
      <c r="I247" s="174">
        <f>tab_dinamicas!J768</f>
        <v>39998.720054701407</v>
      </c>
      <c r="J247" s="174">
        <f>tab_dinamicas!K768</f>
        <v>0</v>
      </c>
      <c r="K247" s="174">
        <f>tab_dinamicas!L768</f>
        <v>0</v>
      </c>
      <c r="L247" s="174">
        <f t="shared" si="14"/>
        <v>1371445.6842009884</v>
      </c>
      <c r="N247" s="1" t="s">
        <v>547</v>
      </c>
      <c r="O247" s="21">
        <f>+B247/'Total x Ano'!$I$30</f>
        <v>2.7560398912214712E-3</v>
      </c>
      <c r="P247" s="21">
        <f>+C247/'Total x Ano'!$I$30</f>
        <v>0</v>
      </c>
      <c r="Q247" s="21">
        <f>+D247/'Total x Ano'!$I$30</f>
        <v>0</v>
      </c>
      <c r="R247" s="21">
        <f>+E247/'Total x Ano'!$I$30</f>
        <v>0</v>
      </c>
      <c r="S247" s="21">
        <f>+F247/'Total x Ano'!$I$30</f>
        <v>1.3465187061000304E-2</v>
      </c>
      <c r="T247" s="21">
        <f>+G247/'Total x Ano'!$I$30</f>
        <v>0</v>
      </c>
      <c r="U247" s="21">
        <f>+H247/'Total x Ano'!$I$30</f>
        <v>0</v>
      </c>
      <c r="V247" s="21">
        <f>+I247/'Total x Ano'!$I$30</f>
        <v>4.8731067273244307E-4</v>
      </c>
      <c r="W247" s="21">
        <f>+J247/'Total x Ano'!$I$30</f>
        <v>0</v>
      </c>
      <c r="X247" s="21">
        <f>+K247/'Total x Ano'!$I$30</f>
        <v>0</v>
      </c>
      <c r="Y247" s="21">
        <f>+L247/'Total x Ano'!$I$30</f>
        <v>1.6708537624954219E-2</v>
      </c>
    </row>
    <row r="248" spans="1:25" x14ac:dyDescent="0.25">
      <c r="A248" s="1" t="s">
        <v>548</v>
      </c>
      <c r="B248" s="174">
        <f>tab_dinamicas!C769</f>
        <v>754068.80083634483</v>
      </c>
      <c r="C248" s="174">
        <f>tab_dinamicas!D769</f>
        <v>0</v>
      </c>
      <c r="D248" s="174">
        <f>tab_dinamicas!E769</f>
        <v>0</v>
      </c>
      <c r="E248" s="174">
        <f>tab_dinamicas!F769</f>
        <v>0</v>
      </c>
      <c r="F248" s="174">
        <f>tab_dinamicas!G769</f>
        <v>4583262.1639872501</v>
      </c>
      <c r="G248" s="174">
        <f>tab_dinamicas!H769</f>
        <v>0</v>
      </c>
      <c r="H248" s="174">
        <f>tab_dinamicas!I769</f>
        <v>0</v>
      </c>
      <c r="I248" s="174">
        <f>tab_dinamicas!J769</f>
        <v>206740.83314251842</v>
      </c>
      <c r="J248" s="174">
        <f>tab_dinamicas!K769</f>
        <v>0</v>
      </c>
      <c r="K248" s="174">
        <f>tab_dinamicas!L769</f>
        <v>0</v>
      </c>
      <c r="L248" s="174">
        <f t="shared" si="14"/>
        <v>5544071.7979661133</v>
      </c>
      <c r="N248" s="1" t="s">
        <v>548</v>
      </c>
      <c r="O248" s="21">
        <f>+B248/'Total x Ano'!$I$30</f>
        <v>9.1869383350159043E-3</v>
      </c>
      <c r="P248" s="21">
        <f>+C248/'Total x Ano'!$I$30</f>
        <v>0</v>
      </c>
      <c r="Q248" s="21">
        <f>+D248/'Total x Ano'!$I$30</f>
        <v>0</v>
      </c>
      <c r="R248" s="21">
        <f>+E248/'Total x Ano'!$I$30</f>
        <v>0</v>
      </c>
      <c r="S248" s="21">
        <f>+F248/'Total x Ano'!$I$30</f>
        <v>5.5838600969914276E-2</v>
      </c>
      <c r="T248" s="21">
        <f>+G248/'Total x Ano'!$I$30</f>
        <v>0</v>
      </c>
      <c r="U248" s="21">
        <f>+H248/'Total x Ano'!$I$30</f>
        <v>0</v>
      </c>
      <c r="V248" s="21">
        <f>+I248/'Total x Ano'!$I$30</f>
        <v>2.5187559587448527E-3</v>
      </c>
      <c r="W248" s="21">
        <f>+J248/'Total x Ano'!$I$30</f>
        <v>0</v>
      </c>
      <c r="X248" s="21">
        <f>+K248/'Total x Ano'!$I$30</f>
        <v>0</v>
      </c>
      <c r="Y248" s="21">
        <f>+L248/'Total x Ano'!$I$30</f>
        <v>6.754429526367503E-2</v>
      </c>
    </row>
    <row r="249" spans="1:25" x14ac:dyDescent="0.25">
      <c r="A249" s="1" t="s">
        <v>549</v>
      </c>
      <c r="B249" s="174">
        <f>tab_dinamicas!C770</f>
        <v>193731.53538129435</v>
      </c>
      <c r="C249" s="174">
        <f>tab_dinamicas!D770</f>
        <v>0</v>
      </c>
      <c r="D249" s="174">
        <f>tab_dinamicas!E770</f>
        <v>0</v>
      </c>
      <c r="E249" s="174">
        <f>tab_dinamicas!F770</f>
        <v>0</v>
      </c>
      <c r="F249" s="174">
        <f>tab_dinamicas!G770</f>
        <v>692345.60678223986</v>
      </c>
      <c r="G249" s="174">
        <f>tab_dinamicas!H770</f>
        <v>0</v>
      </c>
      <c r="H249" s="174">
        <f>tab_dinamicas!I770</f>
        <v>0</v>
      </c>
      <c r="I249" s="174">
        <f>tab_dinamicas!J770</f>
        <v>40529.865127217141</v>
      </c>
      <c r="J249" s="174">
        <f>tab_dinamicas!K770</f>
        <v>0</v>
      </c>
      <c r="K249" s="174">
        <f>tab_dinamicas!L770</f>
        <v>0</v>
      </c>
      <c r="L249" s="174">
        <f t="shared" si="14"/>
        <v>926607.00729075132</v>
      </c>
      <c r="N249" s="1" t="s">
        <v>549</v>
      </c>
      <c r="O249" s="21">
        <f>+B249/'Total x Ano'!$I$30</f>
        <v>2.3602616460486241E-3</v>
      </c>
      <c r="P249" s="21">
        <f>+C249/'Total x Ano'!$I$30</f>
        <v>0</v>
      </c>
      <c r="Q249" s="21">
        <f>+D249/'Total x Ano'!$I$30</f>
        <v>0</v>
      </c>
      <c r="R249" s="21">
        <f>+E249/'Total x Ano'!$I$30</f>
        <v>0</v>
      </c>
      <c r="S249" s="21">
        <f>+F249/'Total x Ano'!$I$30</f>
        <v>8.4349549921347716E-3</v>
      </c>
      <c r="T249" s="21">
        <f>+G249/'Total x Ano'!$I$30</f>
        <v>0</v>
      </c>
      <c r="U249" s="21">
        <f>+H249/'Total x Ano'!$I$30</f>
        <v>0</v>
      </c>
      <c r="V249" s="21">
        <f>+I249/'Total x Ano'!$I$30</f>
        <v>4.9378169636150394E-4</v>
      </c>
      <c r="W249" s="21">
        <f>+J249/'Total x Ano'!$I$30</f>
        <v>0</v>
      </c>
      <c r="X249" s="21">
        <f>+K249/'Total x Ano'!$I$30</f>
        <v>0</v>
      </c>
      <c r="Y249" s="21">
        <f>+L249/'Total x Ano'!$I$30</f>
        <v>1.1288998334544898E-2</v>
      </c>
    </row>
    <row r="250" spans="1:25" x14ac:dyDescent="0.25">
      <c r="A250" s="1" t="s">
        <v>550</v>
      </c>
      <c r="B250" s="174">
        <f>tab_dinamicas!C771</f>
        <v>114579.27093967007</v>
      </c>
      <c r="C250" s="174">
        <f>tab_dinamicas!D771</f>
        <v>0</v>
      </c>
      <c r="D250" s="174">
        <f>tab_dinamicas!E771</f>
        <v>0</v>
      </c>
      <c r="E250" s="174">
        <f>tab_dinamicas!F771</f>
        <v>0</v>
      </c>
      <c r="F250" s="174">
        <f>tab_dinamicas!G771</f>
        <v>272788.82457140891</v>
      </c>
      <c r="G250" s="174">
        <f>tab_dinamicas!H771</f>
        <v>0</v>
      </c>
      <c r="H250" s="174">
        <f>tab_dinamicas!I771</f>
        <v>0</v>
      </c>
      <c r="I250" s="174">
        <f>tab_dinamicas!J771</f>
        <v>18701.204036324769</v>
      </c>
      <c r="J250" s="174">
        <f>tab_dinamicas!K771</f>
        <v>0</v>
      </c>
      <c r="K250" s="174">
        <f>tab_dinamicas!L771</f>
        <v>0</v>
      </c>
      <c r="L250" s="174">
        <f t="shared" si="14"/>
        <v>406069.2995474037</v>
      </c>
      <c r="N250" s="1" t="s">
        <v>550</v>
      </c>
      <c r="O250" s="21">
        <f>+B250/'Total x Ano'!$I$30</f>
        <v>1.3959372081517548E-3</v>
      </c>
      <c r="P250" s="21">
        <f>+C250/'Total x Ano'!$I$30</f>
        <v>0</v>
      </c>
      <c r="Q250" s="21">
        <f>+D250/'Total x Ano'!$I$30</f>
        <v>0</v>
      </c>
      <c r="R250" s="21">
        <f>+E250/'Total x Ano'!$I$30</f>
        <v>0</v>
      </c>
      <c r="S250" s="21">
        <f>+F250/'Total x Ano'!$I$30</f>
        <v>3.3234289855772745E-3</v>
      </c>
      <c r="T250" s="21">
        <f>+G250/'Total x Ano'!$I$30</f>
        <v>0</v>
      </c>
      <c r="U250" s="21">
        <f>+H250/'Total x Ano'!$I$30</f>
        <v>0</v>
      </c>
      <c r="V250" s="21">
        <f>+I250/'Total x Ano'!$I$30</f>
        <v>2.2783969855497753E-4</v>
      </c>
      <c r="W250" s="21">
        <f>+J250/'Total x Ano'!$I$30</f>
        <v>0</v>
      </c>
      <c r="X250" s="21">
        <f>+K250/'Total x Ano'!$I$30</f>
        <v>0</v>
      </c>
      <c r="Y250" s="21">
        <f>+L250/'Total x Ano'!$I$30</f>
        <v>4.9472058922840059E-3</v>
      </c>
    </row>
    <row r="251" spans="1:25" x14ac:dyDescent="0.25">
      <c r="A251" s="1" t="s">
        <v>551</v>
      </c>
      <c r="B251" s="174">
        <f>tab_dinamicas!C772</f>
        <v>146280.66082985589</v>
      </c>
      <c r="C251" s="174">
        <f>tab_dinamicas!D772</f>
        <v>0</v>
      </c>
      <c r="D251" s="174">
        <f>tab_dinamicas!E772</f>
        <v>0</v>
      </c>
      <c r="E251" s="174">
        <f>tab_dinamicas!F772</f>
        <v>0</v>
      </c>
      <c r="F251" s="174">
        <f>tab_dinamicas!G772</f>
        <v>521128.86840527202</v>
      </c>
      <c r="G251" s="174">
        <f>tab_dinamicas!H772</f>
        <v>0</v>
      </c>
      <c r="H251" s="174">
        <f>tab_dinamicas!I772</f>
        <v>0</v>
      </c>
      <c r="I251" s="174">
        <f>tab_dinamicas!J772</f>
        <v>35705.189084505742</v>
      </c>
      <c r="J251" s="174">
        <f>tab_dinamicas!K772</f>
        <v>0</v>
      </c>
      <c r="K251" s="174">
        <f>tab_dinamicas!L772</f>
        <v>0</v>
      </c>
      <c r="L251" s="174">
        <f t="shared" si="14"/>
        <v>703114.71831963363</v>
      </c>
      <c r="N251" s="1" t="s">
        <v>551</v>
      </c>
      <c r="O251" s="21">
        <f>+B251/'Total x Ano'!$I$30</f>
        <v>1.7821602076080619E-3</v>
      </c>
      <c r="P251" s="21">
        <f>+C251/'Total x Ano'!$I$30</f>
        <v>0</v>
      </c>
      <c r="Q251" s="21">
        <f>+D251/'Total x Ano'!$I$30</f>
        <v>0</v>
      </c>
      <c r="R251" s="21">
        <f>+E251/'Total x Ano'!$I$30</f>
        <v>0</v>
      </c>
      <c r="S251" s="21">
        <f>+F251/'Total x Ano'!$I$30</f>
        <v>6.3489946452179209E-3</v>
      </c>
      <c r="T251" s="21">
        <f>+G251/'Total x Ano'!$I$30</f>
        <v>0</v>
      </c>
      <c r="U251" s="21">
        <f>+H251/'Total x Ano'!$I$30</f>
        <v>0</v>
      </c>
      <c r="V251" s="21">
        <f>+I251/'Total x Ano'!$I$30</f>
        <v>4.3500191228655215E-4</v>
      </c>
      <c r="W251" s="21">
        <f>+J251/'Total x Ano'!$I$30</f>
        <v>0</v>
      </c>
      <c r="X251" s="21">
        <f>+K251/'Total x Ano'!$I$30</f>
        <v>0</v>
      </c>
      <c r="Y251" s="21">
        <f>+L251/'Total x Ano'!$I$30</f>
        <v>8.5661567651125342E-3</v>
      </c>
    </row>
    <row r="252" spans="1:25" x14ac:dyDescent="0.25">
      <c r="A252" s="1" t="s">
        <v>552</v>
      </c>
      <c r="B252" s="174">
        <f>tab_dinamicas!C773</f>
        <v>20158.747324664306</v>
      </c>
      <c r="C252" s="174">
        <f>tab_dinamicas!D773</f>
        <v>0</v>
      </c>
      <c r="D252" s="174">
        <f>tab_dinamicas!E773</f>
        <v>0</v>
      </c>
      <c r="E252" s="174">
        <f>tab_dinamicas!F773</f>
        <v>0</v>
      </c>
      <c r="F252" s="174">
        <f>tab_dinamicas!G773</f>
        <v>68637.73159249693</v>
      </c>
      <c r="G252" s="174">
        <f>tab_dinamicas!H773</f>
        <v>0</v>
      </c>
      <c r="H252" s="174">
        <f>tab_dinamicas!I773</f>
        <v>0</v>
      </c>
      <c r="I252" s="174">
        <f>tab_dinamicas!J773</f>
        <v>5739.5646571209818</v>
      </c>
      <c r="J252" s="174">
        <f>tab_dinamicas!K773</f>
        <v>0</v>
      </c>
      <c r="K252" s="174">
        <f>tab_dinamicas!L773</f>
        <v>0</v>
      </c>
      <c r="L252" s="174">
        <f t="shared" si="14"/>
        <v>94536.043574282216</v>
      </c>
      <c r="N252" s="1" t="s">
        <v>552</v>
      </c>
      <c r="O252" s="21">
        <f>+B252/'Total x Ano'!$I$30</f>
        <v>2.4559717677943166E-4</v>
      </c>
      <c r="P252" s="21">
        <f>+C252/'Total x Ano'!$I$30</f>
        <v>0</v>
      </c>
      <c r="Q252" s="21">
        <f>+D252/'Total x Ano'!$I$30</f>
        <v>0</v>
      </c>
      <c r="R252" s="21">
        <f>+E252/'Total x Ano'!$I$30</f>
        <v>0</v>
      </c>
      <c r="S252" s="21">
        <f>+F252/'Total x Ano'!$I$30</f>
        <v>8.3622423696123026E-4</v>
      </c>
      <c r="T252" s="21">
        <f>+G252/'Total x Ano'!$I$30</f>
        <v>0</v>
      </c>
      <c r="U252" s="21">
        <f>+H252/'Total x Ano'!$I$30</f>
        <v>0</v>
      </c>
      <c r="V252" s="21">
        <f>+I252/'Total x Ano'!$I$30</f>
        <v>6.9926015393190785E-5</v>
      </c>
      <c r="W252" s="21">
        <f>+J252/'Total x Ano'!$I$30</f>
        <v>0</v>
      </c>
      <c r="X252" s="21">
        <f>+K252/'Total x Ano'!$I$30</f>
        <v>0</v>
      </c>
      <c r="Y252" s="21">
        <f>+L252/'Total x Ano'!$I$30</f>
        <v>1.1517474291338526E-3</v>
      </c>
    </row>
    <row r="253" spans="1:25" x14ac:dyDescent="0.25">
      <c r="A253" s="1" t="s">
        <v>553</v>
      </c>
      <c r="B253" s="174">
        <f>tab_dinamicas!C774</f>
        <v>17423.490903962382</v>
      </c>
      <c r="C253" s="174">
        <f>tab_dinamicas!D774</f>
        <v>0</v>
      </c>
      <c r="D253" s="174">
        <f>tab_dinamicas!E774</f>
        <v>0</v>
      </c>
      <c r="E253" s="174">
        <f>tab_dinamicas!F774</f>
        <v>0</v>
      </c>
      <c r="F253" s="174">
        <f>tab_dinamicas!G774</f>
        <v>81172.058624662561</v>
      </c>
      <c r="G253" s="174">
        <f>tab_dinamicas!H774</f>
        <v>0</v>
      </c>
      <c r="H253" s="174">
        <f>tab_dinamicas!I774</f>
        <v>0</v>
      </c>
      <c r="I253" s="174">
        <f>tab_dinamicas!J774</f>
        <v>5605.4834962018576</v>
      </c>
      <c r="J253" s="174">
        <f>tab_dinamicas!K774</f>
        <v>0</v>
      </c>
      <c r="K253" s="174">
        <f>tab_dinamicas!L774</f>
        <v>0</v>
      </c>
      <c r="L253" s="174">
        <f t="shared" si="14"/>
        <v>104201.03302482681</v>
      </c>
      <c r="N253" s="1" t="s">
        <v>553</v>
      </c>
      <c r="O253" s="21">
        <f>+B253/'Total x Ano'!$I$30</f>
        <v>2.122731192934642E-4</v>
      </c>
      <c r="P253" s="21">
        <f>+C253/'Total x Ano'!$I$30</f>
        <v>0</v>
      </c>
      <c r="Q253" s="21">
        <f>+D253/'Total x Ano'!$I$30</f>
        <v>0</v>
      </c>
      <c r="R253" s="21">
        <f>+E253/'Total x Ano'!$I$30</f>
        <v>0</v>
      </c>
      <c r="S253" s="21">
        <f>+F253/'Total x Ano'!$I$30</f>
        <v>9.8893190685516081E-4</v>
      </c>
      <c r="T253" s="21">
        <f>+G253/'Total x Ano'!$I$30</f>
        <v>0</v>
      </c>
      <c r="U253" s="21">
        <f>+H253/'Total x Ano'!$I$30</f>
        <v>0</v>
      </c>
      <c r="V253" s="21">
        <f>+I253/'Total x Ano'!$I$30</f>
        <v>6.8292483604201324E-5</v>
      </c>
      <c r="W253" s="21">
        <f>+J253/'Total x Ano'!$I$30</f>
        <v>0</v>
      </c>
      <c r="X253" s="21">
        <f>+K253/'Total x Ano'!$I$30</f>
        <v>0</v>
      </c>
      <c r="Y253" s="21">
        <f>+L253/'Total x Ano'!$I$30</f>
        <v>1.2694975097528264E-3</v>
      </c>
    </row>
    <row r="254" spans="1:25" x14ac:dyDescent="0.25">
      <c r="A254" s="1" t="s">
        <v>554</v>
      </c>
      <c r="B254" s="174">
        <f>tab_dinamicas!C775</f>
        <v>48207.8124473032</v>
      </c>
      <c r="C254" s="174">
        <f>tab_dinamicas!D775</f>
        <v>0</v>
      </c>
      <c r="D254" s="174">
        <f>tab_dinamicas!E775</f>
        <v>0</v>
      </c>
      <c r="E254" s="174">
        <f>tab_dinamicas!F775</f>
        <v>0</v>
      </c>
      <c r="F254" s="174">
        <f>tab_dinamicas!G775</f>
        <v>204209.22973294707</v>
      </c>
      <c r="G254" s="174">
        <f>tab_dinamicas!H775</f>
        <v>0</v>
      </c>
      <c r="H254" s="174">
        <f>tab_dinamicas!I775</f>
        <v>0</v>
      </c>
      <c r="I254" s="174">
        <f>tab_dinamicas!J775</f>
        <v>20486.545296139018</v>
      </c>
      <c r="J254" s="174">
        <f>tab_dinamicas!K775</f>
        <v>0</v>
      </c>
      <c r="K254" s="174">
        <f>tab_dinamicas!L775</f>
        <v>0</v>
      </c>
      <c r="L254" s="174">
        <f t="shared" si="14"/>
        <v>272903.58747638931</v>
      </c>
      <c r="N254" s="1" t="s">
        <v>554</v>
      </c>
      <c r="O254" s="21">
        <f>+B254/'Total x Ano'!$I$30</f>
        <v>5.8732333140978899E-4</v>
      </c>
      <c r="P254" s="21">
        <f>+C254/'Total x Ano'!$I$30</f>
        <v>0</v>
      </c>
      <c r="Q254" s="21">
        <f>+D254/'Total x Ano'!$I$30</f>
        <v>0</v>
      </c>
      <c r="R254" s="21">
        <f>+E254/'Total x Ano'!$I$30</f>
        <v>0</v>
      </c>
      <c r="S254" s="21">
        <f>+F254/'Total x Ano'!$I$30</f>
        <v>2.4879130377983122E-3</v>
      </c>
      <c r="T254" s="21">
        <f>+G254/'Total x Ano'!$I$30</f>
        <v>0</v>
      </c>
      <c r="U254" s="21">
        <f>+H254/'Total x Ano'!$I$30</f>
        <v>0</v>
      </c>
      <c r="V254" s="21">
        <f>+I254/'Total x Ano'!$I$30</f>
        <v>2.4959079081961135E-4</v>
      </c>
      <c r="W254" s="21">
        <f>+J254/'Total x Ano'!$I$30</f>
        <v>0</v>
      </c>
      <c r="X254" s="21">
        <f>+K254/'Total x Ano'!$I$30</f>
        <v>0</v>
      </c>
      <c r="Y254" s="21">
        <f>+L254/'Total x Ano'!$I$30</f>
        <v>3.3248271600277127E-3</v>
      </c>
    </row>
    <row r="255" spans="1:25" x14ac:dyDescent="0.25">
      <c r="A255" s="1" t="s">
        <v>555</v>
      </c>
      <c r="B255" s="174">
        <f>tab_dinamicas!C776</f>
        <v>51077.843663309504</v>
      </c>
      <c r="C255" s="174">
        <f>tab_dinamicas!D776</f>
        <v>0</v>
      </c>
      <c r="D255" s="174">
        <f>tab_dinamicas!E776</f>
        <v>0</v>
      </c>
      <c r="E255" s="174">
        <f>tab_dinamicas!F776</f>
        <v>0</v>
      </c>
      <c r="F255" s="174">
        <f>tab_dinamicas!G776</f>
        <v>251346.62065700855</v>
      </c>
      <c r="G255" s="174">
        <f>tab_dinamicas!H776</f>
        <v>0</v>
      </c>
      <c r="H255" s="174">
        <f>tab_dinamicas!I776</f>
        <v>0</v>
      </c>
      <c r="I255" s="174">
        <f>tab_dinamicas!J776</f>
        <v>12758.191218958918</v>
      </c>
      <c r="J255" s="174">
        <f>tab_dinamicas!K776</f>
        <v>0</v>
      </c>
      <c r="K255" s="174">
        <f>tab_dinamicas!L776</f>
        <v>0</v>
      </c>
      <c r="L255" s="174">
        <f t="shared" si="14"/>
        <v>315182.65553927701</v>
      </c>
      <c r="N255" s="1" t="s">
        <v>555</v>
      </c>
      <c r="O255" s="21">
        <f>+B255/'Total x Ano'!$I$30</f>
        <v>6.2228937134112803E-4</v>
      </c>
      <c r="P255" s="21">
        <f>+C255/'Total x Ano'!$I$30</f>
        <v>0</v>
      </c>
      <c r="Q255" s="21">
        <f>+D255/'Total x Ano'!$I$30</f>
        <v>0</v>
      </c>
      <c r="R255" s="21">
        <f>+E255/'Total x Ano'!$I$30</f>
        <v>0</v>
      </c>
      <c r="S255" s="21">
        <f>+F255/'Total x Ano'!$I$30</f>
        <v>3.0621952560953604E-3</v>
      </c>
      <c r="T255" s="21">
        <f>+G255/'Total x Ano'!$I$30</f>
        <v>0</v>
      </c>
      <c r="U255" s="21">
        <f>+H255/'Total x Ano'!$I$30</f>
        <v>0</v>
      </c>
      <c r="V255" s="21">
        <f>+I255/'Total x Ano'!$I$30</f>
        <v>1.5543504235279287E-4</v>
      </c>
      <c r="W255" s="21">
        <f>+J255/'Total x Ano'!$I$30</f>
        <v>0</v>
      </c>
      <c r="X255" s="21">
        <f>+K255/'Total x Ano'!$I$30</f>
        <v>0</v>
      </c>
      <c r="Y255" s="21">
        <f>+L255/'Total x Ano'!$I$30</f>
        <v>3.839919669789282E-3</v>
      </c>
    </row>
    <row r="256" spans="1:25" x14ac:dyDescent="0.25">
      <c r="A256" s="11" t="s">
        <v>95</v>
      </c>
      <c r="B256" s="154">
        <f t="shared" ref="B256:K256" si="15">SUM(B229:B255)</f>
        <v>2019548.6187360347</v>
      </c>
      <c r="C256" s="154">
        <f t="shared" si="15"/>
        <v>0</v>
      </c>
      <c r="D256" s="154">
        <f t="shared" si="15"/>
        <v>0</v>
      </c>
      <c r="E256" s="154">
        <f t="shared" si="15"/>
        <v>0</v>
      </c>
      <c r="F256" s="154">
        <f t="shared" si="15"/>
        <v>10261066.738420628</v>
      </c>
      <c r="G256" s="154">
        <f t="shared" si="15"/>
        <v>0</v>
      </c>
      <c r="H256" s="154">
        <f t="shared" si="15"/>
        <v>0</v>
      </c>
      <c r="I256" s="154">
        <f t="shared" si="15"/>
        <v>552596.97754471062</v>
      </c>
      <c r="J256" s="154">
        <f t="shared" si="15"/>
        <v>0</v>
      </c>
      <c r="K256" s="154">
        <f t="shared" si="15"/>
        <v>0</v>
      </c>
      <c r="L256" s="174">
        <f t="shared" si="14"/>
        <v>12833212.334701372</v>
      </c>
      <c r="N256" s="1" t="s">
        <v>95</v>
      </c>
      <c r="O256" s="21">
        <f>+B256/'Total x Ano'!$I$30</f>
        <v>2.4604477209926562E-2</v>
      </c>
      <c r="P256" s="21">
        <f>+C256/'Total x Ano'!$I$30</f>
        <v>0</v>
      </c>
      <c r="Q256" s="21">
        <f>+D256/'Total x Ano'!$I$30</f>
        <v>0</v>
      </c>
      <c r="R256" s="21">
        <f>+E256/'Total x Ano'!$I$30</f>
        <v>0</v>
      </c>
      <c r="S256" s="21">
        <f>+F256/'Total x Ano'!$I$30</f>
        <v>0.12501218360022295</v>
      </c>
      <c r="T256" s="21">
        <f>+G256/'Total x Ano'!$I$30</f>
        <v>0</v>
      </c>
      <c r="U256" s="21">
        <f>+H256/'Total x Ano'!$I$30</f>
        <v>0</v>
      </c>
      <c r="V256" s="21">
        <f>+I256/'Total x Ano'!$I$30</f>
        <v>6.7323755487414911E-3</v>
      </c>
      <c r="W256" s="21">
        <f>+J256/'Total x Ano'!$I$30</f>
        <v>0</v>
      </c>
      <c r="X256" s="21">
        <f>+K256/'Total x Ano'!$I$30</f>
        <v>0</v>
      </c>
      <c r="Y256" s="21">
        <f>+L256/'Total x Ano'!$I$30</f>
        <v>0.15634903635889097</v>
      </c>
    </row>
    <row r="258" spans="1:25" x14ac:dyDescent="0.25"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</row>
    <row r="259" spans="1:25" s="134" customFormat="1" x14ac:dyDescent="0.25">
      <c r="A259" s="124"/>
      <c r="B259" s="173">
        <v>2015</v>
      </c>
      <c r="C259" s="156">
        <v>2015</v>
      </c>
      <c r="D259" s="156">
        <v>2015</v>
      </c>
      <c r="E259" s="156">
        <v>2015</v>
      </c>
      <c r="F259" s="156">
        <v>2015</v>
      </c>
      <c r="G259" s="156">
        <v>2015</v>
      </c>
      <c r="H259" s="156">
        <v>2015</v>
      </c>
      <c r="I259" s="156">
        <v>2015</v>
      </c>
      <c r="J259" s="156">
        <v>2015</v>
      </c>
      <c r="K259" s="156">
        <v>2015</v>
      </c>
      <c r="L259" s="156">
        <v>2015</v>
      </c>
      <c r="M259" s="159"/>
      <c r="N259" s="124"/>
      <c r="O259" s="16">
        <v>2015</v>
      </c>
      <c r="P259" s="124">
        <v>2015</v>
      </c>
      <c r="Q259" s="124">
        <v>2015</v>
      </c>
      <c r="R259" s="124">
        <v>2015</v>
      </c>
      <c r="S259" s="124">
        <v>2015</v>
      </c>
      <c r="T259" s="124">
        <v>2015</v>
      </c>
      <c r="U259" s="124">
        <v>2015</v>
      </c>
      <c r="V259" s="124">
        <v>2015</v>
      </c>
      <c r="W259" s="124">
        <v>2015</v>
      </c>
      <c r="X259" s="124">
        <v>2015</v>
      </c>
      <c r="Y259" s="124">
        <v>2015</v>
      </c>
    </row>
    <row r="260" spans="1:25" s="134" customFormat="1" x14ac:dyDescent="0.25">
      <c r="A260" s="124"/>
      <c r="B260" s="156" t="s">
        <v>780</v>
      </c>
      <c r="C260" s="156" t="s">
        <v>782</v>
      </c>
      <c r="D260" s="156" t="s">
        <v>23</v>
      </c>
      <c r="E260" s="156" t="s">
        <v>787</v>
      </c>
      <c r="F260" s="156" t="s">
        <v>788</v>
      </c>
      <c r="G260" s="156" t="s">
        <v>791</v>
      </c>
      <c r="H260" s="156" t="s">
        <v>25</v>
      </c>
      <c r="I260" s="156" t="s">
        <v>24</v>
      </c>
      <c r="J260" s="156" t="s">
        <v>35</v>
      </c>
      <c r="K260" s="156" t="s">
        <v>795</v>
      </c>
      <c r="L260" s="156" t="s">
        <v>935</v>
      </c>
      <c r="M260" s="159"/>
      <c r="N260" s="124"/>
      <c r="O260" s="124" t="s">
        <v>780</v>
      </c>
      <c r="P260" s="124" t="s">
        <v>782</v>
      </c>
      <c r="Q260" s="124" t="s">
        <v>23</v>
      </c>
      <c r="R260" s="124" t="s">
        <v>787</v>
      </c>
      <c r="S260" s="124" t="s">
        <v>788</v>
      </c>
      <c r="T260" s="124" t="s">
        <v>791</v>
      </c>
      <c r="U260" s="124" t="s">
        <v>25</v>
      </c>
      <c r="V260" s="124" t="s">
        <v>24</v>
      </c>
      <c r="W260" s="124" t="s">
        <v>35</v>
      </c>
      <c r="X260" s="124" t="s">
        <v>795</v>
      </c>
      <c r="Y260" s="124" t="s">
        <v>935</v>
      </c>
    </row>
    <row r="261" spans="1:25" x14ac:dyDescent="0.25">
      <c r="A261" s="124" t="s">
        <v>529</v>
      </c>
      <c r="B261" s="174">
        <f>'[1]SCC x Atuacao = Comércio'!B37</f>
        <v>17317.182094931701</v>
      </c>
      <c r="C261" s="174">
        <f>'[1]SCC x Atuacao = Comércio'!C37</f>
        <v>0</v>
      </c>
      <c r="D261" s="174">
        <f>'[1]SCC x Atuacao = Comércio'!D37</f>
        <v>0</v>
      </c>
      <c r="E261" s="174">
        <f>'[1]SCC x Atuacao = Comércio'!E37</f>
        <v>0</v>
      </c>
      <c r="F261" s="174">
        <f>'[1]SCC x Atuacao = Comércio'!F37</f>
        <v>32452.342082119649</v>
      </c>
      <c r="G261" s="174">
        <f>'[1]SCC x Atuacao = Comércio'!G37</f>
        <v>0</v>
      </c>
      <c r="H261" s="174">
        <f>'[1]SCC x Atuacao = Comércio'!H37</f>
        <v>0</v>
      </c>
      <c r="I261" s="174">
        <f>'[1]SCC x Atuacao = Comércio'!I37</f>
        <v>3107.6753694273566</v>
      </c>
      <c r="J261" s="174">
        <f>'[1]SCC x Atuacao = Comércio'!J37</f>
        <v>0</v>
      </c>
      <c r="K261" s="174">
        <f>'[1]SCC x Atuacao = Comércio'!K37</f>
        <v>0</v>
      </c>
      <c r="L261" s="174">
        <f>SUM(B261:K261)</f>
        <v>52877.199546478711</v>
      </c>
      <c r="N261" s="124" t="s">
        <v>529</v>
      </c>
      <c r="O261" s="21">
        <f>B261/'Total x Ano'!$J$30</f>
        <v>2.4809125186526923E-4</v>
      </c>
      <c r="P261" s="21">
        <f>C261/'Total x Ano'!$J$30</f>
        <v>0</v>
      </c>
      <c r="Q261" s="21">
        <f>D261/'Total x Ano'!$J$30</f>
        <v>0</v>
      </c>
      <c r="R261" s="21">
        <f>E261/'Total x Ano'!$J$30</f>
        <v>0</v>
      </c>
      <c r="S261" s="21">
        <f>F261/'Total x Ano'!$J$30</f>
        <v>4.6492218704966942E-4</v>
      </c>
      <c r="T261" s="21">
        <f>G261/'Total x Ano'!$J$30</f>
        <v>0</v>
      </c>
      <c r="U261" s="21">
        <f>H261/'Total x Ano'!$J$30</f>
        <v>0</v>
      </c>
      <c r="V261" s="21">
        <f>I261/'Total x Ano'!$J$30</f>
        <v>4.4521508670729076E-5</v>
      </c>
      <c r="W261" s="21">
        <f>J261/'Total x Ano'!$J$30</f>
        <v>0</v>
      </c>
      <c r="X261" s="21">
        <f>K261/'Total x Ano'!$J$30</f>
        <v>0</v>
      </c>
      <c r="Y261" s="21">
        <f>L261/'Total x Ano'!$J$30</f>
        <v>7.5753494758566784E-4</v>
      </c>
    </row>
    <row r="262" spans="1:25" x14ac:dyDescent="0.25">
      <c r="A262" s="124" t="s">
        <v>530</v>
      </c>
      <c r="B262" s="174">
        <f>'[1]SCC x Atuacao = Comércio'!B38</f>
        <v>3617.5090405387914</v>
      </c>
      <c r="C262" s="174">
        <f>'[1]SCC x Atuacao = Comércio'!C38</f>
        <v>0</v>
      </c>
      <c r="D262" s="174">
        <f>'[1]SCC x Atuacao = Comércio'!D38</f>
        <v>0</v>
      </c>
      <c r="E262" s="174">
        <f>'[1]SCC x Atuacao = Comércio'!E38</f>
        <v>0</v>
      </c>
      <c r="F262" s="174">
        <f>'[1]SCC x Atuacao = Comércio'!F38</f>
        <v>9099.1879396876593</v>
      </c>
      <c r="G262" s="174">
        <f>'[1]SCC x Atuacao = Comércio'!G38</f>
        <v>0</v>
      </c>
      <c r="H262" s="174">
        <f>'[1]SCC x Atuacao = Comércio'!H38</f>
        <v>0</v>
      </c>
      <c r="I262" s="174">
        <f>'[1]SCC x Atuacao = Comércio'!I38</f>
        <v>984.60828049104964</v>
      </c>
      <c r="J262" s="174">
        <f>'[1]SCC x Atuacao = Comércio'!J38</f>
        <v>0</v>
      </c>
      <c r="K262" s="174">
        <f>'[1]SCC x Atuacao = Comércio'!K38</f>
        <v>0</v>
      </c>
      <c r="L262" s="174">
        <f t="shared" ref="L262:L288" si="16">SUM(B262:K262)</f>
        <v>13701.3052607175</v>
      </c>
      <c r="N262" s="124" t="s">
        <v>530</v>
      </c>
      <c r="O262" s="21">
        <f>B262/'Total x Ano'!$J$30</f>
        <v>5.1825541914458768E-5</v>
      </c>
      <c r="P262" s="21">
        <f>C262/'Total x Ano'!$J$30</f>
        <v>0</v>
      </c>
      <c r="Q262" s="21">
        <f>D262/'Total x Ano'!$J$30</f>
        <v>0</v>
      </c>
      <c r="R262" s="21">
        <f>E262/'Total x Ano'!$J$30</f>
        <v>0</v>
      </c>
      <c r="S262" s="21">
        <f>F262/'Total x Ano'!$J$30</f>
        <v>1.3035775188707888E-4</v>
      </c>
      <c r="T262" s="21">
        <f>G262/'Total x Ano'!$J$30</f>
        <v>0</v>
      </c>
      <c r="U262" s="21">
        <f>H262/'Total x Ano'!$J$30</f>
        <v>0</v>
      </c>
      <c r="V262" s="21">
        <f>I262/'Total x Ano'!$J$30</f>
        <v>1.4105799636733454E-5</v>
      </c>
      <c r="W262" s="21">
        <f>J262/'Total x Ano'!$J$30</f>
        <v>0</v>
      </c>
      <c r="X262" s="21">
        <f>K262/'Total x Ano'!$J$30</f>
        <v>0</v>
      </c>
      <c r="Y262" s="21">
        <f>L262/'Total x Ano'!$J$30</f>
        <v>1.9628909343827108E-4</v>
      </c>
    </row>
    <row r="263" spans="1:25" x14ac:dyDescent="0.25">
      <c r="A263" s="124" t="s">
        <v>531</v>
      </c>
      <c r="B263" s="174">
        <f>'[1]SCC x Atuacao = Comércio'!B39</f>
        <v>25982.390229186905</v>
      </c>
      <c r="C263" s="174">
        <f>'[1]SCC x Atuacao = Comércio'!C39</f>
        <v>0</v>
      </c>
      <c r="D263" s="174">
        <f>'[1]SCC x Atuacao = Comércio'!D39</f>
        <v>0</v>
      </c>
      <c r="E263" s="174">
        <f>'[1]SCC x Atuacao = Comércio'!E39</f>
        <v>0</v>
      </c>
      <c r="F263" s="174">
        <f>'[1]SCC x Atuacao = Comércio'!F39</f>
        <v>107058.24699791487</v>
      </c>
      <c r="G263" s="174">
        <f>'[1]SCC x Atuacao = Comércio'!G39</f>
        <v>0</v>
      </c>
      <c r="H263" s="174">
        <f>'[1]SCC x Atuacao = Comércio'!H39</f>
        <v>0</v>
      </c>
      <c r="I263" s="174">
        <f>'[1]SCC x Atuacao = Comércio'!I39</f>
        <v>5906.0522900447158</v>
      </c>
      <c r="J263" s="174">
        <f>'[1]SCC x Atuacao = Comércio'!J39</f>
        <v>0</v>
      </c>
      <c r="K263" s="174">
        <f>'[1]SCC x Atuacao = Comércio'!K39</f>
        <v>0</v>
      </c>
      <c r="L263" s="174">
        <f t="shared" si="16"/>
        <v>138946.6895171465</v>
      </c>
      <c r="N263" s="124" t="s">
        <v>531</v>
      </c>
      <c r="O263" s="21">
        <f>B263/'Total x Ano'!$J$30</f>
        <v>3.722316762088851E-4</v>
      </c>
      <c r="P263" s="21">
        <f>C263/'Total x Ano'!$J$30</f>
        <v>0</v>
      </c>
      <c r="Q263" s="21">
        <f>D263/'Total x Ano'!$J$30</f>
        <v>0</v>
      </c>
      <c r="R263" s="21">
        <f>E263/'Total x Ano'!$J$30</f>
        <v>0</v>
      </c>
      <c r="S263" s="21">
        <f>F263/'Total x Ano'!$J$30</f>
        <v>1.5337492193944998E-3</v>
      </c>
      <c r="T263" s="21">
        <f>G263/'Total x Ano'!$J$30</f>
        <v>0</v>
      </c>
      <c r="U263" s="21">
        <f>H263/'Total x Ano'!$J$30</f>
        <v>0</v>
      </c>
      <c r="V263" s="21">
        <f>I263/'Total x Ano'!$J$30</f>
        <v>8.4611913080695288E-5</v>
      </c>
      <c r="W263" s="21">
        <f>J263/'Total x Ano'!$J$30</f>
        <v>0</v>
      </c>
      <c r="X263" s="21">
        <f>K263/'Total x Ano'!$J$30</f>
        <v>0</v>
      </c>
      <c r="Y263" s="21">
        <f>L263/'Total x Ano'!$J$30</f>
        <v>1.9905928086840804E-3</v>
      </c>
    </row>
    <row r="264" spans="1:25" x14ac:dyDescent="0.25">
      <c r="A264" s="124" t="s">
        <v>532</v>
      </c>
      <c r="B264" s="174">
        <f>'[1]SCC x Atuacao = Comércio'!B40</f>
        <v>1696.9406450070271</v>
      </c>
      <c r="C264" s="174">
        <f>'[1]SCC x Atuacao = Comércio'!C40</f>
        <v>0</v>
      </c>
      <c r="D264" s="174">
        <f>'[1]SCC x Atuacao = Comércio'!D40</f>
        <v>0</v>
      </c>
      <c r="E264" s="174">
        <f>'[1]SCC x Atuacao = Comércio'!E40</f>
        <v>0</v>
      </c>
      <c r="F264" s="174">
        <f>'[1]SCC x Atuacao = Comércio'!F40</f>
        <v>8332.0142640833237</v>
      </c>
      <c r="G264" s="174">
        <f>'[1]SCC x Atuacao = Comércio'!G40</f>
        <v>0</v>
      </c>
      <c r="H264" s="174">
        <f>'[1]SCC x Atuacao = Comércio'!H40</f>
        <v>0</v>
      </c>
      <c r="I264" s="174">
        <f>'[1]SCC x Atuacao = Comércio'!I40</f>
        <v>1270.4593920559728</v>
      </c>
      <c r="J264" s="174">
        <f>'[1]SCC x Atuacao = Comércio'!J40</f>
        <v>0</v>
      </c>
      <c r="K264" s="174">
        <f>'[1]SCC x Atuacao = Comércio'!K40</f>
        <v>0</v>
      </c>
      <c r="L264" s="174">
        <f t="shared" si="16"/>
        <v>11299.414301146324</v>
      </c>
      <c r="N264" s="124" t="s">
        <v>532</v>
      </c>
      <c r="O264" s="21">
        <f>B264/'Total x Ano'!$J$30</f>
        <v>2.4310891151515102E-5</v>
      </c>
      <c r="P264" s="21">
        <f>C264/'Total x Ano'!$J$30</f>
        <v>0</v>
      </c>
      <c r="Q264" s="21">
        <f>D264/'Total x Ano'!$J$30</f>
        <v>0</v>
      </c>
      <c r="R264" s="21">
        <f>E264/'Total x Ano'!$J$30</f>
        <v>0</v>
      </c>
      <c r="S264" s="21">
        <f>F264/'Total x Ano'!$J$30</f>
        <v>1.1936698696150452E-4</v>
      </c>
      <c r="T264" s="21">
        <f>G264/'Total x Ano'!$J$30</f>
        <v>0</v>
      </c>
      <c r="U264" s="21">
        <f>H264/'Total x Ano'!$J$30</f>
        <v>0</v>
      </c>
      <c r="V264" s="21">
        <f>I264/'Total x Ano'!$J$30</f>
        <v>1.8200990166373734E-5</v>
      </c>
      <c r="W264" s="21">
        <f>J264/'Total x Ano'!$J$30</f>
        <v>0</v>
      </c>
      <c r="X264" s="21">
        <f>K264/'Total x Ano'!$J$30</f>
        <v>0</v>
      </c>
      <c r="Y264" s="21">
        <f>L264/'Total x Ano'!$J$30</f>
        <v>1.6187886827939336E-4</v>
      </c>
    </row>
    <row r="265" spans="1:25" x14ac:dyDescent="0.25">
      <c r="A265" s="124" t="s">
        <v>533</v>
      </c>
      <c r="B265" s="174">
        <f>'[1]SCC x Atuacao = Comércio'!B41</f>
        <v>22077.690098143354</v>
      </c>
      <c r="C265" s="174">
        <f>'[1]SCC x Atuacao = Comércio'!C41</f>
        <v>0</v>
      </c>
      <c r="D265" s="174">
        <f>'[1]SCC x Atuacao = Comércio'!D41</f>
        <v>0</v>
      </c>
      <c r="E265" s="174">
        <f>'[1]SCC x Atuacao = Comércio'!E41</f>
        <v>0</v>
      </c>
      <c r="F265" s="174">
        <f>'[1]SCC x Atuacao = Comércio'!F41</f>
        <v>91285.148127375724</v>
      </c>
      <c r="G265" s="174">
        <f>'[1]SCC x Atuacao = Comércio'!G41</f>
        <v>0</v>
      </c>
      <c r="H265" s="174">
        <f>'[1]SCC x Atuacao = Comércio'!H41</f>
        <v>0</v>
      </c>
      <c r="I265" s="174">
        <f>'[1]SCC x Atuacao = Comércio'!I41</f>
        <v>7548.0134232032033</v>
      </c>
      <c r="J265" s="174">
        <f>'[1]SCC x Atuacao = Comércio'!J41</f>
        <v>0</v>
      </c>
      <c r="K265" s="174">
        <f>'[1]SCC x Atuacao = Comércio'!K41</f>
        <v>0</v>
      </c>
      <c r="L265" s="174">
        <f t="shared" si="16"/>
        <v>120910.85164872228</v>
      </c>
      <c r="N265" s="124" t="s">
        <v>533</v>
      </c>
      <c r="O265" s="21">
        <f>B265/'Total x Ano'!$J$30</f>
        <v>3.162917468162967E-4</v>
      </c>
      <c r="P265" s="21">
        <f>C265/'Total x Ano'!$J$30</f>
        <v>0</v>
      </c>
      <c r="Q265" s="21">
        <f>D265/'Total x Ano'!$J$30</f>
        <v>0</v>
      </c>
      <c r="R265" s="21">
        <f>E265/'Total x Ano'!$J$30</f>
        <v>0</v>
      </c>
      <c r="S265" s="21">
        <f>F265/'Total x Ano'!$J$30</f>
        <v>1.3077789764799781E-3</v>
      </c>
      <c r="T265" s="21">
        <f>G265/'Total x Ano'!$J$30</f>
        <v>0</v>
      </c>
      <c r="U265" s="21">
        <f>H265/'Total x Ano'!$J$30</f>
        <v>0</v>
      </c>
      <c r="V265" s="21">
        <f>I265/'Total x Ano'!$J$30</f>
        <v>1.0813515091502101E-4</v>
      </c>
      <c r="W265" s="21">
        <f>J265/'Total x Ano'!$J$30</f>
        <v>0</v>
      </c>
      <c r="X265" s="21">
        <f>K265/'Total x Ano'!$J$30</f>
        <v>0</v>
      </c>
      <c r="Y265" s="21">
        <f>L265/'Total x Ano'!$J$30</f>
        <v>1.7322058742112957E-3</v>
      </c>
    </row>
    <row r="266" spans="1:25" x14ac:dyDescent="0.25">
      <c r="A266" s="124" t="s">
        <v>534</v>
      </c>
      <c r="B266" s="174">
        <f>'[1]SCC x Atuacao = Comércio'!B42</f>
        <v>1435.2800640183032</v>
      </c>
      <c r="C266" s="174">
        <f>'[1]SCC x Atuacao = Comércio'!C42</f>
        <v>0</v>
      </c>
      <c r="D266" s="174">
        <f>'[1]SCC x Atuacao = Comércio'!D42</f>
        <v>0</v>
      </c>
      <c r="E266" s="174">
        <f>'[1]SCC x Atuacao = Comércio'!E42</f>
        <v>0</v>
      </c>
      <c r="F266" s="174">
        <f>'[1]SCC x Atuacao = Comércio'!F42</f>
        <v>11865.799656951778</v>
      </c>
      <c r="G266" s="174">
        <f>'[1]SCC x Atuacao = Comércio'!G42</f>
        <v>0</v>
      </c>
      <c r="H266" s="174">
        <f>'[1]SCC x Atuacao = Comércio'!H42</f>
        <v>0</v>
      </c>
      <c r="I266" s="174">
        <f>'[1]SCC x Atuacao = Comércio'!I42</f>
        <v>87.218842261123228</v>
      </c>
      <c r="J266" s="174">
        <f>'[1]SCC x Atuacao = Comércio'!J42</f>
        <v>0</v>
      </c>
      <c r="K266" s="174">
        <f>'[1]SCC x Atuacao = Comércio'!K42</f>
        <v>0</v>
      </c>
      <c r="L266" s="174">
        <f t="shared" si="16"/>
        <v>13388.298563231205</v>
      </c>
      <c r="N266" s="124" t="s">
        <v>534</v>
      </c>
      <c r="O266" s="21">
        <f>B266/'Total x Ano'!$J$30</f>
        <v>2.0562261568167046E-5</v>
      </c>
      <c r="P266" s="21">
        <f>C266/'Total x Ano'!$J$30</f>
        <v>0</v>
      </c>
      <c r="Q266" s="21">
        <f>D266/'Total x Ano'!$J$30</f>
        <v>0</v>
      </c>
      <c r="R266" s="21">
        <f>E266/'Total x Ano'!$J$30</f>
        <v>0</v>
      </c>
      <c r="S266" s="21">
        <f>F266/'Total x Ano'!$J$30</f>
        <v>1.6999307826977373E-4</v>
      </c>
      <c r="T266" s="21">
        <f>G266/'Total x Ano'!$J$30</f>
        <v>0</v>
      </c>
      <c r="U266" s="21">
        <f>H266/'Total x Ano'!$J$30</f>
        <v>0</v>
      </c>
      <c r="V266" s="21">
        <f>I266/'Total x Ano'!$J$30</f>
        <v>1.2495238338536887E-6</v>
      </c>
      <c r="W266" s="21">
        <f>J266/'Total x Ano'!$J$30</f>
        <v>0</v>
      </c>
      <c r="X266" s="21">
        <f>K266/'Total x Ano'!$J$30</f>
        <v>0</v>
      </c>
      <c r="Y266" s="21">
        <f>L266/'Total x Ano'!$J$30</f>
        <v>1.9180486367179449E-4</v>
      </c>
    </row>
    <row r="267" spans="1:25" x14ac:dyDescent="0.25">
      <c r="A267" s="124" t="s">
        <v>535</v>
      </c>
      <c r="B267" s="174">
        <f>'[1]SCC x Atuacao = Comércio'!B43</f>
        <v>2772.7194278819529</v>
      </c>
      <c r="C267" s="174">
        <f>'[1]SCC x Atuacao = Comércio'!C43</f>
        <v>0</v>
      </c>
      <c r="D267" s="174">
        <f>'[1]SCC x Atuacao = Comércio'!D43</f>
        <v>0</v>
      </c>
      <c r="E267" s="174">
        <f>'[1]SCC x Atuacao = Comércio'!E43</f>
        <v>0</v>
      </c>
      <c r="F267" s="174">
        <f>'[1]SCC x Atuacao = Comércio'!F43</f>
        <v>18112.241604861112</v>
      </c>
      <c r="G267" s="174">
        <f>'[1]SCC x Atuacao = Comércio'!G43</f>
        <v>0</v>
      </c>
      <c r="H267" s="174">
        <f>'[1]SCC x Atuacao = Comércio'!H43</f>
        <v>0</v>
      </c>
      <c r="I267" s="174">
        <f>'[1]SCC x Atuacao = Comércio'!I43</f>
        <v>2010.7043111182938</v>
      </c>
      <c r="J267" s="174">
        <f>'[1]SCC x Atuacao = Comércio'!J43</f>
        <v>0</v>
      </c>
      <c r="K267" s="174">
        <f>'[1]SCC x Atuacao = Comércio'!K43</f>
        <v>0</v>
      </c>
      <c r="L267" s="174">
        <f t="shared" si="16"/>
        <v>22895.665343861358</v>
      </c>
      <c r="N267" s="124" t="s">
        <v>535</v>
      </c>
      <c r="O267" s="21">
        <f>B267/'Total x Ano'!$J$30</f>
        <v>3.9722827314711553E-5</v>
      </c>
      <c r="P267" s="21">
        <f>C267/'Total x Ano'!$J$30</f>
        <v>0</v>
      </c>
      <c r="Q267" s="21">
        <f>D267/'Total x Ano'!$J$30</f>
        <v>0</v>
      </c>
      <c r="R267" s="21">
        <f>E267/'Total x Ano'!$J$30</f>
        <v>0</v>
      </c>
      <c r="S267" s="21">
        <f>F267/'Total x Ano'!$J$30</f>
        <v>2.5948151778985661E-4</v>
      </c>
      <c r="T267" s="21">
        <f>G267/'Total x Ano'!$J$30</f>
        <v>0</v>
      </c>
      <c r="U267" s="21">
        <f>H267/'Total x Ano'!$J$30</f>
        <v>0</v>
      </c>
      <c r="V267" s="21">
        <f>I267/'Total x Ano'!$J$30</f>
        <v>2.8805965482237933E-5</v>
      </c>
      <c r="W267" s="21">
        <f>J267/'Total x Ano'!$J$30</f>
        <v>0</v>
      </c>
      <c r="X267" s="21">
        <f>K267/'Total x Ano'!$J$30</f>
        <v>0</v>
      </c>
      <c r="Y267" s="21">
        <f>L267/'Total x Ano'!$J$30</f>
        <v>3.2801031058680611E-4</v>
      </c>
    </row>
    <row r="268" spans="1:25" x14ac:dyDescent="0.25">
      <c r="A268" s="124" t="s">
        <v>536</v>
      </c>
      <c r="B268" s="174">
        <f>'[1]SCC x Atuacao = Comércio'!B44</f>
        <v>19921.264016027588</v>
      </c>
      <c r="C268" s="174">
        <f>'[1]SCC x Atuacao = Comércio'!C44</f>
        <v>0</v>
      </c>
      <c r="D268" s="174">
        <f>'[1]SCC x Atuacao = Comércio'!D44</f>
        <v>0</v>
      </c>
      <c r="E268" s="174">
        <f>'[1]SCC x Atuacao = Comércio'!E44</f>
        <v>0</v>
      </c>
      <c r="F268" s="174">
        <f>'[1]SCC x Atuacao = Comércio'!F44</f>
        <v>68801.087892693206</v>
      </c>
      <c r="G268" s="174">
        <f>'[1]SCC x Atuacao = Comércio'!G44</f>
        <v>0</v>
      </c>
      <c r="H268" s="174">
        <f>'[1]SCC x Atuacao = Comércio'!H44</f>
        <v>0</v>
      </c>
      <c r="I268" s="174">
        <f>'[1]SCC x Atuacao = Comércio'!I44</f>
        <v>3939.0313368140614</v>
      </c>
      <c r="J268" s="174">
        <f>'[1]SCC x Atuacao = Comércio'!J44</f>
        <v>0</v>
      </c>
      <c r="K268" s="174">
        <f>'[1]SCC x Atuacao = Comércio'!K44</f>
        <v>0</v>
      </c>
      <c r="L268" s="174">
        <f t="shared" si="16"/>
        <v>92661.38324553486</v>
      </c>
      <c r="N268" s="124" t="s">
        <v>536</v>
      </c>
      <c r="O268" s="21">
        <f>B268/'Total x Ano'!$J$30</f>
        <v>2.8539812663408491E-4</v>
      </c>
      <c r="P268" s="21">
        <f>C268/'Total x Ano'!$J$30</f>
        <v>0</v>
      </c>
      <c r="Q268" s="21">
        <f>D268/'Total x Ano'!$J$30</f>
        <v>0</v>
      </c>
      <c r="R268" s="21">
        <f>E268/'Total x Ano'!$J$30</f>
        <v>0</v>
      </c>
      <c r="S268" s="21">
        <f>F268/'Total x Ano'!$J$30</f>
        <v>9.8566544668871525E-4</v>
      </c>
      <c r="T268" s="21">
        <f>G268/'Total x Ano'!$J$30</f>
        <v>0</v>
      </c>
      <c r="U268" s="21">
        <f>H268/'Total x Ano'!$J$30</f>
        <v>0</v>
      </c>
      <c r="V268" s="21">
        <f>I268/'Total x Ano'!$J$30</f>
        <v>5.6431768755999779E-5</v>
      </c>
      <c r="W268" s="21">
        <f>J268/'Total x Ano'!$J$30</f>
        <v>0</v>
      </c>
      <c r="X268" s="21">
        <f>K268/'Total x Ano'!$J$30</f>
        <v>0</v>
      </c>
      <c r="Y268" s="21">
        <f>L268/'Total x Ano'!$J$30</f>
        <v>1.3274953420788001E-3</v>
      </c>
    </row>
    <row r="269" spans="1:25" x14ac:dyDescent="0.25">
      <c r="A269" s="124" t="s">
        <v>537</v>
      </c>
      <c r="B269" s="174">
        <f>'[1]SCC x Atuacao = Comércio'!B45</f>
        <v>15746.243694049783</v>
      </c>
      <c r="C269" s="174">
        <f>'[1]SCC x Atuacao = Comércio'!C45</f>
        <v>0</v>
      </c>
      <c r="D269" s="174">
        <f>'[1]SCC x Atuacao = Comércio'!D45</f>
        <v>0</v>
      </c>
      <c r="E269" s="174">
        <f>'[1]SCC x Atuacao = Comércio'!E45</f>
        <v>0</v>
      </c>
      <c r="F269" s="174">
        <f>'[1]SCC x Atuacao = Comércio'!F45</f>
        <v>56645.094470381213</v>
      </c>
      <c r="G269" s="174">
        <f>'[1]SCC x Atuacao = Comércio'!G45</f>
        <v>0</v>
      </c>
      <c r="H269" s="174">
        <f>'[1]SCC x Atuacao = Comércio'!H45</f>
        <v>0</v>
      </c>
      <c r="I269" s="174">
        <f>'[1]SCC x Atuacao = Comércio'!I45</f>
        <v>4834.204799704431</v>
      </c>
      <c r="J269" s="174">
        <f>'[1]SCC x Atuacao = Comércio'!J45</f>
        <v>0</v>
      </c>
      <c r="K269" s="174">
        <f>'[1]SCC x Atuacao = Comércio'!K45</f>
        <v>0</v>
      </c>
      <c r="L269" s="174">
        <f t="shared" si="16"/>
        <v>77225.542964135428</v>
      </c>
      <c r="N269" s="124" t="s">
        <v>537</v>
      </c>
      <c r="O269" s="21">
        <f>B269/'Total x Ano'!$J$30</f>
        <v>2.2558550743517026E-4</v>
      </c>
      <c r="P269" s="21">
        <f>C269/'Total x Ano'!$J$30</f>
        <v>0</v>
      </c>
      <c r="Q269" s="21">
        <f>D269/'Total x Ano'!$J$30</f>
        <v>0</v>
      </c>
      <c r="R269" s="21">
        <f>E269/'Total x Ano'!$J$30</f>
        <v>0</v>
      </c>
      <c r="S269" s="21">
        <f>F269/'Total x Ano'!$J$30</f>
        <v>8.1151496370164729E-4</v>
      </c>
      <c r="T269" s="21">
        <f>G269/'Total x Ano'!$J$30</f>
        <v>0</v>
      </c>
      <c r="U269" s="21">
        <f>H269/'Total x Ano'!$J$30</f>
        <v>0</v>
      </c>
      <c r="V269" s="21">
        <f>I269/'Total x Ano'!$J$30</f>
        <v>6.9256297817805887E-5</v>
      </c>
      <c r="W269" s="21">
        <f>J269/'Total x Ano'!$J$30</f>
        <v>0</v>
      </c>
      <c r="X269" s="21">
        <f>K269/'Total x Ano'!$J$30</f>
        <v>0</v>
      </c>
      <c r="Y269" s="21">
        <f>L269/'Total x Ano'!$J$30</f>
        <v>1.1063567689546235E-3</v>
      </c>
    </row>
    <row r="270" spans="1:25" x14ac:dyDescent="0.25">
      <c r="A270" s="124" t="s">
        <v>538</v>
      </c>
      <c r="B270" s="174">
        <f>'[1]SCC x Atuacao = Comércio'!B46</f>
        <v>33658.657530671066</v>
      </c>
      <c r="C270" s="174">
        <f>'[1]SCC x Atuacao = Comércio'!C46</f>
        <v>0</v>
      </c>
      <c r="D270" s="174">
        <f>'[1]SCC x Atuacao = Comércio'!D46</f>
        <v>0</v>
      </c>
      <c r="E270" s="174">
        <f>'[1]SCC x Atuacao = Comércio'!E46</f>
        <v>0</v>
      </c>
      <c r="F270" s="174">
        <f>'[1]SCC x Atuacao = Comércio'!F46</f>
        <v>228866.97573768513</v>
      </c>
      <c r="G270" s="174">
        <f>'[1]SCC x Atuacao = Comércio'!G46</f>
        <v>0</v>
      </c>
      <c r="H270" s="174">
        <f>'[1]SCC x Atuacao = Comércio'!H46</f>
        <v>0</v>
      </c>
      <c r="I270" s="174">
        <f>'[1]SCC x Atuacao = Comércio'!I46</f>
        <v>6758.8378022365141</v>
      </c>
      <c r="J270" s="174">
        <f>'[1]SCC x Atuacao = Comércio'!J46</f>
        <v>0</v>
      </c>
      <c r="K270" s="174">
        <f>'[1]SCC x Atuacao = Comércio'!K46</f>
        <v>0</v>
      </c>
      <c r="L270" s="174">
        <f t="shared" si="16"/>
        <v>269284.4710705927</v>
      </c>
      <c r="N270" s="124" t="s">
        <v>538</v>
      </c>
      <c r="O270" s="21">
        <f>B270/'Total x Ano'!$J$30</f>
        <v>4.8220423144551398E-4</v>
      </c>
      <c r="P270" s="21">
        <f>C270/'Total x Ano'!$J$30</f>
        <v>0</v>
      </c>
      <c r="Q270" s="21">
        <f>D270/'Total x Ano'!$J$30</f>
        <v>0</v>
      </c>
      <c r="R270" s="21">
        <f>E270/'Total x Ano'!$J$30</f>
        <v>0</v>
      </c>
      <c r="S270" s="21">
        <f>F270/'Total x Ano'!$J$30</f>
        <v>3.278818355672228E-3</v>
      </c>
      <c r="T270" s="21">
        <f>G270/'Total x Ano'!$J$30</f>
        <v>0</v>
      </c>
      <c r="U270" s="21">
        <f>H270/'Total x Ano'!$J$30</f>
        <v>0</v>
      </c>
      <c r="V270" s="21">
        <f>I270/'Total x Ano'!$J$30</f>
        <v>9.6829179384902417E-5</v>
      </c>
      <c r="W270" s="21">
        <f>J270/'Total x Ano'!$J$30</f>
        <v>0</v>
      </c>
      <c r="X270" s="21">
        <f>K270/'Total x Ano'!$J$30</f>
        <v>0</v>
      </c>
      <c r="Y270" s="21">
        <f>L270/'Total x Ano'!$J$30</f>
        <v>3.8578517665026442E-3</v>
      </c>
    </row>
    <row r="271" spans="1:25" x14ac:dyDescent="0.25">
      <c r="A271" s="124" t="s">
        <v>539</v>
      </c>
      <c r="B271" s="174">
        <f>'[1]SCC x Atuacao = Comércio'!B47</f>
        <v>13239.762561151194</v>
      </c>
      <c r="C271" s="174">
        <f>'[1]SCC x Atuacao = Comércio'!C47</f>
        <v>0</v>
      </c>
      <c r="D271" s="174">
        <f>'[1]SCC x Atuacao = Comércio'!D47</f>
        <v>0</v>
      </c>
      <c r="E271" s="174">
        <f>'[1]SCC x Atuacao = Comércio'!E47</f>
        <v>0</v>
      </c>
      <c r="F271" s="174">
        <f>'[1]SCC x Atuacao = Comércio'!F47</f>
        <v>57868.280052729933</v>
      </c>
      <c r="G271" s="174">
        <f>'[1]SCC x Atuacao = Comércio'!G47</f>
        <v>0</v>
      </c>
      <c r="H271" s="174">
        <f>'[1]SCC x Atuacao = Comércio'!H47</f>
        <v>0</v>
      </c>
      <c r="I271" s="174">
        <f>'[1]SCC x Atuacao = Comércio'!I47</f>
        <v>3198.020497675373</v>
      </c>
      <c r="J271" s="174">
        <f>'[1]SCC x Atuacao = Comércio'!J47</f>
        <v>0</v>
      </c>
      <c r="K271" s="174">
        <f>'[1]SCC x Atuacao = Comércio'!K47</f>
        <v>0</v>
      </c>
      <c r="L271" s="174">
        <f t="shared" si="16"/>
        <v>74306.063111556505</v>
      </c>
      <c r="N271" s="124" t="s">
        <v>539</v>
      </c>
      <c r="O271" s="21">
        <f>B271/'Total x Ano'!$J$30</f>
        <v>1.8967689143583368E-4</v>
      </c>
      <c r="P271" s="21">
        <f>C271/'Total x Ano'!$J$30</f>
        <v>0</v>
      </c>
      <c r="Q271" s="21">
        <f>D271/'Total x Ano'!$J$30</f>
        <v>0</v>
      </c>
      <c r="R271" s="21">
        <f>E271/'Total x Ano'!$J$30</f>
        <v>0</v>
      </c>
      <c r="S271" s="21">
        <f>F271/'Total x Ano'!$J$30</f>
        <v>8.2903869479859392E-4</v>
      </c>
      <c r="T271" s="21">
        <f>G271/'Total x Ano'!$J$30</f>
        <v>0</v>
      </c>
      <c r="U271" s="21">
        <f>H271/'Total x Ano'!$J$30</f>
        <v>0</v>
      </c>
      <c r="V271" s="21">
        <f>I271/'Total x Ano'!$J$30</f>
        <v>4.5815820634656428E-5</v>
      </c>
      <c r="W271" s="21">
        <f>J271/'Total x Ano'!$J$30</f>
        <v>0</v>
      </c>
      <c r="X271" s="21">
        <f>K271/'Total x Ano'!$J$30</f>
        <v>0</v>
      </c>
      <c r="Y271" s="21">
        <f>L271/'Total x Ano'!$J$30</f>
        <v>1.0645314068690841E-3</v>
      </c>
    </row>
    <row r="272" spans="1:25" x14ac:dyDescent="0.25">
      <c r="A272" s="124" t="s">
        <v>540</v>
      </c>
      <c r="B272" s="174">
        <f>'[1]SCC x Atuacao = Comércio'!B48</f>
        <v>16710.39459401213</v>
      </c>
      <c r="C272" s="174">
        <f>'[1]SCC x Atuacao = Comércio'!C48</f>
        <v>0</v>
      </c>
      <c r="D272" s="174">
        <f>'[1]SCC x Atuacao = Comércio'!D48</f>
        <v>0</v>
      </c>
      <c r="E272" s="174">
        <f>'[1]SCC x Atuacao = Comércio'!E48</f>
        <v>0</v>
      </c>
      <c r="F272" s="174">
        <f>'[1]SCC x Atuacao = Comércio'!F48</f>
        <v>53833.887091509241</v>
      </c>
      <c r="G272" s="174">
        <f>'[1]SCC x Atuacao = Comércio'!G48</f>
        <v>0</v>
      </c>
      <c r="H272" s="174">
        <f>'[1]SCC x Atuacao = Comércio'!H48</f>
        <v>0</v>
      </c>
      <c r="I272" s="174">
        <f>'[1]SCC x Atuacao = Comércio'!I48</f>
        <v>2975.1630096769659</v>
      </c>
      <c r="J272" s="174">
        <f>'[1]SCC x Atuacao = Comércio'!J48</f>
        <v>0</v>
      </c>
      <c r="K272" s="174">
        <f>'[1]SCC x Atuacao = Comércio'!K48</f>
        <v>0</v>
      </c>
      <c r="L272" s="174">
        <f t="shared" si="16"/>
        <v>73519.444695198341</v>
      </c>
      <c r="N272" s="124" t="s">
        <v>540</v>
      </c>
      <c r="O272" s="21">
        <f>B272/'Total x Ano'!$J$30</f>
        <v>2.3939822837599191E-4</v>
      </c>
      <c r="P272" s="21">
        <f>C272/'Total x Ano'!$J$30</f>
        <v>0</v>
      </c>
      <c r="Q272" s="21">
        <f>D272/'Total x Ano'!$J$30</f>
        <v>0</v>
      </c>
      <c r="R272" s="21">
        <f>E272/'Total x Ano'!$J$30</f>
        <v>0</v>
      </c>
      <c r="S272" s="21">
        <f>F272/'Total x Ano'!$J$30</f>
        <v>7.7124074621903781E-4</v>
      </c>
      <c r="T272" s="21">
        <f>G272/'Total x Ano'!$J$30</f>
        <v>0</v>
      </c>
      <c r="U272" s="21">
        <f>H272/'Total x Ano'!$J$30</f>
        <v>0</v>
      </c>
      <c r="V272" s="21">
        <f>I272/'Total x Ano'!$J$30</f>
        <v>4.2623096039974498E-5</v>
      </c>
      <c r="W272" s="21">
        <f>J272/'Total x Ano'!$J$30</f>
        <v>0</v>
      </c>
      <c r="X272" s="21">
        <f>K272/'Total x Ano'!$J$30</f>
        <v>0</v>
      </c>
      <c r="Y272" s="21">
        <f>L272/'Total x Ano'!$J$30</f>
        <v>1.0532620706350043E-3</v>
      </c>
    </row>
    <row r="273" spans="1:25" x14ac:dyDescent="0.25">
      <c r="A273" s="124" t="s">
        <v>541</v>
      </c>
      <c r="B273" s="174">
        <f>'[1]SCC x Atuacao = Comércio'!B49</f>
        <v>45541.034835647493</v>
      </c>
      <c r="C273" s="174">
        <f>'[1]SCC x Atuacao = Comércio'!C49</f>
        <v>0</v>
      </c>
      <c r="D273" s="174">
        <f>'[1]SCC x Atuacao = Comércio'!D49</f>
        <v>0</v>
      </c>
      <c r="E273" s="174">
        <f>'[1]SCC x Atuacao = Comércio'!E49</f>
        <v>0</v>
      </c>
      <c r="F273" s="174">
        <f>'[1]SCC x Atuacao = Comércio'!F49</f>
        <v>324510.92116721324</v>
      </c>
      <c r="G273" s="174">
        <f>'[1]SCC x Atuacao = Comércio'!G49</f>
        <v>0</v>
      </c>
      <c r="H273" s="174">
        <f>'[1]SCC x Atuacao = Comércio'!H49</f>
        <v>0</v>
      </c>
      <c r="I273" s="174">
        <f>'[1]SCC x Atuacao = Comércio'!I49</f>
        <v>9717.9167504414108</v>
      </c>
      <c r="J273" s="174">
        <f>'[1]SCC x Atuacao = Comércio'!J49</f>
        <v>0</v>
      </c>
      <c r="K273" s="174">
        <f>'[1]SCC x Atuacao = Comércio'!K49</f>
        <v>0</v>
      </c>
      <c r="L273" s="174">
        <f t="shared" si="16"/>
        <v>379769.87275330216</v>
      </c>
      <c r="N273" s="124" t="s">
        <v>541</v>
      </c>
      <c r="O273" s="21">
        <f>B273/'Total x Ano'!$J$30</f>
        <v>6.5243480617567442E-4</v>
      </c>
      <c r="P273" s="21">
        <f>C273/'Total x Ano'!$J$30</f>
        <v>0</v>
      </c>
      <c r="Q273" s="21">
        <f>D273/'Total x Ano'!$J$30</f>
        <v>0</v>
      </c>
      <c r="R273" s="21">
        <f>E273/'Total x Ano'!$J$30</f>
        <v>0</v>
      </c>
      <c r="S273" s="21">
        <f>F273/'Total x Ano'!$J$30</f>
        <v>4.6490427966273092E-3</v>
      </c>
      <c r="T273" s="21">
        <f>G273/'Total x Ano'!$J$30</f>
        <v>0</v>
      </c>
      <c r="U273" s="21">
        <f>H273/'Total x Ano'!$J$30</f>
        <v>0</v>
      </c>
      <c r="V273" s="21">
        <f>I273/'Total x Ano'!$J$30</f>
        <v>1.3922185023654033E-4</v>
      </c>
      <c r="W273" s="21">
        <f>J273/'Total x Ano'!$J$30</f>
        <v>0</v>
      </c>
      <c r="X273" s="21">
        <f>K273/'Total x Ano'!$J$30</f>
        <v>0</v>
      </c>
      <c r="Y273" s="21">
        <f>L273/'Total x Ano'!$J$30</f>
        <v>5.4406994530395237E-3</v>
      </c>
    </row>
    <row r="274" spans="1:25" x14ac:dyDescent="0.25">
      <c r="A274" s="124" t="s">
        <v>542</v>
      </c>
      <c r="B274" s="174">
        <f>'[1]SCC x Atuacao = Comércio'!B50</f>
        <v>7517.6171598039728</v>
      </c>
      <c r="C274" s="174">
        <f>'[1]SCC x Atuacao = Comércio'!C50</f>
        <v>0</v>
      </c>
      <c r="D274" s="174">
        <f>'[1]SCC x Atuacao = Comércio'!D50</f>
        <v>0</v>
      </c>
      <c r="E274" s="174">
        <f>'[1]SCC x Atuacao = Comércio'!E50</f>
        <v>0</v>
      </c>
      <c r="F274" s="174">
        <f>'[1]SCC x Atuacao = Comércio'!F50</f>
        <v>35077.481602568383</v>
      </c>
      <c r="G274" s="174">
        <f>'[1]SCC x Atuacao = Comércio'!G50</f>
        <v>0</v>
      </c>
      <c r="H274" s="174">
        <f>'[1]SCC x Atuacao = Comércio'!H50</f>
        <v>0</v>
      </c>
      <c r="I274" s="174">
        <f>'[1]SCC x Atuacao = Comércio'!I50</f>
        <v>2081.4225512201747</v>
      </c>
      <c r="J274" s="174">
        <f>'[1]SCC x Atuacao = Comércio'!J50</f>
        <v>0</v>
      </c>
      <c r="K274" s="174">
        <f>'[1]SCC x Atuacao = Comércio'!K50</f>
        <v>0</v>
      </c>
      <c r="L274" s="174">
        <f t="shared" si="16"/>
        <v>44676.52131359253</v>
      </c>
      <c r="N274" s="124" t="s">
        <v>542</v>
      </c>
      <c r="O274" s="21">
        <f>B274/'Total x Ano'!$J$30</f>
        <v>1.0769968474059367E-4</v>
      </c>
      <c r="P274" s="21">
        <f>C274/'Total x Ano'!$J$30</f>
        <v>0</v>
      </c>
      <c r="Q274" s="21">
        <f>D274/'Total x Ano'!$J$30</f>
        <v>0</v>
      </c>
      <c r="R274" s="21">
        <f>E274/'Total x Ano'!$J$30</f>
        <v>0</v>
      </c>
      <c r="S274" s="21">
        <f>F274/'Total x Ano'!$J$30</f>
        <v>5.0253073943301184E-4</v>
      </c>
      <c r="T274" s="21">
        <f>G274/'Total x Ano'!$J$30</f>
        <v>0</v>
      </c>
      <c r="U274" s="21">
        <f>H274/'Total x Ano'!$J$30</f>
        <v>0</v>
      </c>
      <c r="V274" s="21">
        <f>I274/'Total x Ano'!$J$30</f>
        <v>2.9819096638358256E-5</v>
      </c>
      <c r="W274" s="21">
        <f>J274/'Total x Ano'!$J$30</f>
        <v>0</v>
      </c>
      <c r="X274" s="21">
        <f>K274/'Total x Ano'!$J$30</f>
        <v>0</v>
      </c>
      <c r="Y274" s="21">
        <f>L274/'Total x Ano'!$J$30</f>
        <v>6.4004952081196382E-4</v>
      </c>
    </row>
    <row r="275" spans="1:25" x14ac:dyDescent="0.25">
      <c r="A275" s="124" t="s">
        <v>543</v>
      </c>
      <c r="B275" s="174">
        <f>'[1]SCC x Atuacao = Comércio'!B51</f>
        <v>12951.474176364476</v>
      </c>
      <c r="C275" s="174">
        <f>'[1]SCC x Atuacao = Comércio'!C51</f>
        <v>0</v>
      </c>
      <c r="D275" s="174">
        <f>'[1]SCC x Atuacao = Comércio'!D51</f>
        <v>0</v>
      </c>
      <c r="E275" s="174">
        <f>'[1]SCC x Atuacao = Comércio'!E51</f>
        <v>0</v>
      </c>
      <c r="F275" s="174">
        <f>'[1]SCC x Atuacao = Comércio'!F51</f>
        <v>40293.97550160122</v>
      </c>
      <c r="G275" s="174">
        <f>'[1]SCC x Atuacao = Comércio'!G51</f>
        <v>0</v>
      </c>
      <c r="H275" s="174">
        <f>'[1]SCC x Atuacao = Comércio'!H51</f>
        <v>0</v>
      </c>
      <c r="I275" s="174">
        <f>'[1]SCC x Atuacao = Comércio'!I51</f>
        <v>731.62560444842995</v>
      </c>
      <c r="J275" s="174">
        <f>'[1]SCC x Atuacao = Comércio'!J51</f>
        <v>0</v>
      </c>
      <c r="K275" s="174">
        <f>'[1]SCC x Atuacao = Comércio'!K51</f>
        <v>0</v>
      </c>
      <c r="L275" s="174">
        <f t="shared" si="16"/>
        <v>53977.075282414131</v>
      </c>
      <c r="N275" s="124" t="s">
        <v>543</v>
      </c>
      <c r="O275" s="21">
        <f>B275/'Total x Ano'!$J$30</f>
        <v>1.8554678378391462E-4</v>
      </c>
      <c r="P275" s="21">
        <f>C275/'Total x Ano'!$J$30</f>
        <v>0</v>
      </c>
      <c r="Q275" s="21">
        <f>D275/'Total x Ano'!$J$30</f>
        <v>0</v>
      </c>
      <c r="R275" s="21">
        <f>E275/'Total x Ano'!$J$30</f>
        <v>0</v>
      </c>
      <c r="S275" s="21">
        <f>F275/'Total x Ano'!$J$30</f>
        <v>5.7726382791496332E-4</v>
      </c>
      <c r="T275" s="21">
        <f>G275/'Total x Ano'!$J$30</f>
        <v>0</v>
      </c>
      <c r="U275" s="21">
        <f>H275/'Total x Ano'!$J$30</f>
        <v>0</v>
      </c>
      <c r="V275" s="21">
        <f>I275/'Total x Ano'!$J$30</f>
        <v>1.0481492376142342E-5</v>
      </c>
      <c r="W275" s="21">
        <f>J275/'Total x Ano'!$J$30</f>
        <v>0</v>
      </c>
      <c r="X275" s="21">
        <f>K275/'Total x Ano'!$J$30</f>
        <v>0</v>
      </c>
      <c r="Y275" s="21">
        <f>L275/'Total x Ano'!$J$30</f>
        <v>7.7329210407502038E-4</v>
      </c>
    </row>
    <row r="276" spans="1:25" x14ac:dyDescent="0.25">
      <c r="A276" s="124" t="s">
        <v>544</v>
      </c>
      <c r="B276" s="174">
        <f>'[1]SCC x Atuacao = Comércio'!B52</f>
        <v>43754.808411577818</v>
      </c>
      <c r="C276" s="174">
        <f>'[1]SCC x Atuacao = Comércio'!C52</f>
        <v>0</v>
      </c>
      <c r="D276" s="174">
        <f>'[1]SCC x Atuacao = Comércio'!D52</f>
        <v>0</v>
      </c>
      <c r="E276" s="174">
        <f>'[1]SCC x Atuacao = Comércio'!E52</f>
        <v>0</v>
      </c>
      <c r="F276" s="174">
        <f>'[1]SCC x Atuacao = Comércio'!F52</f>
        <v>276591.49479570292</v>
      </c>
      <c r="G276" s="174">
        <f>'[1]SCC x Atuacao = Comércio'!G52</f>
        <v>0</v>
      </c>
      <c r="H276" s="174">
        <f>'[1]SCC x Atuacao = Comércio'!H52</f>
        <v>0</v>
      </c>
      <c r="I276" s="174">
        <f>'[1]SCC x Atuacao = Comércio'!I52</f>
        <v>19108.842004985439</v>
      </c>
      <c r="J276" s="174">
        <f>'[1]SCC x Atuacao = Comércio'!J52</f>
        <v>0</v>
      </c>
      <c r="K276" s="174">
        <f>'[1]SCC x Atuacao = Comércio'!K52</f>
        <v>0</v>
      </c>
      <c r="L276" s="174">
        <f t="shared" si="16"/>
        <v>339455.14521226619</v>
      </c>
      <c r="N276" s="124" t="s">
        <v>544</v>
      </c>
      <c r="O276" s="21">
        <f>B276/'Total x Ano'!$J$30</f>
        <v>6.2684477962095177E-4</v>
      </c>
      <c r="P276" s="21">
        <f>C276/'Total x Ano'!$J$30</f>
        <v>0</v>
      </c>
      <c r="Q276" s="21">
        <f>D276/'Total x Ano'!$J$30</f>
        <v>0</v>
      </c>
      <c r="R276" s="21">
        <f>E276/'Total x Ano'!$J$30</f>
        <v>0</v>
      </c>
      <c r="S276" s="21">
        <f>F276/'Total x Ano'!$J$30</f>
        <v>3.9625344252304968E-3</v>
      </c>
      <c r="T276" s="21">
        <f>G276/'Total x Ano'!$J$30</f>
        <v>0</v>
      </c>
      <c r="U276" s="21">
        <f>H276/'Total x Ano'!$J$30</f>
        <v>0</v>
      </c>
      <c r="V276" s="21">
        <f>I276/'Total x Ano'!$J$30</f>
        <v>2.7375912020351006E-4</v>
      </c>
      <c r="W276" s="21">
        <f>J276/'Total x Ano'!$J$30</f>
        <v>0</v>
      </c>
      <c r="X276" s="21">
        <f>K276/'Total x Ano'!$J$30</f>
        <v>0</v>
      </c>
      <c r="Y276" s="21">
        <f>L276/'Total x Ano'!$J$30</f>
        <v>4.863138325054959E-3</v>
      </c>
    </row>
    <row r="277" spans="1:25" x14ac:dyDescent="0.25">
      <c r="A277" s="124" t="s">
        <v>545</v>
      </c>
      <c r="B277" s="174">
        <f>'[1]SCC x Atuacao = Comércio'!B53</f>
        <v>133023.376335059</v>
      </c>
      <c r="C277" s="174">
        <f>'[1]SCC x Atuacao = Comércio'!C53</f>
        <v>0</v>
      </c>
      <c r="D277" s="174">
        <f>'[1]SCC x Atuacao = Comércio'!D53</f>
        <v>0</v>
      </c>
      <c r="E277" s="174">
        <f>'[1]SCC x Atuacao = Comércio'!E53</f>
        <v>0</v>
      </c>
      <c r="F277" s="174">
        <f>'[1]SCC x Atuacao = Comércio'!F53</f>
        <v>634052.488880296</v>
      </c>
      <c r="G277" s="174">
        <f>'[1]SCC x Atuacao = Comércio'!G53</f>
        <v>0</v>
      </c>
      <c r="H277" s="174">
        <f>'[1]SCC x Atuacao = Comércio'!H53</f>
        <v>0</v>
      </c>
      <c r="I277" s="174">
        <f>'[1]SCC x Atuacao = Comércio'!I53</f>
        <v>51797.912414048136</v>
      </c>
      <c r="J277" s="174">
        <f>'[1]SCC x Atuacao = Comércio'!J53</f>
        <v>0</v>
      </c>
      <c r="K277" s="174">
        <f>'[1]SCC x Atuacao = Comércio'!K53</f>
        <v>0</v>
      </c>
      <c r="L277" s="174">
        <f t="shared" si="16"/>
        <v>818873.77762940316</v>
      </c>
      <c r="N277" s="124" t="s">
        <v>545</v>
      </c>
      <c r="O277" s="21">
        <f>B277/'Total x Ano'!$J$30</f>
        <v>1.9057336107800385E-3</v>
      </c>
      <c r="P277" s="21">
        <f>C277/'Total x Ano'!$J$30</f>
        <v>0</v>
      </c>
      <c r="Q277" s="21">
        <f>D277/'Total x Ano'!$J$30</f>
        <v>0</v>
      </c>
      <c r="R277" s="21">
        <f>E277/'Total x Ano'!$J$30</f>
        <v>0</v>
      </c>
      <c r="S277" s="21">
        <f>F277/'Total x Ano'!$J$30</f>
        <v>9.0836300532198544E-3</v>
      </c>
      <c r="T277" s="21">
        <f>G277/'Total x Ano'!$J$30</f>
        <v>0</v>
      </c>
      <c r="U277" s="21">
        <f>H277/'Total x Ano'!$J$30</f>
        <v>0</v>
      </c>
      <c r="V277" s="21">
        <f>I277/'Total x Ano'!$J$30</f>
        <v>7.4207274973275351E-4</v>
      </c>
      <c r="W277" s="21">
        <f>J277/'Total x Ano'!$J$30</f>
        <v>0</v>
      </c>
      <c r="X277" s="21">
        <f>K277/'Total x Ano'!$J$30</f>
        <v>0</v>
      </c>
      <c r="Y277" s="21">
        <f>L277/'Total x Ano'!$J$30</f>
        <v>1.1731436413732647E-2</v>
      </c>
    </row>
    <row r="278" spans="1:25" x14ac:dyDescent="0.25">
      <c r="A278" s="124" t="s">
        <v>546</v>
      </c>
      <c r="B278" s="174">
        <f>'[1]SCC x Atuacao = Comércio'!B54</f>
        <v>34818.929911865474</v>
      </c>
      <c r="C278" s="174">
        <f>'[1]SCC x Atuacao = Comércio'!C54</f>
        <v>0</v>
      </c>
      <c r="D278" s="174">
        <f>'[1]SCC x Atuacao = Comércio'!D54</f>
        <v>0</v>
      </c>
      <c r="E278" s="174">
        <f>'[1]SCC x Atuacao = Comércio'!E54</f>
        <v>0</v>
      </c>
      <c r="F278" s="174">
        <f>'[1]SCC x Atuacao = Comércio'!F54</f>
        <v>133105.37136049429</v>
      </c>
      <c r="G278" s="174">
        <f>'[1]SCC x Atuacao = Comércio'!G54</f>
        <v>0</v>
      </c>
      <c r="H278" s="174">
        <f>'[1]SCC x Atuacao = Comércio'!H54</f>
        <v>0</v>
      </c>
      <c r="I278" s="174">
        <f>'[1]SCC x Atuacao = Comércio'!I54</f>
        <v>11734.372728811548</v>
      </c>
      <c r="J278" s="174">
        <f>'[1]SCC x Atuacao = Comércio'!J54</f>
        <v>0</v>
      </c>
      <c r="K278" s="174">
        <f>'[1]SCC x Atuacao = Comércio'!K54</f>
        <v>0</v>
      </c>
      <c r="L278" s="174">
        <f t="shared" si="16"/>
        <v>179658.67400117131</v>
      </c>
      <c r="N278" s="124" t="s">
        <v>546</v>
      </c>
      <c r="O278" s="21">
        <f>B278/'Total x Ano'!$J$30</f>
        <v>4.9882664876359868E-4</v>
      </c>
      <c r="P278" s="21">
        <f>C278/'Total x Ano'!$J$30</f>
        <v>0</v>
      </c>
      <c r="Q278" s="21">
        <f>D278/'Total x Ano'!$J$30</f>
        <v>0</v>
      </c>
      <c r="R278" s="21">
        <f>E278/'Total x Ano'!$J$30</f>
        <v>0</v>
      </c>
      <c r="S278" s="21">
        <f>F278/'Total x Ano'!$J$30</f>
        <v>1.906908296614919E-3</v>
      </c>
      <c r="T278" s="21">
        <f>G278/'Total x Ano'!$J$30</f>
        <v>0</v>
      </c>
      <c r="U278" s="21">
        <f>H278/'Total x Ano'!$J$30</f>
        <v>0</v>
      </c>
      <c r="V278" s="21">
        <f>I278/'Total x Ano'!$J$30</f>
        <v>1.6811021586454099E-4</v>
      </c>
      <c r="W278" s="21">
        <f>J278/'Total x Ano'!$J$30</f>
        <v>0</v>
      </c>
      <c r="X278" s="21">
        <f>K278/'Total x Ano'!$J$30</f>
        <v>0</v>
      </c>
      <c r="Y278" s="21">
        <f>L278/'Total x Ano'!$J$30</f>
        <v>2.5738451612430588E-3</v>
      </c>
    </row>
    <row r="279" spans="1:25" x14ac:dyDescent="0.25">
      <c r="A279" s="124" t="s">
        <v>547</v>
      </c>
      <c r="B279" s="174">
        <f>'[1]SCC x Atuacao = Comércio'!B55</f>
        <v>211264.57342285826</v>
      </c>
      <c r="C279" s="174">
        <f>'[1]SCC x Atuacao = Comércio'!C55</f>
        <v>0</v>
      </c>
      <c r="D279" s="174">
        <f>'[1]SCC x Atuacao = Comércio'!D55</f>
        <v>0</v>
      </c>
      <c r="E279" s="174">
        <f>'[1]SCC x Atuacao = Comércio'!E55</f>
        <v>0</v>
      </c>
      <c r="F279" s="174">
        <f>'[1]SCC x Atuacao = Comércio'!F55</f>
        <v>927852.44835511164</v>
      </c>
      <c r="G279" s="174">
        <f>'[1]SCC x Atuacao = Comércio'!G55</f>
        <v>0</v>
      </c>
      <c r="H279" s="174">
        <f>'[1]SCC x Atuacao = Comércio'!H55</f>
        <v>0</v>
      </c>
      <c r="I279" s="174">
        <f>'[1]SCC x Atuacao = Comércio'!I55</f>
        <v>31591.559585647836</v>
      </c>
      <c r="J279" s="174">
        <f>'[1]SCC x Atuacao = Comércio'!J55</f>
        <v>0</v>
      </c>
      <c r="K279" s="174">
        <f>'[1]SCC x Atuacao = Comércio'!K55</f>
        <v>0</v>
      </c>
      <c r="L279" s="174">
        <f t="shared" si="16"/>
        <v>1170708.5813636177</v>
      </c>
      <c r="N279" s="124" t="s">
        <v>547</v>
      </c>
      <c r="O279" s="21">
        <f>B279/'Total x Ano'!$J$30</f>
        <v>3.0266409516245094E-3</v>
      </c>
      <c r="P279" s="21">
        <f>C279/'Total x Ano'!$J$30</f>
        <v>0</v>
      </c>
      <c r="Q279" s="21">
        <f>D279/'Total x Ano'!$J$30</f>
        <v>0</v>
      </c>
      <c r="R279" s="21">
        <f>E279/'Total x Ano'!$J$30</f>
        <v>0</v>
      </c>
      <c r="S279" s="21">
        <f>F279/'Total x Ano'!$J$30</f>
        <v>1.3292698211335786E-2</v>
      </c>
      <c r="T279" s="21">
        <f>G279/'Total x Ano'!$J$30</f>
        <v>0</v>
      </c>
      <c r="U279" s="21">
        <f>H279/'Total x Ano'!$J$30</f>
        <v>0</v>
      </c>
      <c r="V279" s="21">
        <f>I279/'Total x Ano'!$J$30</f>
        <v>4.5259035350061263E-4</v>
      </c>
      <c r="W279" s="21">
        <f>J279/'Total x Ano'!$J$30</f>
        <v>0</v>
      </c>
      <c r="X279" s="21">
        <f>K279/'Total x Ano'!$J$30</f>
        <v>0</v>
      </c>
      <c r="Y279" s="21">
        <f>L279/'Total x Ano'!$J$30</f>
        <v>1.6771929516460907E-2</v>
      </c>
    </row>
    <row r="280" spans="1:25" x14ac:dyDescent="0.25">
      <c r="A280" s="124" t="s">
        <v>548</v>
      </c>
      <c r="B280" s="174">
        <f>'[1]SCC x Atuacao = Comércio'!B56</f>
        <v>802356.71427755081</v>
      </c>
      <c r="C280" s="174">
        <f>'[1]SCC x Atuacao = Comércio'!C56</f>
        <v>0</v>
      </c>
      <c r="D280" s="174">
        <f>'[1]SCC x Atuacao = Comércio'!D56</f>
        <v>0</v>
      </c>
      <c r="E280" s="174">
        <f>'[1]SCC x Atuacao = Comércio'!E56</f>
        <v>0</v>
      </c>
      <c r="F280" s="174">
        <f>'[1]SCC x Atuacao = Comércio'!F56</f>
        <v>3673276.3121300591</v>
      </c>
      <c r="G280" s="174">
        <f>'[1]SCC x Atuacao = Comércio'!G56</f>
        <v>0</v>
      </c>
      <c r="H280" s="174">
        <f>'[1]SCC x Atuacao = Comércio'!H56</f>
        <v>0</v>
      </c>
      <c r="I280" s="174">
        <f>'[1]SCC x Atuacao = Comércio'!I56</f>
        <v>151105.86667562593</v>
      </c>
      <c r="J280" s="174">
        <f>'[1]SCC x Atuacao = Comércio'!J56</f>
        <v>0</v>
      </c>
      <c r="K280" s="174">
        <f>'[1]SCC x Atuacao = Comércio'!K56</f>
        <v>0</v>
      </c>
      <c r="L280" s="174">
        <f t="shared" si="16"/>
        <v>4626738.8930832352</v>
      </c>
      <c r="N280" s="124" t="s">
        <v>548</v>
      </c>
      <c r="O280" s="21">
        <f>B280/'Total x Ano'!$J$30</f>
        <v>1.1494807907914814E-2</v>
      </c>
      <c r="P280" s="21">
        <f>C280/'Total x Ano'!$J$30</f>
        <v>0</v>
      </c>
      <c r="Q280" s="21">
        <f>D280/'Total x Ano'!$J$30</f>
        <v>0</v>
      </c>
      <c r="R280" s="21">
        <f>E280/'Total x Ano'!$J$30</f>
        <v>0</v>
      </c>
      <c r="S280" s="21">
        <f>F280/'Total x Ano'!$J$30</f>
        <v>5.2624480918873201E-2</v>
      </c>
      <c r="T280" s="21">
        <f>G280/'Total x Ano'!$J$30</f>
        <v>0</v>
      </c>
      <c r="U280" s="21">
        <f>H280/'Total x Ano'!$J$30</f>
        <v>0</v>
      </c>
      <c r="V280" s="21">
        <f>I280/'Total x Ano'!$J$30</f>
        <v>2.164788902850095E-3</v>
      </c>
      <c r="W280" s="21">
        <f>J280/'Total x Ano'!$J$30</f>
        <v>0</v>
      </c>
      <c r="X280" s="21">
        <f>K280/'Total x Ano'!$J$30</f>
        <v>0</v>
      </c>
      <c r="Y280" s="21">
        <f>L280/'Total x Ano'!$J$30</f>
        <v>6.6284077729638097E-2</v>
      </c>
    </row>
    <row r="281" spans="1:25" x14ac:dyDescent="0.25">
      <c r="A281" s="124" t="s">
        <v>549</v>
      </c>
      <c r="B281" s="174">
        <f>'[1]SCC x Atuacao = Comércio'!B57</f>
        <v>195310.92390389941</v>
      </c>
      <c r="C281" s="174">
        <f>'[1]SCC x Atuacao = Comércio'!C57</f>
        <v>0</v>
      </c>
      <c r="D281" s="174">
        <f>'[1]SCC x Atuacao = Comércio'!D57</f>
        <v>0</v>
      </c>
      <c r="E281" s="174">
        <f>'[1]SCC x Atuacao = Comércio'!E57</f>
        <v>0</v>
      </c>
      <c r="F281" s="174">
        <f>'[1]SCC x Atuacao = Comércio'!F57</f>
        <v>582066.47522730078</v>
      </c>
      <c r="G281" s="174">
        <f>'[1]SCC x Atuacao = Comércio'!G57</f>
        <v>0</v>
      </c>
      <c r="H281" s="174">
        <f>'[1]SCC x Atuacao = Comércio'!H57</f>
        <v>0</v>
      </c>
      <c r="I281" s="174">
        <f>'[1]SCC x Atuacao = Comércio'!I57</f>
        <v>35983.38034127943</v>
      </c>
      <c r="J281" s="174">
        <f>'[1]SCC x Atuacao = Comércio'!J57</f>
        <v>0</v>
      </c>
      <c r="K281" s="174">
        <f>'[1]SCC x Atuacao = Comércio'!K57</f>
        <v>0</v>
      </c>
      <c r="L281" s="174">
        <f t="shared" si="16"/>
        <v>813360.7794724796</v>
      </c>
      <c r="N281" s="124" t="s">
        <v>549</v>
      </c>
      <c r="O281" s="21">
        <f>B281/'Total x Ano'!$J$30</f>
        <v>2.7980840848501718E-3</v>
      </c>
      <c r="P281" s="21">
        <f>C281/'Total x Ano'!$J$30</f>
        <v>0</v>
      </c>
      <c r="Q281" s="21">
        <f>D281/'Total x Ano'!$J$30</f>
        <v>0</v>
      </c>
      <c r="R281" s="21">
        <f>E281/'Total x Ano'!$J$30</f>
        <v>0</v>
      </c>
      <c r="S281" s="21">
        <f>F281/'Total x Ano'!$J$30</f>
        <v>8.3388625075559858E-3</v>
      </c>
      <c r="T281" s="21">
        <f>G281/'Total x Ano'!$J$30</f>
        <v>0</v>
      </c>
      <c r="U281" s="21">
        <f>H281/'Total x Ano'!$J$30</f>
        <v>0</v>
      </c>
      <c r="V281" s="21">
        <f>I281/'Total x Ano'!$J$30</f>
        <v>5.1550892207946966E-4</v>
      </c>
      <c r="W281" s="21">
        <f>J281/'Total x Ano'!$J$30</f>
        <v>0</v>
      </c>
      <c r="X281" s="21">
        <f>K281/'Total x Ano'!$J$30</f>
        <v>0</v>
      </c>
      <c r="Y281" s="21">
        <f>L281/'Total x Ano'!$J$30</f>
        <v>1.1652455514485627E-2</v>
      </c>
    </row>
    <row r="282" spans="1:25" x14ac:dyDescent="0.25">
      <c r="A282" s="124" t="s">
        <v>550</v>
      </c>
      <c r="B282" s="174">
        <f>'[1]SCC x Atuacao = Comércio'!B58</f>
        <v>124475.91892764135</v>
      </c>
      <c r="C282" s="174">
        <f>'[1]SCC x Atuacao = Comércio'!C58</f>
        <v>0</v>
      </c>
      <c r="D282" s="174">
        <f>'[1]SCC x Atuacao = Comércio'!D58</f>
        <v>0</v>
      </c>
      <c r="E282" s="174">
        <f>'[1]SCC x Atuacao = Comércio'!E58</f>
        <v>0</v>
      </c>
      <c r="F282" s="174">
        <f>'[1]SCC x Atuacao = Comércio'!F58</f>
        <v>240999.78222425762</v>
      </c>
      <c r="G282" s="174">
        <f>'[1]SCC x Atuacao = Comércio'!G58</f>
        <v>0</v>
      </c>
      <c r="H282" s="174">
        <f>'[1]SCC x Atuacao = Comércio'!H58</f>
        <v>0</v>
      </c>
      <c r="I282" s="174">
        <f>'[1]SCC x Atuacao = Comércio'!I58</f>
        <v>12880.81638549635</v>
      </c>
      <c r="J282" s="174">
        <f>'[1]SCC x Atuacao = Comércio'!J58</f>
        <v>0</v>
      </c>
      <c r="K282" s="174">
        <f>'[1]SCC x Atuacao = Comércio'!K58</f>
        <v>0</v>
      </c>
      <c r="L282" s="174">
        <f t="shared" si="16"/>
        <v>378356.5175373953</v>
      </c>
      <c r="N282" s="124" t="s">
        <v>550</v>
      </c>
      <c r="O282" s="21">
        <f>B282/'Total x Ano'!$J$30</f>
        <v>1.7832801193952048E-3</v>
      </c>
      <c r="P282" s="21">
        <f>C282/'Total x Ano'!$J$30</f>
        <v>0</v>
      </c>
      <c r="Q282" s="21">
        <f>D282/'Total x Ano'!$J$30</f>
        <v>0</v>
      </c>
      <c r="R282" s="21">
        <f>E282/'Total x Ano'!$J$30</f>
        <v>0</v>
      </c>
      <c r="S282" s="21">
        <f>F282/'Total x Ano'!$J$30</f>
        <v>3.452636655519857E-3</v>
      </c>
      <c r="T282" s="21">
        <f>G282/'Total x Ano'!$J$30</f>
        <v>0</v>
      </c>
      <c r="U282" s="21">
        <f>H282/'Total x Ano'!$J$30</f>
        <v>0</v>
      </c>
      <c r="V282" s="21">
        <f>I282/'Total x Ano'!$J$30</f>
        <v>1.8453451864202191E-4</v>
      </c>
      <c r="W282" s="21">
        <f>J282/'Total x Ano'!$J$30</f>
        <v>0</v>
      </c>
      <c r="X282" s="21">
        <f>K282/'Total x Ano'!$J$30</f>
        <v>0</v>
      </c>
      <c r="Y282" s="21">
        <f>L282/'Total x Ano'!$J$30</f>
        <v>5.4204512935570829E-3</v>
      </c>
    </row>
    <row r="283" spans="1:25" x14ac:dyDescent="0.25">
      <c r="A283" s="124" t="s">
        <v>551</v>
      </c>
      <c r="B283" s="174">
        <f>'[1]SCC x Atuacao = Comércio'!B59</f>
        <v>155842.70626374375</v>
      </c>
      <c r="C283" s="174">
        <f>'[1]SCC x Atuacao = Comércio'!C59</f>
        <v>0</v>
      </c>
      <c r="D283" s="174">
        <f>'[1]SCC x Atuacao = Comércio'!D59</f>
        <v>0</v>
      </c>
      <c r="E283" s="174">
        <f>'[1]SCC x Atuacao = Comércio'!E59</f>
        <v>0</v>
      </c>
      <c r="F283" s="174">
        <f>'[1]SCC x Atuacao = Comércio'!F59</f>
        <v>473124.23519992479</v>
      </c>
      <c r="G283" s="174">
        <f>'[1]SCC x Atuacao = Comércio'!G59</f>
        <v>0</v>
      </c>
      <c r="H283" s="174">
        <f>'[1]SCC x Atuacao = Comércio'!H59</f>
        <v>0</v>
      </c>
      <c r="I283" s="174">
        <f>'[1]SCC x Atuacao = Comércio'!I59</f>
        <v>26127.696469543211</v>
      </c>
      <c r="J283" s="174">
        <f>'[1]SCC x Atuacao = Comércio'!J59</f>
        <v>0</v>
      </c>
      <c r="K283" s="174">
        <f>'[1]SCC x Atuacao = Comércio'!K59</f>
        <v>0</v>
      </c>
      <c r="L283" s="174">
        <f t="shared" si="16"/>
        <v>655094.63793321187</v>
      </c>
      <c r="N283" s="124" t="s">
        <v>551</v>
      </c>
      <c r="O283" s="21">
        <f>B283/'Total x Ano'!$J$30</f>
        <v>2.2326503168410617E-3</v>
      </c>
      <c r="P283" s="21">
        <f>C283/'Total x Ano'!$J$30</f>
        <v>0</v>
      </c>
      <c r="Q283" s="21">
        <f>D283/'Total x Ano'!$J$30</f>
        <v>0</v>
      </c>
      <c r="R283" s="21">
        <f>E283/'Total x Ano'!$J$30</f>
        <v>0</v>
      </c>
      <c r="S283" s="21">
        <f>F283/'Total x Ano'!$J$30</f>
        <v>6.7781226272894011E-3</v>
      </c>
      <c r="T283" s="21">
        <f>G283/'Total x Ano'!$J$30</f>
        <v>0</v>
      </c>
      <c r="U283" s="21">
        <f>H283/'Total x Ano'!$J$30</f>
        <v>0</v>
      </c>
      <c r="V283" s="21">
        <f>I283/'Total x Ano'!$J$30</f>
        <v>3.7431337788969044E-4</v>
      </c>
      <c r="W283" s="21">
        <f>J283/'Total x Ano'!$J$30</f>
        <v>0</v>
      </c>
      <c r="X283" s="21">
        <f>K283/'Total x Ano'!$J$30</f>
        <v>0</v>
      </c>
      <c r="Y283" s="21">
        <f>L283/'Total x Ano'!$J$30</f>
        <v>9.3850863220201544E-3</v>
      </c>
    </row>
    <row r="284" spans="1:25" x14ac:dyDescent="0.25">
      <c r="A284" s="124" t="s">
        <v>552</v>
      </c>
      <c r="B284" s="174">
        <f>'[1]SCC x Atuacao = Comércio'!B60</f>
        <v>20390.445531200992</v>
      </c>
      <c r="C284" s="174">
        <f>'[1]SCC x Atuacao = Comércio'!C60</f>
        <v>0</v>
      </c>
      <c r="D284" s="174">
        <f>'[1]SCC x Atuacao = Comércio'!D60</f>
        <v>0</v>
      </c>
      <c r="E284" s="174">
        <f>'[1]SCC x Atuacao = Comércio'!E60</f>
        <v>0</v>
      </c>
      <c r="F284" s="174">
        <f>'[1]SCC x Atuacao = Comércio'!F60</f>
        <v>58351.974661332868</v>
      </c>
      <c r="G284" s="174">
        <f>'[1]SCC x Atuacao = Comércio'!G60</f>
        <v>0</v>
      </c>
      <c r="H284" s="174">
        <f>'[1]SCC x Atuacao = Comércio'!H60</f>
        <v>0</v>
      </c>
      <c r="I284" s="174">
        <f>'[1]SCC x Atuacao = Comércio'!I60</f>
        <v>4332.8724778700171</v>
      </c>
      <c r="J284" s="174">
        <f>'[1]SCC x Atuacao = Comércio'!J60</f>
        <v>0</v>
      </c>
      <c r="K284" s="174">
        <f>'[1]SCC x Atuacao = Comércio'!K60</f>
        <v>0</v>
      </c>
      <c r="L284" s="174">
        <f t="shared" si="16"/>
        <v>83075.292670403869</v>
      </c>
      <c r="N284" s="124" t="s">
        <v>552</v>
      </c>
      <c r="O284" s="21">
        <f>B284/'Total x Ano'!$J$30</f>
        <v>2.9211976464732037E-4</v>
      </c>
      <c r="P284" s="21">
        <f>C284/'Total x Ano'!$J$30</f>
        <v>0</v>
      </c>
      <c r="Q284" s="21">
        <f>D284/'Total x Ano'!$J$30</f>
        <v>0</v>
      </c>
      <c r="R284" s="21">
        <f>E284/'Total x Ano'!$J$30</f>
        <v>0</v>
      </c>
      <c r="S284" s="21">
        <f>F284/'Total x Ano'!$J$30</f>
        <v>8.3596825183108049E-4</v>
      </c>
      <c r="T284" s="21">
        <f>G284/'Total x Ano'!$J$30</f>
        <v>0</v>
      </c>
      <c r="U284" s="21">
        <f>H284/'Total x Ano'!$J$30</f>
        <v>0</v>
      </c>
      <c r="V284" s="21">
        <f>I284/'Total x Ano'!$J$30</f>
        <v>6.2074057506270229E-5</v>
      </c>
      <c r="W284" s="21">
        <f>J284/'Total x Ano'!$J$30</f>
        <v>0</v>
      </c>
      <c r="X284" s="21">
        <f>K284/'Total x Ano'!$J$30</f>
        <v>0</v>
      </c>
      <c r="Y284" s="21">
        <f>L284/'Total x Ano'!$J$30</f>
        <v>1.1901620739846711E-3</v>
      </c>
    </row>
    <row r="285" spans="1:25" x14ac:dyDescent="0.25">
      <c r="A285" s="124" t="s">
        <v>553</v>
      </c>
      <c r="B285" s="174">
        <f>'[1]SCC x Atuacao = Comércio'!B61</f>
        <v>16050.245584968088</v>
      </c>
      <c r="C285" s="174">
        <f>'[1]SCC x Atuacao = Comércio'!C61</f>
        <v>0</v>
      </c>
      <c r="D285" s="174">
        <f>'[1]SCC x Atuacao = Comércio'!D61</f>
        <v>0</v>
      </c>
      <c r="E285" s="174">
        <f>'[1]SCC x Atuacao = Comércio'!E61</f>
        <v>0</v>
      </c>
      <c r="F285" s="174">
        <f>'[1]SCC x Atuacao = Comércio'!F61</f>
        <v>69839.602786529358</v>
      </c>
      <c r="G285" s="174">
        <f>'[1]SCC x Atuacao = Comércio'!G61</f>
        <v>0</v>
      </c>
      <c r="H285" s="174">
        <f>'[1]SCC x Atuacao = Comércio'!H61</f>
        <v>0</v>
      </c>
      <c r="I285" s="174">
        <f>'[1]SCC x Atuacao = Comércio'!I61</f>
        <v>4715.2256086172847</v>
      </c>
      <c r="J285" s="174">
        <f>'[1]SCC x Atuacao = Comércio'!J61</f>
        <v>0</v>
      </c>
      <c r="K285" s="174">
        <f>'[1]SCC x Atuacao = Comércio'!K61</f>
        <v>0</v>
      </c>
      <c r="L285" s="174">
        <f t="shared" si="16"/>
        <v>90605.073980114728</v>
      </c>
      <c r="N285" s="124" t="s">
        <v>553</v>
      </c>
      <c r="O285" s="21">
        <f>B285/'Total x Ano'!$J$30</f>
        <v>2.2994073158618295E-4</v>
      </c>
      <c r="P285" s="21">
        <f>C285/'Total x Ano'!$J$30</f>
        <v>0</v>
      </c>
      <c r="Q285" s="21">
        <f>D285/'Total x Ano'!$J$30</f>
        <v>0</v>
      </c>
      <c r="R285" s="21">
        <f>E285/'Total x Ano'!$J$30</f>
        <v>0</v>
      </c>
      <c r="S285" s="21">
        <f>F285/'Total x Ano'!$J$30</f>
        <v>1.0005435289702398E-3</v>
      </c>
      <c r="T285" s="21">
        <f>G285/'Total x Ano'!$J$30</f>
        <v>0</v>
      </c>
      <c r="U285" s="21">
        <f>H285/'Total x Ano'!$J$30</f>
        <v>0</v>
      </c>
      <c r="V285" s="21">
        <f>I285/'Total x Ano'!$J$30</f>
        <v>6.7551765504123839E-5</v>
      </c>
      <c r="W285" s="21">
        <f>J285/'Total x Ano'!$J$30</f>
        <v>0</v>
      </c>
      <c r="X285" s="21">
        <f>K285/'Total x Ano'!$J$30</f>
        <v>0</v>
      </c>
      <c r="Y285" s="21">
        <f>L285/'Total x Ano'!$J$30</f>
        <v>1.2980360260605465E-3</v>
      </c>
    </row>
    <row r="286" spans="1:25" x14ac:dyDescent="0.25">
      <c r="A286" s="124" t="s">
        <v>554</v>
      </c>
      <c r="B286" s="174">
        <f>'[1]SCC x Atuacao = Comércio'!B62</f>
        <v>51699.236938723509</v>
      </c>
      <c r="C286" s="174">
        <f>'[1]SCC x Atuacao = Comércio'!C62</f>
        <v>0</v>
      </c>
      <c r="D286" s="174">
        <f>'[1]SCC x Atuacao = Comércio'!D62</f>
        <v>0</v>
      </c>
      <c r="E286" s="174">
        <f>'[1]SCC x Atuacao = Comércio'!E62</f>
        <v>0</v>
      </c>
      <c r="F286" s="174">
        <f>'[1]SCC x Atuacao = Comércio'!F62</f>
        <v>180712.86094979028</v>
      </c>
      <c r="G286" s="174">
        <f>'[1]SCC x Atuacao = Comércio'!G62</f>
        <v>0</v>
      </c>
      <c r="H286" s="174">
        <f>'[1]SCC x Atuacao = Comércio'!H62</f>
        <v>0</v>
      </c>
      <c r="I286" s="174">
        <f>'[1]SCC x Atuacao = Comércio'!I62</f>
        <v>19388.267155826499</v>
      </c>
      <c r="J286" s="174">
        <f>'[1]SCC x Atuacao = Comércio'!J62</f>
        <v>0</v>
      </c>
      <c r="K286" s="174">
        <f>'[1]SCC x Atuacao = Comércio'!K62</f>
        <v>0</v>
      </c>
      <c r="L286" s="174">
        <f t="shared" si="16"/>
        <v>251800.36504434029</v>
      </c>
      <c r="N286" s="124" t="s">
        <v>554</v>
      </c>
      <c r="O286" s="21">
        <f>B286/'Total x Ano'!$J$30</f>
        <v>7.4065909466650278E-4</v>
      </c>
      <c r="P286" s="21">
        <f>C286/'Total x Ano'!$J$30</f>
        <v>0</v>
      </c>
      <c r="Q286" s="21">
        <f>D286/'Total x Ano'!$J$30</f>
        <v>0</v>
      </c>
      <c r="R286" s="21">
        <f>E286/'Total x Ano'!$J$30</f>
        <v>0</v>
      </c>
      <c r="S286" s="21">
        <f>F286/'Total x Ano'!$J$30</f>
        <v>2.5889477661789652E-3</v>
      </c>
      <c r="T286" s="21">
        <f>G286/'Total x Ano'!$J$30</f>
        <v>0</v>
      </c>
      <c r="U286" s="21">
        <f>H286/'Total x Ano'!$J$30</f>
        <v>0</v>
      </c>
      <c r="V286" s="21">
        <f>I286/'Total x Ano'!$J$30</f>
        <v>2.7776225045269122E-4</v>
      </c>
      <c r="W286" s="21">
        <f>J286/'Total x Ano'!$J$30</f>
        <v>0</v>
      </c>
      <c r="X286" s="21">
        <f>K286/'Total x Ano'!$J$30</f>
        <v>0</v>
      </c>
      <c r="Y286" s="21">
        <f>L286/'Total x Ano'!$J$30</f>
        <v>3.6073691112981591E-3</v>
      </c>
    </row>
    <row r="287" spans="1:25" x14ac:dyDescent="0.25">
      <c r="A287" s="124" t="s">
        <v>555</v>
      </c>
      <c r="B287" s="174">
        <f>'[1]SCC x Atuacao = Comércio'!B63</f>
        <v>50955.142009161231</v>
      </c>
      <c r="C287" s="174">
        <f>'[1]SCC x Atuacao = Comércio'!C63</f>
        <v>0</v>
      </c>
      <c r="D287" s="174">
        <f>'[1]SCC x Atuacao = Comércio'!D63</f>
        <v>0</v>
      </c>
      <c r="E287" s="174">
        <f>'[1]SCC x Atuacao = Comércio'!E63</f>
        <v>0</v>
      </c>
      <c r="F287" s="174">
        <f>'[1]SCC x Atuacao = Comércio'!F63</f>
        <v>189488.56929656805</v>
      </c>
      <c r="G287" s="174">
        <f>'[1]SCC x Atuacao = Comércio'!G63</f>
        <v>0</v>
      </c>
      <c r="H287" s="174">
        <f>'[1]SCC x Atuacao = Comércio'!H63</f>
        <v>0</v>
      </c>
      <c r="I287" s="174">
        <f>'[1]SCC x Atuacao = Comércio'!I63</f>
        <v>10724.628239067657</v>
      </c>
      <c r="J287" s="174">
        <f>'[1]SCC x Atuacao = Comércio'!J63</f>
        <v>0</v>
      </c>
      <c r="K287" s="174">
        <f>'[1]SCC x Atuacao = Comércio'!K63</f>
        <v>0</v>
      </c>
      <c r="L287" s="174">
        <f t="shared" si="16"/>
        <v>251168.33954479694</v>
      </c>
      <c r="N287" s="124" t="s">
        <v>555</v>
      </c>
      <c r="O287" s="21">
        <f>B287/'Total x Ano'!$J$30</f>
        <v>7.2999896292164264E-4</v>
      </c>
      <c r="P287" s="21">
        <f>C287/'Total x Ano'!$J$30</f>
        <v>0</v>
      </c>
      <c r="Q287" s="21">
        <f>D287/'Total x Ano'!$J$30</f>
        <v>0</v>
      </c>
      <c r="R287" s="21">
        <f>E287/'Total x Ano'!$J$30</f>
        <v>0</v>
      </c>
      <c r="S287" s="21">
        <f>F287/'Total x Ano'!$J$30</f>
        <v>2.7146712503937436E-3</v>
      </c>
      <c r="T287" s="21">
        <f>G287/'Total x Ano'!$J$30</f>
        <v>0</v>
      </c>
      <c r="U287" s="21">
        <f>H287/'Total x Ano'!$J$30</f>
        <v>0</v>
      </c>
      <c r="V287" s="21">
        <f>I287/'Total x Ano'!$J$30</f>
        <v>1.5364430719930054E-4</v>
      </c>
      <c r="W287" s="21">
        <f>J287/'Total x Ano'!$J$30</f>
        <v>0</v>
      </c>
      <c r="X287" s="21">
        <f>K287/'Total x Ano'!$J$30</f>
        <v>0</v>
      </c>
      <c r="Y287" s="21">
        <f>L287/'Total x Ano'!$J$30</f>
        <v>3.5983145205146869E-3</v>
      </c>
    </row>
    <row r="288" spans="1:25" x14ac:dyDescent="0.25">
      <c r="A288" s="134" t="s">
        <v>95</v>
      </c>
      <c r="B288" s="174">
        <f>'[1]SCC x Atuacao = Comércio'!B64</f>
        <v>2080129.1816856856</v>
      </c>
      <c r="C288" s="174">
        <f>'[1]SCC x Atuacao = Comércio'!C64</f>
        <v>0</v>
      </c>
      <c r="D288" s="174">
        <f>'[1]SCC x Atuacao = Comércio'!D64</f>
        <v>0</v>
      </c>
      <c r="E288" s="174">
        <f>'[1]SCC x Atuacao = Comércio'!E64</f>
        <v>0</v>
      </c>
      <c r="F288" s="174">
        <f>'[1]SCC x Atuacao = Comércio'!F64</f>
        <v>8583564.3000567444</v>
      </c>
      <c r="G288" s="174">
        <f>'[1]SCC x Atuacao = Comércio'!G64</f>
        <v>0</v>
      </c>
      <c r="H288" s="174">
        <f>'[1]SCC x Atuacao = Comércio'!H64</f>
        <v>0</v>
      </c>
      <c r="I288" s="174">
        <f>'[1]SCC x Atuacao = Comércio'!I64</f>
        <v>434642.39434763847</v>
      </c>
      <c r="J288" s="174">
        <f>'[1]SCC x Atuacao = Comércio'!J64</f>
        <v>0</v>
      </c>
      <c r="K288" s="174">
        <f>'[1]SCC x Atuacao = Comércio'!K64</f>
        <v>0</v>
      </c>
      <c r="L288" s="174">
        <f t="shared" si="16"/>
        <v>11098335.876090068</v>
      </c>
      <c r="N288" s="124" t="s">
        <v>95</v>
      </c>
      <c r="O288" s="21">
        <f>B288/'Total x Ano'!$J$30</f>
        <v>2.9800567430478084E-2</v>
      </c>
      <c r="P288" s="21">
        <f>C288/'Total x Ano'!$J$30</f>
        <v>0</v>
      </c>
      <c r="Q288" s="21">
        <f>D288/'Total x Ano'!$J$30</f>
        <v>0</v>
      </c>
      <c r="R288" s="21">
        <f>E288/'Total x Ano'!$J$30</f>
        <v>0</v>
      </c>
      <c r="S288" s="21">
        <f>F288/'Total x Ano'!$J$30</f>
        <v>0.12297076978190141</v>
      </c>
      <c r="T288" s="21">
        <f>G288/'Total x Ano'!$J$30</f>
        <v>0</v>
      </c>
      <c r="U288" s="21">
        <f>H288/'Total x Ano'!$J$30</f>
        <v>0</v>
      </c>
      <c r="V288" s="21">
        <f>I288/'Total x Ano'!$J$30</f>
        <v>6.226819995095105E-3</v>
      </c>
      <c r="W288" s="21">
        <f>J288/'Total x Ano'!$J$30</f>
        <v>0</v>
      </c>
      <c r="X288" s="21">
        <f>K288/'Total x Ano'!$J$30</f>
        <v>0</v>
      </c>
      <c r="Y288" s="21">
        <f>L288/'Total x Ano'!$J$30</f>
        <v>0.15899815720747459</v>
      </c>
    </row>
    <row r="291" spans="1:25" x14ac:dyDescent="0.25">
      <c r="A291" s="124"/>
      <c r="B291" s="173">
        <v>2016</v>
      </c>
      <c r="C291" s="173">
        <v>2016</v>
      </c>
      <c r="D291" s="173">
        <v>2016</v>
      </c>
      <c r="E291" s="173">
        <v>2016</v>
      </c>
      <c r="F291" s="173">
        <v>2016</v>
      </c>
      <c r="G291" s="173">
        <v>2016</v>
      </c>
      <c r="H291" s="173">
        <v>2016</v>
      </c>
      <c r="I291" s="173">
        <v>2016</v>
      </c>
      <c r="J291" s="173">
        <v>2016</v>
      </c>
      <c r="K291" s="173">
        <v>2016</v>
      </c>
      <c r="L291" s="173">
        <v>2016</v>
      </c>
      <c r="N291" s="124"/>
      <c r="O291" s="16">
        <v>2016</v>
      </c>
      <c r="P291" s="16">
        <v>2016</v>
      </c>
      <c r="Q291" s="16">
        <v>2016</v>
      </c>
      <c r="R291" s="16">
        <v>2016</v>
      </c>
      <c r="S291" s="16">
        <v>2016</v>
      </c>
      <c r="T291" s="16">
        <v>2016</v>
      </c>
      <c r="U291" s="16">
        <v>2016</v>
      </c>
      <c r="V291" s="16">
        <v>2016</v>
      </c>
      <c r="W291" s="16">
        <v>2016</v>
      </c>
      <c r="X291" s="16">
        <v>2016</v>
      </c>
      <c r="Y291" s="16">
        <v>2016</v>
      </c>
    </row>
    <row r="292" spans="1:25" x14ac:dyDescent="0.25">
      <c r="A292" s="124"/>
      <c r="B292" s="156" t="s">
        <v>780</v>
      </c>
      <c r="C292" s="156" t="s">
        <v>782</v>
      </c>
      <c r="D292" s="156" t="s">
        <v>23</v>
      </c>
      <c r="E292" s="156" t="s">
        <v>787</v>
      </c>
      <c r="F292" s="156" t="s">
        <v>788</v>
      </c>
      <c r="G292" s="156" t="s">
        <v>791</v>
      </c>
      <c r="H292" s="156" t="s">
        <v>25</v>
      </c>
      <c r="I292" s="156" t="s">
        <v>24</v>
      </c>
      <c r="J292" s="156" t="s">
        <v>35</v>
      </c>
      <c r="K292" s="156" t="s">
        <v>795</v>
      </c>
      <c r="L292" s="156" t="s">
        <v>935</v>
      </c>
      <c r="N292" s="124"/>
      <c r="O292" s="124" t="s">
        <v>780</v>
      </c>
      <c r="P292" s="124" t="s">
        <v>782</v>
      </c>
      <c r="Q292" s="124" t="s">
        <v>23</v>
      </c>
      <c r="R292" s="124" t="s">
        <v>787</v>
      </c>
      <c r="S292" s="124" t="s">
        <v>788</v>
      </c>
      <c r="T292" s="124" t="s">
        <v>791</v>
      </c>
      <c r="U292" s="124" t="s">
        <v>25</v>
      </c>
      <c r="V292" s="124" t="s">
        <v>24</v>
      </c>
      <c r="W292" s="124" t="s">
        <v>35</v>
      </c>
      <c r="X292" s="124" t="s">
        <v>795</v>
      </c>
      <c r="Y292" s="124" t="s">
        <v>935</v>
      </c>
    </row>
    <row r="293" spans="1:25" x14ac:dyDescent="0.25">
      <c r="A293" s="124" t="s">
        <v>529</v>
      </c>
      <c r="B293" s="174">
        <f>'[1]SCC x Atuacao = Comércio'!B69</f>
        <v>18708.064522976842</v>
      </c>
      <c r="C293" s="174">
        <f>'[1]SCC x Atuacao = Comércio'!C69</f>
        <v>0</v>
      </c>
      <c r="D293" s="174">
        <f>'[1]SCC x Atuacao = Comércio'!D69</f>
        <v>0</v>
      </c>
      <c r="E293" s="174">
        <f>'[1]SCC x Atuacao = Comércio'!E69</f>
        <v>0</v>
      </c>
      <c r="F293" s="174">
        <f>'[1]SCC x Atuacao = Comércio'!F69</f>
        <v>30633.910586141254</v>
      </c>
      <c r="G293" s="174">
        <f>'[1]SCC x Atuacao = Comércio'!G69</f>
        <v>0</v>
      </c>
      <c r="H293" s="174">
        <f>'[1]SCC x Atuacao = Comércio'!H69</f>
        <v>0</v>
      </c>
      <c r="I293" s="174">
        <f>'[1]SCC x Atuacao = Comércio'!I69</f>
        <v>2880.849795803299</v>
      </c>
      <c r="J293" s="174">
        <f>'[1]SCC x Atuacao = Comércio'!J69</f>
        <v>0</v>
      </c>
      <c r="K293" s="174">
        <f>'[1]SCC x Atuacao = Comércio'!K69</f>
        <v>0</v>
      </c>
      <c r="L293" s="174">
        <f>SUM(B293:K293)</f>
        <v>52222.824904921392</v>
      </c>
      <c r="N293" s="124" t="s">
        <v>529</v>
      </c>
      <c r="O293" s="21">
        <f>B293/'Total x Ano'!$K$30</f>
        <v>2.8804210972911459E-4</v>
      </c>
      <c r="P293" s="21">
        <f>C293/'Total x Ano'!$K$30</f>
        <v>0</v>
      </c>
      <c r="Q293" s="21">
        <f>D293/'Total x Ano'!$K$30</f>
        <v>0</v>
      </c>
      <c r="R293" s="21">
        <f>E293/'Total x Ano'!$K$30</f>
        <v>0</v>
      </c>
      <c r="S293" s="21">
        <f>F293/'Total x Ano'!$K$30</f>
        <v>4.7166056240868288E-4</v>
      </c>
      <c r="T293" s="21">
        <f>G293/'Total x Ano'!$K$30</f>
        <v>0</v>
      </c>
      <c r="U293" s="21">
        <f>H293/'Total x Ano'!$K$30</f>
        <v>0</v>
      </c>
      <c r="V293" s="21">
        <f>I293/'Total x Ano'!$K$30</f>
        <v>4.4355526568594065E-5</v>
      </c>
      <c r="W293" s="21">
        <f>J293/'Total x Ano'!$K$30</f>
        <v>0</v>
      </c>
      <c r="X293" s="21">
        <f>K293/'Total x Ano'!$K$30</f>
        <v>0</v>
      </c>
      <c r="Y293" s="21">
        <f>L293/'Total x Ano'!$K$30</f>
        <v>8.0405819870639158E-4</v>
      </c>
    </row>
    <row r="294" spans="1:25" x14ac:dyDescent="0.25">
      <c r="A294" s="124" t="s">
        <v>530</v>
      </c>
      <c r="B294" s="174">
        <f>'[1]SCC x Atuacao = Comércio'!B70</f>
        <v>4411.9164873303962</v>
      </c>
      <c r="C294" s="174">
        <f>'[1]SCC x Atuacao = Comércio'!C70</f>
        <v>0</v>
      </c>
      <c r="D294" s="174">
        <f>'[1]SCC x Atuacao = Comércio'!D70</f>
        <v>0</v>
      </c>
      <c r="E294" s="174">
        <f>'[1]SCC x Atuacao = Comércio'!E70</f>
        <v>0</v>
      </c>
      <c r="F294" s="174">
        <f>'[1]SCC x Atuacao = Comércio'!F70</f>
        <v>8214.9086122574281</v>
      </c>
      <c r="G294" s="174">
        <f>'[1]SCC x Atuacao = Comércio'!G70</f>
        <v>0</v>
      </c>
      <c r="H294" s="174">
        <f>'[1]SCC x Atuacao = Comércio'!H70</f>
        <v>0</v>
      </c>
      <c r="I294" s="174">
        <f>'[1]SCC x Atuacao = Comércio'!I70</f>
        <v>1156.043931068577</v>
      </c>
      <c r="J294" s="174">
        <f>'[1]SCC x Atuacao = Comércio'!J70</f>
        <v>0</v>
      </c>
      <c r="K294" s="174">
        <f>'[1]SCC x Atuacao = Comércio'!K70</f>
        <v>0</v>
      </c>
      <c r="L294" s="174">
        <f t="shared" ref="L294:L320" si="17">SUM(B294:K294)</f>
        <v>13782.869030656402</v>
      </c>
      <c r="N294" s="124" t="s">
        <v>530</v>
      </c>
      <c r="O294" s="21">
        <f>B294/'Total x Ano'!$K$30</f>
        <v>6.7928872674055676E-5</v>
      </c>
      <c r="P294" s="21">
        <f>C294/'Total x Ano'!$K$30</f>
        <v>0</v>
      </c>
      <c r="Q294" s="21">
        <f>D294/'Total x Ano'!$K$30</f>
        <v>0</v>
      </c>
      <c r="R294" s="21">
        <f>E294/'Total x Ano'!$K$30</f>
        <v>0</v>
      </c>
      <c r="S294" s="21">
        <f>F294/'Total x Ano'!$K$30</f>
        <v>1.2648233092206509E-4</v>
      </c>
      <c r="T294" s="21">
        <f>G294/'Total x Ano'!$K$30</f>
        <v>0</v>
      </c>
      <c r="U294" s="21">
        <f>H294/'Total x Ano'!$K$30</f>
        <v>0</v>
      </c>
      <c r="V294" s="21">
        <f>I294/'Total x Ano'!$K$30</f>
        <v>1.7799240131739E-5</v>
      </c>
      <c r="W294" s="21">
        <f>J294/'Total x Ano'!$K$30</f>
        <v>0</v>
      </c>
      <c r="X294" s="21">
        <f>K294/'Total x Ano'!$K$30</f>
        <v>0</v>
      </c>
      <c r="Y294" s="21">
        <f>L294/'Total x Ano'!$K$30</f>
        <v>2.122104437278598E-4</v>
      </c>
    </row>
    <row r="295" spans="1:25" x14ac:dyDescent="0.25">
      <c r="A295" s="124" t="s">
        <v>531</v>
      </c>
      <c r="B295" s="174">
        <f>'[1]SCC x Atuacao = Comércio'!B71</f>
        <v>25726.740852566159</v>
      </c>
      <c r="C295" s="174">
        <f>'[1]SCC x Atuacao = Comércio'!C71</f>
        <v>0</v>
      </c>
      <c r="D295" s="174">
        <f>'[1]SCC x Atuacao = Comércio'!D71</f>
        <v>0</v>
      </c>
      <c r="E295" s="174">
        <f>'[1]SCC x Atuacao = Comércio'!E71</f>
        <v>0</v>
      </c>
      <c r="F295" s="174">
        <f>'[1]SCC x Atuacao = Comércio'!F71</f>
        <v>94793.700244622261</v>
      </c>
      <c r="G295" s="174">
        <f>'[1]SCC x Atuacao = Comércio'!G71</f>
        <v>0</v>
      </c>
      <c r="H295" s="174">
        <f>'[1]SCC x Atuacao = Comércio'!H71</f>
        <v>0</v>
      </c>
      <c r="I295" s="174">
        <f>'[1]SCC x Atuacao = Comércio'!I71</f>
        <v>7083.7144042271348</v>
      </c>
      <c r="J295" s="174">
        <f>'[1]SCC x Atuacao = Comércio'!J71</f>
        <v>0</v>
      </c>
      <c r="K295" s="174">
        <f>'[1]SCC x Atuacao = Comércio'!K71</f>
        <v>0</v>
      </c>
      <c r="L295" s="174">
        <f t="shared" si="17"/>
        <v>127604.15550141556</v>
      </c>
      <c r="N295" s="124" t="s">
        <v>531</v>
      </c>
      <c r="O295" s="21">
        <f>B295/'Total x Ano'!$K$30</f>
        <v>3.9610643327245759E-4</v>
      </c>
      <c r="P295" s="21">
        <f>C295/'Total x Ano'!$K$30</f>
        <v>0</v>
      </c>
      <c r="Q295" s="21">
        <f>D295/'Total x Ano'!$K$30</f>
        <v>0</v>
      </c>
      <c r="R295" s="21">
        <f>E295/'Total x Ano'!$K$30</f>
        <v>0</v>
      </c>
      <c r="S295" s="21">
        <f>F295/'Total x Ano'!$K$30</f>
        <v>1.4595084047286341E-3</v>
      </c>
      <c r="T295" s="21">
        <f>G295/'Total x Ano'!$K$30</f>
        <v>0</v>
      </c>
      <c r="U295" s="21">
        <f>H295/'Total x Ano'!$K$30</f>
        <v>0</v>
      </c>
      <c r="V295" s="21">
        <f>I295/'Total x Ano'!$K$30</f>
        <v>1.0906569405969906E-4</v>
      </c>
      <c r="W295" s="21">
        <f>J295/'Total x Ano'!$K$30</f>
        <v>0</v>
      </c>
      <c r="X295" s="21">
        <f>K295/'Total x Ano'!$K$30</f>
        <v>0</v>
      </c>
      <c r="Y295" s="21">
        <f>L295/'Total x Ano'!$K$30</f>
        <v>1.9646805320607907E-3</v>
      </c>
    </row>
    <row r="296" spans="1:25" x14ac:dyDescent="0.25">
      <c r="A296" s="124" t="s">
        <v>532</v>
      </c>
      <c r="B296" s="174">
        <f>'[1]SCC x Atuacao = Comércio'!B72</f>
        <v>1952.3249989161054</v>
      </c>
      <c r="C296" s="174">
        <f>'[1]SCC x Atuacao = Comércio'!C72</f>
        <v>0</v>
      </c>
      <c r="D296" s="174">
        <f>'[1]SCC x Atuacao = Comércio'!D72</f>
        <v>0</v>
      </c>
      <c r="E296" s="174">
        <f>'[1]SCC x Atuacao = Comércio'!E72</f>
        <v>0</v>
      </c>
      <c r="F296" s="174">
        <f>'[1]SCC x Atuacao = Comércio'!F72</f>
        <v>7820.6812833273816</v>
      </c>
      <c r="G296" s="174">
        <f>'[1]SCC x Atuacao = Comércio'!G72</f>
        <v>0</v>
      </c>
      <c r="H296" s="174">
        <f>'[1]SCC x Atuacao = Comércio'!H72</f>
        <v>0</v>
      </c>
      <c r="I296" s="174">
        <f>'[1]SCC x Atuacao = Comércio'!I72</f>
        <v>976.01658759457428</v>
      </c>
      <c r="J296" s="174">
        <f>'[1]SCC x Atuacao = Comércio'!J72</f>
        <v>0</v>
      </c>
      <c r="K296" s="174">
        <f>'[1]SCC x Atuacao = Comércio'!K72</f>
        <v>0</v>
      </c>
      <c r="L296" s="174">
        <f t="shared" si="17"/>
        <v>10749.022869838062</v>
      </c>
      <c r="N296" s="124" t="s">
        <v>532</v>
      </c>
      <c r="O296" s="21">
        <f>B296/'Total x Ano'!$K$30</f>
        <v>3.0059326066254371E-5</v>
      </c>
      <c r="P296" s="21">
        <f>C296/'Total x Ano'!$K$30</f>
        <v>0</v>
      </c>
      <c r="Q296" s="21">
        <f>D296/'Total x Ano'!$K$30</f>
        <v>0</v>
      </c>
      <c r="R296" s="21">
        <f>E296/'Total x Ano'!$K$30</f>
        <v>0</v>
      </c>
      <c r="S296" s="21">
        <f>F296/'Total x Ano'!$K$30</f>
        <v>1.2041253832548625E-4</v>
      </c>
      <c r="T296" s="21">
        <f>G296/'Total x Ano'!$K$30</f>
        <v>0</v>
      </c>
      <c r="U296" s="21">
        <f>H296/'Total x Ano'!$K$30</f>
        <v>0</v>
      </c>
      <c r="V296" s="21">
        <f>I296/'Total x Ano'!$K$30</f>
        <v>1.5027416474647594E-5</v>
      </c>
      <c r="W296" s="21">
        <f>J296/'Total x Ano'!$K$30</f>
        <v>0</v>
      </c>
      <c r="X296" s="21">
        <f>K296/'Total x Ano'!$K$30</f>
        <v>0</v>
      </c>
      <c r="Y296" s="21">
        <f>L296/'Total x Ano'!$K$30</f>
        <v>1.6549928086638822E-4</v>
      </c>
    </row>
    <row r="297" spans="1:25" x14ac:dyDescent="0.25">
      <c r="A297" s="124" t="s">
        <v>533</v>
      </c>
      <c r="B297" s="174">
        <f>'[1]SCC x Atuacao = Comércio'!B73</f>
        <v>28076.617956187292</v>
      </c>
      <c r="C297" s="174">
        <f>'[1]SCC x Atuacao = Comércio'!C73</f>
        <v>0</v>
      </c>
      <c r="D297" s="174">
        <f>'[1]SCC x Atuacao = Comércio'!D73</f>
        <v>0</v>
      </c>
      <c r="E297" s="174">
        <f>'[1]SCC x Atuacao = Comércio'!E73</f>
        <v>0</v>
      </c>
      <c r="F297" s="174">
        <f>'[1]SCC x Atuacao = Comércio'!F73</f>
        <v>83590.24392454671</v>
      </c>
      <c r="G297" s="174">
        <f>'[1]SCC x Atuacao = Comércio'!G73</f>
        <v>0</v>
      </c>
      <c r="H297" s="174">
        <f>'[1]SCC x Atuacao = Comércio'!H73</f>
        <v>0</v>
      </c>
      <c r="I297" s="174">
        <f>'[1]SCC x Atuacao = Comércio'!I73</f>
        <v>6091.4842811168446</v>
      </c>
      <c r="J297" s="174">
        <f>'[1]SCC x Atuacao = Comércio'!J73</f>
        <v>0</v>
      </c>
      <c r="K297" s="174">
        <f>'[1]SCC x Atuacao = Comércio'!K73</f>
        <v>0</v>
      </c>
      <c r="L297" s="174">
        <f t="shared" si="17"/>
        <v>117758.34616185086</v>
      </c>
      <c r="N297" s="124" t="s">
        <v>533</v>
      </c>
      <c r="O297" s="21">
        <f>B297/'Total x Ano'!$K$30</f>
        <v>4.3228674244874158E-4</v>
      </c>
      <c r="P297" s="21">
        <f>C297/'Total x Ano'!$K$30</f>
        <v>0</v>
      </c>
      <c r="Q297" s="21">
        <f>D297/'Total x Ano'!$K$30</f>
        <v>0</v>
      </c>
      <c r="R297" s="21">
        <f>E297/'Total x Ano'!$K$30</f>
        <v>0</v>
      </c>
      <c r="S297" s="21">
        <f>F297/'Total x Ano'!$K$30</f>
        <v>1.2870123567954484E-3</v>
      </c>
      <c r="T297" s="21">
        <f>G297/'Total x Ano'!$K$30</f>
        <v>0</v>
      </c>
      <c r="U297" s="21">
        <f>H297/'Total x Ano'!$K$30</f>
        <v>0</v>
      </c>
      <c r="V297" s="21">
        <f>I297/'Total x Ano'!$K$30</f>
        <v>9.3788642943777974E-5</v>
      </c>
      <c r="W297" s="21">
        <f>J297/'Total x Ano'!$K$30</f>
        <v>0</v>
      </c>
      <c r="X297" s="21">
        <f>K297/'Total x Ano'!$K$30</f>
        <v>0</v>
      </c>
      <c r="Y297" s="21">
        <f>L297/'Total x Ano'!$K$30</f>
        <v>1.8130877421879681E-3</v>
      </c>
    </row>
    <row r="298" spans="1:25" x14ac:dyDescent="0.25">
      <c r="A298" s="124" t="s">
        <v>534</v>
      </c>
      <c r="B298" s="174">
        <f>'[1]SCC x Atuacao = Comércio'!B74</f>
        <v>1394.1411728595444</v>
      </c>
      <c r="C298" s="174">
        <f>'[1]SCC x Atuacao = Comércio'!C74</f>
        <v>0</v>
      </c>
      <c r="D298" s="174">
        <f>'[1]SCC x Atuacao = Comércio'!D74</f>
        <v>0</v>
      </c>
      <c r="E298" s="174">
        <f>'[1]SCC x Atuacao = Comércio'!E74</f>
        <v>0</v>
      </c>
      <c r="F298" s="174">
        <f>'[1]SCC x Atuacao = Comércio'!F74</f>
        <v>11561.58766306996</v>
      </c>
      <c r="G298" s="174">
        <f>'[1]SCC x Atuacao = Comércio'!G74</f>
        <v>0</v>
      </c>
      <c r="H298" s="174">
        <f>'[1]SCC x Atuacao = Comércio'!H74</f>
        <v>0</v>
      </c>
      <c r="I298" s="174">
        <f>'[1]SCC x Atuacao = Comércio'!I74</f>
        <v>162.95910890248075</v>
      </c>
      <c r="J298" s="174">
        <f>'[1]SCC x Atuacao = Comércio'!J74</f>
        <v>0</v>
      </c>
      <c r="K298" s="174">
        <f>'[1]SCC x Atuacao = Comércio'!K74</f>
        <v>0</v>
      </c>
      <c r="L298" s="174">
        <f t="shared" si="17"/>
        <v>13118.687944831987</v>
      </c>
      <c r="N298" s="124" t="s">
        <v>534</v>
      </c>
      <c r="O298" s="21">
        <f>B298/'Total x Ano'!$K$30</f>
        <v>2.1465147514190159E-5</v>
      </c>
      <c r="P298" s="21">
        <f>C298/'Total x Ano'!$K$30</f>
        <v>0</v>
      </c>
      <c r="Q298" s="21">
        <f>D298/'Total x Ano'!$K$30</f>
        <v>0</v>
      </c>
      <c r="R298" s="21">
        <f>E298/'Total x Ano'!$K$30</f>
        <v>0</v>
      </c>
      <c r="S298" s="21">
        <f>F298/'Total x Ano'!$K$30</f>
        <v>1.7801008213322474E-4</v>
      </c>
      <c r="T298" s="21">
        <f>G298/'Total x Ano'!$K$30</f>
        <v>0</v>
      </c>
      <c r="U298" s="21">
        <f>H298/'Total x Ano'!$K$30</f>
        <v>0</v>
      </c>
      <c r="V298" s="21">
        <f>I298/'Total x Ano'!$K$30</f>
        <v>2.5090294867327149E-6</v>
      </c>
      <c r="W298" s="21">
        <f>J298/'Total x Ano'!$K$30</f>
        <v>0</v>
      </c>
      <c r="X298" s="21">
        <f>K298/'Total x Ano'!$K$30</f>
        <v>0</v>
      </c>
      <c r="Y298" s="21">
        <f>L298/'Total x Ano'!$K$30</f>
        <v>2.0198425913414762E-4</v>
      </c>
    </row>
    <row r="299" spans="1:25" x14ac:dyDescent="0.25">
      <c r="A299" s="124" t="s">
        <v>535</v>
      </c>
      <c r="B299" s="174">
        <f>'[1]SCC x Atuacao = Comércio'!B75</f>
        <v>3469.5763545058203</v>
      </c>
      <c r="C299" s="174">
        <f>'[1]SCC x Atuacao = Comércio'!C75</f>
        <v>0</v>
      </c>
      <c r="D299" s="174">
        <f>'[1]SCC x Atuacao = Comércio'!D75</f>
        <v>0</v>
      </c>
      <c r="E299" s="174">
        <f>'[1]SCC x Atuacao = Comércio'!E75</f>
        <v>0</v>
      </c>
      <c r="F299" s="174">
        <f>'[1]SCC x Atuacao = Comércio'!F75</f>
        <v>18406.976891481801</v>
      </c>
      <c r="G299" s="174">
        <f>'[1]SCC x Atuacao = Comércio'!G75</f>
        <v>0</v>
      </c>
      <c r="H299" s="174">
        <f>'[1]SCC x Atuacao = Comércio'!H75</f>
        <v>0</v>
      </c>
      <c r="I299" s="174">
        <f>'[1]SCC x Atuacao = Comércio'!I75</f>
        <v>1647.9206343561127</v>
      </c>
      <c r="J299" s="174">
        <f>'[1]SCC x Atuacao = Comércio'!J75</f>
        <v>0</v>
      </c>
      <c r="K299" s="174">
        <f>'[1]SCC x Atuacao = Comércio'!K75</f>
        <v>0</v>
      </c>
      <c r="L299" s="174">
        <f t="shared" si="17"/>
        <v>23524.473880343736</v>
      </c>
      <c r="N299" s="124" t="s">
        <v>535</v>
      </c>
      <c r="O299" s="21">
        <f>B299/'Total x Ano'!$K$30</f>
        <v>5.3419961845368074E-5</v>
      </c>
      <c r="P299" s="21">
        <f>C299/'Total x Ano'!$K$30</f>
        <v>0</v>
      </c>
      <c r="Q299" s="21">
        <f>D299/'Total x Ano'!$K$30</f>
        <v>0</v>
      </c>
      <c r="R299" s="21">
        <f>E299/'Total x Ano'!$K$30</f>
        <v>0</v>
      </c>
      <c r="S299" s="21">
        <f>F299/'Total x Ano'!$K$30</f>
        <v>2.8340635938291187E-4</v>
      </c>
      <c r="T299" s="21">
        <f>G299/'Total x Ano'!$K$30</f>
        <v>0</v>
      </c>
      <c r="U299" s="21">
        <f>H299/'Total x Ano'!$K$30</f>
        <v>0</v>
      </c>
      <c r="V299" s="21">
        <f>I299/'Total x Ano'!$K$30</f>
        <v>2.5372509037644993E-5</v>
      </c>
      <c r="W299" s="21">
        <f>J299/'Total x Ano'!$K$30</f>
        <v>0</v>
      </c>
      <c r="X299" s="21">
        <f>K299/'Total x Ano'!$K$30</f>
        <v>0</v>
      </c>
      <c r="Y299" s="21">
        <f>L299/'Total x Ano'!$K$30</f>
        <v>3.6219883026592496E-4</v>
      </c>
    </row>
    <row r="300" spans="1:25" x14ac:dyDescent="0.25">
      <c r="A300" s="124" t="s">
        <v>536</v>
      </c>
      <c r="B300" s="174">
        <f>'[1]SCC x Atuacao = Comércio'!B76</f>
        <v>21980.393259249409</v>
      </c>
      <c r="C300" s="174">
        <f>'[1]SCC x Atuacao = Comércio'!C76</f>
        <v>0</v>
      </c>
      <c r="D300" s="174">
        <f>'[1]SCC x Atuacao = Comércio'!D76</f>
        <v>0</v>
      </c>
      <c r="E300" s="174">
        <f>'[1]SCC x Atuacao = Comércio'!E76</f>
        <v>0</v>
      </c>
      <c r="F300" s="174">
        <f>'[1]SCC x Atuacao = Comércio'!F76</f>
        <v>68428.870721672574</v>
      </c>
      <c r="G300" s="174">
        <f>'[1]SCC x Atuacao = Comércio'!G76</f>
        <v>0</v>
      </c>
      <c r="H300" s="174">
        <f>'[1]SCC x Atuacao = Comércio'!H76</f>
        <v>0</v>
      </c>
      <c r="I300" s="174">
        <f>'[1]SCC x Atuacao = Comércio'!I76</f>
        <v>2912.0848590745732</v>
      </c>
      <c r="J300" s="174">
        <f>'[1]SCC x Atuacao = Comércio'!J76</f>
        <v>0</v>
      </c>
      <c r="K300" s="174">
        <f>'[1]SCC x Atuacao = Comércio'!K76</f>
        <v>0</v>
      </c>
      <c r="L300" s="174">
        <f t="shared" si="17"/>
        <v>93321.348839996557</v>
      </c>
      <c r="N300" s="124" t="s">
        <v>536</v>
      </c>
      <c r="O300" s="21">
        <f>B300/'Total x Ano'!$K$30</f>
        <v>3.384251128326968E-4</v>
      </c>
      <c r="P300" s="21">
        <f>C300/'Total x Ano'!$K$30</f>
        <v>0</v>
      </c>
      <c r="Q300" s="21">
        <f>D300/'Total x Ano'!$K$30</f>
        <v>0</v>
      </c>
      <c r="R300" s="21">
        <f>E300/'Total x Ano'!$K$30</f>
        <v>0</v>
      </c>
      <c r="S300" s="21">
        <f>F300/'Total x Ano'!$K$30</f>
        <v>1.0535775234708821E-3</v>
      </c>
      <c r="T300" s="21">
        <f>G300/'Total x Ano'!$K$30</f>
        <v>0</v>
      </c>
      <c r="U300" s="21">
        <f>H300/'Total x Ano'!$K$30</f>
        <v>0</v>
      </c>
      <c r="V300" s="21">
        <f>I300/'Total x Ano'!$K$30</f>
        <v>4.483644288738964E-5</v>
      </c>
      <c r="W300" s="21">
        <f>J300/'Total x Ano'!$K$30</f>
        <v>0</v>
      </c>
      <c r="X300" s="21">
        <f>K300/'Total x Ano'!$K$30</f>
        <v>0</v>
      </c>
      <c r="Y300" s="21">
        <f>L300/'Total x Ano'!$K$30</f>
        <v>1.4368390791909685E-3</v>
      </c>
    </row>
    <row r="301" spans="1:25" x14ac:dyDescent="0.25">
      <c r="A301" s="124" t="s">
        <v>537</v>
      </c>
      <c r="B301" s="174">
        <f>'[1]SCC x Atuacao = Comércio'!B77</f>
        <v>15878.378007413308</v>
      </c>
      <c r="C301" s="174">
        <f>'[1]SCC x Atuacao = Comércio'!C77</f>
        <v>0</v>
      </c>
      <c r="D301" s="174">
        <f>'[1]SCC x Atuacao = Comércio'!D77</f>
        <v>0</v>
      </c>
      <c r="E301" s="174">
        <f>'[1]SCC x Atuacao = Comércio'!E77</f>
        <v>0</v>
      </c>
      <c r="F301" s="174">
        <f>'[1]SCC x Atuacao = Comércio'!F77</f>
        <v>56546.55121560386</v>
      </c>
      <c r="G301" s="174">
        <f>'[1]SCC x Atuacao = Comércio'!G77</f>
        <v>0</v>
      </c>
      <c r="H301" s="174">
        <f>'[1]SCC x Atuacao = Comércio'!H77</f>
        <v>0</v>
      </c>
      <c r="I301" s="174">
        <f>'[1]SCC x Atuacao = Comércio'!I77</f>
        <v>4553.6292827239831</v>
      </c>
      <c r="J301" s="174">
        <f>'[1]SCC x Atuacao = Comércio'!J77</f>
        <v>0</v>
      </c>
      <c r="K301" s="174">
        <f>'[1]SCC x Atuacao = Comércio'!K77</f>
        <v>0</v>
      </c>
      <c r="L301" s="174">
        <f t="shared" si="17"/>
        <v>76978.558505741152</v>
      </c>
      <c r="N301" s="124" t="s">
        <v>537</v>
      </c>
      <c r="O301" s="21">
        <f>B301/'Total x Ano'!$K$30</f>
        <v>2.4447432788755121E-4</v>
      </c>
      <c r="P301" s="21">
        <f>C301/'Total x Ano'!$K$30</f>
        <v>0</v>
      </c>
      <c r="Q301" s="21">
        <f>D301/'Total x Ano'!$K$30</f>
        <v>0</v>
      </c>
      <c r="R301" s="21">
        <f>E301/'Total x Ano'!$K$30</f>
        <v>0</v>
      </c>
      <c r="S301" s="21">
        <f>F301/'Total x Ano'!$K$30</f>
        <v>8.7062923532488657E-4</v>
      </c>
      <c r="T301" s="21">
        <f>G301/'Total x Ano'!$K$30</f>
        <v>0</v>
      </c>
      <c r="U301" s="21">
        <f>H301/'Total x Ano'!$K$30</f>
        <v>0</v>
      </c>
      <c r="V301" s="21">
        <f>I301/'Total x Ano'!$K$30</f>
        <v>7.0110779440019937E-5</v>
      </c>
      <c r="W301" s="21">
        <f>J301/'Total x Ano'!$K$30</f>
        <v>0</v>
      </c>
      <c r="X301" s="21">
        <f>K301/'Total x Ano'!$K$30</f>
        <v>0</v>
      </c>
      <c r="Y301" s="21">
        <f>L301/'Total x Ano'!$K$30</f>
        <v>1.1852143426524578E-3</v>
      </c>
    </row>
    <row r="302" spans="1:25" x14ac:dyDescent="0.25">
      <c r="A302" s="124" t="s">
        <v>538</v>
      </c>
      <c r="B302" s="174">
        <f>'[1]SCC x Atuacao = Comércio'!B78</f>
        <v>41423.04296699135</v>
      </c>
      <c r="C302" s="174">
        <f>'[1]SCC x Atuacao = Comércio'!C78</f>
        <v>0</v>
      </c>
      <c r="D302" s="174">
        <f>'[1]SCC x Atuacao = Comércio'!D78</f>
        <v>0</v>
      </c>
      <c r="E302" s="174">
        <f>'[1]SCC x Atuacao = Comércio'!E78</f>
        <v>0</v>
      </c>
      <c r="F302" s="174">
        <f>'[1]SCC x Atuacao = Comércio'!F78</f>
        <v>242514.25547153159</v>
      </c>
      <c r="G302" s="174">
        <f>'[1]SCC x Atuacao = Comércio'!G78</f>
        <v>0</v>
      </c>
      <c r="H302" s="174">
        <f>'[1]SCC x Atuacao = Comércio'!H78</f>
        <v>0</v>
      </c>
      <c r="I302" s="174">
        <f>'[1]SCC x Atuacao = Comércio'!I78</f>
        <v>6796.2139963232148</v>
      </c>
      <c r="J302" s="174">
        <f>'[1]SCC x Atuacao = Comércio'!J78</f>
        <v>0</v>
      </c>
      <c r="K302" s="174">
        <f>'[1]SCC x Atuacao = Comércio'!K78</f>
        <v>0</v>
      </c>
      <c r="L302" s="174">
        <f t="shared" si="17"/>
        <v>290733.5124348462</v>
      </c>
      <c r="N302" s="124" t="s">
        <v>538</v>
      </c>
      <c r="O302" s="21">
        <f>B302/'Total x Ano'!$K$30</f>
        <v>6.3777739663864431E-4</v>
      </c>
      <c r="P302" s="21">
        <f>C302/'Total x Ano'!$K$30</f>
        <v>0</v>
      </c>
      <c r="Q302" s="21">
        <f>D302/'Total x Ano'!$K$30</f>
        <v>0</v>
      </c>
      <c r="R302" s="21">
        <f>E302/'Total x Ano'!$K$30</f>
        <v>0</v>
      </c>
      <c r="S302" s="21">
        <f>F302/'Total x Ano'!$K$30</f>
        <v>3.7339147349856458E-3</v>
      </c>
      <c r="T302" s="21">
        <f>G302/'Total x Ano'!$K$30</f>
        <v>0</v>
      </c>
      <c r="U302" s="21">
        <f>H302/'Total x Ano'!$K$30</f>
        <v>0</v>
      </c>
      <c r="V302" s="21">
        <f>I302/'Total x Ano'!$K$30</f>
        <v>1.0463914186671737E-4</v>
      </c>
      <c r="W302" s="21">
        <f>J302/'Total x Ano'!$K$30</f>
        <v>0</v>
      </c>
      <c r="X302" s="21">
        <f>K302/'Total x Ano'!$K$30</f>
        <v>0</v>
      </c>
      <c r="Y302" s="21">
        <f>L302/'Total x Ano'!$K$30</f>
        <v>4.4763312734910085E-3</v>
      </c>
    </row>
    <row r="303" spans="1:25" x14ac:dyDescent="0.25">
      <c r="A303" s="124" t="s">
        <v>539</v>
      </c>
      <c r="B303" s="174">
        <f>'[1]SCC x Atuacao = Comércio'!B79</f>
        <v>14182.467212413994</v>
      </c>
      <c r="C303" s="174">
        <f>'[1]SCC x Atuacao = Comércio'!C79</f>
        <v>0</v>
      </c>
      <c r="D303" s="174">
        <f>'[1]SCC x Atuacao = Comércio'!D79</f>
        <v>0</v>
      </c>
      <c r="E303" s="174">
        <f>'[1]SCC x Atuacao = Comércio'!E79</f>
        <v>0</v>
      </c>
      <c r="F303" s="174">
        <f>'[1]SCC x Atuacao = Comércio'!F79</f>
        <v>58824.474162414233</v>
      </c>
      <c r="G303" s="174">
        <f>'[1]SCC x Atuacao = Comércio'!G79</f>
        <v>0</v>
      </c>
      <c r="H303" s="174">
        <f>'[1]SCC x Atuacao = Comércio'!H79</f>
        <v>0</v>
      </c>
      <c r="I303" s="174">
        <f>'[1]SCC x Atuacao = Comércio'!I79</f>
        <v>2744.1243813141714</v>
      </c>
      <c r="J303" s="174">
        <f>'[1]SCC x Atuacao = Comércio'!J79</f>
        <v>0</v>
      </c>
      <c r="K303" s="174">
        <f>'[1]SCC x Atuacao = Comércio'!K79</f>
        <v>0</v>
      </c>
      <c r="L303" s="174">
        <f t="shared" si="17"/>
        <v>75751.065756142401</v>
      </c>
      <c r="N303" s="124" t="s">
        <v>539</v>
      </c>
      <c r="O303" s="21">
        <f>B303/'Total x Ano'!$K$30</f>
        <v>2.183629296344596E-4</v>
      </c>
      <c r="P303" s="21">
        <f>C303/'Total x Ano'!$K$30</f>
        <v>0</v>
      </c>
      <c r="Q303" s="21">
        <f>D303/'Total x Ano'!$K$30</f>
        <v>0</v>
      </c>
      <c r="R303" s="21">
        <f>E303/'Total x Ano'!$K$30</f>
        <v>0</v>
      </c>
      <c r="S303" s="21">
        <f>F303/'Total x Ano'!$K$30</f>
        <v>9.0570168927081812E-4</v>
      </c>
      <c r="T303" s="21">
        <f>G303/'Total x Ano'!$K$30</f>
        <v>0</v>
      </c>
      <c r="U303" s="21">
        <f>H303/'Total x Ano'!$K$30</f>
        <v>0</v>
      </c>
      <c r="V303" s="21">
        <f>I303/'Total x Ano'!$K$30</f>
        <v>4.2250408917611676E-5</v>
      </c>
      <c r="W303" s="21">
        <f>J303/'Total x Ano'!$K$30</f>
        <v>0</v>
      </c>
      <c r="X303" s="21">
        <f>K303/'Total x Ano'!$K$30</f>
        <v>0</v>
      </c>
      <c r="Y303" s="21">
        <f>L303/'Total x Ano'!$K$30</f>
        <v>1.1663150278228894E-3</v>
      </c>
    </row>
    <row r="304" spans="1:25" x14ac:dyDescent="0.25">
      <c r="A304" s="124" t="s">
        <v>540</v>
      </c>
      <c r="B304" s="174">
        <f>'[1]SCC x Atuacao = Comércio'!B80</f>
        <v>20042.170657868817</v>
      </c>
      <c r="C304" s="174">
        <f>'[1]SCC x Atuacao = Comércio'!C80</f>
        <v>0</v>
      </c>
      <c r="D304" s="174">
        <f>'[1]SCC x Atuacao = Comércio'!D80</f>
        <v>0</v>
      </c>
      <c r="E304" s="174">
        <f>'[1]SCC x Atuacao = Comércio'!E80</f>
        <v>0</v>
      </c>
      <c r="F304" s="174">
        <f>'[1]SCC x Atuacao = Comércio'!F80</f>
        <v>54206.834567628102</v>
      </c>
      <c r="G304" s="174">
        <f>'[1]SCC x Atuacao = Comércio'!G80</f>
        <v>0</v>
      </c>
      <c r="H304" s="174">
        <f>'[1]SCC x Atuacao = Comércio'!H80</f>
        <v>0</v>
      </c>
      <c r="I304" s="174">
        <f>'[1]SCC x Atuacao = Comércio'!I80</f>
        <v>3792.1394387240498</v>
      </c>
      <c r="J304" s="174">
        <f>'[1]SCC x Atuacao = Comércio'!J80</f>
        <v>0</v>
      </c>
      <c r="K304" s="174">
        <f>'[1]SCC x Atuacao = Comércio'!K80</f>
        <v>0</v>
      </c>
      <c r="L304" s="174">
        <f t="shared" si="17"/>
        <v>78041.144664220963</v>
      </c>
      <c r="N304" s="124" t="s">
        <v>540</v>
      </c>
      <c r="O304" s="21">
        <f>B304/'Total x Ano'!$K$30</f>
        <v>3.0858291688876902E-4</v>
      </c>
      <c r="P304" s="21">
        <f>C304/'Total x Ano'!$K$30</f>
        <v>0</v>
      </c>
      <c r="Q304" s="21">
        <f>D304/'Total x Ano'!$K$30</f>
        <v>0</v>
      </c>
      <c r="R304" s="21">
        <f>E304/'Total x Ano'!$K$30</f>
        <v>0</v>
      </c>
      <c r="S304" s="21">
        <f>F304/'Total x Ano'!$K$30</f>
        <v>8.3460536344741071E-4</v>
      </c>
      <c r="T304" s="21">
        <f>G304/'Total x Ano'!$K$30</f>
        <v>0</v>
      </c>
      <c r="U304" s="21">
        <f>H304/'Total x Ano'!$K$30</f>
        <v>0</v>
      </c>
      <c r="V304" s="21">
        <f>I304/'Total x Ano'!$K$30</f>
        <v>5.8386362895826114E-5</v>
      </c>
      <c r="W304" s="21">
        <f>J304/'Total x Ano'!$K$30</f>
        <v>0</v>
      </c>
      <c r="X304" s="21">
        <f>K304/'Total x Ano'!$K$30</f>
        <v>0</v>
      </c>
      <c r="Y304" s="21">
        <f>L304/'Total x Ano'!$K$30</f>
        <v>1.2015746432320058E-3</v>
      </c>
    </row>
    <row r="305" spans="1:25" x14ac:dyDescent="0.25">
      <c r="A305" s="124" t="s">
        <v>541</v>
      </c>
      <c r="B305" s="174">
        <f>'[1]SCC x Atuacao = Comércio'!B81</f>
        <v>55030.848021213009</v>
      </c>
      <c r="C305" s="174">
        <f>'[1]SCC x Atuacao = Comércio'!C81</f>
        <v>0</v>
      </c>
      <c r="D305" s="174">
        <f>'[1]SCC x Atuacao = Comércio'!D81</f>
        <v>0</v>
      </c>
      <c r="E305" s="174">
        <f>'[1]SCC x Atuacao = Comércio'!E81</f>
        <v>0</v>
      </c>
      <c r="F305" s="174">
        <f>'[1]SCC x Atuacao = Comércio'!F81</f>
        <v>198477.54269922059</v>
      </c>
      <c r="G305" s="174">
        <f>'[1]SCC x Atuacao = Comércio'!G81</f>
        <v>0</v>
      </c>
      <c r="H305" s="174">
        <f>'[1]SCC x Atuacao = Comércio'!H81</f>
        <v>0</v>
      </c>
      <c r="I305" s="174">
        <f>'[1]SCC x Atuacao = Comércio'!I81</f>
        <v>8935.1741212945708</v>
      </c>
      <c r="J305" s="174">
        <f>'[1]SCC x Atuacao = Comércio'!J81</f>
        <v>0</v>
      </c>
      <c r="K305" s="174">
        <f>'[1]SCC x Atuacao = Comércio'!K81</f>
        <v>0</v>
      </c>
      <c r="L305" s="174">
        <f t="shared" si="17"/>
        <v>262443.56484172819</v>
      </c>
      <c r="N305" s="124" t="s">
        <v>541</v>
      </c>
      <c r="O305" s="21">
        <f>B305/'Total x Ano'!$K$30</f>
        <v>8.4729243609056213E-4</v>
      </c>
      <c r="P305" s="21">
        <f>C305/'Total x Ano'!$K$30</f>
        <v>0</v>
      </c>
      <c r="Q305" s="21">
        <f>D305/'Total x Ano'!$K$30</f>
        <v>0</v>
      </c>
      <c r="R305" s="21">
        <f>E305/'Total x Ano'!$K$30</f>
        <v>0</v>
      </c>
      <c r="S305" s="21">
        <f>F305/'Total x Ano'!$K$30</f>
        <v>3.0558954969777392E-3</v>
      </c>
      <c r="T305" s="21">
        <f>G305/'Total x Ano'!$K$30</f>
        <v>0</v>
      </c>
      <c r="U305" s="21">
        <f>H305/'Total x Ano'!$K$30</f>
        <v>0</v>
      </c>
      <c r="V305" s="21">
        <f>I305/'Total x Ano'!$K$30</f>
        <v>1.3757202951345958E-4</v>
      </c>
      <c r="W305" s="21">
        <f>J305/'Total x Ano'!$K$30</f>
        <v>0</v>
      </c>
      <c r="X305" s="21">
        <f>K305/'Total x Ano'!$K$30</f>
        <v>0</v>
      </c>
      <c r="Y305" s="21">
        <f>L305/'Total x Ano'!$K$30</f>
        <v>4.0407599625817614E-3</v>
      </c>
    </row>
    <row r="306" spans="1:25" x14ac:dyDescent="0.25">
      <c r="A306" s="124" t="s">
        <v>542</v>
      </c>
      <c r="B306" s="174">
        <f>'[1]SCC x Atuacao = Comércio'!B82</f>
        <v>9008.762503387441</v>
      </c>
      <c r="C306" s="174">
        <f>'[1]SCC x Atuacao = Comércio'!C82</f>
        <v>0</v>
      </c>
      <c r="D306" s="174">
        <f>'[1]SCC x Atuacao = Comércio'!D82</f>
        <v>0</v>
      </c>
      <c r="E306" s="174">
        <f>'[1]SCC x Atuacao = Comércio'!E82</f>
        <v>0</v>
      </c>
      <c r="F306" s="174">
        <f>'[1]SCC x Atuacao = Comércio'!F82</f>
        <v>39062.73770475034</v>
      </c>
      <c r="G306" s="174">
        <f>'[1]SCC x Atuacao = Comércio'!G82</f>
        <v>0</v>
      </c>
      <c r="H306" s="174">
        <f>'[1]SCC x Atuacao = Comércio'!H82</f>
        <v>0</v>
      </c>
      <c r="I306" s="174">
        <f>'[1]SCC x Atuacao = Comércio'!I82</f>
        <v>1720.0801701449864</v>
      </c>
      <c r="J306" s="174">
        <f>'[1]SCC x Atuacao = Comércio'!J82</f>
        <v>0</v>
      </c>
      <c r="K306" s="174">
        <f>'[1]SCC x Atuacao = Comércio'!K82</f>
        <v>0</v>
      </c>
      <c r="L306" s="174">
        <f t="shared" si="17"/>
        <v>49791.580378282772</v>
      </c>
      <c r="N306" s="124" t="s">
        <v>542</v>
      </c>
      <c r="O306" s="21">
        <f>B306/'Total x Ano'!$K$30</f>
        <v>1.3870504638987399E-4</v>
      </c>
      <c r="P306" s="21">
        <f>C306/'Total x Ano'!$K$30</f>
        <v>0</v>
      </c>
      <c r="Q306" s="21">
        <f>D306/'Total x Ano'!$K$30</f>
        <v>0</v>
      </c>
      <c r="R306" s="21">
        <f>E306/'Total x Ano'!$K$30</f>
        <v>0</v>
      </c>
      <c r="S306" s="21">
        <f>F306/'Total x Ano'!$K$30</f>
        <v>6.0143652842613456E-4</v>
      </c>
      <c r="T306" s="21">
        <f>G306/'Total x Ano'!$K$30</f>
        <v>0</v>
      </c>
      <c r="U306" s="21">
        <f>H306/'Total x Ano'!$K$30</f>
        <v>0</v>
      </c>
      <c r="V306" s="21">
        <f>I306/'Total x Ano'!$K$30</f>
        <v>2.6483526422696935E-5</v>
      </c>
      <c r="W306" s="21">
        <f>J306/'Total x Ano'!$K$30</f>
        <v>0</v>
      </c>
      <c r="X306" s="21">
        <f>K306/'Total x Ano'!$K$30</f>
        <v>0</v>
      </c>
      <c r="Y306" s="21">
        <f>L306/'Total x Ano'!$K$30</f>
        <v>7.6662510123870552E-4</v>
      </c>
    </row>
    <row r="307" spans="1:25" x14ac:dyDescent="0.25">
      <c r="A307" s="124" t="s">
        <v>543</v>
      </c>
      <c r="B307" s="174">
        <f>'[1]SCC x Atuacao = Comércio'!B83</f>
        <v>14183.756795964093</v>
      </c>
      <c r="C307" s="174">
        <f>'[1]SCC x Atuacao = Comércio'!C83</f>
        <v>0</v>
      </c>
      <c r="D307" s="174">
        <f>'[1]SCC x Atuacao = Comércio'!D83</f>
        <v>0</v>
      </c>
      <c r="E307" s="174">
        <f>'[1]SCC x Atuacao = Comércio'!E83</f>
        <v>0</v>
      </c>
      <c r="F307" s="174">
        <f>'[1]SCC x Atuacao = Comércio'!F83</f>
        <v>33109.405798634434</v>
      </c>
      <c r="G307" s="174">
        <f>'[1]SCC x Atuacao = Comércio'!G83</f>
        <v>0</v>
      </c>
      <c r="H307" s="174">
        <f>'[1]SCC x Atuacao = Comércio'!H83</f>
        <v>0</v>
      </c>
      <c r="I307" s="174">
        <f>'[1]SCC x Atuacao = Comércio'!I83</f>
        <v>873.61557299136871</v>
      </c>
      <c r="J307" s="174">
        <f>'[1]SCC x Atuacao = Comércio'!J83</f>
        <v>0</v>
      </c>
      <c r="K307" s="174">
        <f>'[1]SCC x Atuacao = Comércio'!K83</f>
        <v>0</v>
      </c>
      <c r="L307" s="174">
        <f t="shared" si="17"/>
        <v>48166.778167589895</v>
      </c>
      <c r="N307" s="124" t="s">
        <v>543</v>
      </c>
      <c r="O307" s="21">
        <f>B307/'Total x Ano'!$K$30</f>
        <v>2.1838278494156453E-4</v>
      </c>
      <c r="P307" s="21">
        <f>C307/'Total x Ano'!$K$30</f>
        <v>0</v>
      </c>
      <c r="Q307" s="21">
        <f>D307/'Total x Ano'!$K$30</f>
        <v>0</v>
      </c>
      <c r="R307" s="21">
        <f>E307/'Total x Ano'!$K$30</f>
        <v>0</v>
      </c>
      <c r="S307" s="21">
        <f>F307/'Total x Ano'!$K$30</f>
        <v>5.0977497358975987E-4</v>
      </c>
      <c r="T307" s="21">
        <f>G307/'Total x Ano'!$K$30</f>
        <v>0</v>
      </c>
      <c r="U307" s="21">
        <f>H307/'Total x Ano'!$K$30</f>
        <v>0</v>
      </c>
      <c r="V307" s="21">
        <f>I307/'Total x Ano'!$K$30</f>
        <v>1.3450780674162563E-5</v>
      </c>
      <c r="W307" s="21">
        <f>J307/'Total x Ano'!$K$30</f>
        <v>0</v>
      </c>
      <c r="X307" s="21">
        <f>K307/'Total x Ano'!$K$30</f>
        <v>0</v>
      </c>
      <c r="Y307" s="21">
        <f>L307/'Total x Ano'!$K$30</f>
        <v>7.4160853920548695E-4</v>
      </c>
    </row>
    <row r="308" spans="1:25" x14ac:dyDescent="0.25">
      <c r="A308" s="124" t="s">
        <v>544</v>
      </c>
      <c r="B308" s="174">
        <f>'[1]SCC x Atuacao = Comércio'!B84</f>
        <v>48847.518293332825</v>
      </c>
      <c r="C308" s="174">
        <f>'[1]SCC x Atuacao = Comércio'!C84</f>
        <v>0</v>
      </c>
      <c r="D308" s="174">
        <f>'[1]SCC x Atuacao = Comércio'!D84</f>
        <v>0</v>
      </c>
      <c r="E308" s="174">
        <f>'[1]SCC x Atuacao = Comércio'!E84</f>
        <v>0</v>
      </c>
      <c r="F308" s="174">
        <f>'[1]SCC x Atuacao = Comércio'!F84</f>
        <v>244154.73750860733</v>
      </c>
      <c r="G308" s="174">
        <f>'[1]SCC x Atuacao = Comércio'!G84</f>
        <v>0</v>
      </c>
      <c r="H308" s="174">
        <f>'[1]SCC x Atuacao = Comércio'!H84</f>
        <v>0</v>
      </c>
      <c r="I308" s="174">
        <f>'[1]SCC x Atuacao = Comércio'!I84</f>
        <v>16673.505483508314</v>
      </c>
      <c r="J308" s="174">
        <f>'[1]SCC x Atuacao = Comércio'!J84</f>
        <v>0</v>
      </c>
      <c r="K308" s="174">
        <f>'[1]SCC x Atuacao = Comércio'!K84</f>
        <v>0</v>
      </c>
      <c r="L308" s="174">
        <f t="shared" si="17"/>
        <v>309675.76128544845</v>
      </c>
      <c r="N308" s="124" t="s">
        <v>544</v>
      </c>
      <c r="O308" s="21">
        <f>B308/'Total x Ano'!$K$30</f>
        <v>7.5208967806169702E-4</v>
      </c>
      <c r="P308" s="21">
        <f>C308/'Total x Ano'!$K$30</f>
        <v>0</v>
      </c>
      <c r="Q308" s="21">
        <f>D308/'Total x Ano'!$K$30</f>
        <v>0</v>
      </c>
      <c r="R308" s="21">
        <f>E308/'Total x Ano'!$K$30</f>
        <v>0</v>
      </c>
      <c r="S308" s="21">
        <f>F308/'Total x Ano'!$K$30</f>
        <v>3.7591727143106404E-3</v>
      </c>
      <c r="T308" s="21">
        <f>G308/'Total x Ano'!$K$30</f>
        <v>0</v>
      </c>
      <c r="U308" s="21">
        <f>H308/'Total x Ano'!$K$30</f>
        <v>0</v>
      </c>
      <c r="V308" s="21">
        <f>I308/'Total x Ano'!$K$30</f>
        <v>2.5671665233734672E-4</v>
      </c>
      <c r="W308" s="21">
        <f>J308/'Total x Ano'!$K$30</f>
        <v>0</v>
      </c>
      <c r="X308" s="21">
        <f>K308/'Total x Ano'!$K$30</f>
        <v>0</v>
      </c>
      <c r="Y308" s="21">
        <f>L308/'Total x Ano'!$K$30</f>
        <v>4.7679790447096833E-3</v>
      </c>
    </row>
    <row r="309" spans="1:25" x14ac:dyDescent="0.25">
      <c r="A309" s="124" t="s">
        <v>545</v>
      </c>
      <c r="B309" s="174">
        <f>'[1]SCC x Atuacao = Comércio'!B85</f>
        <v>155192.92917685895</v>
      </c>
      <c r="C309" s="174">
        <f>'[1]SCC x Atuacao = Comércio'!C85</f>
        <v>0</v>
      </c>
      <c r="D309" s="174">
        <f>'[1]SCC x Atuacao = Comércio'!D85</f>
        <v>0</v>
      </c>
      <c r="E309" s="174">
        <f>'[1]SCC x Atuacao = Comércio'!E85</f>
        <v>0</v>
      </c>
      <c r="F309" s="174">
        <f>'[1]SCC x Atuacao = Comércio'!F85</f>
        <v>628321.52354511642</v>
      </c>
      <c r="G309" s="174">
        <f>'[1]SCC x Atuacao = Comércio'!G85</f>
        <v>0</v>
      </c>
      <c r="H309" s="174">
        <f>'[1]SCC x Atuacao = Comércio'!H85</f>
        <v>0</v>
      </c>
      <c r="I309" s="174">
        <f>'[1]SCC x Atuacao = Comércio'!I85</f>
        <v>51933.931441719229</v>
      </c>
      <c r="J309" s="174">
        <f>'[1]SCC x Atuacao = Comércio'!J85</f>
        <v>0</v>
      </c>
      <c r="K309" s="174">
        <f>'[1]SCC x Atuacao = Comércio'!K85</f>
        <v>0</v>
      </c>
      <c r="L309" s="174">
        <f t="shared" si="17"/>
        <v>835448.38416369457</v>
      </c>
      <c r="N309" s="124" t="s">
        <v>545</v>
      </c>
      <c r="O309" s="21">
        <f>B309/'Total x Ano'!$K$30</f>
        <v>2.3894560915289427E-3</v>
      </c>
      <c r="P309" s="21">
        <f>C309/'Total x Ano'!$K$30</f>
        <v>0</v>
      </c>
      <c r="Q309" s="21">
        <f>D309/'Total x Ano'!$K$30</f>
        <v>0</v>
      </c>
      <c r="R309" s="21">
        <f>E309/'Total x Ano'!$K$30</f>
        <v>0</v>
      </c>
      <c r="S309" s="21">
        <f>F309/'Total x Ano'!$K$30</f>
        <v>9.6740663368927032E-3</v>
      </c>
      <c r="T309" s="21">
        <f>G309/'Total x Ano'!$K$30</f>
        <v>0</v>
      </c>
      <c r="U309" s="21">
        <f>H309/'Total x Ano'!$K$30</f>
        <v>0</v>
      </c>
      <c r="V309" s="21">
        <f>I309/'Total x Ano'!$K$30</f>
        <v>7.9961019808476124E-4</v>
      </c>
      <c r="W309" s="21">
        <f>J309/'Total x Ano'!$K$30</f>
        <v>0</v>
      </c>
      <c r="X309" s="21">
        <f>K309/'Total x Ano'!$K$30</f>
        <v>0</v>
      </c>
      <c r="Y309" s="21">
        <f>L309/'Total x Ano'!$K$30</f>
        <v>1.2863132626506407E-2</v>
      </c>
    </row>
    <row r="310" spans="1:25" x14ac:dyDescent="0.25">
      <c r="A310" s="124" t="s">
        <v>546</v>
      </c>
      <c r="B310" s="174">
        <f>'[1]SCC x Atuacao = Comércio'!B86</f>
        <v>37770.064994083994</v>
      </c>
      <c r="C310" s="174">
        <f>'[1]SCC x Atuacao = Comércio'!C86</f>
        <v>0</v>
      </c>
      <c r="D310" s="174">
        <f>'[1]SCC x Atuacao = Comércio'!D86</f>
        <v>0</v>
      </c>
      <c r="E310" s="174">
        <f>'[1]SCC x Atuacao = Comércio'!E86</f>
        <v>0</v>
      </c>
      <c r="F310" s="174">
        <f>'[1]SCC x Atuacao = Comércio'!F86</f>
        <v>127052.27621459149</v>
      </c>
      <c r="G310" s="174">
        <f>'[1]SCC x Atuacao = Comércio'!G86</f>
        <v>0</v>
      </c>
      <c r="H310" s="174">
        <f>'[1]SCC x Atuacao = Comércio'!H86</f>
        <v>0</v>
      </c>
      <c r="I310" s="174">
        <f>'[1]SCC x Atuacao = Comércio'!I86</f>
        <v>11856.981395492594</v>
      </c>
      <c r="J310" s="174">
        <f>'[1]SCC x Atuacao = Comércio'!J86</f>
        <v>0</v>
      </c>
      <c r="K310" s="174">
        <f>'[1]SCC x Atuacao = Comércio'!K86</f>
        <v>0</v>
      </c>
      <c r="L310" s="174">
        <f t="shared" si="17"/>
        <v>176679.32260416806</v>
      </c>
      <c r="N310" s="124" t="s">
        <v>546</v>
      </c>
      <c r="O310" s="21">
        <f>B310/'Total x Ano'!$K$30</f>
        <v>5.8153365850005089E-4</v>
      </c>
      <c r="P310" s="21">
        <f>C310/'Total x Ano'!$K$30</f>
        <v>0</v>
      </c>
      <c r="Q310" s="21">
        <f>D310/'Total x Ano'!$K$30</f>
        <v>0</v>
      </c>
      <c r="R310" s="21">
        <f>E310/'Total x Ano'!$K$30</f>
        <v>0</v>
      </c>
      <c r="S310" s="21">
        <f>F310/'Total x Ano'!$K$30</f>
        <v>1.956183422490885E-3</v>
      </c>
      <c r="T310" s="21">
        <f>G310/'Total x Ano'!$K$30</f>
        <v>0</v>
      </c>
      <c r="U310" s="21">
        <f>H310/'Total x Ano'!$K$30</f>
        <v>0</v>
      </c>
      <c r="V310" s="21">
        <f>I310/'Total x Ano'!$K$30</f>
        <v>1.8255816532928556E-4</v>
      </c>
      <c r="W310" s="21">
        <f>J310/'Total x Ano'!$K$30</f>
        <v>0</v>
      </c>
      <c r="X310" s="21">
        <f>K310/'Total x Ano'!$K$30</f>
        <v>0</v>
      </c>
      <c r="Y310" s="21">
        <f>L310/'Total x Ano'!$K$30</f>
        <v>2.720275246320221E-3</v>
      </c>
    </row>
    <row r="311" spans="1:25" x14ac:dyDescent="0.25">
      <c r="A311" s="124" t="s">
        <v>547</v>
      </c>
      <c r="B311" s="174">
        <f>'[1]SCC x Atuacao = Comércio'!B87</f>
        <v>235253.94729568734</v>
      </c>
      <c r="C311" s="174">
        <f>'[1]SCC x Atuacao = Comércio'!C87</f>
        <v>0</v>
      </c>
      <c r="D311" s="174">
        <f>'[1]SCC x Atuacao = Comércio'!D87</f>
        <v>0</v>
      </c>
      <c r="E311" s="174">
        <f>'[1]SCC x Atuacao = Comércio'!E87</f>
        <v>0</v>
      </c>
      <c r="F311" s="174">
        <f>'[1]SCC x Atuacao = Comércio'!F87</f>
        <v>928860.64396545454</v>
      </c>
      <c r="G311" s="174">
        <f>'[1]SCC x Atuacao = Comércio'!G87</f>
        <v>0</v>
      </c>
      <c r="H311" s="174">
        <f>'[1]SCC x Atuacao = Comércio'!H87</f>
        <v>0</v>
      </c>
      <c r="I311" s="174">
        <f>'[1]SCC x Atuacao = Comércio'!I87</f>
        <v>31182.401644337966</v>
      </c>
      <c r="J311" s="174">
        <f>'[1]SCC x Atuacao = Comércio'!J87</f>
        <v>0</v>
      </c>
      <c r="K311" s="174">
        <f>'[1]SCC x Atuacao = Comércio'!K87</f>
        <v>0</v>
      </c>
      <c r="L311" s="174">
        <f t="shared" si="17"/>
        <v>1195296.9929054799</v>
      </c>
      <c r="N311" s="124" t="s">
        <v>547</v>
      </c>
      <c r="O311" s="21">
        <f>B311/'Total x Ano'!$K$30</f>
        <v>3.6221300828809208E-3</v>
      </c>
      <c r="P311" s="21">
        <f>C311/'Total x Ano'!$K$30</f>
        <v>0</v>
      </c>
      <c r="Q311" s="21">
        <f>D311/'Total x Ano'!$K$30</f>
        <v>0</v>
      </c>
      <c r="R311" s="21">
        <f>E311/'Total x Ano'!$K$30</f>
        <v>0</v>
      </c>
      <c r="S311" s="21">
        <f>F311/'Total x Ano'!$K$30</f>
        <v>1.4301371432814612E-2</v>
      </c>
      <c r="T311" s="21">
        <f>G311/'Total x Ano'!$K$30</f>
        <v>0</v>
      </c>
      <c r="U311" s="21">
        <f>H311/'Total x Ano'!$K$30</f>
        <v>0</v>
      </c>
      <c r="V311" s="21">
        <f>I311/'Total x Ano'!$K$30</f>
        <v>4.8010550450178381E-4</v>
      </c>
      <c r="W311" s="21">
        <f>J311/'Total x Ano'!$K$30</f>
        <v>0</v>
      </c>
      <c r="X311" s="21">
        <f>K311/'Total x Ano'!$K$30</f>
        <v>0</v>
      </c>
      <c r="Y311" s="21">
        <f>L311/'Total x Ano'!$K$30</f>
        <v>1.8403607020197315E-2</v>
      </c>
    </row>
    <row r="312" spans="1:25" x14ac:dyDescent="0.25">
      <c r="A312" s="124" t="s">
        <v>548</v>
      </c>
      <c r="B312" s="174">
        <f>'[1]SCC x Atuacao = Comércio'!B88</f>
        <v>918892.28645791695</v>
      </c>
      <c r="C312" s="174">
        <f>'[1]SCC x Atuacao = Comércio'!C88</f>
        <v>0</v>
      </c>
      <c r="D312" s="174">
        <f>'[1]SCC x Atuacao = Comércio'!D88</f>
        <v>0</v>
      </c>
      <c r="E312" s="174">
        <f>'[1]SCC x Atuacao = Comércio'!E88</f>
        <v>0</v>
      </c>
      <c r="F312" s="174">
        <f>'[1]SCC x Atuacao = Comércio'!F88</f>
        <v>3682884.22647565</v>
      </c>
      <c r="G312" s="174">
        <f>'[1]SCC x Atuacao = Comércio'!G88</f>
        <v>0</v>
      </c>
      <c r="H312" s="174">
        <f>'[1]SCC x Atuacao = Comércio'!H88</f>
        <v>0</v>
      </c>
      <c r="I312" s="174">
        <f>'[1]SCC x Atuacao = Comércio'!I88</f>
        <v>139653.20347260864</v>
      </c>
      <c r="J312" s="174">
        <f>'[1]SCC x Atuacao = Comércio'!J88</f>
        <v>0</v>
      </c>
      <c r="K312" s="174">
        <f>'[1]SCC x Atuacao = Comércio'!K88</f>
        <v>0</v>
      </c>
      <c r="L312" s="174">
        <f t="shared" si="17"/>
        <v>4741429.7164061759</v>
      </c>
      <c r="N312" s="124" t="s">
        <v>548</v>
      </c>
      <c r="O312" s="21">
        <f>B312/'Total x Ano'!$K$30</f>
        <v>1.4147891807839045E-2</v>
      </c>
      <c r="P312" s="21">
        <f>C312/'Total x Ano'!$K$30</f>
        <v>0</v>
      </c>
      <c r="Q312" s="21">
        <f>D312/'Total x Ano'!$K$30</f>
        <v>0</v>
      </c>
      <c r="R312" s="21">
        <f>E312/'Total x Ano'!$K$30</f>
        <v>0</v>
      </c>
      <c r="S312" s="21">
        <f>F312/'Total x Ano'!$K$30</f>
        <v>5.6704195197704248E-2</v>
      </c>
      <c r="T312" s="21">
        <f>G312/'Total x Ano'!$K$30</f>
        <v>0</v>
      </c>
      <c r="U312" s="21">
        <f>H312/'Total x Ano'!$K$30</f>
        <v>0</v>
      </c>
      <c r="V312" s="21">
        <f>I312/'Total x Ano'!$K$30</f>
        <v>2.1501958852704834E-3</v>
      </c>
      <c r="W312" s="21">
        <f>J312/'Total x Ano'!$K$30</f>
        <v>0</v>
      </c>
      <c r="X312" s="21">
        <f>K312/'Total x Ano'!$K$30</f>
        <v>0</v>
      </c>
      <c r="Y312" s="21">
        <f>L312/'Total x Ano'!$K$30</f>
        <v>7.3002282890813772E-2</v>
      </c>
    </row>
    <row r="313" spans="1:25" x14ac:dyDescent="0.25">
      <c r="A313" s="124" t="s">
        <v>549</v>
      </c>
      <c r="B313" s="174">
        <f>'[1]SCC x Atuacao = Comércio'!B89</f>
        <v>217763.33083298555</v>
      </c>
      <c r="C313" s="174">
        <f>'[1]SCC x Atuacao = Comércio'!C89</f>
        <v>0</v>
      </c>
      <c r="D313" s="174">
        <f>'[1]SCC x Atuacao = Comércio'!D89</f>
        <v>0</v>
      </c>
      <c r="E313" s="174">
        <f>'[1]SCC x Atuacao = Comércio'!E89</f>
        <v>0</v>
      </c>
      <c r="F313" s="174">
        <f>'[1]SCC x Atuacao = Comércio'!F89</f>
        <v>565243.13599890878</v>
      </c>
      <c r="G313" s="174">
        <f>'[1]SCC x Atuacao = Comércio'!G89</f>
        <v>0</v>
      </c>
      <c r="H313" s="174">
        <f>'[1]SCC x Atuacao = Comércio'!H89</f>
        <v>0</v>
      </c>
      <c r="I313" s="174">
        <f>'[1]SCC x Atuacao = Comércio'!I89</f>
        <v>38441.80039463604</v>
      </c>
      <c r="J313" s="174">
        <f>'[1]SCC x Atuacao = Comércio'!J89</f>
        <v>0</v>
      </c>
      <c r="K313" s="174">
        <f>'[1]SCC x Atuacao = Comércio'!K89</f>
        <v>0</v>
      </c>
      <c r="L313" s="174">
        <f t="shared" si="17"/>
        <v>821448.26722653036</v>
      </c>
      <c r="N313" s="124" t="s">
        <v>549</v>
      </c>
      <c r="O313" s="21">
        <f>B313/'Total x Ano'!$K$30</f>
        <v>3.3528326330997419E-3</v>
      </c>
      <c r="P313" s="21">
        <f>C313/'Total x Ano'!$K$30</f>
        <v>0</v>
      </c>
      <c r="Q313" s="21">
        <f>D313/'Total x Ano'!$K$30</f>
        <v>0</v>
      </c>
      <c r="R313" s="21">
        <f>E313/'Total x Ano'!$K$30</f>
        <v>0</v>
      </c>
      <c r="S313" s="21">
        <f>F313/'Total x Ano'!$K$30</f>
        <v>8.702868498398757E-3</v>
      </c>
      <c r="T313" s="21">
        <f>G313/'Total x Ano'!$K$30</f>
        <v>0</v>
      </c>
      <c r="U313" s="21">
        <f>H313/'Total x Ano'!$K$30</f>
        <v>0</v>
      </c>
      <c r="V313" s="21">
        <f>I313/'Total x Ano'!$K$30</f>
        <v>5.9187615447108552E-4</v>
      </c>
      <c r="W313" s="21">
        <f>J313/'Total x Ano'!$K$30</f>
        <v>0</v>
      </c>
      <c r="X313" s="21">
        <f>K313/'Total x Ano'!$K$30</f>
        <v>0</v>
      </c>
      <c r="Y313" s="21">
        <f>L313/'Total x Ano'!$K$30</f>
        <v>1.2647577285969585E-2</v>
      </c>
    </row>
    <row r="314" spans="1:25" x14ac:dyDescent="0.25">
      <c r="A314" s="124" t="s">
        <v>550</v>
      </c>
      <c r="B314" s="174">
        <f>'[1]SCC x Atuacao = Comércio'!B90</f>
        <v>147719.00916389606</v>
      </c>
      <c r="C314" s="174">
        <f>'[1]SCC x Atuacao = Comércio'!C90</f>
        <v>0</v>
      </c>
      <c r="D314" s="174">
        <f>'[1]SCC x Atuacao = Comércio'!D90</f>
        <v>0</v>
      </c>
      <c r="E314" s="174">
        <f>'[1]SCC x Atuacao = Comércio'!E90</f>
        <v>0</v>
      </c>
      <c r="F314" s="174">
        <f>'[1]SCC x Atuacao = Comércio'!F90</f>
        <v>241440.66044735201</v>
      </c>
      <c r="G314" s="174">
        <f>'[1]SCC x Atuacao = Comércio'!G90</f>
        <v>0</v>
      </c>
      <c r="H314" s="174">
        <f>'[1]SCC x Atuacao = Comércio'!H90</f>
        <v>0</v>
      </c>
      <c r="I314" s="174">
        <f>'[1]SCC x Atuacao = Comércio'!I90</f>
        <v>13395.08988823769</v>
      </c>
      <c r="J314" s="174">
        <f>'[1]SCC x Atuacao = Comércio'!J90</f>
        <v>0</v>
      </c>
      <c r="K314" s="174">
        <f>'[1]SCC x Atuacao = Comércio'!K90</f>
        <v>0</v>
      </c>
      <c r="L314" s="174">
        <f t="shared" si="17"/>
        <v>402554.75949948578</v>
      </c>
      <c r="N314" s="124" t="s">
        <v>550</v>
      </c>
      <c r="O314" s="21">
        <f>B314/'Total x Ano'!$K$30</f>
        <v>2.274382526017318E-3</v>
      </c>
      <c r="P314" s="21">
        <f>C314/'Total x Ano'!$K$30</f>
        <v>0</v>
      </c>
      <c r="Q314" s="21">
        <f>D314/'Total x Ano'!$K$30</f>
        <v>0</v>
      </c>
      <c r="R314" s="21">
        <f>E314/'Total x Ano'!$K$30</f>
        <v>0</v>
      </c>
      <c r="S314" s="21">
        <f>F314/'Total x Ano'!$K$30</f>
        <v>3.7173849344079558E-3</v>
      </c>
      <c r="T314" s="21">
        <f>G314/'Total x Ano'!$K$30</f>
        <v>0</v>
      </c>
      <c r="U314" s="21">
        <f>H314/'Total x Ano'!$K$30</f>
        <v>0</v>
      </c>
      <c r="V314" s="21">
        <f>I314/'Total x Ano'!$K$30</f>
        <v>2.0623993180483058E-4</v>
      </c>
      <c r="W314" s="21">
        <f>J314/'Total x Ano'!$K$30</f>
        <v>0</v>
      </c>
      <c r="X314" s="21">
        <f>K314/'Total x Ano'!$K$30</f>
        <v>0</v>
      </c>
      <c r="Y314" s="21">
        <f>L314/'Total x Ano'!$K$30</f>
        <v>6.1980073922301045E-3</v>
      </c>
    </row>
    <row r="315" spans="1:25" x14ac:dyDescent="0.25">
      <c r="A315" s="124" t="s">
        <v>551</v>
      </c>
      <c r="B315" s="174">
        <f>'[1]SCC x Atuacao = Comércio'!B91</f>
        <v>180243.36359763582</v>
      </c>
      <c r="C315" s="174">
        <f>'[1]SCC x Atuacao = Comércio'!C91</f>
        <v>0</v>
      </c>
      <c r="D315" s="174">
        <f>'[1]SCC x Atuacao = Comércio'!D91</f>
        <v>0</v>
      </c>
      <c r="E315" s="174">
        <f>'[1]SCC x Atuacao = Comércio'!E91</f>
        <v>0</v>
      </c>
      <c r="F315" s="174">
        <f>'[1]SCC x Atuacao = Comércio'!F91</f>
        <v>512433.67488888931</v>
      </c>
      <c r="G315" s="174">
        <f>'[1]SCC x Atuacao = Comércio'!G91</f>
        <v>0</v>
      </c>
      <c r="H315" s="174">
        <f>'[1]SCC x Atuacao = Comércio'!H91</f>
        <v>0</v>
      </c>
      <c r="I315" s="174">
        <f>'[1]SCC x Atuacao = Comércio'!I91</f>
        <v>22317.533586883794</v>
      </c>
      <c r="J315" s="174">
        <f>'[1]SCC x Atuacao = Comércio'!J91</f>
        <v>0</v>
      </c>
      <c r="K315" s="174">
        <f>'[1]SCC x Atuacao = Comércio'!K91</f>
        <v>0</v>
      </c>
      <c r="L315" s="174">
        <f t="shared" si="17"/>
        <v>714994.57207340898</v>
      </c>
      <c r="N315" s="124" t="s">
        <v>551</v>
      </c>
      <c r="O315" s="21">
        <f>B315/'Total x Ano'!$K$30</f>
        <v>2.7751496501185755E-3</v>
      </c>
      <c r="P315" s="21">
        <f>C315/'Total x Ano'!$K$30</f>
        <v>0</v>
      </c>
      <c r="Q315" s="21">
        <f>D315/'Total x Ano'!$K$30</f>
        <v>0</v>
      </c>
      <c r="R315" s="21">
        <f>E315/'Total x Ano'!$K$30</f>
        <v>0</v>
      </c>
      <c r="S315" s="21">
        <f>F315/'Total x Ano'!$K$30</f>
        <v>7.889778048924127E-3</v>
      </c>
      <c r="T315" s="21">
        <f>G315/'Total x Ano'!$K$30</f>
        <v>0</v>
      </c>
      <c r="U315" s="21">
        <f>H315/'Total x Ano'!$K$30</f>
        <v>0</v>
      </c>
      <c r="V315" s="21">
        <f>I315/'Total x Ano'!$K$30</f>
        <v>3.4361595505623648E-4</v>
      </c>
      <c r="W315" s="21">
        <f>J315/'Total x Ano'!$K$30</f>
        <v>0</v>
      </c>
      <c r="X315" s="21">
        <f>K315/'Total x Ano'!$K$30</f>
        <v>0</v>
      </c>
      <c r="Y315" s="21">
        <f>L315/'Total x Ano'!$K$30</f>
        <v>1.1008543654098941E-2</v>
      </c>
    </row>
    <row r="316" spans="1:25" x14ac:dyDescent="0.25">
      <c r="A316" s="124" t="s">
        <v>552</v>
      </c>
      <c r="B316" s="174">
        <f>'[1]SCC x Atuacao = Comércio'!B92</f>
        <v>21925.203587908924</v>
      </c>
      <c r="C316" s="174">
        <f>'[1]SCC x Atuacao = Comércio'!C92</f>
        <v>0</v>
      </c>
      <c r="D316" s="174">
        <f>'[1]SCC x Atuacao = Comércio'!D92</f>
        <v>0</v>
      </c>
      <c r="E316" s="174">
        <f>'[1]SCC x Atuacao = Comércio'!E92</f>
        <v>0</v>
      </c>
      <c r="F316" s="174">
        <f>'[1]SCC x Atuacao = Comércio'!F92</f>
        <v>50122.726130185198</v>
      </c>
      <c r="G316" s="174">
        <f>'[1]SCC x Atuacao = Comércio'!G92</f>
        <v>0</v>
      </c>
      <c r="H316" s="174">
        <f>'[1]SCC x Atuacao = Comércio'!H92</f>
        <v>0</v>
      </c>
      <c r="I316" s="174">
        <f>'[1]SCC x Atuacao = Comércio'!I92</f>
        <v>4234.738937438211</v>
      </c>
      <c r="J316" s="174">
        <f>'[1]SCC x Atuacao = Comércio'!J92</f>
        <v>0</v>
      </c>
      <c r="K316" s="174">
        <f>'[1]SCC x Atuacao = Comércio'!K92</f>
        <v>0</v>
      </c>
      <c r="L316" s="174">
        <f t="shared" si="17"/>
        <v>76282.668655532325</v>
      </c>
      <c r="N316" s="124" t="s">
        <v>552</v>
      </c>
      <c r="O316" s="21">
        <f>B316/'Total x Ano'!$K$30</f>
        <v>3.3757537504455493E-4</v>
      </c>
      <c r="P316" s="21">
        <f>C316/'Total x Ano'!$K$30</f>
        <v>0</v>
      </c>
      <c r="Q316" s="21">
        <f>D316/'Total x Ano'!$K$30</f>
        <v>0</v>
      </c>
      <c r="R316" s="21">
        <f>E316/'Total x Ano'!$K$30</f>
        <v>0</v>
      </c>
      <c r="S316" s="21">
        <f>F316/'Total x Ano'!$K$30</f>
        <v>7.7172364688936118E-4</v>
      </c>
      <c r="T316" s="21">
        <f>G316/'Total x Ano'!$K$30</f>
        <v>0</v>
      </c>
      <c r="U316" s="21">
        <f>H316/'Total x Ano'!$K$30</f>
        <v>0</v>
      </c>
      <c r="V316" s="21">
        <f>I316/'Total x Ano'!$K$30</f>
        <v>6.5200926380899534E-5</v>
      </c>
      <c r="W316" s="21">
        <f>J316/'Total x Ano'!$K$30</f>
        <v>0</v>
      </c>
      <c r="X316" s="21">
        <f>K316/'Total x Ano'!$K$30</f>
        <v>0</v>
      </c>
      <c r="Y316" s="21">
        <f>L316/'Total x Ano'!$K$30</f>
        <v>1.1744999483148154E-3</v>
      </c>
    </row>
    <row r="317" spans="1:25" x14ac:dyDescent="0.25">
      <c r="A317" s="124" t="s">
        <v>553</v>
      </c>
      <c r="B317" s="174">
        <f>'[1]SCC x Atuacao = Comércio'!B93</f>
        <v>17087.94137996079</v>
      </c>
      <c r="C317" s="174">
        <f>'[1]SCC x Atuacao = Comércio'!C93</f>
        <v>0</v>
      </c>
      <c r="D317" s="174">
        <f>'[1]SCC x Atuacao = Comércio'!D93</f>
        <v>0</v>
      </c>
      <c r="E317" s="174">
        <f>'[1]SCC x Atuacao = Comércio'!E93</f>
        <v>0</v>
      </c>
      <c r="F317" s="174">
        <f>'[1]SCC x Atuacao = Comércio'!F93</f>
        <v>65727.898368963783</v>
      </c>
      <c r="G317" s="174">
        <f>'[1]SCC x Atuacao = Comércio'!G93</f>
        <v>0</v>
      </c>
      <c r="H317" s="174">
        <f>'[1]SCC x Atuacao = Comércio'!H93</f>
        <v>0</v>
      </c>
      <c r="I317" s="174">
        <f>'[1]SCC x Atuacao = Comércio'!I93</f>
        <v>4867.5974703896809</v>
      </c>
      <c r="J317" s="174">
        <f>'[1]SCC x Atuacao = Comércio'!J93</f>
        <v>0</v>
      </c>
      <c r="K317" s="174">
        <f>'[1]SCC x Atuacao = Comércio'!K93</f>
        <v>0</v>
      </c>
      <c r="L317" s="174">
        <f t="shared" si="17"/>
        <v>87683.437219314248</v>
      </c>
      <c r="N317" s="124" t="s">
        <v>553</v>
      </c>
      <c r="O317" s="21">
        <f>B317/'Total x Ano'!$K$30</f>
        <v>2.6309758981032981E-4</v>
      </c>
      <c r="P317" s="21">
        <f>C317/'Total x Ano'!$K$30</f>
        <v>0</v>
      </c>
      <c r="Q317" s="21">
        <f>D317/'Total x Ano'!$K$30</f>
        <v>0</v>
      </c>
      <c r="R317" s="21">
        <f>E317/'Total x Ano'!$K$30</f>
        <v>0</v>
      </c>
      <c r="S317" s="21">
        <f>F317/'Total x Ano'!$K$30</f>
        <v>1.0119915125909892E-3</v>
      </c>
      <c r="T317" s="21">
        <f>G317/'Total x Ano'!$K$30</f>
        <v>0</v>
      </c>
      <c r="U317" s="21">
        <f>H317/'Total x Ano'!$K$30</f>
        <v>0</v>
      </c>
      <c r="V317" s="21">
        <f>I317/'Total x Ano'!$K$30</f>
        <v>7.4944847606290283E-5</v>
      </c>
      <c r="W317" s="21">
        <f>J317/'Total x Ano'!$K$30</f>
        <v>0</v>
      </c>
      <c r="X317" s="21">
        <f>K317/'Total x Ano'!$K$30</f>
        <v>0</v>
      </c>
      <c r="Y317" s="21">
        <f>L317/'Total x Ano'!$K$30</f>
        <v>1.3500339500076093E-3</v>
      </c>
    </row>
    <row r="318" spans="1:25" x14ac:dyDescent="0.25">
      <c r="A318" s="124" t="s">
        <v>554</v>
      </c>
      <c r="B318" s="174">
        <f>'[1]SCC x Atuacao = Comércio'!B94</f>
        <v>66225.687470273726</v>
      </c>
      <c r="C318" s="174">
        <f>'[1]SCC x Atuacao = Comércio'!C94</f>
        <v>0</v>
      </c>
      <c r="D318" s="174">
        <f>'[1]SCC x Atuacao = Comércio'!D94</f>
        <v>0</v>
      </c>
      <c r="E318" s="174">
        <f>'[1]SCC x Atuacao = Comércio'!E94</f>
        <v>0</v>
      </c>
      <c r="F318" s="174">
        <f>'[1]SCC x Atuacao = Comércio'!F94</f>
        <v>174324.30972267216</v>
      </c>
      <c r="G318" s="174">
        <f>'[1]SCC x Atuacao = Comércio'!G94</f>
        <v>0</v>
      </c>
      <c r="H318" s="174">
        <f>'[1]SCC x Atuacao = Comércio'!H94</f>
        <v>0</v>
      </c>
      <c r="I318" s="174">
        <f>'[1]SCC x Atuacao = Comércio'!I94</f>
        <v>18183.726499540338</v>
      </c>
      <c r="J318" s="174">
        <f>'[1]SCC x Atuacao = Comércio'!J94</f>
        <v>0</v>
      </c>
      <c r="K318" s="174">
        <f>'[1]SCC x Atuacao = Comércio'!K94</f>
        <v>0</v>
      </c>
      <c r="L318" s="174">
        <f t="shared" si="17"/>
        <v>258733.72369248624</v>
      </c>
      <c r="N318" s="124" t="s">
        <v>554</v>
      </c>
      <c r="O318" s="21">
        <f>B318/'Total x Ano'!$K$30</f>
        <v>1.0196558128057643E-3</v>
      </c>
      <c r="P318" s="21">
        <f>C318/'Total x Ano'!$K$30</f>
        <v>0</v>
      </c>
      <c r="Q318" s="21">
        <f>D318/'Total x Ano'!$K$30</f>
        <v>0</v>
      </c>
      <c r="R318" s="21">
        <f>E318/'Total x Ano'!$K$30</f>
        <v>0</v>
      </c>
      <c r="S318" s="21">
        <f>F318/'Total x Ano'!$K$30</f>
        <v>2.6840158632080776E-3</v>
      </c>
      <c r="T318" s="21">
        <f>G318/'Total x Ano'!$K$30</f>
        <v>0</v>
      </c>
      <c r="U318" s="21">
        <f>H318/'Total x Ano'!$K$30</f>
        <v>0</v>
      </c>
      <c r="V318" s="21">
        <f>I318/'Total x Ano'!$K$30</f>
        <v>2.7996904421790953E-4</v>
      </c>
      <c r="W318" s="21">
        <f>J318/'Total x Ano'!$K$30</f>
        <v>0</v>
      </c>
      <c r="X318" s="21">
        <f>K318/'Total x Ano'!$K$30</f>
        <v>0</v>
      </c>
      <c r="Y318" s="21">
        <f>L318/'Total x Ano'!$K$30</f>
        <v>3.9836407202317511E-3</v>
      </c>
    </row>
    <row r="319" spans="1:25" x14ac:dyDescent="0.25">
      <c r="A319" s="124" t="s">
        <v>555</v>
      </c>
      <c r="B319" s="174">
        <f>'[1]SCC x Atuacao = Comércio'!B95</f>
        <v>61122.057641908854</v>
      </c>
      <c r="C319" s="174">
        <f>'[1]SCC x Atuacao = Comércio'!C95</f>
        <v>0</v>
      </c>
      <c r="D319" s="174">
        <f>'[1]SCC x Atuacao = Comércio'!D95</f>
        <v>0</v>
      </c>
      <c r="E319" s="174">
        <f>'[1]SCC x Atuacao = Comércio'!E95</f>
        <v>0</v>
      </c>
      <c r="F319" s="174">
        <f>'[1]SCC x Atuacao = Comércio'!F95</f>
        <v>185049.76596870649</v>
      </c>
      <c r="G319" s="174">
        <f>'[1]SCC x Atuacao = Comércio'!G95</f>
        <v>0</v>
      </c>
      <c r="H319" s="174">
        <f>'[1]SCC x Atuacao = Comércio'!H95</f>
        <v>0</v>
      </c>
      <c r="I319" s="174">
        <f>'[1]SCC x Atuacao = Comércio'!I95</f>
        <v>10668.559364727009</v>
      </c>
      <c r="J319" s="174">
        <f>'[1]SCC x Atuacao = Comércio'!J95</f>
        <v>0</v>
      </c>
      <c r="K319" s="174">
        <f>'[1]SCC x Atuacao = Comércio'!K95</f>
        <v>0</v>
      </c>
      <c r="L319" s="174">
        <f t="shared" si="17"/>
        <v>256840.38297534233</v>
      </c>
      <c r="N319" s="124" t="s">
        <v>555</v>
      </c>
      <c r="O319" s="21">
        <f>B319/'Total x Ano'!$K$30</f>
        <v>9.4107685017533508E-4</v>
      </c>
      <c r="P319" s="21">
        <f>C319/'Total x Ano'!$K$30</f>
        <v>0</v>
      </c>
      <c r="Q319" s="21">
        <f>D319/'Total x Ano'!$K$30</f>
        <v>0</v>
      </c>
      <c r="R319" s="21">
        <f>E319/'Total x Ano'!$K$30</f>
        <v>0</v>
      </c>
      <c r="S319" s="21">
        <f>F319/'Total x Ano'!$K$30</f>
        <v>2.8491522962752567E-3</v>
      </c>
      <c r="T319" s="21">
        <f>G319/'Total x Ano'!$K$30</f>
        <v>0</v>
      </c>
      <c r="U319" s="21">
        <f>H319/'Total x Ano'!$K$30</f>
        <v>0</v>
      </c>
      <c r="V319" s="21">
        <f>I319/'Total x Ano'!$K$30</f>
        <v>1.6426040991103516E-4</v>
      </c>
      <c r="W319" s="21">
        <f>J319/'Total x Ano'!$K$30</f>
        <v>0</v>
      </c>
      <c r="X319" s="21">
        <f>K319/'Total x Ano'!$K$30</f>
        <v>0</v>
      </c>
      <c r="Y319" s="21">
        <f>L319/'Total x Ano'!$K$30</f>
        <v>3.9544895563616272E-3</v>
      </c>
    </row>
    <row r="320" spans="1:25" x14ac:dyDescent="0.25">
      <c r="A320" s="134" t="s">
        <v>95</v>
      </c>
      <c r="B320" s="174">
        <f>'[1]SCC x Atuacao = Comércio'!B96</f>
        <v>2383512.541662293</v>
      </c>
      <c r="C320" s="174">
        <f>'[1]SCC x Atuacao = Comércio'!C96</f>
        <v>0</v>
      </c>
      <c r="D320" s="174">
        <f>'[1]SCC x Atuacao = Comércio'!D96</f>
        <v>0</v>
      </c>
      <c r="E320" s="174">
        <f>'[1]SCC x Atuacao = Comércio'!E96</f>
        <v>0</v>
      </c>
      <c r="F320" s="174">
        <f>'[1]SCC x Atuacao = Comércio'!F96</f>
        <v>8411808.2607819997</v>
      </c>
      <c r="G320" s="174">
        <f>'[1]SCC x Atuacao = Comércio'!G96</f>
        <v>0</v>
      </c>
      <c r="H320" s="174">
        <f>'[1]SCC x Atuacao = Comércio'!H96</f>
        <v>0</v>
      </c>
      <c r="I320" s="174">
        <f>'[1]SCC x Atuacao = Comércio'!I96</f>
        <v>415735.12014517951</v>
      </c>
      <c r="J320" s="174">
        <f>'[1]SCC x Atuacao = Comércio'!J96</f>
        <v>0</v>
      </c>
      <c r="K320" s="174">
        <f>'[1]SCC x Atuacao = Comércio'!K96</f>
        <v>0</v>
      </c>
      <c r="L320" s="174">
        <f t="shared" si="17"/>
        <v>11211055.922589472</v>
      </c>
      <c r="N320" s="124" t="s">
        <v>95</v>
      </c>
      <c r="O320" s="21">
        <f>B320/'Total x Ano'!$K$30</f>
        <v>3.6698183300736577E-2</v>
      </c>
      <c r="P320" s="21">
        <f>C320/'Total x Ano'!$K$30</f>
        <v>0</v>
      </c>
      <c r="Q320" s="21">
        <f>D320/'Total x Ano'!$K$30</f>
        <v>0</v>
      </c>
      <c r="R320" s="21">
        <f>E320/'Total x Ano'!$K$30</f>
        <v>0</v>
      </c>
      <c r="S320" s="21">
        <f>F320/'Total x Ano'!$K$30</f>
        <v>0.12951393208509734</v>
      </c>
      <c r="T320" s="21">
        <f>G320/'Total x Ano'!$K$30</f>
        <v>0</v>
      </c>
      <c r="U320" s="21">
        <f>H320/'Total x Ano'!$K$30</f>
        <v>0</v>
      </c>
      <c r="V320" s="21">
        <f>I320/'Total x Ano'!$K$30</f>
        <v>6.4009412062926672E-3</v>
      </c>
      <c r="W320" s="21">
        <f>J320/'Total x Ano'!$K$30</f>
        <v>0</v>
      </c>
      <c r="X320" s="21">
        <f>K320/'Total x Ano'!$K$30</f>
        <v>0</v>
      </c>
      <c r="Y320" s="21">
        <f>L320/'Total x Ano'!$K$30</f>
        <v>0.17261305659212656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288"/>
  <sheetViews>
    <sheetView topLeftCell="A244" workbookViewId="0">
      <selection activeCell="S270" sqref="S270"/>
    </sheetView>
  </sheetViews>
  <sheetFormatPr defaultRowHeight="15" x14ac:dyDescent="0.25"/>
  <cols>
    <col min="1" max="1" width="24.85546875" style="134" customWidth="1"/>
    <col min="2" max="12" width="11.85546875" style="134" customWidth="1"/>
    <col min="13" max="16384" width="9.140625" style="134"/>
  </cols>
  <sheetData>
    <row r="1" spans="1:12" s="167" customFormat="1" x14ac:dyDescent="0.25">
      <c r="A1" s="167" t="s">
        <v>940</v>
      </c>
    </row>
    <row r="2" spans="1:12" x14ac:dyDescent="0.25">
      <c r="A2" s="124"/>
      <c r="B2" s="124"/>
      <c r="C2" s="124"/>
      <c r="D2" s="124"/>
      <c r="E2" s="124"/>
      <c r="F2" s="124"/>
      <c r="G2" s="124"/>
      <c r="H2" s="124"/>
      <c r="I2" s="124"/>
      <c r="J2" s="124"/>
      <c r="K2" s="124"/>
    </row>
    <row r="3" spans="1:12" s="124" customFormat="1" x14ac:dyDescent="0.25">
      <c r="B3" s="124">
        <v>2008</v>
      </c>
      <c r="C3" s="124">
        <v>2008</v>
      </c>
      <c r="D3" s="124">
        <v>2008</v>
      </c>
      <c r="E3" s="124">
        <v>2008</v>
      </c>
      <c r="F3" s="124">
        <v>2008</v>
      </c>
      <c r="G3" s="124">
        <v>2008</v>
      </c>
      <c r="H3" s="124">
        <v>2008</v>
      </c>
      <c r="I3" s="124">
        <v>2008</v>
      </c>
      <c r="J3" s="124">
        <v>2008</v>
      </c>
      <c r="K3" s="124">
        <v>2008</v>
      </c>
      <c r="L3" s="124">
        <v>2008</v>
      </c>
    </row>
    <row r="4" spans="1:12" x14ac:dyDescent="0.25">
      <c r="A4" s="124"/>
      <c r="B4" s="124" t="s">
        <v>780</v>
      </c>
      <c r="C4" s="124" t="s">
        <v>782</v>
      </c>
      <c r="D4" s="124" t="s">
        <v>23</v>
      </c>
      <c r="E4" s="124" t="s">
        <v>787</v>
      </c>
      <c r="F4" s="124" t="s">
        <v>788</v>
      </c>
      <c r="G4" s="124" t="s">
        <v>791</v>
      </c>
      <c r="H4" s="124" t="s">
        <v>25</v>
      </c>
      <c r="I4" s="124" t="s">
        <v>24</v>
      </c>
      <c r="J4" s="124" t="s">
        <v>35</v>
      </c>
      <c r="K4" s="124" t="s">
        <v>795</v>
      </c>
      <c r="L4" s="124" t="s">
        <v>935</v>
      </c>
    </row>
    <row r="5" spans="1:12" x14ac:dyDescent="0.25">
      <c r="A5" s="124" t="s">
        <v>529</v>
      </c>
      <c r="B5" s="17">
        <f>+'SCC x Atuacao = Comércio'!B37/'SCC x Atuacao = Comércio'!B5-1</f>
        <v>0.17001119891472949</v>
      </c>
      <c r="C5" s="17" t="e">
        <f>+'SCC x Atuacao = Comércio'!C37/'SCC x Atuacao = Comércio'!C5-1</f>
        <v>#DIV/0!</v>
      </c>
      <c r="D5" s="17" t="e">
        <f>+'SCC x Atuacao = Comércio'!D37/'SCC x Atuacao = Comércio'!D5-1</f>
        <v>#DIV/0!</v>
      </c>
      <c r="E5" s="17" t="e">
        <f>+'SCC x Atuacao = Comércio'!E37/'SCC x Atuacao = Comércio'!E5-1</f>
        <v>#DIV/0!</v>
      </c>
      <c r="F5" s="17">
        <f>+'SCC x Atuacao = Comércio'!F37/'SCC x Atuacao = Comércio'!F5-1</f>
        <v>0.29736170657286554</v>
      </c>
      <c r="G5" s="17" t="e">
        <f>+'SCC x Atuacao = Comércio'!G37/'SCC x Atuacao = Comércio'!G5-1</f>
        <v>#DIV/0!</v>
      </c>
      <c r="H5" s="17" t="e">
        <f>+'SCC x Atuacao = Comércio'!H37/'SCC x Atuacao = Comércio'!H5-1</f>
        <v>#DIV/0!</v>
      </c>
      <c r="I5" s="17">
        <f>+'SCC x Atuacao = Comércio'!I37/'SCC x Atuacao = Comércio'!I5-1</f>
        <v>9.5367640078265481E-3</v>
      </c>
      <c r="J5" s="17" t="e">
        <f>+'SCC x Atuacao = Comércio'!J37/'SCC x Atuacao = Comércio'!J5-1</f>
        <v>#DIV/0!</v>
      </c>
      <c r="K5" s="17" t="e">
        <f>+'SCC x Atuacao = Comércio'!K37/'SCC x Atuacao = Comércio'!K5-1</f>
        <v>#DIV/0!</v>
      </c>
      <c r="L5" s="17">
        <f>+'SCC x Atuacao = Comércio'!L37/'SCC x Atuacao = Comércio'!L5-1</f>
        <v>0.25254185201948198</v>
      </c>
    </row>
    <row r="6" spans="1:12" x14ac:dyDescent="0.25">
      <c r="A6" s="124" t="s">
        <v>530</v>
      </c>
      <c r="B6" s="17">
        <f>+'SCC x Atuacao = Comércio'!B38/'SCC x Atuacao = Comércio'!B6-1</f>
        <v>0.52087787121618923</v>
      </c>
      <c r="C6" s="17" t="e">
        <f>+'SCC x Atuacao = Comércio'!C38/'SCC x Atuacao = Comércio'!C6-1</f>
        <v>#DIV/0!</v>
      </c>
      <c r="D6" s="17" t="e">
        <f>+'SCC x Atuacao = Comércio'!D38/'SCC x Atuacao = Comércio'!D6-1</f>
        <v>#DIV/0!</v>
      </c>
      <c r="E6" s="17" t="e">
        <f>+'SCC x Atuacao = Comércio'!E38/'SCC x Atuacao = Comércio'!E6-1</f>
        <v>#DIV/0!</v>
      </c>
      <c r="F6" s="17">
        <f>+'SCC x Atuacao = Comércio'!F38/'SCC x Atuacao = Comércio'!F6-1</f>
        <v>4.4810290195291813E-3</v>
      </c>
      <c r="G6" s="17" t="e">
        <f>+'SCC x Atuacao = Comércio'!G38/'SCC x Atuacao = Comércio'!G6-1</f>
        <v>#DIV/0!</v>
      </c>
      <c r="H6" s="17" t="e">
        <f>+'SCC x Atuacao = Comércio'!H38/'SCC x Atuacao = Comércio'!H6-1</f>
        <v>#DIV/0!</v>
      </c>
      <c r="I6" s="17">
        <f>+'SCC x Atuacao = Comércio'!I38/'SCC x Atuacao = Comércio'!I6-1</f>
        <v>-4.0105280629883167E-2</v>
      </c>
      <c r="J6" s="17" t="e">
        <f>+'SCC x Atuacao = Comércio'!J38/'SCC x Atuacao = Comércio'!J6-1</f>
        <v>#DIV/0!</v>
      </c>
      <c r="K6" s="17" t="e">
        <f>+'SCC x Atuacao = Comércio'!K38/'SCC x Atuacao = Comércio'!K6-1</f>
        <v>#DIV/0!</v>
      </c>
      <c r="L6" s="17">
        <f>+'SCC x Atuacao = Comércio'!L38/'SCC x Atuacao = Comércio'!L6-1</f>
        <v>2.6846676384957968E-2</v>
      </c>
    </row>
    <row r="7" spans="1:12" x14ac:dyDescent="0.25">
      <c r="A7" s="124" t="s">
        <v>531</v>
      </c>
      <c r="B7" s="17">
        <f>+'SCC x Atuacao = Comércio'!B39/'SCC x Atuacao = Comércio'!B7-1</f>
        <v>0.12633842174715659</v>
      </c>
      <c r="C7" s="17" t="e">
        <f>+'SCC x Atuacao = Comércio'!C39/'SCC x Atuacao = Comércio'!C7-1</f>
        <v>#DIV/0!</v>
      </c>
      <c r="D7" s="17" t="e">
        <f>+'SCC x Atuacao = Comércio'!D39/'SCC x Atuacao = Comércio'!D7-1</f>
        <v>#DIV/0!</v>
      </c>
      <c r="E7" s="17" t="e">
        <f>+'SCC x Atuacao = Comércio'!E39/'SCC x Atuacao = Comércio'!E7-1</f>
        <v>#DIV/0!</v>
      </c>
      <c r="F7" s="17">
        <f>+'SCC x Atuacao = Comércio'!F39/'SCC x Atuacao = Comércio'!F7-1</f>
        <v>0.1323382101047248</v>
      </c>
      <c r="G7" s="17" t="e">
        <f>+'SCC x Atuacao = Comércio'!G39/'SCC x Atuacao = Comércio'!G7-1</f>
        <v>#DIV/0!</v>
      </c>
      <c r="H7" s="17" t="e">
        <f>+'SCC x Atuacao = Comércio'!H39/'SCC x Atuacao = Comércio'!H7-1</f>
        <v>#DIV/0!</v>
      </c>
      <c r="I7" s="17">
        <f>+'SCC x Atuacao = Comércio'!I39/'SCC x Atuacao = Comércio'!I7-1</f>
        <v>0.12767251484537101</v>
      </c>
      <c r="J7" s="17" t="e">
        <f>+'SCC x Atuacao = Comércio'!J39/'SCC x Atuacao = Comércio'!J7-1</f>
        <v>#DIV/0!</v>
      </c>
      <c r="K7" s="17" t="e">
        <f>+'SCC x Atuacao = Comércio'!K39/'SCC x Atuacao = Comércio'!K7-1</f>
        <v>#DIV/0!</v>
      </c>
      <c r="L7" s="17">
        <f>+'SCC x Atuacao = Comércio'!L39/'SCC x Atuacao = Comércio'!L7-1</f>
        <v>0.13093972836322298</v>
      </c>
    </row>
    <row r="8" spans="1:12" x14ac:dyDescent="0.25">
      <c r="A8" s="124" t="s">
        <v>532</v>
      </c>
      <c r="B8" s="17">
        <f>+'SCC x Atuacao = Comércio'!B40/'SCC x Atuacao = Comércio'!B8-1</f>
        <v>0.38318535129380749</v>
      </c>
      <c r="C8" s="17" t="e">
        <f>+'SCC x Atuacao = Comércio'!C40/'SCC x Atuacao = Comércio'!C8-1</f>
        <v>#DIV/0!</v>
      </c>
      <c r="D8" s="17" t="e">
        <f>+'SCC x Atuacao = Comércio'!D40/'SCC x Atuacao = Comércio'!D8-1</f>
        <v>#DIV/0!</v>
      </c>
      <c r="E8" s="17" t="e">
        <f>+'SCC x Atuacao = Comércio'!E40/'SCC x Atuacao = Comércio'!E8-1</f>
        <v>#DIV/0!</v>
      </c>
      <c r="F8" s="17">
        <f>+'SCC x Atuacao = Comércio'!F40/'SCC x Atuacao = Comércio'!F8-1</f>
        <v>8.6302609979938216E-2</v>
      </c>
      <c r="G8" s="17" t="e">
        <f>+'SCC x Atuacao = Comércio'!G40/'SCC x Atuacao = Comércio'!G8-1</f>
        <v>#DIV/0!</v>
      </c>
      <c r="H8" s="17" t="e">
        <f>+'SCC x Atuacao = Comércio'!H40/'SCC x Atuacao = Comércio'!H8-1</f>
        <v>#DIV/0!</v>
      </c>
      <c r="I8" s="17">
        <f>+'SCC x Atuacao = Comércio'!I40/'SCC x Atuacao = Comércio'!I8-1</f>
        <v>0.25913344498118485</v>
      </c>
      <c r="J8" s="17" t="e">
        <f>+'SCC x Atuacao = Comércio'!J40/'SCC x Atuacao = Comércio'!J8-1</f>
        <v>#DIV/0!</v>
      </c>
      <c r="K8" s="17" t="e">
        <f>+'SCC x Atuacao = Comércio'!K40/'SCC x Atuacao = Comércio'!K8-1</f>
        <v>#DIV/0!</v>
      </c>
      <c r="L8" s="17">
        <f>+'SCC x Atuacao = Comércio'!L40/'SCC x Atuacao = Comércio'!L8-1</f>
        <v>0.11633523785334532</v>
      </c>
    </row>
    <row r="9" spans="1:12" x14ac:dyDescent="0.25">
      <c r="A9" s="124" t="s">
        <v>533</v>
      </c>
      <c r="B9" s="17">
        <f>+'SCC x Atuacao = Comércio'!B41/'SCC x Atuacao = Comércio'!B9-1</f>
        <v>-0.18590460015633026</v>
      </c>
      <c r="C9" s="17" t="e">
        <f>+'SCC x Atuacao = Comércio'!C41/'SCC x Atuacao = Comércio'!C9-1</f>
        <v>#DIV/0!</v>
      </c>
      <c r="D9" s="17" t="e">
        <f>+'SCC x Atuacao = Comércio'!D41/'SCC x Atuacao = Comércio'!D9-1</f>
        <v>#DIV/0!</v>
      </c>
      <c r="E9" s="17" t="e">
        <f>+'SCC x Atuacao = Comércio'!E41/'SCC x Atuacao = Comércio'!E9-1</f>
        <v>#DIV/0!</v>
      </c>
      <c r="F9" s="17">
        <f>+'SCC x Atuacao = Comércio'!F41/'SCC x Atuacao = Comércio'!F9-1</f>
        <v>0.26384186896202166</v>
      </c>
      <c r="G9" s="17" t="e">
        <f>+'SCC x Atuacao = Comércio'!G41/'SCC x Atuacao = Comércio'!G9-1</f>
        <v>#DIV/0!</v>
      </c>
      <c r="H9" s="17" t="e">
        <f>+'SCC x Atuacao = Comércio'!H41/'SCC x Atuacao = Comércio'!H9-1</f>
        <v>#DIV/0!</v>
      </c>
      <c r="I9" s="17">
        <f>+'SCC x Atuacao = Comércio'!I41/'SCC x Atuacao = Comércio'!I9-1</f>
        <v>-5.225446023302327E-2</v>
      </c>
      <c r="J9" s="17" t="e">
        <f>+'SCC x Atuacao = Comércio'!J41/'SCC x Atuacao = Comércio'!J9-1</f>
        <v>#DIV/0!</v>
      </c>
      <c r="K9" s="17" t="e">
        <f>+'SCC x Atuacao = Comércio'!K41/'SCC x Atuacao = Comércio'!K9-1</f>
        <v>#DIV/0!</v>
      </c>
      <c r="L9" s="17">
        <f>+'SCC x Atuacao = Comércio'!L41/'SCC x Atuacao = Comércio'!L9-1</f>
        <v>0.17321618446012876</v>
      </c>
    </row>
    <row r="10" spans="1:12" x14ac:dyDescent="0.25">
      <c r="A10" s="124" t="s">
        <v>534</v>
      </c>
      <c r="B10" s="17">
        <f>+'SCC x Atuacao = Comércio'!B42/'SCC x Atuacao = Comércio'!B10-1</f>
        <v>-0.10417715210668654</v>
      </c>
      <c r="C10" s="17" t="e">
        <f>+'SCC x Atuacao = Comércio'!C42/'SCC x Atuacao = Comércio'!C10-1</f>
        <v>#DIV/0!</v>
      </c>
      <c r="D10" s="17" t="e">
        <f>+'SCC x Atuacao = Comércio'!D42/'SCC x Atuacao = Comércio'!D10-1</f>
        <v>#DIV/0!</v>
      </c>
      <c r="E10" s="17" t="e">
        <f>+'SCC x Atuacao = Comércio'!E42/'SCC x Atuacao = Comércio'!E10-1</f>
        <v>#DIV/0!</v>
      </c>
      <c r="F10" s="17">
        <f>+'SCC x Atuacao = Comércio'!F42/'SCC x Atuacao = Comércio'!F10-1</f>
        <v>-8.4375009177604432E-2</v>
      </c>
      <c r="G10" s="17" t="e">
        <f>+'SCC x Atuacao = Comércio'!G42/'SCC x Atuacao = Comércio'!G10-1</f>
        <v>#DIV/0!</v>
      </c>
      <c r="H10" s="17" t="e">
        <f>+'SCC x Atuacao = Comércio'!H42/'SCC x Atuacao = Comércio'!H10-1</f>
        <v>#DIV/0!</v>
      </c>
      <c r="I10" s="17">
        <f>+'SCC x Atuacao = Comércio'!I42/'SCC x Atuacao = Comércio'!I10-1</f>
        <v>0.40698033292345426</v>
      </c>
      <c r="J10" s="17" t="e">
        <f>+'SCC x Atuacao = Comércio'!J42/'SCC x Atuacao = Comércio'!J10-1</f>
        <v>#DIV/0!</v>
      </c>
      <c r="K10" s="17" t="e">
        <f>+'SCC x Atuacao = Comércio'!K42/'SCC x Atuacao = Comércio'!K10-1</f>
        <v>#DIV/0!</v>
      </c>
      <c r="L10" s="17">
        <f>+'SCC x Atuacao = Comércio'!L42/'SCC x Atuacao = Comércio'!L10-1</f>
        <v>-6.5535078452669371E-2</v>
      </c>
    </row>
    <row r="11" spans="1:12" x14ac:dyDescent="0.25">
      <c r="A11" s="124" t="s">
        <v>535</v>
      </c>
      <c r="B11" s="17">
        <f>+'SCC x Atuacao = Comércio'!B43/'SCC x Atuacao = Comércio'!B11-1</f>
        <v>4.1786290413475813E-2</v>
      </c>
      <c r="C11" s="17" t="e">
        <f>+'SCC x Atuacao = Comércio'!C43/'SCC x Atuacao = Comércio'!C11-1</f>
        <v>#DIV/0!</v>
      </c>
      <c r="D11" s="17" t="e">
        <f>+'SCC x Atuacao = Comércio'!D43/'SCC x Atuacao = Comércio'!D11-1</f>
        <v>#DIV/0!</v>
      </c>
      <c r="E11" s="17" t="e">
        <f>+'SCC x Atuacao = Comércio'!E43/'SCC x Atuacao = Comércio'!E11-1</f>
        <v>#DIV/0!</v>
      </c>
      <c r="F11" s="17">
        <f>+'SCC x Atuacao = Comércio'!F43/'SCC x Atuacao = Comércio'!F11-1</f>
        <v>0.47457602255559239</v>
      </c>
      <c r="G11" s="17" t="e">
        <f>+'SCC x Atuacao = Comércio'!G43/'SCC x Atuacao = Comércio'!G11-1</f>
        <v>#DIV/0!</v>
      </c>
      <c r="H11" s="17" t="e">
        <f>+'SCC x Atuacao = Comércio'!H43/'SCC x Atuacao = Comércio'!H11-1</f>
        <v>#DIV/0!</v>
      </c>
      <c r="I11" s="17">
        <f>+'SCC x Atuacao = Comércio'!I43/'SCC x Atuacao = Comércio'!I11-1</f>
        <v>-2.8379433231549345E-2</v>
      </c>
      <c r="J11" s="17" t="e">
        <f>+'SCC x Atuacao = Comércio'!J43/'SCC x Atuacao = Comércio'!J11-1</f>
        <v>#DIV/0!</v>
      </c>
      <c r="K11" s="17" t="e">
        <f>+'SCC x Atuacao = Comércio'!K43/'SCC x Atuacao = Comércio'!K11-1</f>
        <v>#DIV/0!</v>
      </c>
      <c r="L11" s="17">
        <f>+'SCC x Atuacao = Comércio'!L43/'SCC x Atuacao = Comércio'!L11-1</f>
        <v>0.42219287317728171</v>
      </c>
    </row>
    <row r="12" spans="1:12" x14ac:dyDescent="0.25">
      <c r="A12" s="124" t="s">
        <v>536</v>
      </c>
      <c r="B12" s="17">
        <f>+'SCC x Atuacao = Comércio'!B44/'SCC x Atuacao = Comércio'!B12-1</f>
        <v>6.4487846787992353E-2</v>
      </c>
      <c r="C12" s="17" t="e">
        <f>+'SCC x Atuacao = Comércio'!C44/'SCC x Atuacao = Comércio'!C12-1</f>
        <v>#DIV/0!</v>
      </c>
      <c r="D12" s="17" t="e">
        <f>+'SCC x Atuacao = Comércio'!D44/'SCC x Atuacao = Comércio'!D12-1</f>
        <v>#DIV/0!</v>
      </c>
      <c r="E12" s="17" t="e">
        <f>+'SCC x Atuacao = Comércio'!E44/'SCC x Atuacao = Comércio'!E12-1</f>
        <v>#DIV/0!</v>
      </c>
      <c r="F12" s="17">
        <f>+'SCC x Atuacao = Comércio'!F44/'SCC x Atuacao = Comércio'!F12-1</f>
        <v>8.804257904695123E-2</v>
      </c>
      <c r="G12" s="17" t="e">
        <f>+'SCC x Atuacao = Comércio'!G44/'SCC x Atuacao = Comércio'!G12-1</f>
        <v>#DIV/0!</v>
      </c>
      <c r="H12" s="17" t="e">
        <f>+'SCC x Atuacao = Comércio'!H44/'SCC x Atuacao = Comércio'!H12-1</f>
        <v>#DIV/0!</v>
      </c>
      <c r="I12" s="17">
        <f>+'SCC x Atuacao = Comércio'!I44/'SCC x Atuacao = Comércio'!I12-1</f>
        <v>0.12955286659034315</v>
      </c>
      <c r="J12" s="17" t="e">
        <f>+'SCC x Atuacao = Comércio'!J44/'SCC x Atuacao = Comércio'!J12-1</f>
        <v>#DIV/0!</v>
      </c>
      <c r="K12" s="17" t="e">
        <f>+'SCC x Atuacao = Comércio'!K44/'SCC x Atuacao = Comércio'!K12-1</f>
        <v>#DIV/0!</v>
      </c>
      <c r="L12" s="17">
        <f>+'SCC x Atuacao = Comércio'!L44/'SCC x Atuacao = Comércio'!L12-1</f>
        <v>8.9249028164598343E-2</v>
      </c>
    </row>
    <row r="13" spans="1:12" x14ac:dyDescent="0.25">
      <c r="A13" s="124" t="s">
        <v>537</v>
      </c>
      <c r="B13" s="17">
        <f>+'SCC x Atuacao = Comércio'!B45/'SCC x Atuacao = Comércio'!B13-1</f>
        <v>0.24426066284528614</v>
      </c>
      <c r="C13" s="17" t="e">
        <f>+'SCC x Atuacao = Comércio'!C45/'SCC x Atuacao = Comércio'!C13-1</f>
        <v>#DIV/0!</v>
      </c>
      <c r="D13" s="17" t="e">
        <f>+'SCC x Atuacao = Comércio'!D45/'SCC x Atuacao = Comércio'!D13-1</f>
        <v>#DIV/0!</v>
      </c>
      <c r="E13" s="17" t="e">
        <f>+'SCC x Atuacao = Comércio'!E45/'SCC x Atuacao = Comércio'!E13-1</f>
        <v>#DIV/0!</v>
      </c>
      <c r="F13" s="17">
        <f>+'SCC x Atuacao = Comércio'!F45/'SCC x Atuacao = Comércio'!F13-1</f>
        <v>0.18987540200383091</v>
      </c>
      <c r="G13" s="17" t="e">
        <f>+'SCC x Atuacao = Comércio'!G45/'SCC x Atuacao = Comércio'!G13-1</f>
        <v>#DIV/0!</v>
      </c>
      <c r="H13" s="17" t="e">
        <f>+'SCC x Atuacao = Comércio'!H45/'SCC x Atuacao = Comércio'!H13-1</f>
        <v>#DIV/0!</v>
      </c>
      <c r="I13" s="17">
        <f>+'SCC x Atuacao = Comércio'!I45/'SCC x Atuacao = Comércio'!I13-1</f>
        <v>-0.13814903037849291</v>
      </c>
      <c r="J13" s="17" t="e">
        <f>+'SCC x Atuacao = Comércio'!J45/'SCC x Atuacao = Comércio'!J13-1</f>
        <v>#DIV/0!</v>
      </c>
      <c r="K13" s="17" t="e">
        <f>+'SCC x Atuacao = Comércio'!K45/'SCC x Atuacao = Comércio'!K13-1</f>
        <v>#DIV/0!</v>
      </c>
      <c r="L13" s="17">
        <f>+'SCC x Atuacao = Comércio'!L45/'SCC x Atuacao = Comércio'!L13-1</f>
        <v>0.15910904922565328</v>
      </c>
    </row>
    <row r="14" spans="1:12" x14ac:dyDescent="0.25">
      <c r="A14" s="124" t="s">
        <v>538</v>
      </c>
      <c r="B14" s="17">
        <f>+'SCC x Atuacao = Comércio'!B46/'SCC x Atuacao = Comércio'!B14-1</f>
        <v>3.4295293543827876E-2</v>
      </c>
      <c r="C14" s="17" t="e">
        <f>+'SCC x Atuacao = Comércio'!C46/'SCC x Atuacao = Comércio'!C14-1</f>
        <v>#DIV/0!</v>
      </c>
      <c r="D14" s="17" t="e">
        <f>+'SCC x Atuacao = Comércio'!D46/'SCC x Atuacao = Comércio'!D14-1</f>
        <v>#DIV/0!</v>
      </c>
      <c r="E14" s="17" t="e">
        <f>+'SCC x Atuacao = Comércio'!E46/'SCC x Atuacao = Comércio'!E14-1</f>
        <v>#DIV/0!</v>
      </c>
      <c r="F14" s="17">
        <f>+'SCC x Atuacao = Comércio'!F46/'SCC x Atuacao = Comércio'!F14-1</f>
        <v>0.19573477948511231</v>
      </c>
      <c r="G14" s="17" t="e">
        <f>+'SCC x Atuacao = Comércio'!G46/'SCC x Atuacao = Comércio'!G14-1</f>
        <v>#DIV/0!</v>
      </c>
      <c r="H14" s="17" t="e">
        <f>+'SCC x Atuacao = Comércio'!H46/'SCC x Atuacao = Comércio'!H14-1</f>
        <v>#DIV/0!</v>
      </c>
      <c r="I14" s="17">
        <f>+'SCC x Atuacao = Comércio'!I46/'SCC x Atuacao = Comércio'!I14-1</f>
        <v>-5.0529362386279364E-2</v>
      </c>
      <c r="J14" s="17" t="e">
        <f>+'SCC x Atuacao = Comércio'!J46/'SCC x Atuacao = Comércio'!J14-1</f>
        <v>#DIV/0!</v>
      </c>
      <c r="K14" s="17" t="e">
        <f>+'SCC x Atuacao = Comércio'!K46/'SCC x Atuacao = Comércio'!K14-1</f>
        <v>#DIV/0!</v>
      </c>
      <c r="L14" s="17">
        <f>+'SCC x Atuacao = Comércio'!L46/'SCC x Atuacao = Comércio'!L14-1</f>
        <v>0.16837192337420803</v>
      </c>
    </row>
    <row r="15" spans="1:12" x14ac:dyDescent="0.25">
      <c r="A15" s="124" t="s">
        <v>539</v>
      </c>
      <c r="B15" s="17">
        <f>+'SCC x Atuacao = Comércio'!B47/'SCC x Atuacao = Comércio'!B15-1</f>
        <v>-3.1392972040967582E-2</v>
      </c>
      <c r="C15" s="17" t="e">
        <f>+'SCC x Atuacao = Comércio'!C47/'SCC x Atuacao = Comércio'!C15-1</f>
        <v>#DIV/0!</v>
      </c>
      <c r="D15" s="17" t="e">
        <f>+'SCC x Atuacao = Comércio'!D47/'SCC x Atuacao = Comércio'!D15-1</f>
        <v>#DIV/0!</v>
      </c>
      <c r="E15" s="17" t="e">
        <f>+'SCC x Atuacao = Comércio'!E47/'SCC x Atuacao = Comércio'!E15-1</f>
        <v>#DIV/0!</v>
      </c>
      <c r="F15" s="17">
        <f>+'SCC x Atuacao = Comércio'!F47/'SCC x Atuacao = Comércio'!F15-1</f>
        <v>0.14395861684095679</v>
      </c>
      <c r="G15" s="17" t="e">
        <f>+'SCC x Atuacao = Comércio'!G47/'SCC x Atuacao = Comércio'!G15-1</f>
        <v>#DIV/0!</v>
      </c>
      <c r="H15" s="17" t="e">
        <f>+'SCC x Atuacao = Comércio'!H47/'SCC x Atuacao = Comércio'!H15-1</f>
        <v>#DIV/0!</v>
      </c>
      <c r="I15" s="17">
        <f>+'SCC x Atuacao = Comércio'!I47/'SCC x Atuacao = Comércio'!I15-1</f>
        <v>-0.23542490083192524</v>
      </c>
      <c r="J15" s="17" t="e">
        <f>+'SCC x Atuacao = Comércio'!J47/'SCC x Atuacao = Comércio'!J15-1</f>
        <v>#DIV/0!</v>
      </c>
      <c r="K15" s="17" t="e">
        <f>+'SCC x Atuacao = Comércio'!K47/'SCC x Atuacao = Comércio'!K15-1</f>
        <v>#DIV/0!</v>
      </c>
      <c r="L15" s="17">
        <f>+'SCC x Atuacao = Comércio'!L47/'SCC x Atuacao = Comércio'!L15-1</f>
        <v>7.6886410539006356E-2</v>
      </c>
    </row>
    <row r="16" spans="1:12" x14ac:dyDescent="0.25">
      <c r="A16" s="124" t="s">
        <v>540</v>
      </c>
      <c r="B16" s="17">
        <f>+'SCC x Atuacao = Comércio'!B48/'SCC x Atuacao = Comércio'!B16-1</f>
        <v>7.1495976618265233E-2</v>
      </c>
      <c r="C16" s="17" t="e">
        <f>+'SCC x Atuacao = Comércio'!C48/'SCC x Atuacao = Comércio'!C16-1</f>
        <v>#DIV/0!</v>
      </c>
      <c r="D16" s="17" t="e">
        <f>+'SCC x Atuacao = Comércio'!D48/'SCC x Atuacao = Comércio'!D16-1</f>
        <v>#DIV/0!</v>
      </c>
      <c r="E16" s="17" t="e">
        <f>+'SCC x Atuacao = Comércio'!E48/'SCC x Atuacao = Comércio'!E16-1</f>
        <v>#DIV/0!</v>
      </c>
      <c r="F16" s="17">
        <f>+'SCC x Atuacao = Comércio'!F48/'SCC x Atuacao = Comércio'!F16-1</f>
        <v>0.15681495370371112</v>
      </c>
      <c r="G16" s="17" t="e">
        <f>+'SCC x Atuacao = Comércio'!G48/'SCC x Atuacao = Comércio'!G16-1</f>
        <v>#DIV/0!</v>
      </c>
      <c r="H16" s="17" t="e">
        <f>+'SCC x Atuacao = Comércio'!H48/'SCC x Atuacao = Comércio'!H16-1</f>
        <v>#DIV/0!</v>
      </c>
      <c r="I16" s="17">
        <f>+'SCC x Atuacao = Comércio'!I48/'SCC x Atuacao = Comércio'!I16-1</f>
        <v>-6.4440156471527787E-2</v>
      </c>
      <c r="J16" s="17" t="e">
        <f>+'SCC x Atuacao = Comércio'!J48/'SCC x Atuacao = Comércio'!J16-1</f>
        <v>#DIV/0!</v>
      </c>
      <c r="K16" s="17" t="e">
        <f>+'SCC x Atuacao = Comércio'!K48/'SCC x Atuacao = Comércio'!K16-1</f>
        <v>#DIV/0!</v>
      </c>
      <c r="L16" s="17">
        <f>+'SCC x Atuacao = Comércio'!L48/'SCC x Atuacao = Comércio'!L16-1</f>
        <v>0.12702339341870639</v>
      </c>
    </row>
    <row r="17" spans="1:12" x14ac:dyDescent="0.25">
      <c r="A17" s="124" t="s">
        <v>541</v>
      </c>
      <c r="B17" s="17">
        <f>+'SCC x Atuacao = Comércio'!B49/'SCC x Atuacao = Comércio'!B17-1</f>
        <v>1.6619367157935327E-2</v>
      </c>
      <c r="C17" s="17" t="e">
        <f>+'SCC x Atuacao = Comércio'!C49/'SCC x Atuacao = Comércio'!C17-1</f>
        <v>#DIV/0!</v>
      </c>
      <c r="D17" s="17" t="e">
        <f>+'SCC x Atuacao = Comércio'!D49/'SCC x Atuacao = Comércio'!D17-1</f>
        <v>#DIV/0!</v>
      </c>
      <c r="E17" s="17" t="e">
        <f>+'SCC x Atuacao = Comércio'!E49/'SCC x Atuacao = Comércio'!E17-1</f>
        <v>#DIV/0!</v>
      </c>
      <c r="F17" s="17">
        <f>+'SCC x Atuacao = Comércio'!F49/'SCC x Atuacao = Comércio'!F17-1</f>
        <v>3.0400904259046513E-2</v>
      </c>
      <c r="G17" s="17" t="e">
        <f>+'SCC x Atuacao = Comércio'!G49/'SCC x Atuacao = Comércio'!G17-1</f>
        <v>#DIV/0!</v>
      </c>
      <c r="H17" s="17" t="e">
        <f>+'SCC x Atuacao = Comércio'!H49/'SCC x Atuacao = Comércio'!H17-1</f>
        <v>#DIV/0!</v>
      </c>
      <c r="I17" s="17">
        <f>+'SCC x Atuacao = Comércio'!I49/'SCC x Atuacao = Comércio'!I17-1</f>
        <v>0.24513114062446451</v>
      </c>
      <c r="J17" s="17" t="e">
        <f>+'SCC x Atuacao = Comércio'!J49/'SCC x Atuacao = Comércio'!J17-1</f>
        <v>#DIV/0!</v>
      </c>
      <c r="K17" s="17" t="e">
        <f>+'SCC x Atuacao = Comércio'!K49/'SCC x Atuacao = Comércio'!K17-1</f>
        <v>#DIV/0!</v>
      </c>
      <c r="L17" s="17">
        <f>+'SCC x Atuacao = Comércio'!L49/'SCC x Atuacao = Comércio'!L17-1</f>
        <v>4.082070780374969E-2</v>
      </c>
    </row>
    <row r="18" spans="1:12" x14ac:dyDescent="0.25">
      <c r="A18" s="124" t="s">
        <v>542</v>
      </c>
      <c r="B18" s="17">
        <f>+'SCC x Atuacao = Comércio'!B50/'SCC x Atuacao = Comércio'!B18-1</f>
        <v>-4.3788397746505114E-2</v>
      </c>
      <c r="C18" s="17" t="e">
        <f>+'SCC x Atuacao = Comércio'!C50/'SCC x Atuacao = Comércio'!C18-1</f>
        <v>#DIV/0!</v>
      </c>
      <c r="D18" s="17" t="e">
        <f>+'SCC x Atuacao = Comércio'!D50/'SCC x Atuacao = Comércio'!D18-1</f>
        <v>#DIV/0!</v>
      </c>
      <c r="E18" s="17" t="e">
        <f>+'SCC x Atuacao = Comércio'!E50/'SCC x Atuacao = Comércio'!E18-1</f>
        <v>#DIV/0!</v>
      </c>
      <c r="F18" s="17">
        <f>+'SCC x Atuacao = Comércio'!F50/'SCC x Atuacao = Comércio'!F18-1</f>
        <v>-7.2085824042503743E-3</v>
      </c>
      <c r="G18" s="17" t="e">
        <f>+'SCC x Atuacao = Comércio'!G50/'SCC x Atuacao = Comércio'!G18-1</f>
        <v>#DIV/0!</v>
      </c>
      <c r="H18" s="17" t="e">
        <f>+'SCC x Atuacao = Comércio'!H50/'SCC x Atuacao = Comércio'!H18-1</f>
        <v>#DIV/0!</v>
      </c>
      <c r="I18" s="17">
        <f>+'SCC x Atuacao = Comércio'!I50/'SCC x Atuacao = Comércio'!I18-1</f>
        <v>-0.16385948861193844</v>
      </c>
      <c r="J18" s="17" t="e">
        <f>+'SCC x Atuacao = Comércio'!J50/'SCC x Atuacao = Comércio'!J18-1</f>
        <v>#DIV/0!</v>
      </c>
      <c r="K18" s="17" t="e">
        <f>+'SCC x Atuacao = Comércio'!K50/'SCC x Atuacao = Comércio'!K18-1</f>
        <v>#DIV/0!</v>
      </c>
      <c r="L18" s="17">
        <f>+'SCC x Atuacao = Comércio'!L50/'SCC x Atuacao = Comércio'!L18-1</f>
        <v>-2.0836766247425254E-2</v>
      </c>
    </row>
    <row r="19" spans="1:12" x14ac:dyDescent="0.25">
      <c r="A19" s="124" t="s">
        <v>543</v>
      </c>
      <c r="B19" s="17">
        <f>+'SCC x Atuacao = Comércio'!B51/'SCC x Atuacao = Comércio'!B19-1</f>
        <v>3.1102733723213039E-2</v>
      </c>
      <c r="C19" s="17" t="e">
        <f>+'SCC x Atuacao = Comércio'!C51/'SCC x Atuacao = Comércio'!C19-1</f>
        <v>#DIV/0!</v>
      </c>
      <c r="D19" s="17" t="e">
        <f>+'SCC x Atuacao = Comércio'!D51/'SCC x Atuacao = Comércio'!D19-1</f>
        <v>#DIV/0!</v>
      </c>
      <c r="E19" s="17" t="e">
        <f>+'SCC x Atuacao = Comércio'!E51/'SCC x Atuacao = Comércio'!E19-1</f>
        <v>#DIV/0!</v>
      </c>
      <c r="F19" s="17">
        <f>+'SCC x Atuacao = Comércio'!F51/'SCC x Atuacao = Comércio'!F19-1</f>
        <v>3.9624971212928406E-2</v>
      </c>
      <c r="G19" s="17" t="e">
        <f>+'SCC x Atuacao = Comércio'!G51/'SCC x Atuacao = Comércio'!G19-1</f>
        <v>#DIV/0!</v>
      </c>
      <c r="H19" s="17" t="e">
        <f>+'SCC x Atuacao = Comércio'!H51/'SCC x Atuacao = Comércio'!H19-1</f>
        <v>#DIV/0!</v>
      </c>
      <c r="I19" s="17">
        <f>+'SCC x Atuacao = Comércio'!I51/'SCC x Atuacao = Comércio'!I19-1</f>
        <v>-0.30849901430725335</v>
      </c>
      <c r="J19" s="17" t="e">
        <f>+'SCC x Atuacao = Comércio'!J51/'SCC x Atuacao = Comércio'!J19-1</f>
        <v>#DIV/0!</v>
      </c>
      <c r="K19" s="17" t="e">
        <f>+'SCC x Atuacao = Comércio'!K51/'SCC x Atuacao = Comércio'!K19-1</f>
        <v>#DIV/0!</v>
      </c>
      <c r="L19" s="17">
        <f>+'SCC x Atuacao = Comércio'!L51/'SCC x Atuacao = Comércio'!L19-1</f>
        <v>1.7169961486299457E-2</v>
      </c>
    </row>
    <row r="20" spans="1:12" x14ac:dyDescent="0.25">
      <c r="A20" s="124" t="s">
        <v>544</v>
      </c>
      <c r="B20" s="17">
        <f>+'SCC x Atuacao = Comércio'!B52/'SCC x Atuacao = Comércio'!B20-1</f>
        <v>-7.5759359905951396E-2</v>
      </c>
      <c r="C20" s="17" t="e">
        <f>+'SCC x Atuacao = Comércio'!C52/'SCC x Atuacao = Comércio'!C20-1</f>
        <v>#DIV/0!</v>
      </c>
      <c r="D20" s="17" t="e">
        <f>+'SCC x Atuacao = Comércio'!D52/'SCC x Atuacao = Comércio'!D20-1</f>
        <v>#DIV/0!</v>
      </c>
      <c r="E20" s="17" t="e">
        <f>+'SCC x Atuacao = Comércio'!E52/'SCC x Atuacao = Comércio'!E20-1</f>
        <v>#DIV/0!</v>
      </c>
      <c r="F20" s="17">
        <f>+'SCC x Atuacao = Comércio'!F52/'SCC x Atuacao = Comércio'!F20-1</f>
        <v>0.25864465304572981</v>
      </c>
      <c r="G20" s="17" t="e">
        <f>+'SCC x Atuacao = Comércio'!G52/'SCC x Atuacao = Comércio'!G20-1</f>
        <v>#DIV/0!</v>
      </c>
      <c r="H20" s="17" t="e">
        <f>+'SCC x Atuacao = Comércio'!H52/'SCC x Atuacao = Comércio'!H20-1</f>
        <v>#DIV/0!</v>
      </c>
      <c r="I20" s="17">
        <f>+'SCC x Atuacao = Comércio'!I52/'SCC x Atuacao = Comércio'!I20-1</f>
        <v>-0.14900964617027113</v>
      </c>
      <c r="J20" s="17" t="e">
        <f>+'SCC x Atuacao = Comércio'!J52/'SCC x Atuacao = Comércio'!J20-1</f>
        <v>#DIV/0!</v>
      </c>
      <c r="K20" s="17" t="e">
        <f>+'SCC x Atuacao = Comércio'!K52/'SCC x Atuacao = Comércio'!K20-1</f>
        <v>#DIV/0!</v>
      </c>
      <c r="L20" s="17">
        <f>+'SCC x Atuacao = Comércio'!L52/'SCC x Atuacao = Comércio'!L20-1</f>
        <v>0.18005724377026433</v>
      </c>
    </row>
    <row r="21" spans="1:12" x14ac:dyDescent="0.25">
      <c r="A21" s="124" t="s">
        <v>545</v>
      </c>
      <c r="B21" s="17">
        <f>+'SCC x Atuacao = Comércio'!B53/'SCC x Atuacao = Comércio'!B21-1</f>
        <v>1.152625103721272E-3</v>
      </c>
      <c r="C21" s="17" t="e">
        <f>+'SCC x Atuacao = Comércio'!C53/'SCC x Atuacao = Comércio'!C21-1</f>
        <v>#DIV/0!</v>
      </c>
      <c r="D21" s="17" t="e">
        <f>+'SCC x Atuacao = Comércio'!D53/'SCC x Atuacao = Comércio'!D21-1</f>
        <v>#DIV/0!</v>
      </c>
      <c r="E21" s="17" t="e">
        <f>+'SCC x Atuacao = Comércio'!E53/'SCC x Atuacao = Comércio'!E21-1</f>
        <v>#DIV/0!</v>
      </c>
      <c r="F21" s="17">
        <f>+'SCC x Atuacao = Comércio'!F53/'SCC x Atuacao = Comércio'!F21-1</f>
        <v>0.13432292185734473</v>
      </c>
      <c r="G21" s="17" t="e">
        <f>+'SCC x Atuacao = Comércio'!G53/'SCC x Atuacao = Comércio'!G21-1</f>
        <v>#DIV/0!</v>
      </c>
      <c r="H21" s="17" t="e">
        <f>+'SCC x Atuacao = Comércio'!H53/'SCC x Atuacao = Comércio'!H21-1</f>
        <v>#DIV/0!</v>
      </c>
      <c r="I21" s="17">
        <f>+'SCC x Atuacao = Comércio'!I53/'SCC x Atuacao = Comércio'!I21-1</f>
        <v>-5.1253335453947169E-2</v>
      </c>
      <c r="J21" s="17" t="e">
        <f>+'SCC x Atuacao = Comércio'!J53/'SCC x Atuacao = Comércio'!J21-1</f>
        <v>#DIV/0!</v>
      </c>
      <c r="K21" s="17" t="e">
        <f>+'SCC x Atuacao = Comércio'!K53/'SCC x Atuacao = Comércio'!K21-1</f>
        <v>#DIV/0!</v>
      </c>
      <c r="L21" s="17">
        <f>+'SCC x Atuacao = Comércio'!L53/'SCC x Atuacao = Comércio'!L21-1</f>
        <v>0.10116922604252032</v>
      </c>
    </row>
    <row r="22" spans="1:12" x14ac:dyDescent="0.25">
      <c r="A22" s="124" t="s">
        <v>546</v>
      </c>
      <c r="B22" s="17">
        <f>+'SCC x Atuacao = Comércio'!B54/'SCC x Atuacao = Comércio'!B22-1</f>
        <v>9.5745832904845951E-2</v>
      </c>
      <c r="C22" s="17" t="e">
        <f>+'SCC x Atuacao = Comércio'!C54/'SCC x Atuacao = Comércio'!C22-1</f>
        <v>#DIV/0!</v>
      </c>
      <c r="D22" s="17" t="e">
        <f>+'SCC x Atuacao = Comércio'!D54/'SCC x Atuacao = Comércio'!D22-1</f>
        <v>#DIV/0!</v>
      </c>
      <c r="E22" s="17" t="e">
        <f>+'SCC x Atuacao = Comércio'!E54/'SCC x Atuacao = Comércio'!E22-1</f>
        <v>#DIV/0!</v>
      </c>
      <c r="F22" s="17">
        <f>+'SCC x Atuacao = Comércio'!F54/'SCC x Atuacao = Comércio'!F22-1</f>
        <v>0.18280934712063401</v>
      </c>
      <c r="G22" s="17" t="e">
        <f>+'SCC x Atuacao = Comércio'!G54/'SCC x Atuacao = Comércio'!G22-1</f>
        <v>#DIV/0!</v>
      </c>
      <c r="H22" s="17" t="e">
        <f>+'SCC x Atuacao = Comércio'!H54/'SCC x Atuacao = Comércio'!H22-1</f>
        <v>#DIV/0!</v>
      </c>
      <c r="I22" s="17">
        <f>+'SCC x Atuacao = Comércio'!I54/'SCC x Atuacao = Comércio'!I22-1</f>
        <v>-0.19368609740905396</v>
      </c>
      <c r="J22" s="17" t="e">
        <f>+'SCC x Atuacao = Comércio'!J54/'SCC x Atuacao = Comércio'!J22-1</f>
        <v>#DIV/0!</v>
      </c>
      <c r="K22" s="17" t="e">
        <f>+'SCC x Atuacao = Comércio'!K54/'SCC x Atuacao = Comércio'!K22-1</f>
        <v>#DIV/0!</v>
      </c>
      <c r="L22" s="17">
        <f>+'SCC x Atuacao = Comércio'!L54/'SCC x Atuacao = Comércio'!L22-1</f>
        <v>0.13913798083260009</v>
      </c>
    </row>
    <row r="23" spans="1:12" x14ac:dyDescent="0.25">
      <c r="A23" s="124" t="s">
        <v>547</v>
      </c>
      <c r="B23" s="17">
        <f>+'SCC x Atuacao = Comércio'!B55/'SCC x Atuacao = Comércio'!B23-1</f>
        <v>0.1042458445627481</v>
      </c>
      <c r="C23" s="17" t="e">
        <f>+'SCC x Atuacao = Comércio'!C55/'SCC x Atuacao = Comércio'!C23-1</f>
        <v>#DIV/0!</v>
      </c>
      <c r="D23" s="17" t="e">
        <f>+'SCC x Atuacao = Comércio'!D55/'SCC x Atuacao = Comércio'!D23-1</f>
        <v>#DIV/0!</v>
      </c>
      <c r="E23" s="17" t="e">
        <f>+'SCC x Atuacao = Comércio'!E55/'SCC x Atuacao = Comércio'!E23-1</f>
        <v>#DIV/0!</v>
      </c>
      <c r="F23" s="17">
        <f>+'SCC x Atuacao = Comércio'!F55/'SCC x Atuacao = Comércio'!F23-1</f>
        <v>0.10627904691078172</v>
      </c>
      <c r="G23" s="17" t="e">
        <f>+'SCC x Atuacao = Comércio'!G55/'SCC x Atuacao = Comércio'!G23-1</f>
        <v>#DIV/0!</v>
      </c>
      <c r="H23" s="17" t="e">
        <f>+'SCC x Atuacao = Comércio'!H55/'SCC x Atuacao = Comércio'!H23-1</f>
        <v>#DIV/0!</v>
      </c>
      <c r="I23" s="17">
        <f>+'SCC x Atuacao = Comércio'!I55/'SCC x Atuacao = Comércio'!I23-1</f>
        <v>4.6348641200802954E-2</v>
      </c>
      <c r="J23" s="17" t="e">
        <f>+'SCC x Atuacao = Comércio'!J55/'SCC x Atuacao = Comércio'!J23-1</f>
        <v>#DIV/0!</v>
      </c>
      <c r="K23" s="17" t="e">
        <f>+'SCC x Atuacao = Comércio'!K55/'SCC x Atuacao = Comércio'!K23-1</f>
        <v>#DIV/0!</v>
      </c>
      <c r="L23" s="17">
        <f>+'SCC x Atuacao = Comércio'!L55/'SCC x Atuacao = Comércio'!L23-1</f>
        <v>0.10304223905472143</v>
      </c>
    </row>
    <row r="24" spans="1:12" x14ac:dyDescent="0.25">
      <c r="A24" s="124" t="s">
        <v>548</v>
      </c>
      <c r="B24" s="17">
        <f>+'SCC x Atuacao = Comércio'!B56/'SCC x Atuacao = Comércio'!B24-1</f>
        <v>7.791783535411767E-3</v>
      </c>
      <c r="C24" s="17" t="e">
        <f>+'SCC x Atuacao = Comércio'!C56/'SCC x Atuacao = Comércio'!C24-1</f>
        <v>#DIV/0!</v>
      </c>
      <c r="D24" s="17" t="e">
        <f>+'SCC x Atuacao = Comércio'!D56/'SCC x Atuacao = Comércio'!D24-1</f>
        <v>#DIV/0!</v>
      </c>
      <c r="E24" s="17" t="e">
        <f>+'SCC x Atuacao = Comércio'!E56/'SCC x Atuacao = Comércio'!E24-1</f>
        <v>#DIV/0!</v>
      </c>
      <c r="F24" s="17">
        <f>+'SCC x Atuacao = Comércio'!F56/'SCC x Atuacao = Comércio'!F24-1</f>
        <v>0.13971021529000449</v>
      </c>
      <c r="G24" s="17" t="e">
        <f>+'SCC x Atuacao = Comércio'!G56/'SCC x Atuacao = Comércio'!G24-1</f>
        <v>#DIV/0!</v>
      </c>
      <c r="H24" s="17" t="e">
        <f>+'SCC x Atuacao = Comércio'!H56/'SCC x Atuacao = Comércio'!H24-1</f>
        <v>#DIV/0!</v>
      </c>
      <c r="I24" s="17">
        <f>+'SCC x Atuacao = Comércio'!I56/'SCC x Atuacao = Comércio'!I24-1</f>
        <v>3.7540981992625344E-3</v>
      </c>
      <c r="J24" s="17" t="e">
        <f>+'SCC x Atuacao = Comércio'!J56/'SCC x Atuacao = Comércio'!J24-1</f>
        <v>#DIV/0!</v>
      </c>
      <c r="K24" s="17" t="e">
        <f>+'SCC x Atuacao = Comércio'!K56/'SCC x Atuacao = Comércio'!K24-1</f>
        <v>#DIV/0!</v>
      </c>
      <c r="L24" s="17">
        <f>+'SCC x Atuacao = Comércio'!L56/'SCC x Atuacao = Comércio'!L24-1</f>
        <v>0.11864139915740646</v>
      </c>
    </row>
    <row r="25" spans="1:12" x14ac:dyDescent="0.25">
      <c r="A25" s="124" t="s">
        <v>549</v>
      </c>
      <c r="B25" s="17">
        <f>+'SCC x Atuacao = Comércio'!B57/'SCC x Atuacao = Comércio'!B25-1</f>
        <v>3.8396473803479658E-2</v>
      </c>
      <c r="C25" s="17" t="e">
        <f>+'SCC x Atuacao = Comércio'!C57/'SCC x Atuacao = Comércio'!C25-1</f>
        <v>#DIV/0!</v>
      </c>
      <c r="D25" s="17" t="e">
        <f>+'SCC x Atuacao = Comércio'!D57/'SCC x Atuacao = Comércio'!D25-1</f>
        <v>#DIV/0!</v>
      </c>
      <c r="E25" s="17" t="e">
        <f>+'SCC x Atuacao = Comércio'!E57/'SCC x Atuacao = Comércio'!E25-1</f>
        <v>#DIV/0!</v>
      </c>
      <c r="F25" s="17">
        <f>+'SCC x Atuacao = Comércio'!F57/'SCC x Atuacao = Comércio'!F25-1</f>
        <v>0.28696767504502185</v>
      </c>
      <c r="G25" s="17" t="e">
        <f>+'SCC x Atuacao = Comércio'!G57/'SCC x Atuacao = Comércio'!G25-1</f>
        <v>#DIV/0!</v>
      </c>
      <c r="H25" s="17" t="e">
        <f>+'SCC x Atuacao = Comércio'!H57/'SCC x Atuacao = Comércio'!H25-1</f>
        <v>#DIV/0!</v>
      </c>
      <c r="I25" s="17">
        <f>+'SCC x Atuacao = Comércio'!I57/'SCC x Atuacao = Comércio'!I25-1</f>
        <v>-6.0638594464617057E-3</v>
      </c>
      <c r="J25" s="17" t="e">
        <f>+'SCC x Atuacao = Comércio'!J57/'SCC x Atuacao = Comércio'!J25-1</f>
        <v>#DIV/0!</v>
      </c>
      <c r="K25" s="17" t="e">
        <f>+'SCC x Atuacao = Comércio'!K57/'SCC x Atuacao = Comércio'!K25-1</f>
        <v>#DIV/0!</v>
      </c>
      <c r="L25" s="17">
        <f>+'SCC x Atuacao = Comércio'!L57/'SCC x Atuacao = Comércio'!L25-1</f>
        <v>0.21777516040103184</v>
      </c>
    </row>
    <row r="26" spans="1:12" x14ac:dyDescent="0.25">
      <c r="A26" s="124" t="s">
        <v>550</v>
      </c>
      <c r="B26" s="17">
        <f>+'SCC x Atuacao = Comércio'!B58/'SCC x Atuacao = Comércio'!B26-1</f>
        <v>6.9976386031007642E-2</v>
      </c>
      <c r="C26" s="17" t="e">
        <f>+'SCC x Atuacao = Comércio'!C58/'SCC x Atuacao = Comércio'!C26-1</f>
        <v>#DIV/0!</v>
      </c>
      <c r="D26" s="17" t="e">
        <f>+'SCC x Atuacao = Comércio'!D58/'SCC x Atuacao = Comércio'!D26-1</f>
        <v>#DIV/0!</v>
      </c>
      <c r="E26" s="17" t="e">
        <f>+'SCC x Atuacao = Comércio'!E58/'SCC x Atuacao = Comércio'!E26-1</f>
        <v>#DIV/0!</v>
      </c>
      <c r="F26" s="17">
        <f>+'SCC x Atuacao = Comércio'!F58/'SCC x Atuacao = Comércio'!F26-1</f>
        <v>0.22261424382779493</v>
      </c>
      <c r="G26" s="17" t="e">
        <f>+'SCC x Atuacao = Comércio'!G58/'SCC x Atuacao = Comércio'!G26-1</f>
        <v>#DIV/0!</v>
      </c>
      <c r="H26" s="17" t="e">
        <f>+'SCC x Atuacao = Comércio'!H58/'SCC x Atuacao = Comércio'!H26-1</f>
        <v>#DIV/0!</v>
      </c>
      <c r="I26" s="17">
        <f>+'SCC x Atuacao = Comércio'!I58/'SCC x Atuacao = Comércio'!I26-1</f>
        <v>9.6988827957758206E-2</v>
      </c>
      <c r="J26" s="17" t="e">
        <f>+'SCC x Atuacao = Comércio'!J58/'SCC x Atuacao = Comércio'!J26-1</f>
        <v>#DIV/0!</v>
      </c>
      <c r="K26" s="17" t="e">
        <f>+'SCC x Atuacao = Comércio'!K58/'SCC x Atuacao = Comércio'!K26-1</f>
        <v>#DIV/0!</v>
      </c>
      <c r="L26" s="17">
        <f>+'SCC x Atuacao = Comércio'!L58/'SCC x Atuacao = Comércio'!L26-1</f>
        <v>0.17115624834071386</v>
      </c>
    </row>
    <row r="27" spans="1:12" x14ac:dyDescent="0.25">
      <c r="A27" s="124" t="s">
        <v>551</v>
      </c>
      <c r="B27" s="17">
        <f>+'SCC x Atuacao = Comércio'!B59/'SCC x Atuacao = Comércio'!B27-1</f>
        <v>-1.0151474821052608E-2</v>
      </c>
      <c r="C27" s="17" t="e">
        <f>+'SCC x Atuacao = Comércio'!C59/'SCC x Atuacao = Comércio'!C27-1</f>
        <v>#DIV/0!</v>
      </c>
      <c r="D27" s="17" t="e">
        <f>+'SCC x Atuacao = Comércio'!D59/'SCC x Atuacao = Comércio'!D27-1</f>
        <v>#DIV/0!</v>
      </c>
      <c r="E27" s="17" t="e">
        <f>+'SCC x Atuacao = Comércio'!E59/'SCC x Atuacao = Comércio'!E27-1</f>
        <v>#DIV/0!</v>
      </c>
      <c r="F27" s="17">
        <f>+'SCC x Atuacao = Comércio'!F59/'SCC x Atuacao = Comércio'!F27-1</f>
        <v>0.14395243872342078</v>
      </c>
      <c r="G27" s="17" t="e">
        <f>+'SCC x Atuacao = Comércio'!G59/'SCC x Atuacao = Comércio'!G27-1</f>
        <v>#DIV/0!</v>
      </c>
      <c r="H27" s="17" t="e">
        <f>+'SCC x Atuacao = Comércio'!H59/'SCC x Atuacao = Comércio'!H27-1</f>
        <v>#DIV/0!</v>
      </c>
      <c r="I27" s="17">
        <f>+'SCC x Atuacao = Comércio'!I59/'SCC x Atuacao = Comércio'!I27-1</f>
        <v>2.2835002872167331E-2</v>
      </c>
      <c r="J27" s="17" t="e">
        <f>+'SCC x Atuacao = Comércio'!J59/'SCC x Atuacao = Comércio'!J27-1</f>
        <v>#DIV/0!</v>
      </c>
      <c r="K27" s="17" t="e">
        <f>+'SCC x Atuacao = Comércio'!K59/'SCC x Atuacao = Comércio'!K27-1</f>
        <v>#DIV/0!</v>
      </c>
      <c r="L27" s="17">
        <f>+'SCC x Atuacao = Comércio'!L59/'SCC x Atuacao = Comércio'!L27-1</f>
        <v>0.11210726716012864</v>
      </c>
    </row>
    <row r="28" spans="1:12" x14ac:dyDescent="0.25">
      <c r="A28" s="124" t="s">
        <v>552</v>
      </c>
      <c r="B28" s="17">
        <f>+'SCC x Atuacao = Comércio'!B60/'SCC x Atuacao = Comércio'!B28-1</f>
        <v>8.1479314619380627E-2</v>
      </c>
      <c r="C28" s="17" t="e">
        <f>+'SCC x Atuacao = Comércio'!C60/'SCC x Atuacao = Comércio'!C28-1</f>
        <v>#DIV/0!</v>
      </c>
      <c r="D28" s="17" t="e">
        <f>+'SCC x Atuacao = Comércio'!D60/'SCC x Atuacao = Comércio'!D28-1</f>
        <v>#DIV/0!</v>
      </c>
      <c r="E28" s="17" t="e">
        <f>+'SCC x Atuacao = Comércio'!E60/'SCC x Atuacao = Comércio'!E28-1</f>
        <v>#DIV/0!</v>
      </c>
      <c r="F28" s="17">
        <f>+'SCC x Atuacao = Comércio'!F60/'SCC x Atuacao = Comércio'!F28-1</f>
        <v>0.21024502036754877</v>
      </c>
      <c r="G28" s="17" t="e">
        <f>+'SCC x Atuacao = Comércio'!G60/'SCC x Atuacao = Comércio'!G28-1</f>
        <v>#DIV/0!</v>
      </c>
      <c r="H28" s="17" t="e">
        <f>+'SCC x Atuacao = Comércio'!H60/'SCC x Atuacao = Comércio'!H28-1</f>
        <v>#DIV/0!</v>
      </c>
      <c r="I28" s="17">
        <f>+'SCC x Atuacao = Comércio'!I60/'SCC x Atuacao = Comércio'!I28-1</f>
        <v>-9.1028671975391329E-2</v>
      </c>
      <c r="J28" s="17" t="e">
        <f>+'SCC x Atuacao = Comércio'!J60/'SCC x Atuacao = Comércio'!J28-1</f>
        <v>#DIV/0!</v>
      </c>
      <c r="K28" s="17" t="e">
        <f>+'SCC x Atuacao = Comércio'!K60/'SCC x Atuacao = Comércio'!K28-1</f>
        <v>#DIV/0!</v>
      </c>
      <c r="L28" s="17">
        <f>+'SCC x Atuacao = Comércio'!L60/'SCC x Atuacao = Comércio'!L28-1</f>
        <v>0.1614112884278065</v>
      </c>
    </row>
    <row r="29" spans="1:12" x14ac:dyDescent="0.25">
      <c r="A29" s="124" t="s">
        <v>553</v>
      </c>
      <c r="B29" s="17">
        <f>+'SCC x Atuacao = Comércio'!B61/'SCC x Atuacao = Comércio'!B29-1</f>
        <v>-0.12685120056223753</v>
      </c>
      <c r="C29" s="17" t="e">
        <f>+'SCC x Atuacao = Comércio'!C61/'SCC x Atuacao = Comércio'!C29-1</f>
        <v>#DIV/0!</v>
      </c>
      <c r="D29" s="17" t="e">
        <f>+'SCC x Atuacao = Comércio'!D61/'SCC x Atuacao = Comércio'!D29-1</f>
        <v>#DIV/0!</v>
      </c>
      <c r="E29" s="17" t="e">
        <f>+'SCC x Atuacao = Comércio'!E61/'SCC x Atuacao = Comércio'!E29-1</f>
        <v>#DIV/0!</v>
      </c>
      <c r="F29" s="17">
        <f>+'SCC x Atuacao = Comércio'!F61/'SCC x Atuacao = Comércio'!F29-1</f>
        <v>0.26481066710487244</v>
      </c>
      <c r="G29" s="17" t="e">
        <f>+'SCC x Atuacao = Comércio'!G61/'SCC x Atuacao = Comércio'!G29-1</f>
        <v>#DIV/0!</v>
      </c>
      <c r="H29" s="17" t="e">
        <f>+'SCC x Atuacao = Comércio'!H61/'SCC x Atuacao = Comércio'!H29-1</f>
        <v>#DIV/0!</v>
      </c>
      <c r="I29" s="17">
        <f>+'SCC x Atuacao = Comércio'!I61/'SCC x Atuacao = Comércio'!I29-1</f>
        <v>-9.6106494641948759E-2</v>
      </c>
      <c r="J29" s="17" t="e">
        <f>+'SCC x Atuacao = Comércio'!J61/'SCC x Atuacao = Comércio'!J29-1</f>
        <v>#DIV/0!</v>
      </c>
      <c r="K29" s="17" t="e">
        <f>+'SCC x Atuacao = Comércio'!K61/'SCC x Atuacao = Comércio'!K29-1</f>
        <v>#DIV/0!</v>
      </c>
      <c r="L29" s="17">
        <f>+'SCC x Atuacao = Comércio'!L61/'SCC x Atuacao = Comércio'!L29-1</f>
        <v>0.16063040158583797</v>
      </c>
    </row>
    <row r="30" spans="1:12" x14ac:dyDescent="0.25">
      <c r="A30" s="124" t="s">
        <v>554</v>
      </c>
      <c r="B30" s="17">
        <f>+'SCC x Atuacao = Comércio'!B62/'SCC x Atuacao = Comércio'!B30-1</f>
        <v>3.4123482157187857E-2</v>
      </c>
      <c r="C30" s="17" t="e">
        <f>+'SCC x Atuacao = Comércio'!C62/'SCC x Atuacao = Comércio'!C30-1</f>
        <v>#DIV/0!</v>
      </c>
      <c r="D30" s="17" t="e">
        <f>+'SCC x Atuacao = Comércio'!D62/'SCC x Atuacao = Comércio'!D30-1</f>
        <v>#DIV/0!</v>
      </c>
      <c r="E30" s="17" t="e">
        <f>+'SCC x Atuacao = Comércio'!E62/'SCC x Atuacao = Comércio'!E30-1</f>
        <v>#DIV/0!</v>
      </c>
      <c r="F30" s="17">
        <f>+'SCC x Atuacao = Comércio'!F62/'SCC x Atuacao = Comércio'!F30-1</f>
        <v>0.2006591568667655</v>
      </c>
      <c r="G30" s="17" t="e">
        <f>+'SCC x Atuacao = Comércio'!G62/'SCC x Atuacao = Comércio'!G30-1</f>
        <v>#DIV/0!</v>
      </c>
      <c r="H30" s="17" t="e">
        <f>+'SCC x Atuacao = Comércio'!H62/'SCC x Atuacao = Comércio'!H30-1</f>
        <v>#DIV/0!</v>
      </c>
      <c r="I30" s="17">
        <f>+'SCC x Atuacao = Comércio'!I62/'SCC x Atuacao = Comércio'!I30-1</f>
        <v>-1.1734566740617347E-2</v>
      </c>
      <c r="J30" s="17" t="e">
        <f>+'SCC x Atuacao = Comércio'!J62/'SCC x Atuacao = Comércio'!J30-1</f>
        <v>#DIV/0!</v>
      </c>
      <c r="K30" s="17" t="e">
        <f>+'SCC x Atuacao = Comércio'!K62/'SCC x Atuacao = Comércio'!K30-1</f>
        <v>#DIV/0!</v>
      </c>
      <c r="L30" s="17">
        <f>+'SCC x Atuacao = Comércio'!L62/'SCC x Atuacao = Comércio'!L30-1</f>
        <v>0.16125030206358648</v>
      </c>
    </row>
    <row r="31" spans="1:12" x14ac:dyDescent="0.25">
      <c r="A31" s="124" t="s">
        <v>555</v>
      </c>
      <c r="B31" s="17">
        <f>+'SCC x Atuacao = Comércio'!B63/'SCC x Atuacao = Comércio'!B31-1</f>
        <v>-1.6603309050849613E-2</v>
      </c>
      <c r="C31" s="17" t="e">
        <f>+'SCC x Atuacao = Comércio'!C63/'SCC x Atuacao = Comércio'!C31-1</f>
        <v>#DIV/0!</v>
      </c>
      <c r="D31" s="17" t="e">
        <f>+'SCC x Atuacao = Comércio'!D63/'SCC x Atuacao = Comércio'!D31-1</f>
        <v>#DIV/0!</v>
      </c>
      <c r="E31" s="17" t="e">
        <f>+'SCC x Atuacao = Comércio'!E63/'SCC x Atuacao = Comércio'!E31-1</f>
        <v>#DIV/0!</v>
      </c>
      <c r="F31" s="17">
        <f>+'SCC x Atuacao = Comércio'!F63/'SCC x Atuacao = Comércio'!F31-1</f>
        <v>0.25437196835596709</v>
      </c>
      <c r="G31" s="17" t="e">
        <f>+'SCC x Atuacao = Comércio'!G63/'SCC x Atuacao = Comércio'!G31-1</f>
        <v>#DIV/0!</v>
      </c>
      <c r="H31" s="17" t="e">
        <f>+'SCC x Atuacao = Comércio'!H63/'SCC x Atuacao = Comércio'!H31-1</f>
        <v>#DIV/0!</v>
      </c>
      <c r="I31" s="17">
        <f>+'SCC x Atuacao = Comércio'!I63/'SCC x Atuacao = Comércio'!I31-1</f>
        <v>-0.1339638039419111</v>
      </c>
      <c r="J31" s="17" t="e">
        <f>+'SCC x Atuacao = Comércio'!J63/'SCC x Atuacao = Comércio'!J31-1</f>
        <v>#DIV/0!</v>
      </c>
      <c r="K31" s="17" t="e">
        <f>+'SCC x Atuacao = Comércio'!K63/'SCC x Atuacao = Comércio'!K31-1</f>
        <v>#DIV/0!</v>
      </c>
      <c r="L31" s="17">
        <f>+'SCC x Atuacao = Comércio'!L63/'SCC x Atuacao = Comércio'!L31-1</f>
        <v>0.20368524502029151</v>
      </c>
    </row>
    <row r="32" spans="1:12" x14ac:dyDescent="0.25">
      <c r="A32" s="124" t="s">
        <v>95</v>
      </c>
      <c r="B32" s="17">
        <f>+'SCC x Atuacao = Comércio'!B64/'SCC x Atuacao = Comércio'!B32-1</f>
        <v>2.5757320722616717E-2</v>
      </c>
      <c r="C32" s="17" t="e">
        <f>+'SCC x Atuacao = Comércio'!C64/'SCC x Atuacao = Comércio'!C32-1</f>
        <v>#DIV/0!</v>
      </c>
      <c r="D32" s="17" t="e">
        <f>+'SCC x Atuacao = Comércio'!D64/'SCC x Atuacao = Comércio'!D32-1</f>
        <v>#DIV/0!</v>
      </c>
      <c r="E32" s="17" t="e">
        <f>+'SCC x Atuacao = Comércio'!E64/'SCC x Atuacao = Comércio'!E32-1</f>
        <v>#DIV/0!</v>
      </c>
      <c r="F32" s="17">
        <f>+'SCC x Atuacao = Comércio'!F64/'SCC x Atuacao = Comércio'!F32-1</f>
        <v>0.15401034000110903</v>
      </c>
      <c r="G32" s="17" t="e">
        <f>+'SCC x Atuacao = Comércio'!G64/'SCC x Atuacao = Comércio'!G32-1</f>
        <v>#DIV/0!</v>
      </c>
      <c r="H32" s="17" t="e">
        <f>+'SCC x Atuacao = Comércio'!H64/'SCC x Atuacao = Comércio'!H32-1</f>
        <v>#DIV/0!</v>
      </c>
      <c r="I32" s="17">
        <f>+'SCC x Atuacao = Comércio'!I64/'SCC x Atuacao = Comércio'!I32-1</f>
        <v>-9.6454626133385402E-3</v>
      </c>
      <c r="J32" s="17" t="e">
        <f>+'SCC x Atuacao = Comércio'!J64/'SCC x Atuacao = Comércio'!J32-1</f>
        <v>#DIV/0!</v>
      </c>
      <c r="K32" s="17" t="e">
        <f>+'SCC x Atuacao = Comércio'!K64/'SCC x Atuacao = Comércio'!K32-1</f>
        <v>#DIV/0!</v>
      </c>
      <c r="L32" s="17">
        <f>+'SCC x Atuacao = Comércio'!L64/'SCC x Atuacao = Comércio'!L32-1</f>
        <v>0.12765871012207297</v>
      </c>
    </row>
    <row r="33" spans="1:12" x14ac:dyDescent="0.25">
      <c r="A33" s="124"/>
      <c r="B33" s="18"/>
      <c r="C33" s="18"/>
      <c r="D33" s="18"/>
      <c r="E33" s="18"/>
      <c r="F33" s="18"/>
      <c r="G33" s="18"/>
      <c r="H33" s="18"/>
      <c r="I33" s="18"/>
      <c r="J33" s="18"/>
      <c r="K33" s="18"/>
    </row>
    <row r="34" spans="1:12" x14ac:dyDescent="0.25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</row>
    <row r="35" spans="1:12" s="124" customFormat="1" x14ac:dyDescent="0.25">
      <c r="B35" s="124">
        <v>2009</v>
      </c>
      <c r="C35" s="124">
        <v>2009</v>
      </c>
      <c r="D35" s="124">
        <v>2009</v>
      </c>
      <c r="E35" s="124">
        <v>2009</v>
      </c>
      <c r="F35" s="124">
        <v>2009</v>
      </c>
      <c r="G35" s="124">
        <v>2009</v>
      </c>
      <c r="H35" s="124">
        <v>2009</v>
      </c>
      <c r="I35" s="124">
        <v>2009</v>
      </c>
      <c r="J35" s="124">
        <v>2009</v>
      </c>
      <c r="K35" s="124">
        <v>2009</v>
      </c>
      <c r="L35" s="124">
        <v>2009</v>
      </c>
    </row>
    <row r="36" spans="1:12" x14ac:dyDescent="0.25">
      <c r="A36" s="124"/>
      <c r="B36" s="124" t="s">
        <v>780</v>
      </c>
      <c r="C36" s="124" t="s">
        <v>782</v>
      </c>
      <c r="D36" s="124" t="s">
        <v>23</v>
      </c>
      <c r="E36" s="124" t="s">
        <v>787</v>
      </c>
      <c r="F36" s="124" t="s">
        <v>788</v>
      </c>
      <c r="G36" s="124" t="s">
        <v>791</v>
      </c>
      <c r="H36" s="124" t="s">
        <v>25</v>
      </c>
      <c r="I36" s="124" t="s">
        <v>24</v>
      </c>
      <c r="J36" s="124" t="s">
        <v>35</v>
      </c>
      <c r="K36" s="124" t="s">
        <v>795</v>
      </c>
      <c r="L36" s="124" t="s">
        <v>935</v>
      </c>
    </row>
    <row r="37" spans="1:12" x14ac:dyDescent="0.25">
      <c r="A37" s="124" t="s">
        <v>529</v>
      </c>
      <c r="B37" s="17">
        <f>+'SCC x Atuacao = Comércio'!B69/'SCC x Atuacao = Comércio'!B37-1</f>
        <v>2.0220944321613032E-2</v>
      </c>
      <c r="C37" s="17" t="e">
        <f>+'SCC x Atuacao = Comércio'!C69/'SCC x Atuacao = Comércio'!C37-1</f>
        <v>#DIV/0!</v>
      </c>
      <c r="D37" s="17" t="e">
        <f>+'SCC x Atuacao = Comércio'!D69/'SCC x Atuacao = Comércio'!D37-1</f>
        <v>#DIV/0!</v>
      </c>
      <c r="E37" s="17" t="e">
        <f>+'SCC x Atuacao = Comércio'!E69/'SCC x Atuacao = Comércio'!E37-1</f>
        <v>#DIV/0!</v>
      </c>
      <c r="F37" s="17">
        <f>+'SCC x Atuacao = Comércio'!F69/'SCC x Atuacao = Comércio'!F37-1</f>
        <v>-1.185779299609635E-2</v>
      </c>
      <c r="G37" s="17" t="e">
        <f>+'SCC x Atuacao = Comércio'!G69/'SCC x Atuacao = Comércio'!G37-1</f>
        <v>#DIV/0!</v>
      </c>
      <c r="H37" s="17" t="e">
        <f>+'SCC x Atuacao = Comércio'!H69/'SCC x Atuacao = Comércio'!H37-1</f>
        <v>#DIV/0!</v>
      </c>
      <c r="I37" s="17">
        <f>+'SCC x Atuacao = Comércio'!I69/'SCC x Atuacao = Comércio'!I37-1</f>
        <v>0.13115667985925517</v>
      </c>
      <c r="J37" s="17" t="e">
        <f>+'SCC x Atuacao = Comércio'!J69/'SCC x Atuacao = Comércio'!J37-1</f>
        <v>#DIV/0!</v>
      </c>
      <c r="K37" s="17" t="e">
        <f>+'SCC x Atuacao = Comércio'!K69/'SCC x Atuacao = Comércio'!K37-1</f>
        <v>#DIV/0!</v>
      </c>
      <c r="L37" s="17">
        <f>+'SCC x Atuacao = Comércio'!L69/'SCC x Atuacao = Comércio'!L37-1</f>
        <v>2.2054498136210299E-3</v>
      </c>
    </row>
    <row r="38" spans="1:12" x14ac:dyDescent="0.25">
      <c r="A38" s="124" t="s">
        <v>530</v>
      </c>
      <c r="B38" s="17">
        <f>+'SCC x Atuacao = Comércio'!B70/'SCC x Atuacao = Comércio'!B38-1</f>
        <v>0.28176478528032489</v>
      </c>
      <c r="C38" s="17" t="e">
        <f>+'SCC x Atuacao = Comércio'!C70/'SCC x Atuacao = Comércio'!C38-1</f>
        <v>#DIV/0!</v>
      </c>
      <c r="D38" s="17" t="e">
        <f>+'SCC x Atuacao = Comércio'!D70/'SCC x Atuacao = Comércio'!D38-1</f>
        <v>#DIV/0!</v>
      </c>
      <c r="E38" s="17" t="e">
        <f>+'SCC x Atuacao = Comércio'!E70/'SCC x Atuacao = Comércio'!E38-1</f>
        <v>#DIV/0!</v>
      </c>
      <c r="F38" s="17">
        <f>+'SCC x Atuacao = Comércio'!F70/'SCC x Atuacao = Comércio'!F38-1</f>
        <v>1.1512260708840483E-2</v>
      </c>
      <c r="G38" s="17" t="e">
        <f>+'SCC x Atuacao = Comércio'!G70/'SCC x Atuacao = Comércio'!G38-1</f>
        <v>#DIV/0!</v>
      </c>
      <c r="H38" s="17" t="e">
        <f>+'SCC x Atuacao = Comércio'!H70/'SCC x Atuacao = Comércio'!H38-1</f>
        <v>#DIV/0!</v>
      </c>
      <c r="I38" s="17">
        <f>+'SCC x Atuacao = Comércio'!I70/'SCC x Atuacao = Comércio'!I38-1</f>
        <v>0.32050865720741051</v>
      </c>
      <c r="J38" s="17" t="e">
        <f>+'SCC x Atuacao = Comércio'!J70/'SCC x Atuacao = Comércio'!J38-1</f>
        <v>#DIV/0!</v>
      </c>
      <c r="K38" s="17" t="e">
        <f>+'SCC x Atuacao = Comércio'!K70/'SCC x Atuacao = Comércio'!K38-1</f>
        <v>#DIV/0!</v>
      </c>
      <c r="L38" s="17">
        <f>+'SCC x Atuacao = Comércio'!L70/'SCC x Atuacao = Comércio'!L38-1</f>
        <v>5.0797962076426728E-2</v>
      </c>
    </row>
    <row r="39" spans="1:12" x14ac:dyDescent="0.25">
      <c r="A39" s="124" t="s">
        <v>531</v>
      </c>
      <c r="B39" s="17">
        <f>+'SCC x Atuacao = Comércio'!B71/'SCC x Atuacao = Comércio'!B39-1</f>
        <v>9.2062909038925111E-2</v>
      </c>
      <c r="C39" s="17" t="e">
        <f>+'SCC x Atuacao = Comércio'!C71/'SCC x Atuacao = Comércio'!C39-1</f>
        <v>#DIV/0!</v>
      </c>
      <c r="D39" s="17" t="e">
        <f>+'SCC x Atuacao = Comércio'!D71/'SCC x Atuacao = Comércio'!D39-1</f>
        <v>#DIV/0!</v>
      </c>
      <c r="E39" s="17" t="e">
        <f>+'SCC x Atuacao = Comércio'!E71/'SCC x Atuacao = Comércio'!E39-1</f>
        <v>#DIV/0!</v>
      </c>
      <c r="F39" s="17">
        <f>+'SCC x Atuacao = Comércio'!F71/'SCC x Atuacao = Comércio'!F39-1</f>
        <v>0.12338361270524789</v>
      </c>
      <c r="G39" s="17" t="e">
        <f>+'SCC x Atuacao = Comércio'!G71/'SCC x Atuacao = Comércio'!G39-1</f>
        <v>#DIV/0!</v>
      </c>
      <c r="H39" s="17" t="e">
        <f>+'SCC x Atuacao = Comércio'!H71/'SCC x Atuacao = Comércio'!H39-1</f>
        <v>#DIV/0!</v>
      </c>
      <c r="I39" s="17">
        <f>+'SCC x Atuacao = Comércio'!I71/'SCC x Atuacao = Comércio'!I39-1</f>
        <v>0.19893597950776121</v>
      </c>
      <c r="J39" s="17" t="e">
        <f>+'SCC x Atuacao = Comércio'!J71/'SCC x Atuacao = Comércio'!J39-1</f>
        <v>#DIV/0!</v>
      </c>
      <c r="K39" s="17" t="e">
        <f>+'SCC x Atuacao = Comércio'!K71/'SCC x Atuacao = Comércio'!K39-1</f>
        <v>#DIV/0!</v>
      </c>
      <c r="L39" s="17">
        <f>+'SCC x Atuacao = Comércio'!L71/'SCC x Atuacao = Comércio'!L39-1</f>
        <v>0.12340847386028031</v>
      </c>
    </row>
    <row r="40" spans="1:12" x14ac:dyDescent="0.25">
      <c r="A40" s="124" t="s">
        <v>532</v>
      </c>
      <c r="B40" s="17">
        <f>+'SCC x Atuacao = Comércio'!B72/'SCC x Atuacao = Comércio'!B40-1</f>
        <v>-0.53883616600101814</v>
      </c>
      <c r="C40" s="17" t="e">
        <f>+'SCC x Atuacao = Comércio'!C72/'SCC x Atuacao = Comércio'!C40-1</f>
        <v>#DIV/0!</v>
      </c>
      <c r="D40" s="17" t="e">
        <f>+'SCC x Atuacao = Comércio'!D72/'SCC x Atuacao = Comércio'!D40-1</f>
        <v>#DIV/0!</v>
      </c>
      <c r="E40" s="17" t="e">
        <f>+'SCC x Atuacao = Comércio'!E72/'SCC x Atuacao = Comércio'!E40-1</f>
        <v>#DIV/0!</v>
      </c>
      <c r="F40" s="17">
        <f>+'SCC x Atuacao = Comércio'!F72/'SCC x Atuacao = Comércio'!F40-1</f>
        <v>-9.255767881382293E-2</v>
      </c>
      <c r="G40" s="17" t="e">
        <f>+'SCC x Atuacao = Comércio'!G72/'SCC x Atuacao = Comércio'!G40-1</f>
        <v>#DIV/0!</v>
      </c>
      <c r="H40" s="17" t="e">
        <f>+'SCC x Atuacao = Comércio'!H72/'SCC x Atuacao = Comércio'!H40-1</f>
        <v>#DIV/0!</v>
      </c>
      <c r="I40" s="17">
        <f>+'SCC x Atuacao = Comércio'!I72/'SCC x Atuacao = Comércio'!I40-1</f>
        <v>0.32119908192181335</v>
      </c>
      <c r="J40" s="17" t="e">
        <f>+'SCC x Atuacao = Comércio'!J72/'SCC x Atuacao = Comércio'!J40-1</f>
        <v>#DIV/0!</v>
      </c>
      <c r="K40" s="17" t="e">
        <f>+'SCC x Atuacao = Comércio'!K72/'SCC x Atuacao = Comércio'!K40-1</f>
        <v>#DIV/0!</v>
      </c>
      <c r="L40" s="17">
        <f>+'SCC x Atuacao = Comércio'!L72/'SCC x Atuacao = Comércio'!L40-1</f>
        <v>-6.6295715359351526E-2</v>
      </c>
    </row>
    <row r="41" spans="1:12" x14ac:dyDescent="0.25">
      <c r="A41" s="124" t="s">
        <v>533</v>
      </c>
      <c r="B41" s="17">
        <f>+'SCC x Atuacao = Comércio'!B73/'SCC x Atuacao = Comércio'!B41-1</f>
        <v>-2.3460162378351357E-2</v>
      </c>
      <c r="C41" s="17" t="e">
        <f>+'SCC x Atuacao = Comércio'!C73/'SCC x Atuacao = Comércio'!C41-1</f>
        <v>#DIV/0!</v>
      </c>
      <c r="D41" s="17" t="e">
        <f>+'SCC x Atuacao = Comércio'!D73/'SCC x Atuacao = Comércio'!D41-1</f>
        <v>#DIV/0!</v>
      </c>
      <c r="E41" s="17" t="e">
        <f>+'SCC x Atuacao = Comércio'!E73/'SCC x Atuacao = Comércio'!E41-1</f>
        <v>#DIV/0!</v>
      </c>
      <c r="F41" s="17">
        <f>+'SCC x Atuacao = Comércio'!F73/'SCC x Atuacao = Comércio'!F41-1</f>
        <v>2.2072735953626799E-2</v>
      </c>
      <c r="G41" s="17" t="e">
        <f>+'SCC x Atuacao = Comércio'!G73/'SCC x Atuacao = Comércio'!G41-1</f>
        <v>#DIV/0!</v>
      </c>
      <c r="H41" s="17" t="e">
        <f>+'SCC x Atuacao = Comércio'!H73/'SCC x Atuacao = Comércio'!H41-1</f>
        <v>#DIV/0!</v>
      </c>
      <c r="I41" s="17">
        <f>+'SCC x Atuacao = Comércio'!I73/'SCC x Atuacao = Comércio'!I41-1</f>
        <v>0.35453514006368292</v>
      </c>
      <c r="J41" s="17" t="e">
        <f>+'SCC x Atuacao = Comércio'!J73/'SCC x Atuacao = Comércio'!J41-1</f>
        <v>#DIV/0!</v>
      </c>
      <c r="K41" s="17" t="e">
        <f>+'SCC x Atuacao = Comércio'!K73/'SCC x Atuacao = Comércio'!K41-1</f>
        <v>#DIV/0!</v>
      </c>
      <c r="L41" s="17">
        <f>+'SCC x Atuacao = Comércio'!L73/'SCC x Atuacao = Comércio'!L41-1</f>
        <v>4.0944912155660651E-2</v>
      </c>
    </row>
    <row r="42" spans="1:12" x14ac:dyDescent="0.25">
      <c r="A42" s="124" t="s">
        <v>534</v>
      </c>
      <c r="B42" s="17">
        <f>+'SCC x Atuacao = Comércio'!B74/'SCC x Atuacao = Comércio'!B42-1</f>
        <v>1.0294422935081955</v>
      </c>
      <c r="C42" s="17" t="e">
        <f>+'SCC x Atuacao = Comércio'!C74/'SCC x Atuacao = Comércio'!C42-1</f>
        <v>#DIV/0!</v>
      </c>
      <c r="D42" s="17" t="e">
        <f>+'SCC x Atuacao = Comércio'!D74/'SCC x Atuacao = Comércio'!D42-1</f>
        <v>#DIV/0!</v>
      </c>
      <c r="E42" s="17" t="e">
        <f>+'SCC x Atuacao = Comércio'!E74/'SCC x Atuacao = Comércio'!E42-1</f>
        <v>#DIV/0!</v>
      </c>
      <c r="F42" s="17">
        <f>+'SCC x Atuacao = Comércio'!F74/'SCC x Atuacao = Comércio'!F42-1</f>
        <v>-0.31821605291980815</v>
      </c>
      <c r="G42" s="17" t="e">
        <f>+'SCC x Atuacao = Comércio'!G74/'SCC x Atuacao = Comércio'!G42-1</f>
        <v>#DIV/0!</v>
      </c>
      <c r="H42" s="17" t="e">
        <f>+'SCC x Atuacao = Comércio'!H74/'SCC x Atuacao = Comércio'!H42-1</f>
        <v>#DIV/0!</v>
      </c>
      <c r="I42" s="17">
        <f>+'SCC x Atuacao = Comércio'!I74/'SCC x Atuacao = Comércio'!I42-1</f>
        <v>-0.31119594915837734</v>
      </c>
      <c r="J42" s="17" t="e">
        <f>+'SCC x Atuacao = Comércio'!J74/'SCC x Atuacao = Comércio'!J42-1</f>
        <v>#DIV/0!</v>
      </c>
      <c r="K42" s="17" t="e">
        <f>+'SCC x Atuacao = Comércio'!K74/'SCC x Atuacao = Comércio'!K42-1</f>
        <v>#DIV/0!</v>
      </c>
      <c r="L42" s="17">
        <f>+'SCC x Atuacao = Comércio'!L74/'SCC x Atuacao = Comércio'!L42-1</f>
        <v>-0.30205338698148976</v>
      </c>
    </row>
    <row r="43" spans="1:12" x14ac:dyDescent="0.25">
      <c r="A43" s="124" t="s">
        <v>535</v>
      </c>
      <c r="B43" s="17">
        <f>+'SCC x Atuacao = Comércio'!B75/'SCC x Atuacao = Comércio'!B43-1</f>
        <v>0.12034393295713541</v>
      </c>
      <c r="C43" s="17" t="e">
        <f>+'SCC x Atuacao = Comércio'!C75/'SCC x Atuacao = Comércio'!C43-1</f>
        <v>#DIV/0!</v>
      </c>
      <c r="D43" s="17" t="e">
        <f>+'SCC x Atuacao = Comércio'!D75/'SCC x Atuacao = Comércio'!D43-1</f>
        <v>#DIV/0!</v>
      </c>
      <c r="E43" s="17" t="e">
        <f>+'SCC x Atuacao = Comércio'!E75/'SCC x Atuacao = Comércio'!E43-1</f>
        <v>#DIV/0!</v>
      </c>
      <c r="F43" s="17">
        <f>+'SCC x Atuacao = Comércio'!F75/'SCC x Atuacao = Comércio'!F43-1</f>
        <v>-0.34749382729770983</v>
      </c>
      <c r="G43" s="17" t="e">
        <f>+'SCC x Atuacao = Comércio'!G75/'SCC x Atuacao = Comércio'!G43-1</f>
        <v>#DIV/0!</v>
      </c>
      <c r="H43" s="17" t="e">
        <f>+'SCC x Atuacao = Comércio'!H75/'SCC x Atuacao = Comércio'!H43-1</f>
        <v>#DIV/0!</v>
      </c>
      <c r="I43" s="17">
        <f>+'SCC x Atuacao = Comércio'!I75/'SCC x Atuacao = Comércio'!I43-1</f>
        <v>0.17617442268848116</v>
      </c>
      <c r="J43" s="17" t="e">
        <f>+'SCC x Atuacao = Comércio'!J75/'SCC x Atuacao = Comércio'!J43-1</f>
        <v>#DIV/0!</v>
      </c>
      <c r="K43" s="17" t="e">
        <f>+'SCC x Atuacao = Comércio'!K75/'SCC x Atuacao = Comércio'!K43-1</f>
        <v>#DIV/0!</v>
      </c>
      <c r="L43" s="17">
        <f>+'SCC x Atuacao = Comércio'!L75/'SCC x Atuacao = Comércio'!L43-1</f>
        <v>-0.30895416253710661</v>
      </c>
    </row>
    <row r="44" spans="1:12" x14ac:dyDescent="0.25">
      <c r="A44" s="124" t="s">
        <v>536</v>
      </c>
      <c r="B44" s="17">
        <f>+'SCC x Atuacao = Comércio'!B76/'SCC x Atuacao = Comércio'!B44-1</f>
        <v>4.3012165636606037E-2</v>
      </c>
      <c r="C44" s="17" t="e">
        <f>+'SCC x Atuacao = Comércio'!C76/'SCC x Atuacao = Comércio'!C44-1</f>
        <v>#DIV/0!</v>
      </c>
      <c r="D44" s="17" t="e">
        <f>+'SCC x Atuacao = Comércio'!D76/'SCC x Atuacao = Comércio'!D44-1</f>
        <v>#DIV/0!</v>
      </c>
      <c r="E44" s="17" t="e">
        <f>+'SCC x Atuacao = Comércio'!E76/'SCC x Atuacao = Comércio'!E44-1</f>
        <v>#DIV/0!</v>
      </c>
      <c r="F44" s="17">
        <f>+'SCC x Atuacao = Comércio'!F76/'SCC x Atuacao = Comércio'!F44-1</f>
        <v>8.7091931080349516E-2</v>
      </c>
      <c r="G44" s="17" t="e">
        <f>+'SCC x Atuacao = Comércio'!G76/'SCC x Atuacao = Comércio'!G44-1</f>
        <v>#DIV/0!</v>
      </c>
      <c r="H44" s="17" t="e">
        <f>+'SCC x Atuacao = Comércio'!H76/'SCC x Atuacao = Comércio'!H44-1</f>
        <v>#DIV/0!</v>
      </c>
      <c r="I44" s="17">
        <f>+'SCC x Atuacao = Comércio'!I76/'SCC x Atuacao = Comércio'!I44-1</f>
        <v>-6.5592308293757617E-2</v>
      </c>
      <c r="J44" s="17" t="e">
        <f>+'SCC x Atuacao = Comércio'!J76/'SCC x Atuacao = Comércio'!J44-1</f>
        <v>#DIV/0!</v>
      </c>
      <c r="K44" s="17" t="e">
        <f>+'SCC x Atuacao = Comércio'!K76/'SCC x Atuacao = Comércio'!K44-1</f>
        <v>#DIV/0!</v>
      </c>
      <c r="L44" s="17">
        <f>+'SCC x Atuacao = Comércio'!L76/'SCC x Atuacao = Comércio'!L44-1</f>
        <v>6.3416976544421022E-2</v>
      </c>
    </row>
    <row r="45" spans="1:12" x14ac:dyDescent="0.25">
      <c r="A45" s="124" t="s">
        <v>537</v>
      </c>
      <c r="B45" s="17">
        <f>+'SCC x Atuacao = Comércio'!B77/'SCC x Atuacao = Comércio'!B45-1</f>
        <v>0.2033658470644093</v>
      </c>
      <c r="C45" s="17" t="e">
        <f>+'SCC x Atuacao = Comércio'!C77/'SCC x Atuacao = Comércio'!C45-1</f>
        <v>#DIV/0!</v>
      </c>
      <c r="D45" s="17" t="e">
        <f>+'SCC x Atuacao = Comércio'!D77/'SCC x Atuacao = Comércio'!D45-1</f>
        <v>#DIV/0!</v>
      </c>
      <c r="E45" s="17" t="e">
        <f>+'SCC x Atuacao = Comércio'!E77/'SCC x Atuacao = Comércio'!E45-1</f>
        <v>#DIV/0!</v>
      </c>
      <c r="F45" s="17">
        <f>+'SCC x Atuacao = Comércio'!F77/'SCC x Atuacao = Comércio'!F45-1</f>
        <v>6.8401247387421149E-2</v>
      </c>
      <c r="G45" s="17" t="e">
        <f>+'SCC x Atuacao = Comércio'!G77/'SCC x Atuacao = Comércio'!G45-1</f>
        <v>#DIV/0!</v>
      </c>
      <c r="H45" s="17" t="e">
        <f>+'SCC x Atuacao = Comércio'!H77/'SCC x Atuacao = Comércio'!H45-1</f>
        <v>#DIV/0!</v>
      </c>
      <c r="I45" s="17">
        <f>+'SCC x Atuacao = Comércio'!I77/'SCC x Atuacao = Comércio'!I45-1</f>
        <v>0.57359579689840601</v>
      </c>
      <c r="J45" s="17" t="e">
        <f>+'SCC x Atuacao = Comércio'!J77/'SCC x Atuacao = Comércio'!J45-1</f>
        <v>#DIV/0!</v>
      </c>
      <c r="K45" s="17" t="e">
        <f>+'SCC x Atuacao = Comércio'!K77/'SCC x Atuacao = Comércio'!K45-1</f>
        <v>#DIV/0!</v>
      </c>
      <c r="L45" s="17">
        <f>+'SCC x Atuacao = Comércio'!L77/'SCC x Atuacao = Comércio'!L45-1</f>
        <v>0.1259616766025986</v>
      </c>
    </row>
    <row r="46" spans="1:12" x14ac:dyDescent="0.25">
      <c r="A46" s="124" t="s">
        <v>538</v>
      </c>
      <c r="B46" s="17">
        <f>+'SCC x Atuacao = Comércio'!B78/'SCC x Atuacao = Comércio'!B46-1</f>
        <v>4.5110895415522823E-2</v>
      </c>
      <c r="C46" s="17" t="e">
        <f>+'SCC x Atuacao = Comércio'!C78/'SCC x Atuacao = Comércio'!C46-1</f>
        <v>#DIV/0!</v>
      </c>
      <c r="D46" s="17" t="e">
        <f>+'SCC x Atuacao = Comércio'!D78/'SCC x Atuacao = Comércio'!D46-1</f>
        <v>#DIV/0!</v>
      </c>
      <c r="E46" s="17" t="e">
        <f>+'SCC x Atuacao = Comércio'!E78/'SCC x Atuacao = Comércio'!E46-1</f>
        <v>#DIV/0!</v>
      </c>
      <c r="F46" s="17">
        <f>+'SCC x Atuacao = Comércio'!F78/'SCC x Atuacao = Comércio'!F46-1</f>
        <v>0.18168242521942601</v>
      </c>
      <c r="G46" s="17" t="e">
        <f>+'SCC x Atuacao = Comércio'!G78/'SCC x Atuacao = Comércio'!G46-1</f>
        <v>#DIV/0!</v>
      </c>
      <c r="H46" s="17" t="e">
        <f>+'SCC x Atuacao = Comércio'!H78/'SCC x Atuacao = Comércio'!H46-1</f>
        <v>#DIV/0!</v>
      </c>
      <c r="I46" s="17">
        <f>+'SCC x Atuacao = Comércio'!I78/'SCC x Atuacao = Comércio'!I46-1</f>
        <v>-0.11740033796954819</v>
      </c>
      <c r="J46" s="17" t="e">
        <f>+'SCC x Atuacao = Comércio'!J78/'SCC x Atuacao = Comércio'!J46-1</f>
        <v>#DIV/0!</v>
      </c>
      <c r="K46" s="17" t="e">
        <f>+'SCC x Atuacao = Comércio'!K78/'SCC x Atuacao = Comércio'!K46-1</f>
        <v>#DIV/0!</v>
      </c>
      <c r="L46" s="17">
        <f>+'SCC x Atuacao = Comércio'!L78/'SCC x Atuacao = Comércio'!L46-1</f>
        <v>0.15776768968997379</v>
      </c>
    </row>
    <row r="47" spans="1:12" x14ac:dyDescent="0.25">
      <c r="A47" s="124" t="s">
        <v>539</v>
      </c>
      <c r="B47" s="17">
        <f>+'SCC x Atuacao = Comércio'!B79/'SCC x Atuacao = Comércio'!B47-1</f>
        <v>-9.4452041873908543E-2</v>
      </c>
      <c r="C47" s="17" t="e">
        <f>+'SCC x Atuacao = Comércio'!C79/'SCC x Atuacao = Comércio'!C47-1</f>
        <v>#DIV/0!</v>
      </c>
      <c r="D47" s="17" t="e">
        <f>+'SCC x Atuacao = Comércio'!D79/'SCC x Atuacao = Comércio'!D47-1</f>
        <v>#DIV/0!</v>
      </c>
      <c r="E47" s="17" t="e">
        <f>+'SCC x Atuacao = Comércio'!E79/'SCC x Atuacao = Comércio'!E47-1</f>
        <v>#DIV/0!</v>
      </c>
      <c r="F47" s="17">
        <f>+'SCC x Atuacao = Comércio'!F79/'SCC x Atuacao = Comércio'!F47-1</f>
        <v>4.0122730055830003E-2</v>
      </c>
      <c r="G47" s="17" t="e">
        <f>+'SCC x Atuacao = Comércio'!G79/'SCC x Atuacao = Comércio'!G47-1</f>
        <v>#DIV/0!</v>
      </c>
      <c r="H47" s="17" t="e">
        <f>+'SCC x Atuacao = Comércio'!H79/'SCC x Atuacao = Comércio'!H47-1</f>
        <v>#DIV/0!</v>
      </c>
      <c r="I47" s="17">
        <f>+'SCC x Atuacao = Comércio'!I79/'SCC x Atuacao = Comércio'!I47-1</f>
        <v>8.2607785323720595E-3</v>
      </c>
      <c r="J47" s="17" t="e">
        <f>+'SCC x Atuacao = Comércio'!J79/'SCC x Atuacao = Comércio'!J47-1</f>
        <v>#DIV/0!</v>
      </c>
      <c r="K47" s="17" t="e">
        <f>+'SCC x Atuacao = Comércio'!K79/'SCC x Atuacao = Comércio'!K47-1</f>
        <v>#DIV/0!</v>
      </c>
      <c r="L47" s="17">
        <f>+'SCC x Atuacao = Comércio'!L79/'SCC x Atuacao = Comércio'!L47-1</f>
        <v>2.1700146720446511E-2</v>
      </c>
    </row>
    <row r="48" spans="1:12" x14ac:dyDescent="0.25">
      <c r="A48" s="124" t="s">
        <v>540</v>
      </c>
      <c r="B48" s="17">
        <f>+'SCC x Atuacao = Comércio'!B80/'SCC x Atuacao = Comércio'!B48-1</f>
        <v>-6.0136093981662198E-2</v>
      </c>
      <c r="C48" s="17" t="e">
        <f>+'SCC x Atuacao = Comércio'!C80/'SCC x Atuacao = Comércio'!C48-1</f>
        <v>#DIV/0!</v>
      </c>
      <c r="D48" s="17" t="e">
        <f>+'SCC x Atuacao = Comércio'!D80/'SCC x Atuacao = Comércio'!D48-1</f>
        <v>#DIV/0!</v>
      </c>
      <c r="E48" s="17" t="e">
        <f>+'SCC x Atuacao = Comércio'!E80/'SCC x Atuacao = Comércio'!E48-1</f>
        <v>#DIV/0!</v>
      </c>
      <c r="F48" s="17">
        <f>+'SCC x Atuacao = Comércio'!F80/'SCC x Atuacao = Comércio'!F48-1</f>
        <v>9.4571781865263826E-2</v>
      </c>
      <c r="G48" s="17" t="e">
        <f>+'SCC x Atuacao = Comércio'!G80/'SCC x Atuacao = Comércio'!G48-1</f>
        <v>#DIV/0!</v>
      </c>
      <c r="H48" s="17" t="e">
        <f>+'SCC x Atuacao = Comércio'!H80/'SCC x Atuacao = Comércio'!H48-1</f>
        <v>#DIV/0!</v>
      </c>
      <c r="I48" s="17">
        <f>+'SCC x Atuacao = Comércio'!I80/'SCC x Atuacao = Comércio'!I48-1</f>
        <v>0.59134380213530213</v>
      </c>
      <c r="J48" s="17" t="e">
        <f>+'SCC x Atuacao = Comércio'!J80/'SCC x Atuacao = Comércio'!J48-1</f>
        <v>#DIV/0!</v>
      </c>
      <c r="K48" s="17" t="e">
        <f>+'SCC x Atuacao = Comércio'!K80/'SCC x Atuacao = Comércio'!K48-1</f>
        <v>#DIV/0!</v>
      </c>
      <c r="L48" s="17">
        <f>+'SCC x Atuacao = Comércio'!L80/'SCC x Atuacao = Comércio'!L48-1</f>
        <v>8.7820125457864995E-2</v>
      </c>
    </row>
    <row r="49" spans="1:12" x14ac:dyDescent="0.25">
      <c r="A49" s="124" t="s">
        <v>541</v>
      </c>
      <c r="B49" s="17">
        <f>+'SCC x Atuacao = Comércio'!B81/'SCC x Atuacao = Comércio'!B49-1</f>
        <v>0.13547412370490819</v>
      </c>
      <c r="C49" s="17" t="e">
        <f>+'SCC x Atuacao = Comércio'!C81/'SCC x Atuacao = Comércio'!C49-1</f>
        <v>#DIV/0!</v>
      </c>
      <c r="D49" s="17" t="e">
        <f>+'SCC x Atuacao = Comércio'!D81/'SCC x Atuacao = Comércio'!D49-1</f>
        <v>#DIV/0!</v>
      </c>
      <c r="E49" s="17" t="e">
        <f>+'SCC x Atuacao = Comércio'!E81/'SCC x Atuacao = Comércio'!E49-1</f>
        <v>#DIV/0!</v>
      </c>
      <c r="F49" s="17">
        <f>+'SCC x Atuacao = Comércio'!F81/'SCC x Atuacao = Comércio'!F49-1</f>
        <v>0.18292210637231476</v>
      </c>
      <c r="G49" s="17" t="e">
        <f>+'SCC x Atuacao = Comércio'!G81/'SCC x Atuacao = Comércio'!G49-1</f>
        <v>#DIV/0!</v>
      </c>
      <c r="H49" s="17" t="e">
        <f>+'SCC x Atuacao = Comércio'!H81/'SCC x Atuacao = Comércio'!H49-1</f>
        <v>#DIV/0!</v>
      </c>
      <c r="I49" s="17">
        <f>+'SCC x Atuacao = Comércio'!I81/'SCC x Atuacao = Comércio'!I49-1</f>
        <v>0.28520107544009154</v>
      </c>
      <c r="J49" s="17" t="e">
        <f>+'SCC x Atuacao = Comércio'!J81/'SCC x Atuacao = Comércio'!J49-1</f>
        <v>#DIV/0!</v>
      </c>
      <c r="K49" s="17" t="e">
        <f>+'SCC x Atuacao = Comércio'!K81/'SCC x Atuacao = Comércio'!K49-1</f>
        <v>#DIV/0!</v>
      </c>
      <c r="L49" s="17">
        <f>+'SCC x Atuacao = Comércio'!L81/'SCC x Atuacao = Comércio'!L49-1</f>
        <v>0.18641020985463341</v>
      </c>
    </row>
    <row r="50" spans="1:12" x14ac:dyDescent="0.25">
      <c r="A50" s="124" t="s">
        <v>542</v>
      </c>
      <c r="B50" s="17">
        <f>+'SCC x Atuacao = Comércio'!B82/'SCC x Atuacao = Comércio'!B50-1</f>
        <v>0.17430924420894112</v>
      </c>
      <c r="C50" s="17" t="e">
        <f>+'SCC x Atuacao = Comércio'!C82/'SCC x Atuacao = Comércio'!C50-1</f>
        <v>#DIV/0!</v>
      </c>
      <c r="D50" s="17" t="e">
        <f>+'SCC x Atuacao = Comércio'!D82/'SCC x Atuacao = Comércio'!D50-1</f>
        <v>#DIV/0!</v>
      </c>
      <c r="E50" s="17" t="e">
        <f>+'SCC x Atuacao = Comércio'!E82/'SCC x Atuacao = Comércio'!E50-1</f>
        <v>#DIV/0!</v>
      </c>
      <c r="F50" s="17">
        <f>+'SCC x Atuacao = Comércio'!F82/'SCC x Atuacao = Comércio'!F50-1</f>
        <v>-3.2150553058721387E-2</v>
      </c>
      <c r="G50" s="17" t="e">
        <f>+'SCC x Atuacao = Comércio'!G82/'SCC x Atuacao = Comércio'!G50-1</f>
        <v>#DIV/0!</v>
      </c>
      <c r="H50" s="17" t="e">
        <f>+'SCC x Atuacao = Comércio'!H82/'SCC x Atuacao = Comércio'!H50-1</f>
        <v>#DIV/0!</v>
      </c>
      <c r="I50" s="17">
        <f>+'SCC x Atuacao = Comércio'!I82/'SCC x Atuacao = Comércio'!I50-1</f>
        <v>0.39415318705219704</v>
      </c>
      <c r="J50" s="17" t="e">
        <f>+'SCC x Atuacao = Comércio'!J82/'SCC x Atuacao = Comércio'!J50-1</f>
        <v>#DIV/0!</v>
      </c>
      <c r="K50" s="17" t="e">
        <f>+'SCC x Atuacao = Comércio'!K82/'SCC x Atuacao = Comércio'!K50-1</f>
        <v>#DIV/0!</v>
      </c>
      <c r="L50" s="17">
        <f>+'SCC x Atuacao = Comércio'!L82/'SCC x Atuacao = Comércio'!L50-1</f>
        <v>9.0610689887202778E-3</v>
      </c>
    </row>
    <row r="51" spans="1:12" x14ac:dyDescent="0.25">
      <c r="A51" s="124" t="s">
        <v>543</v>
      </c>
      <c r="B51" s="17">
        <f>+'SCC x Atuacao = Comércio'!B83/'SCC x Atuacao = Comércio'!B51-1</f>
        <v>0.16774144995461615</v>
      </c>
      <c r="C51" s="17" t="e">
        <f>+'SCC x Atuacao = Comércio'!C83/'SCC x Atuacao = Comércio'!C51-1</f>
        <v>#DIV/0!</v>
      </c>
      <c r="D51" s="17" t="e">
        <f>+'SCC x Atuacao = Comércio'!D83/'SCC x Atuacao = Comércio'!D51-1</f>
        <v>#DIV/0!</v>
      </c>
      <c r="E51" s="17" t="e">
        <f>+'SCC x Atuacao = Comércio'!E83/'SCC x Atuacao = Comércio'!E51-1</f>
        <v>#DIV/0!</v>
      </c>
      <c r="F51" s="17">
        <f>+'SCC x Atuacao = Comércio'!F83/'SCC x Atuacao = Comércio'!F51-1</f>
        <v>2.439071029920914E-2</v>
      </c>
      <c r="G51" s="17" t="e">
        <f>+'SCC x Atuacao = Comércio'!G83/'SCC x Atuacao = Comércio'!G51-1</f>
        <v>#DIV/0!</v>
      </c>
      <c r="H51" s="17" t="e">
        <f>+'SCC x Atuacao = Comércio'!H83/'SCC x Atuacao = Comércio'!H51-1</f>
        <v>#DIV/0!</v>
      </c>
      <c r="I51" s="17">
        <f>+'SCC x Atuacao = Comércio'!I83/'SCC x Atuacao = Comércio'!I51-1</f>
        <v>9.4440841763787198E-2</v>
      </c>
      <c r="J51" s="17" t="e">
        <f>+'SCC x Atuacao = Comércio'!J83/'SCC x Atuacao = Comércio'!J51-1</f>
        <v>#DIV/0!</v>
      </c>
      <c r="K51" s="17" t="e">
        <f>+'SCC x Atuacao = Comércio'!K83/'SCC x Atuacao = Comércio'!K51-1</f>
        <v>#DIV/0!</v>
      </c>
      <c r="L51" s="17">
        <f>+'SCC x Atuacao = Comércio'!L83/'SCC x Atuacao = Comércio'!L51-1</f>
        <v>4.7877340407681546E-2</v>
      </c>
    </row>
    <row r="52" spans="1:12" x14ac:dyDescent="0.25">
      <c r="A52" s="124" t="s">
        <v>544</v>
      </c>
      <c r="B52" s="17">
        <f>+'SCC x Atuacao = Comércio'!B84/'SCC x Atuacao = Comércio'!B52-1</f>
        <v>2.9730629188271074E-2</v>
      </c>
      <c r="C52" s="17" t="e">
        <f>+'SCC x Atuacao = Comércio'!C84/'SCC x Atuacao = Comércio'!C52-1</f>
        <v>#DIV/0!</v>
      </c>
      <c r="D52" s="17" t="e">
        <f>+'SCC x Atuacao = Comércio'!D84/'SCC x Atuacao = Comércio'!D52-1</f>
        <v>#DIV/0!</v>
      </c>
      <c r="E52" s="17" t="e">
        <f>+'SCC x Atuacao = Comércio'!E84/'SCC x Atuacao = Comércio'!E52-1</f>
        <v>#DIV/0!</v>
      </c>
      <c r="F52" s="17">
        <f>+'SCC x Atuacao = Comércio'!F84/'SCC x Atuacao = Comércio'!F52-1</f>
        <v>3.1521026124253781E-2</v>
      </c>
      <c r="G52" s="17" t="e">
        <f>+'SCC x Atuacao = Comércio'!G84/'SCC x Atuacao = Comércio'!G52-1</f>
        <v>#DIV/0!</v>
      </c>
      <c r="H52" s="17" t="e">
        <f>+'SCC x Atuacao = Comércio'!H84/'SCC x Atuacao = Comércio'!H52-1</f>
        <v>#DIV/0!</v>
      </c>
      <c r="I52" s="17">
        <f>+'SCC x Atuacao = Comércio'!I84/'SCC x Atuacao = Comércio'!I52-1</f>
        <v>0.21624166140999979</v>
      </c>
      <c r="J52" s="17" t="e">
        <f>+'SCC x Atuacao = Comércio'!J84/'SCC x Atuacao = Comércio'!J52-1</f>
        <v>#DIV/0!</v>
      </c>
      <c r="K52" s="17" t="e">
        <f>+'SCC x Atuacao = Comércio'!K84/'SCC x Atuacao = Comércio'!K52-1</f>
        <v>#DIV/0!</v>
      </c>
      <c r="L52" s="17">
        <f>+'SCC x Atuacao = Comércio'!L84/'SCC x Atuacao = Comércio'!L52-1</f>
        <v>4.5252539616848608E-2</v>
      </c>
    </row>
    <row r="53" spans="1:12" x14ac:dyDescent="0.25">
      <c r="A53" s="124" t="s">
        <v>545</v>
      </c>
      <c r="B53" s="17">
        <f>+'SCC x Atuacao = Comércio'!B85/'SCC x Atuacao = Comércio'!B53-1</f>
        <v>5.6914389385560371E-2</v>
      </c>
      <c r="C53" s="17" t="e">
        <f>+'SCC x Atuacao = Comércio'!C85/'SCC x Atuacao = Comércio'!C53-1</f>
        <v>#DIV/0!</v>
      </c>
      <c r="D53" s="17" t="e">
        <f>+'SCC x Atuacao = Comércio'!D85/'SCC x Atuacao = Comércio'!D53-1</f>
        <v>#DIV/0!</v>
      </c>
      <c r="E53" s="17" t="e">
        <f>+'SCC x Atuacao = Comércio'!E85/'SCC x Atuacao = Comércio'!E53-1</f>
        <v>#DIV/0!</v>
      </c>
      <c r="F53" s="17">
        <f>+'SCC x Atuacao = Comércio'!F85/'SCC x Atuacao = Comércio'!F53-1</f>
        <v>3.3323774821216734E-2</v>
      </c>
      <c r="G53" s="17" t="e">
        <f>+'SCC x Atuacao = Comércio'!G85/'SCC x Atuacao = Comércio'!G53-1</f>
        <v>#DIV/0!</v>
      </c>
      <c r="H53" s="17" t="e">
        <f>+'SCC x Atuacao = Comércio'!H85/'SCC x Atuacao = Comércio'!H53-1</f>
        <v>#DIV/0!</v>
      </c>
      <c r="I53" s="17">
        <f>+'SCC x Atuacao = Comércio'!I85/'SCC x Atuacao = Comércio'!I53-1</f>
        <v>8.1748675361095646E-2</v>
      </c>
      <c r="J53" s="17" t="e">
        <f>+'SCC x Atuacao = Comércio'!J85/'SCC x Atuacao = Comércio'!J53-1</f>
        <v>#DIV/0!</v>
      </c>
      <c r="K53" s="17" t="e">
        <f>+'SCC x Atuacao = Comércio'!K85/'SCC x Atuacao = Comércio'!K53-1</f>
        <v>#DIV/0!</v>
      </c>
      <c r="L53" s="17">
        <f>+'SCC x Atuacao = Comércio'!L85/'SCC x Atuacao = Comércio'!L53-1</f>
        <v>3.9843588783507577E-2</v>
      </c>
    </row>
    <row r="54" spans="1:12" x14ac:dyDescent="0.25">
      <c r="A54" s="124" t="s">
        <v>546</v>
      </c>
      <c r="B54" s="17">
        <f>+'SCC x Atuacao = Comércio'!B86/'SCC x Atuacao = Comércio'!B54-1</f>
        <v>0.23188225855879607</v>
      </c>
      <c r="C54" s="17" t="e">
        <f>+'SCC x Atuacao = Comércio'!C86/'SCC x Atuacao = Comércio'!C54-1</f>
        <v>#DIV/0!</v>
      </c>
      <c r="D54" s="17" t="e">
        <f>+'SCC x Atuacao = Comércio'!D86/'SCC x Atuacao = Comércio'!D54-1</f>
        <v>#DIV/0!</v>
      </c>
      <c r="E54" s="17" t="e">
        <f>+'SCC x Atuacao = Comércio'!E86/'SCC x Atuacao = Comércio'!E54-1</f>
        <v>#DIV/0!</v>
      </c>
      <c r="F54" s="17">
        <f>+'SCC x Atuacao = Comércio'!F86/'SCC x Atuacao = Comércio'!F54-1</f>
        <v>-2.6814150963598959E-2</v>
      </c>
      <c r="G54" s="17" t="e">
        <f>+'SCC x Atuacao = Comércio'!G86/'SCC x Atuacao = Comércio'!G54-1</f>
        <v>#DIV/0!</v>
      </c>
      <c r="H54" s="17" t="e">
        <f>+'SCC x Atuacao = Comércio'!H86/'SCC x Atuacao = Comércio'!H54-1</f>
        <v>#DIV/0!</v>
      </c>
      <c r="I54" s="17">
        <f>+'SCC x Atuacao = Comércio'!I86/'SCC x Atuacao = Comércio'!I54-1</f>
        <v>0.2832084408090505</v>
      </c>
      <c r="J54" s="17" t="e">
        <f>+'SCC x Atuacao = Comércio'!J86/'SCC x Atuacao = Comércio'!J54-1</f>
        <v>#DIV/0!</v>
      </c>
      <c r="K54" s="17" t="e">
        <f>+'SCC x Atuacao = Comércio'!K86/'SCC x Atuacao = Comércio'!K54-1</f>
        <v>#DIV/0!</v>
      </c>
      <c r="L54" s="17">
        <f>+'SCC x Atuacao = Comércio'!L86/'SCC x Atuacao = Comércio'!L54-1</f>
        <v>2.3095275895986589E-2</v>
      </c>
    </row>
    <row r="55" spans="1:12" x14ac:dyDescent="0.25">
      <c r="A55" s="124" t="s">
        <v>547</v>
      </c>
      <c r="B55" s="17">
        <f>+'SCC x Atuacao = Comércio'!B87/'SCC x Atuacao = Comércio'!B55-1</f>
        <v>-5.5159347864197628E-3</v>
      </c>
      <c r="C55" s="17" t="e">
        <f>+'SCC x Atuacao = Comércio'!C87/'SCC x Atuacao = Comércio'!C55-1</f>
        <v>#DIV/0!</v>
      </c>
      <c r="D55" s="17" t="e">
        <f>+'SCC x Atuacao = Comércio'!D87/'SCC x Atuacao = Comércio'!D55-1</f>
        <v>#DIV/0!</v>
      </c>
      <c r="E55" s="17" t="e">
        <f>+'SCC x Atuacao = Comércio'!E87/'SCC x Atuacao = Comércio'!E55-1</f>
        <v>#DIV/0!</v>
      </c>
      <c r="F55" s="17">
        <f>+'SCC x Atuacao = Comércio'!F87/'SCC x Atuacao = Comércio'!F55-1</f>
        <v>1.0161983550645015E-2</v>
      </c>
      <c r="G55" s="17" t="e">
        <f>+'SCC x Atuacao = Comércio'!G87/'SCC x Atuacao = Comércio'!G55-1</f>
        <v>#DIV/0!</v>
      </c>
      <c r="H55" s="17" t="e">
        <f>+'SCC x Atuacao = Comércio'!H87/'SCC x Atuacao = Comércio'!H55-1</f>
        <v>#DIV/0!</v>
      </c>
      <c r="I55" s="17">
        <f>+'SCC x Atuacao = Comércio'!I87/'SCC x Atuacao = Comércio'!I55-1</f>
        <v>0.16043779462544117</v>
      </c>
      <c r="J55" s="17" t="e">
        <f>+'SCC x Atuacao = Comércio'!J87/'SCC x Atuacao = Comércio'!J55-1</f>
        <v>#DIV/0!</v>
      </c>
      <c r="K55" s="17" t="e">
        <f>+'SCC x Atuacao = Comércio'!K87/'SCC x Atuacao = Comércio'!K55-1</f>
        <v>#DIV/0!</v>
      </c>
      <c r="L55" s="17">
        <f>+'SCC x Atuacao = Comércio'!L87/'SCC x Atuacao = Comércio'!L55-1</f>
        <v>1.52208895191277E-2</v>
      </c>
    </row>
    <row r="56" spans="1:12" x14ac:dyDescent="0.25">
      <c r="A56" s="124" t="s">
        <v>548</v>
      </c>
      <c r="B56" s="17">
        <f>+'SCC x Atuacao = Comércio'!B88/'SCC x Atuacao = Comércio'!B56-1</f>
        <v>-1.0819119233688168E-3</v>
      </c>
      <c r="C56" s="17" t="e">
        <f>+'SCC x Atuacao = Comércio'!C88/'SCC x Atuacao = Comércio'!C56-1</f>
        <v>#DIV/0!</v>
      </c>
      <c r="D56" s="17" t="e">
        <f>+'SCC x Atuacao = Comércio'!D88/'SCC x Atuacao = Comércio'!D56-1</f>
        <v>#DIV/0!</v>
      </c>
      <c r="E56" s="17" t="e">
        <f>+'SCC x Atuacao = Comércio'!E88/'SCC x Atuacao = Comércio'!E56-1</f>
        <v>#DIV/0!</v>
      </c>
      <c r="F56" s="17">
        <f>+'SCC x Atuacao = Comércio'!F88/'SCC x Atuacao = Comércio'!F56-1</f>
        <v>7.6152877635240479E-3</v>
      </c>
      <c r="G56" s="17" t="e">
        <f>+'SCC x Atuacao = Comércio'!G88/'SCC x Atuacao = Comércio'!G56-1</f>
        <v>#DIV/0!</v>
      </c>
      <c r="H56" s="17" t="e">
        <f>+'SCC x Atuacao = Comércio'!H88/'SCC x Atuacao = Comércio'!H56-1</f>
        <v>#DIV/0!</v>
      </c>
      <c r="I56" s="17">
        <f>+'SCC x Atuacao = Comércio'!I88/'SCC x Atuacao = Comércio'!I56-1</f>
        <v>0.13537533780774669</v>
      </c>
      <c r="J56" s="17" t="e">
        <f>+'SCC x Atuacao = Comércio'!J88/'SCC x Atuacao = Comércio'!J56-1</f>
        <v>#DIV/0!</v>
      </c>
      <c r="K56" s="17" t="e">
        <f>+'SCC x Atuacao = Comércio'!K88/'SCC x Atuacao = Comércio'!K56-1</f>
        <v>#DIV/0!</v>
      </c>
      <c r="L56" s="17">
        <f>+'SCC x Atuacao = Comércio'!L88/'SCC x Atuacao = Comércio'!L56-1</f>
        <v>1.3643251564361858E-2</v>
      </c>
    </row>
    <row r="57" spans="1:12" x14ac:dyDescent="0.25">
      <c r="A57" s="124" t="s">
        <v>549</v>
      </c>
      <c r="B57" s="17">
        <f>+'SCC x Atuacao = Comércio'!B89/'SCC x Atuacao = Comércio'!B57-1</f>
        <v>4.7586840890805115E-2</v>
      </c>
      <c r="C57" s="17" t="e">
        <f>+'SCC x Atuacao = Comércio'!C89/'SCC x Atuacao = Comércio'!C57-1</f>
        <v>#DIV/0!</v>
      </c>
      <c r="D57" s="17" t="e">
        <f>+'SCC x Atuacao = Comércio'!D89/'SCC x Atuacao = Comércio'!D57-1</f>
        <v>#DIV/0!</v>
      </c>
      <c r="E57" s="17" t="e">
        <f>+'SCC x Atuacao = Comércio'!E89/'SCC x Atuacao = Comércio'!E57-1</f>
        <v>#DIV/0!</v>
      </c>
      <c r="F57" s="17">
        <f>+'SCC x Atuacao = Comércio'!F89/'SCC x Atuacao = Comércio'!F57-1</f>
        <v>8.7607956106312335E-2</v>
      </c>
      <c r="G57" s="17" t="e">
        <f>+'SCC x Atuacao = Comércio'!G89/'SCC x Atuacao = Comércio'!G57-1</f>
        <v>#DIV/0!</v>
      </c>
      <c r="H57" s="17" t="e">
        <f>+'SCC x Atuacao = Comércio'!H89/'SCC x Atuacao = Comércio'!H57-1</f>
        <v>#DIV/0!</v>
      </c>
      <c r="I57" s="17">
        <f>+'SCC x Atuacao = Comércio'!I89/'SCC x Atuacao = Comércio'!I57-1</f>
        <v>0.44054520341403758</v>
      </c>
      <c r="J57" s="17" t="e">
        <f>+'SCC x Atuacao = Comércio'!J89/'SCC x Atuacao = Comércio'!J57-1</f>
        <v>#DIV/0!</v>
      </c>
      <c r="K57" s="17" t="e">
        <f>+'SCC x Atuacao = Comércio'!K89/'SCC x Atuacao = Comércio'!K57-1</f>
        <v>#DIV/0!</v>
      </c>
      <c r="L57" s="17">
        <f>+'SCC x Atuacao = Comércio'!L89/'SCC x Atuacao = Comércio'!L57-1</f>
        <v>9.7059655245536947E-2</v>
      </c>
    </row>
    <row r="58" spans="1:12" x14ac:dyDescent="0.25">
      <c r="A58" s="124" t="s">
        <v>550</v>
      </c>
      <c r="B58" s="17">
        <f>+'SCC x Atuacao = Comércio'!B90/'SCC x Atuacao = Comércio'!B58-1</f>
        <v>-5.0196814306359139E-3</v>
      </c>
      <c r="C58" s="17" t="e">
        <f>+'SCC x Atuacao = Comércio'!C90/'SCC x Atuacao = Comércio'!C58-1</f>
        <v>#DIV/0!</v>
      </c>
      <c r="D58" s="17" t="e">
        <f>+'SCC x Atuacao = Comércio'!D90/'SCC x Atuacao = Comércio'!D58-1</f>
        <v>#DIV/0!</v>
      </c>
      <c r="E58" s="17" t="e">
        <f>+'SCC x Atuacao = Comércio'!E90/'SCC x Atuacao = Comércio'!E58-1</f>
        <v>#DIV/0!</v>
      </c>
      <c r="F58" s="17">
        <f>+'SCC x Atuacao = Comércio'!F90/'SCC x Atuacao = Comércio'!F58-1</f>
        <v>9.0480147422544732E-4</v>
      </c>
      <c r="G58" s="17" t="e">
        <f>+'SCC x Atuacao = Comércio'!G90/'SCC x Atuacao = Comércio'!G58-1</f>
        <v>#DIV/0!</v>
      </c>
      <c r="H58" s="17" t="e">
        <f>+'SCC x Atuacao = Comércio'!H90/'SCC x Atuacao = Comércio'!H58-1</f>
        <v>#DIV/0!</v>
      </c>
      <c r="I58" s="17">
        <f>+'SCC x Atuacao = Comércio'!I90/'SCC x Atuacao = Comércio'!I58-1</f>
        <v>5.1717251067430858E-2</v>
      </c>
      <c r="J58" s="17" t="e">
        <f>+'SCC x Atuacao = Comércio'!J90/'SCC x Atuacao = Comércio'!J58-1</f>
        <v>#DIV/0!</v>
      </c>
      <c r="K58" s="17" t="e">
        <f>+'SCC x Atuacao = Comércio'!K90/'SCC x Atuacao = Comércio'!K58-1</f>
        <v>#DIV/0!</v>
      </c>
      <c r="L58" s="17">
        <f>+'SCC x Atuacao = Comércio'!L90/'SCC x Atuacao = Comércio'!L58-1</f>
        <v>3.1585002415202013E-3</v>
      </c>
    </row>
    <row r="59" spans="1:12" x14ac:dyDescent="0.25">
      <c r="A59" s="124" t="s">
        <v>551</v>
      </c>
      <c r="B59" s="17">
        <f>+'SCC x Atuacao = Comércio'!B91/'SCC x Atuacao = Comércio'!B59-1</f>
        <v>3.5460425636838266E-2</v>
      </c>
      <c r="C59" s="17" t="e">
        <f>+'SCC x Atuacao = Comércio'!C91/'SCC x Atuacao = Comércio'!C59-1</f>
        <v>#DIV/0!</v>
      </c>
      <c r="D59" s="17" t="e">
        <f>+'SCC x Atuacao = Comércio'!D91/'SCC x Atuacao = Comércio'!D59-1</f>
        <v>#DIV/0!</v>
      </c>
      <c r="E59" s="17" t="e">
        <f>+'SCC x Atuacao = Comércio'!E91/'SCC x Atuacao = Comércio'!E59-1</f>
        <v>#DIV/0!</v>
      </c>
      <c r="F59" s="17">
        <f>+'SCC x Atuacao = Comércio'!F91/'SCC x Atuacao = Comércio'!F59-1</f>
        <v>-1.5323689670897145E-2</v>
      </c>
      <c r="G59" s="17" t="e">
        <f>+'SCC x Atuacao = Comércio'!G91/'SCC x Atuacao = Comércio'!G59-1</f>
        <v>#DIV/0!</v>
      </c>
      <c r="H59" s="17" t="e">
        <f>+'SCC x Atuacao = Comércio'!H91/'SCC x Atuacao = Comércio'!H59-1</f>
        <v>#DIV/0!</v>
      </c>
      <c r="I59" s="17">
        <f>+'SCC x Atuacao = Comércio'!I91/'SCC x Atuacao = Comércio'!I59-1</f>
        <v>0.14429870698754366</v>
      </c>
      <c r="J59" s="17" t="e">
        <f>+'SCC x Atuacao = Comércio'!J91/'SCC x Atuacao = Comércio'!J59-1</f>
        <v>#DIV/0!</v>
      </c>
      <c r="K59" s="17" t="e">
        <f>+'SCC x Atuacao = Comércio'!K91/'SCC x Atuacao = Comércio'!K59-1</f>
        <v>#DIV/0!</v>
      </c>
      <c r="L59" s="17">
        <f>+'SCC x Atuacao = Comércio'!L91/'SCC x Atuacao = Comércio'!L59-1</f>
        <v>2.542098951380467E-3</v>
      </c>
    </row>
    <row r="60" spans="1:12" x14ac:dyDescent="0.25">
      <c r="A60" s="124" t="s">
        <v>552</v>
      </c>
      <c r="B60" s="17">
        <f>+'SCC x Atuacao = Comércio'!B92/'SCC x Atuacao = Comércio'!B60-1</f>
        <v>0.72529656208196447</v>
      </c>
      <c r="C60" s="17" t="e">
        <f>+'SCC x Atuacao = Comércio'!C92/'SCC x Atuacao = Comércio'!C60-1</f>
        <v>#DIV/0!</v>
      </c>
      <c r="D60" s="17" t="e">
        <f>+'SCC x Atuacao = Comércio'!D92/'SCC x Atuacao = Comércio'!D60-1</f>
        <v>#DIV/0!</v>
      </c>
      <c r="E60" s="17" t="e">
        <f>+'SCC x Atuacao = Comércio'!E92/'SCC x Atuacao = Comércio'!E60-1</f>
        <v>#DIV/0!</v>
      </c>
      <c r="F60" s="17">
        <f>+'SCC x Atuacao = Comércio'!F92/'SCC x Atuacao = Comércio'!F60-1</f>
        <v>-1.909697919292741E-2</v>
      </c>
      <c r="G60" s="17" t="e">
        <f>+'SCC x Atuacao = Comércio'!G92/'SCC x Atuacao = Comércio'!G60-1</f>
        <v>#DIV/0!</v>
      </c>
      <c r="H60" s="17" t="e">
        <f>+'SCC x Atuacao = Comércio'!H92/'SCC x Atuacao = Comércio'!H60-1</f>
        <v>#DIV/0!</v>
      </c>
      <c r="I60" s="17">
        <f>+'SCC x Atuacao = Comércio'!I92/'SCC x Atuacao = Comércio'!I60-1</f>
        <v>0.37910846056404801</v>
      </c>
      <c r="J60" s="17" t="e">
        <f>+'SCC x Atuacao = Comércio'!J92/'SCC x Atuacao = Comércio'!J60-1</f>
        <v>#DIV/0!</v>
      </c>
      <c r="K60" s="17" t="e">
        <f>+'SCC x Atuacao = Comércio'!K92/'SCC x Atuacao = Comércio'!K60-1</f>
        <v>#DIV/0!</v>
      </c>
      <c r="L60" s="17">
        <f>+'SCC x Atuacao = Comércio'!L92/'SCC x Atuacao = Comércio'!L60-1</f>
        <v>0.13090345506620071</v>
      </c>
    </row>
    <row r="61" spans="1:12" x14ac:dyDescent="0.25">
      <c r="A61" s="124" t="s">
        <v>553</v>
      </c>
      <c r="B61" s="17">
        <f>+'SCC x Atuacao = Comércio'!B93/'SCC x Atuacao = Comércio'!B61-1</f>
        <v>4.6166797418104588E-2</v>
      </c>
      <c r="C61" s="17" t="e">
        <f>+'SCC x Atuacao = Comércio'!C93/'SCC x Atuacao = Comércio'!C61-1</f>
        <v>#DIV/0!</v>
      </c>
      <c r="D61" s="17" t="e">
        <f>+'SCC x Atuacao = Comércio'!D93/'SCC x Atuacao = Comércio'!D61-1</f>
        <v>#DIV/0!</v>
      </c>
      <c r="E61" s="17" t="e">
        <f>+'SCC x Atuacao = Comércio'!E93/'SCC x Atuacao = Comércio'!E61-1</f>
        <v>#DIV/0!</v>
      </c>
      <c r="F61" s="17">
        <f>+'SCC x Atuacao = Comércio'!F93/'SCC x Atuacao = Comércio'!F61-1</f>
        <v>2.1410196343943921E-2</v>
      </c>
      <c r="G61" s="17" t="e">
        <f>+'SCC x Atuacao = Comércio'!G93/'SCC x Atuacao = Comércio'!G61-1</f>
        <v>#DIV/0!</v>
      </c>
      <c r="H61" s="17" t="e">
        <f>+'SCC x Atuacao = Comércio'!H93/'SCC x Atuacao = Comércio'!H61-1</f>
        <v>#DIV/0!</v>
      </c>
      <c r="I61" s="17">
        <f>+'SCC x Atuacao = Comércio'!I93/'SCC x Atuacao = Comércio'!I61-1</f>
        <v>0.26322316930201906</v>
      </c>
      <c r="J61" s="17" t="e">
        <f>+'SCC x Atuacao = Comércio'!J93/'SCC x Atuacao = Comércio'!J61-1</f>
        <v>#DIV/0!</v>
      </c>
      <c r="K61" s="17" t="e">
        <f>+'SCC x Atuacao = Comércio'!K93/'SCC x Atuacao = Comércio'!K61-1</f>
        <v>#DIV/0!</v>
      </c>
      <c r="L61" s="17">
        <f>+'SCC x Atuacao = Comércio'!L93/'SCC x Atuacao = Comércio'!L61-1</f>
        <v>4.0070102739923952E-2</v>
      </c>
    </row>
    <row r="62" spans="1:12" x14ac:dyDescent="0.25">
      <c r="A62" s="124" t="s">
        <v>554</v>
      </c>
      <c r="B62" s="17">
        <f>+'SCC x Atuacao = Comércio'!B94/'SCC x Atuacao = Comércio'!B62-1</f>
        <v>0.28308705510255749</v>
      </c>
      <c r="C62" s="17" t="e">
        <f>+'SCC x Atuacao = Comércio'!C94/'SCC x Atuacao = Comércio'!C62-1</f>
        <v>#DIV/0!</v>
      </c>
      <c r="D62" s="17" t="e">
        <f>+'SCC x Atuacao = Comércio'!D94/'SCC x Atuacao = Comércio'!D62-1</f>
        <v>#DIV/0!</v>
      </c>
      <c r="E62" s="17" t="e">
        <f>+'SCC x Atuacao = Comércio'!E94/'SCC x Atuacao = Comércio'!E62-1</f>
        <v>#DIV/0!</v>
      </c>
      <c r="F62" s="17">
        <f>+'SCC x Atuacao = Comércio'!F94/'SCC x Atuacao = Comércio'!F62-1</f>
        <v>3.2447480894211012E-2</v>
      </c>
      <c r="G62" s="17" t="e">
        <f>+'SCC x Atuacao = Comércio'!G94/'SCC x Atuacao = Comércio'!G62-1</f>
        <v>#DIV/0!</v>
      </c>
      <c r="H62" s="17" t="e">
        <f>+'SCC x Atuacao = Comércio'!H94/'SCC x Atuacao = Comércio'!H62-1</f>
        <v>#DIV/0!</v>
      </c>
      <c r="I62" s="17">
        <f>+'SCC x Atuacao = Comércio'!I94/'SCC x Atuacao = Comércio'!I62-1</f>
        <v>4.5513561550112103E-2</v>
      </c>
      <c r="J62" s="17" t="e">
        <f>+'SCC x Atuacao = Comércio'!J94/'SCC x Atuacao = Comércio'!J62-1</f>
        <v>#DIV/0!</v>
      </c>
      <c r="K62" s="17" t="e">
        <f>+'SCC x Atuacao = Comércio'!K94/'SCC x Atuacao = Comércio'!K62-1</f>
        <v>#DIV/0!</v>
      </c>
      <c r="L62" s="17">
        <f>+'SCC x Atuacao = Comércio'!L94/'SCC x Atuacao = Comércio'!L62-1</f>
        <v>5.8467781138021868E-2</v>
      </c>
    </row>
    <row r="63" spans="1:12" x14ac:dyDescent="0.25">
      <c r="A63" s="124" t="s">
        <v>555</v>
      </c>
      <c r="B63" s="17">
        <f>+'SCC x Atuacao = Comércio'!B95/'SCC x Atuacao = Comércio'!B63-1</f>
        <v>0.17645297504115032</v>
      </c>
      <c r="C63" s="17" t="e">
        <f>+'SCC x Atuacao = Comércio'!C95/'SCC x Atuacao = Comércio'!C63-1</f>
        <v>#DIV/0!</v>
      </c>
      <c r="D63" s="17" t="e">
        <f>+'SCC x Atuacao = Comércio'!D95/'SCC x Atuacao = Comércio'!D63-1</f>
        <v>#DIV/0!</v>
      </c>
      <c r="E63" s="17" t="e">
        <f>+'SCC x Atuacao = Comércio'!E95/'SCC x Atuacao = Comércio'!E63-1</f>
        <v>#DIV/0!</v>
      </c>
      <c r="F63" s="17">
        <f>+'SCC x Atuacao = Comércio'!F95/'SCC x Atuacao = Comércio'!F63-1</f>
        <v>2.6386766784311178E-2</v>
      </c>
      <c r="G63" s="17" t="e">
        <f>+'SCC x Atuacao = Comércio'!G95/'SCC x Atuacao = Comércio'!G63-1</f>
        <v>#DIV/0!</v>
      </c>
      <c r="H63" s="17" t="e">
        <f>+'SCC x Atuacao = Comércio'!H95/'SCC x Atuacao = Comércio'!H63-1</f>
        <v>#DIV/0!</v>
      </c>
      <c r="I63" s="17">
        <f>+'SCC x Atuacao = Comércio'!I95/'SCC x Atuacao = Comércio'!I63-1</f>
        <v>0.19767541566676661</v>
      </c>
      <c r="J63" s="17" t="e">
        <f>+'SCC x Atuacao = Comércio'!J95/'SCC x Atuacao = Comércio'!J63-1</f>
        <v>#DIV/0!</v>
      </c>
      <c r="K63" s="17" t="e">
        <f>+'SCC x Atuacao = Comércio'!K95/'SCC x Atuacao = Comércio'!K63-1</f>
        <v>#DIV/0!</v>
      </c>
      <c r="L63" s="17">
        <f>+'SCC x Atuacao = Comércio'!L95/'SCC x Atuacao = Comércio'!L63-1</f>
        <v>4.6095370075437625E-2</v>
      </c>
    </row>
    <row r="64" spans="1:12" x14ac:dyDescent="0.25">
      <c r="A64" s="124" t="s">
        <v>95</v>
      </c>
      <c r="B64" s="17">
        <f>+'SCC x Atuacao = Comércio'!B96/'SCC x Atuacao = Comércio'!B64-1</f>
        <v>3.5732332639115683E-2</v>
      </c>
      <c r="C64" s="17" t="e">
        <f>+'SCC x Atuacao = Comércio'!C96/'SCC x Atuacao = Comércio'!C64-1</f>
        <v>#DIV/0!</v>
      </c>
      <c r="D64" s="17" t="e">
        <f>+'SCC x Atuacao = Comércio'!D96/'SCC x Atuacao = Comércio'!D64-1</f>
        <v>#DIV/0!</v>
      </c>
      <c r="E64" s="17" t="e">
        <f>+'SCC x Atuacao = Comércio'!E96/'SCC x Atuacao = Comércio'!E64-1</f>
        <v>#DIV/0!</v>
      </c>
      <c r="F64" s="17">
        <f>+'SCC x Atuacao = Comércio'!F96/'SCC x Atuacao = Comércio'!F64-1</f>
        <v>2.1602388401807504E-2</v>
      </c>
      <c r="G64" s="17" t="e">
        <f>+'SCC x Atuacao = Comércio'!G96/'SCC x Atuacao = Comércio'!G64-1</f>
        <v>#DIV/0!</v>
      </c>
      <c r="H64" s="17" t="e">
        <f>+'SCC x Atuacao = Comércio'!H96/'SCC x Atuacao = Comércio'!H64-1</f>
        <v>#DIV/0!</v>
      </c>
      <c r="I64" s="17">
        <f>+'SCC x Atuacao = Comércio'!I96/'SCC x Atuacao = Comércio'!I64-1</f>
        <v>0.15894155737660665</v>
      </c>
      <c r="J64" s="17" t="e">
        <f>+'SCC x Atuacao = Comércio'!J96/'SCC x Atuacao = Comércio'!J64-1</f>
        <v>#DIV/0!</v>
      </c>
      <c r="K64" s="17" t="e">
        <f>+'SCC x Atuacao = Comércio'!K96/'SCC x Atuacao = Comércio'!K64-1</f>
        <v>#DIV/0!</v>
      </c>
      <c r="L64" s="17">
        <f>+'SCC x Atuacao = Comércio'!L96/'SCC x Atuacao = Comércio'!L64-1</f>
        <v>3.1195194515630797E-2</v>
      </c>
    </row>
    <row r="65" spans="1:12" x14ac:dyDescent="0.25">
      <c r="A65" s="124"/>
      <c r="B65" s="18"/>
      <c r="C65" s="18"/>
      <c r="D65" s="18"/>
      <c r="E65" s="18"/>
      <c r="F65" s="18"/>
      <c r="G65" s="18"/>
      <c r="H65" s="18"/>
      <c r="I65" s="18"/>
      <c r="J65" s="18"/>
      <c r="K65" s="18"/>
    </row>
    <row r="66" spans="1:12" x14ac:dyDescent="0.25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</row>
    <row r="67" spans="1:12" s="124" customFormat="1" x14ac:dyDescent="0.25">
      <c r="B67" s="124">
        <v>2010</v>
      </c>
      <c r="C67" s="124">
        <v>2010</v>
      </c>
      <c r="D67" s="124">
        <v>2010</v>
      </c>
      <c r="E67" s="124">
        <v>2010</v>
      </c>
      <c r="F67" s="124">
        <v>2010</v>
      </c>
      <c r="G67" s="124">
        <v>2010</v>
      </c>
      <c r="H67" s="124">
        <v>2010</v>
      </c>
      <c r="I67" s="124">
        <v>2010</v>
      </c>
      <c r="J67" s="124">
        <v>2010</v>
      </c>
      <c r="K67" s="124">
        <v>2010</v>
      </c>
      <c r="L67" s="124">
        <v>2010</v>
      </c>
    </row>
    <row r="68" spans="1:12" x14ac:dyDescent="0.25">
      <c r="A68" s="124"/>
      <c r="B68" s="124" t="s">
        <v>780</v>
      </c>
      <c r="C68" s="124" t="s">
        <v>782</v>
      </c>
      <c r="D68" s="124" t="s">
        <v>23</v>
      </c>
      <c r="E68" s="124" t="s">
        <v>787</v>
      </c>
      <c r="F68" s="124" t="s">
        <v>788</v>
      </c>
      <c r="G68" s="124" t="s">
        <v>791</v>
      </c>
      <c r="H68" s="124" t="s">
        <v>25</v>
      </c>
      <c r="I68" s="124" t="s">
        <v>24</v>
      </c>
      <c r="J68" s="124" t="s">
        <v>35</v>
      </c>
      <c r="K68" s="124" t="s">
        <v>795</v>
      </c>
      <c r="L68" s="124" t="s">
        <v>935</v>
      </c>
    </row>
    <row r="69" spans="1:12" x14ac:dyDescent="0.25">
      <c r="A69" s="124" t="s">
        <v>529</v>
      </c>
      <c r="B69" s="17">
        <f>+'SCC x Atuacao = Comércio'!B101/'SCC x Atuacao = Comércio'!B69-1</f>
        <v>0.43294112361841286</v>
      </c>
      <c r="C69" s="17" t="e">
        <f>+'SCC x Atuacao = Comércio'!C101/'SCC x Atuacao = Comércio'!C69-1</f>
        <v>#DIV/0!</v>
      </c>
      <c r="D69" s="17" t="e">
        <f>+'SCC x Atuacao = Comércio'!D101/'SCC x Atuacao = Comércio'!D69-1</f>
        <v>#DIV/0!</v>
      </c>
      <c r="E69" s="17" t="e">
        <f>+'SCC x Atuacao = Comércio'!E101/'SCC x Atuacao = Comércio'!E69-1</f>
        <v>#DIV/0!</v>
      </c>
      <c r="F69" s="17">
        <f>+'SCC x Atuacao = Comércio'!F101/'SCC x Atuacao = Comércio'!F69-1</f>
        <v>0.16288577495053636</v>
      </c>
      <c r="G69" s="17" t="e">
        <f>+'SCC x Atuacao = Comércio'!G101/'SCC x Atuacao = Comércio'!G69-1</f>
        <v>#DIV/0!</v>
      </c>
      <c r="H69" s="17" t="e">
        <f>+'SCC x Atuacao = Comércio'!H101/'SCC x Atuacao = Comércio'!H69-1</f>
        <v>#DIV/0!</v>
      </c>
      <c r="I69" s="17">
        <f>+'SCC x Atuacao = Comércio'!I101/'SCC x Atuacao = Comércio'!I69-1</f>
        <v>-0.16862177731485917</v>
      </c>
      <c r="J69" s="17" t="e">
        <f>+'SCC x Atuacao = Comércio'!J101/'SCC x Atuacao = Comércio'!J69-1</f>
        <v>#DIV/0!</v>
      </c>
      <c r="K69" s="17" t="e">
        <f>+'SCC x Atuacao = Comércio'!K101/'SCC x Atuacao = Comércio'!K69-1</f>
        <v>#DIV/0!</v>
      </c>
      <c r="L69" s="17">
        <f>+'SCC x Atuacao = Comércio'!L101/'SCC x Atuacao = Comércio'!L69-1</f>
        <v>0.18801588615678599</v>
      </c>
    </row>
    <row r="70" spans="1:12" x14ac:dyDescent="0.25">
      <c r="A70" s="124" t="s">
        <v>530</v>
      </c>
      <c r="B70" s="17">
        <f>+'SCC x Atuacao = Comércio'!B102/'SCC x Atuacao = Comércio'!B70-1</f>
        <v>0.48265207411399946</v>
      </c>
      <c r="C70" s="17" t="e">
        <f>+'SCC x Atuacao = Comércio'!C102/'SCC x Atuacao = Comércio'!C70-1</f>
        <v>#DIV/0!</v>
      </c>
      <c r="D70" s="17" t="e">
        <f>+'SCC x Atuacao = Comércio'!D102/'SCC x Atuacao = Comércio'!D70-1</f>
        <v>#DIV/0!</v>
      </c>
      <c r="E70" s="17" t="e">
        <f>+'SCC x Atuacao = Comércio'!E102/'SCC x Atuacao = Comércio'!E70-1</f>
        <v>#DIV/0!</v>
      </c>
      <c r="F70" s="17">
        <f>+'SCC x Atuacao = Comércio'!F102/'SCC x Atuacao = Comércio'!F70-1</f>
        <v>-7.0697557885786799E-2</v>
      </c>
      <c r="G70" s="17" t="e">
        <f>+'SCC x Atuacao = Comércio'!G102/'SCC x Atuacao = Comércio'!G70-1</f>
        <v>#DIV/0!</v>
      </c>
      <c r="H70" s="17" t="e">
        <f>+'SCC x Atuacao = Comércio'!H102/'SCC x Atuacao = Comércio'!H70-1</f>
        <v>#DIV/0!</v>
      </c>
      <c r="I70" s="17">
        <f>+'SCC x Atuacao = Comércio'!I102/'SCC x Atuacao = Comércio'!I70-1</f>
        <v>0.77565058092669004</v>
      </c>
      <c r="J70" s="17" t="e">
        <f>+'SCC x Atuacao = Comércio'!J102/'SCC x Atuacao = Comércio'!J70-1</f>
        <v>#DIV/0!</v>
      </c>
      <c r="K70" s="17" t="e">
        <f>+'SCC x Atuacao = Comércio'!K102/'SCC x Atuacao = Comércio'!K70-1</f>
        <v>#DIV/0!</v>
      </c>
      <c r="L70" s="17">
        <f>+'SCC x Atuacao = Comércio'!L102/'SCC x Atuacao = Comércio'!L70-1</f>
        <v>4.5936893255831279E-2</v>
      </c>
    </row>
    <row r="71" spans="1:12" x14ac:dyDescent="0.25">
      <c r="A71" s="124" t="s">
        <v>531</v>
      </c>
      <c r="B71" s="17">
        <f>+'SCC x Atuacao = Comércio'!B103/'SCC x Atuacao = Comércio'!B71-1</f>
        <v>0.26590462009815385</v>
      </c>
      <c r="C71" s="17" t="e">
        <f>+'SCC x Atuacao = Comércio'!C103/'SCC x Atuacao = Comércio'!C71-1</f>
        <v>#DIV/0!</v>
      </c>
      <c r="D71" s="17" t="e">
        <f>+'SCC x Atuacao = Comércio'!D103/'SCC x Atuacao = Comércio'!D71-1</f>
        <v>#DIV/0!</v>
      </c>
      <c r="E71" s="17" t="e">
        <f>+'SCC x Atuacao = Comércio'!E103/'SCC x Atuacao = Comércio'!E71-1</f>
        <v>#DIV/0!</v>
      </c>
      <c r="F71" s="17">
        <f>+'SCC x Atuacao = Comércio'!F103/'SCC x Atuacao = Comércio'!F71-1</f>
        <v>0.15732740433298842</v>
      </c>
      <c r="G71" s="17" t="e">
        <f>+'SCC x Atuacao = Comércio'!G103/'SCC x Atuacao = Comércio'!G71-1</f>
        <v>#DIV/0!</v>
      </c>
      <c r="H71" s="17" t="e">
        <f>+'SCC x Atuacao = Comércio'!H103/'SCC x Atuacao = Comércio'!H71-1</f>
        <v>#DIV/0!</v>
      </c>
      <c r="I71" s="17">
        <f>+'SCC x Atuacao = Comércio'!I103/'SCC x Atuacao = Comércio'!I71-1</f>
        <v>0.45132577740736401</v>
      </c>
      <c r="J71" s="17" t="e">
        <f>+'SCC x Atuacao = Comércio'!J103/'SCC x Atuacao = Comércio'!J71-1</f>
        <v>#DIV/0!</v>
      </c>
      <c r="K71" s="17" t="e">
        <f>+'SCC x Atuacao = Comércio'!K103/'SCC x Atuacao = Comércio'!K71-1</f>
        <v>#DIV/0!</v>
      </c>
      <c r="L71" s="17">
        <f>+'SCC x Atuacao = Comércio'!L103/'SCC x Atuacao = Comércio'!L71-1</f>
        <v>0.19875966391635003</v>
      </c>
    </row>
    <row r="72" spans="1:12" x14ac:dyDescent="0.25">
      <c r="A72" s="124" t="s">
        <v>532</v>
      </c>
      <c r="B72" s="17">
        <f>+'SCC x Atuacao = Comércio'!B104/'SCC x Atuacao = Comércio'!B72-1</f>
        <v>1.2007027506756036</v>
      </c>
      <c r="C72" s="17" t="e">
        <f>+'SCC x Atuacao = Comércio'!C104/'SCC x Atuacao = Comércio'!C72-1</f>
        <v>#DIV/0!</v>
      </c>
      <c r="D72" s="17" t="e">
        <f>+'SCC x Atuacao = Comércio'!D104/'SCC x Atuacao = Comércio'!D72-1</f>
        <v>#DIV/0!</v>
      </c>
      <c r="E72" s="17" t="e">
        <f>+'SCC x Atuacao = Comércio'!E104/'SCC x Atuacao = Comércio'!E72-1</f>
        <v>#DIV/0!</v>
      </c>
      <c r="F72" s="17">
        <f>+'SCC x Atuacao = Comércio'!F104/'SCC x Atuacao = Comércio'!F72-1</f>
        <v>-1.9322568125709982E-2</v>
      </c>
      <c r="G72" s="17" t="e">
        <f>+'SCC x Atuacao = Comércio'!G104/'SCC x Atuacao = Comércio'!G72-1</f>
        <v>#DIV/0!</v>
      </c>
      <c r="H72" s="17" t="e">
        <f>+'SCC x Atuacao = Comércio'!H104/'SCC x Atuacao = Comércio'!H72-1</f>
        <v>#DIV/0!</v>
      </c>
      <c r="I72" s="17">
        <f>+'SCC x Atuacao = Comércio'!I104/'SCC x Atuacao = Comércio'!I72-1</f>
        <v>-0.11062597552223896</v>
      </c>
      <c r="J72" s="17" t="e">
        <f>+'SCC x Atuacao = Comércio'!J104/'SCC x Atuacao = Comércio'!J72-1</f>
        <v>#DIV/0!</v>
      </c>
      <c r="K72" s="17" t="e">
        <f>+'SCC x Atuacao = Comércio'!K104/'SCC x Atuacao = Comércio'!K72-1</f>
        <v>#DIV/0!</v>
      </c>
      <c r="L72" s="17">
        <f>+'SCC x Atuacao = Comércio'!L104/'SCC x Atuacao = Comércio'!L72-1</f>
        <v>-4.2895264916296139E-3</v>
      </c>
    </row>
    <row r="73" spans="1:12" x14ac:dyDescent="0.25">
      <c r="A73" s="124" t="s">
        <v>533</v>
      </c>
      <c r="B73" s="17">
        <f>+'SCC x Atuacao = Comércio'!B105/'SCC x Atuacao = Comércio'!B73-1</f>
        <v>0.2286508379211809</v>
      </c>
      <c r="C73" s="17" t="e">
        <f>+'SCC x Atuacao = Comércio'!C105/'SCC x Atuacao = Comércio'!C73-1</f>
        <v>#DIV/0!</v>
      </c>
      <c r="D73" s="17" t="e">
        <f>+'SCC x Atuacao = Comércio'!D105/'SCC x Atuacao = Comércio'!D73-1</f>
        <v>#DIV/0!</v>
      </c>
      <c r="E73" s="17" t="e">
        <f>+'SCC x Atuacao = Comércio'!E105/'SCC x Atuacao = Comércio'!E73-1</f>
        <v>#DIV/0!</v>
      </c>
      <c r="F73" s="17">
        <f>+'SCC x Atuacao = Comércio'!F105/'SCC x Atuacao = Comércio'!F73-1</f>
        <v>0.14040624048353179</v>
      </c>
      <c r="G73" s="17" t="e">
        <f>+'SCC x Atuacao = Comércio'!G105/'SCC x Atuacao = Comércio'!G73-1</f>
        <v>#DIV/0!</v>
      </c>
      <c r="H73" s="17" t="e">
        <f>+'SCC x Atuacao = Comércio'!H105/'SCC x Atuacao = Comércio'!H73-1</f>
        <v>#DIV/0!</v>
      </c>
      <c r="I73" s="17">
        <f>+'SCC x Atuacao = Comércio'!I105/'SCC x Atuacao = Comércio'!I73-1</f>
        <v>0.2484245844434716</v>
      </c>
      <c r="J73" s="17" t="e">
        <f>+'SCC x Atuacao = Comércio'!J105/'SCC x Atuacao = Comércio'!J73-1</f>
        <v>#DIV/0!</v>
      </c>
      <c r="K73" s="17" t="e">
        <f>+'SCC x Atuacao = Comércio'!K105/'SCC x Atuacao = Comércio'!K73-1</f>
        <v>#DIV/0!</v>
      </c>
      <c r="L73" s="17">
        <f>+'SCC x Atuacao = Comércio'!L105/'SCC x Atuacao = Comércio'!L73-1</f>
        <v>0.15833276469488133</v>
      </c>
    </row>
    <row r="74" spans="1:12" x14ac:dyDescent="0.25">
      <c r="A74" s="124" t="s">
        <v>534</v>
      </c>
      <c r="B74" s="17">
        <f>+'SCC x Atuacao = Comércio'!B106/'SCC x Atuacao = Comércio'!B74-1</f>
        <v>2.2963333856148758</v>
      </c>
      <c r="C74" s="17" t="e">
        <f>+'SCC x Atuacao = Comércio'!C106/'SCC x Atuacao = Comércio'!C74-1</f>
        <v>#DIV/0!</v>
      </c>
      <c r="D74" s="17" t="e">
        <f>+'SCC x Atuacao = Comércio'!D106/'SCC x Atuacao = Comércio'!D74-1</f>
        <v>#DIV/0!</v>
      </c>
      <c r="E74" s="17" t="e">
        <f>+'SCC x Atuacao = Comércio'!E106/'SCC x Atuacao = Comércio'!E74-1</f>
        <v>#DIV/0!</v>
      </c>
      <c r="F74" s="17">
        <f>+'SCC x Atuacao = Comércio'!F106/'SCC x Atuacao = Comércio'!F74-1</f>
        <v>0.25693075149521483</v>
      </c>
      <c r="G74" s="17" t="e">
        <f>+'SCC x Atuacao = Comércio'!G106/'SCC x Atuacao = Comércio'!G74-1</f>
        <v>#DIV/0!</v>
      </c>
      <c r="H74" s="17" t="e">
        <f>+'SCC x Atuacao = Comércio'!H106/'SCC x Atuacao = Comércio'!H74-1</f>
        <v>#DIV/0!</v>
      </c>
      <c r="I74" s="17">
        <f>+'SCC x Atuacao = Comércio'!I106/'SCC x Atuacao = Comércio'!I74-1</f>
        <v>0.2827389979770587</v>
      </c>
      <c r="J74" s="17" t="e">
        <f>+'SCC x Atuacao = Comércio'!J106/'SCC x Atuacao = Comércio'!J74-1</f>
        <v>#DIV/0!</v>
      </c>
      <c r="K74" s="17" t="e">
        <f>+'SCC x Atuacao = Comércio'!K106/'SCC x Atuacao = Comércio'!K74-1</f>
        <v>#DIV/0!</v>
      </c>
      <c r="L74" s="17">
        <f>+'SCC x Atuacao = Comércio'!L106/'SCC x Atuacao = Comércio'!L74-1</f>
        <v>0.32773366000031112</v>
      </c>
    </row>
    <row r="75" spans="1:12" x14ac:dyDescent="0.25">
      <c r="A75" s="124" t="s">
        <v>535</v>
      </c>
      <c r="B75" s="17">
        <f>+'SCC x Atuacao = Comércio'!B107/'SCC x Atuacao = Comércio'!B75-1</f>
        <v>0.24822391267938082</v>
      </c>
      <c r="C75" s="17" t="e">
        <f>+'SCC x Atuacao = Comércio'!C107/'SCC x Atuacao = Comércio'!C75-1</f>
        <v>#DIV/0!</v>
      </c>
      <c r="D75" s="17" t="e">
        <f>+'SCC x Atuacao = Comércio'!D107/'SCC x Atuacao = Comércio'!D75-1</f>
        <v>#DIV/0!</v>
      </c>
      <c r="E75" s="17" t="e">
        <f>+'SCC x Atuacao = Comércio'!E107/'SCC x Atuacao = Comércio'!E75-1</f>
        <v>#DIV/0!</v>
      </c>
      <c r="F75" s="17">
        <f>+'SCC x Atuacao = Comércio'!F107/'SCC x Atuacao = Comércio'!F75-1</f>
        <v>-6.9230249459576343E-2</v>
      </c>
      <c r="G75" s="17" t="e">
        <f>+'SCC x Atuacao = Comércio'!G107/'SCC x Atuacao = Comércio'!G75-1</f>
        <v>#DIV/0!</v>
      </c>
      <c r="H75" s="17" t="e">
        <f>+'SCC x Atuacao = Comércio'!H107/'SCC x Atuacao = Comércio'!H75-1</f>
        <v>#DIV/0!</v>
      </c>
      <c r="I75" s="17">
        <f>+'SCC x Atuacao = Comércio'!I107/'SCC x Atuacao = Comércio'!I75-1</f>
        <v>-0.12084495553195163</v>
      </c>
      <c r="J75" s="17" t="e">
        <f>+'SCC x Atuacao = Comércio'!J107/'SCC x Atuacao = Comércio'!J75-1</f>
        <v>#DIV/0!</v>
      </c>
      <c r="K75" s="17" t="e">
        <f>+'SCC x Atuacao = Comércio'!K107/'SCC x Atuacao = Comércio'!K75-1</f>
        <v>#DIV/0!</v>
      </c>
      <c r="L75" s="17">
        <f>+'SCC x Atuacao = Comércio'!L107/'SCC x Atuacao = Comércio'!L75-1</f>
        <v>-5.975549443675876E-2</v>
      </c>
    </row>
    <row r="76" spans="1:12" x14ac:dyDescent="0.25">
      <c r="A76" s="124" t="s">
        <v>536</v>
      </c>
      <c r="B76" s="17">
        <f>+'SCC x Atuacao = Comércio'!B108/'SCC x Atuacao = Comércio'!B76-1</f>
        <v>0.31541933789601417</v>
      </c>
      <c r="C76" s="17" t="e">
        <f>+'SCC x Atuacao = Comércio'!C108/'SCC x Atuacao = Comércio'!C76-1</f>
        <v>#DIV/0!</v>
      </c>
      <c r="D76" s="17" t="e">
        <f>+'SCC x Atuacao = Comércio'!D108/'SCC x Atuacao = Comércio'!D76-1</f>
        <v>#DIV/0!</v>
      </c>
      <c r="E76" s="17" t="e">
        <f>+'SCC x Atuacao = Comércio'!E108/'SCC x Atuacao = Comércio'!E76-1</f>
        <v>#DIV/0!</v>
      </c>
      <c r="F76" s="17">
        <f>+'SCC x Atuacao = Comércio'!F108/'SCC x Atuacao = Comércio'!F76-1</f>
        <v>0.2996640088438185</v>
      </c>
      <c r="G76" s="17" t="e">
        <f>+'SCC x Atuacao = Comércio'!G108/'SCC x Atuacao = Comércio'!G76-1</f>
        <v>#DIV/0!</v>
      </c>
      <c r="H76" s="17" t="e">
        <f>+'SCC x Atuacao = Comércio'!H108/'SCC x Atuacao = Comércio'!H76-1</f>
        <v>#DIV/0!</v>
      </c>
      <c r="I76" s="17">
        <f>+'SCC x Atuacao = Comércio'!I108/'SCC x Atuacao = Comércio'!I76-1</f>
        <v>0.24999678743881448</v>
      </c>
      <c r="J76" s="17" t="e">
        <f>+'SCC x Atuacao = Comércio'!J108/'SCC x Atuacao = Comércio'!J76-1</f>
        <v>#DIV/0!</v>
      </c>
      <c r="K76" s="17" t="e">
        <f>+'SCC x Atuacao = Comércio'!K108/'SCC x Atuacao = Comércio'!K76-1</f>
        <v>#DIV/0!</v>
      </c>
      <c r="L76" s="17">
        <f>+'SCC x Atuacao = Comércio'!L108/'SCC x Atuacao = Comércio'!L76-1</f>
        <v>0.29683071962269558</v>
      </c>
    </row>
    <row r="77" spans="1:12" x14ac:dyDescent="0.25">
      <c r="A77" s="124" t="s">
        <v>537</v>
      </c>
      <c r="B77" s="17">
        <f>+'SCC x Atuacao = Comércio'!B109/'SCC x Atuacao = Comércio'!B77-1</f>
        <v>0.31949262545355062</v>
      </c>
      <c r="C77" s="17" t="e">
        <f>+'SCC x Atuacao = Comércio'!C109/'SCC x Atuacao = Comércio'!C77-1</f>
        <v>#DIV/0!</v>
      </c>
      <c r="D77" s="17" t="e">
        <f>+'SCC x Atuacao = Comércio'!D109/'SCC x Atuacao = Comércio'!D77-1</f>
        <v>#DIV/0!</v>
      </c>
      <c r="E77" s="17" t="e">
        <f>+'SCC x Atuacao = Comércio'!E109/'SCC x Atuacao = Comércio'!E77-1</f>
        <v>#DIV/0!</v>
      </c>
      <c r="F77" s="17">
        <f>+'SCC x Atuacao = Comércio'!F109/'SCC x Atuacao = Comércio'!F77-1</f>
        <v>0.24995026787675689</v>
      </c>
      <c r="G77" s="17" t="e">
        <f>+'SCC x Atuacao = Comércio'!G109/'SCC x Atuacao = Comércio'!G77-1</f>
        <v>#DIV/0!</v>
      </c>
      <c r="H77" s="17" t="e">
        <f>+'SCC x Atuacao = Comércio'!H109/'SCC x Atuacao = Comércio'!H77-1</f>
        <v>#DIV/0!</v>
      </c>
      <c r="I77" s="17">
        <f>+'SCC x Atuacao = Comércio'!I109/'SCC x Atuacao = Comércio'!I77-1</f>
        <v>-1.7980329117450955E-2</v>
      </c>
      <c r="J77" s="17" t="e">
        <f>+'SCC x Atuacao = Comércio'!J109/'SCC x Atuacao = Comércio'!J77-1</f>
        <v>#DIV/0!</v>
      </c>
      <c r="K77" s="17" t="e">
        <f>+'SCC x Atuacao = Comércio'!K109/'SCC x Atuacao = Comércio'!K77-1</f>
        <v>#DIV/0!</v>
      </c>
      <c r="L77" s="17">
        <f>+'SCC x Atuacao = Comércio'!L109/'SCC x Atuacao = Comércio'!L77-1</f>
        <v>0.22746044104010799</v>
      </c>
    </row>
    <row r="78" spans="1:12" x14ac:dyDescent="0.25">
      <c r="A78" s="124" t="s">
        <v>538</v>
      </c>
      <c r="B78" s="17">
        <f>+'SCC x Atuacao = Comércio'!B110/'SCC x Atuacao = Comércio'!B78-1</f>
        <v>0.37603382690548237</v>
      </c>
      <c r="C78" s="17" t="e">
        <f>+'SCC x Atuacao = Comércio'!C110/'SCC x Atuacao = Comércio'!C78-1</f>
        <v>#DIV/0!</v>
      </c>
      <c r="D78" s="17" t="e">
        <f>+'SCC x Atuacao = Comércio'!D110/'SCC x Atuacao = Comércio'!D78-1</f>
        <v>#DIV/0!</v>
      </c>
      <c r="E78" s="17" t="e">
        <f>+'SCC x Atuacao = Comércio'!E110/'SCC x Atuacao = Comércio'!E78-1</f>
        <v>#DIV/0!</v>
      </c>
      <c r="F78" s="17">
        <f>+'SCC x Atuacao = Comércio'!F110/'SCC x Atuacao = Comércio'!F78-1</f>
        <v>0.34816440774067892</v>
      </c>
      <c r="G78" s="17" t="e">
        <f>+'SCC x Atuacao = Comércio'!G110/'SCC x Atuacao = Comércio'!G78-1</f>
        <v>#DIV/0!</v>
      </c>
      <c r="H78" s="17" t="e">
        <f>+'SCC x Atuacao = Comércio'!H110/'SCC x Atuacao = Comércio'!H78-1</f>
        <v>#DIV/0!</v>
      </c>
      <c r="I78" s="17">
        <f>+'SCC x Atuacao = Comércio'!I110/'SCC x Atuacao = Comércio'!I78-1</f>
        <v>0.35017441524450632</v>
      </c>
      <c r="J78" s="17" t="e">
        <f>+'SCC x Atuacao = Comércio'!J110/'SCC x Atuacao = Comércio'!J78-1</f>
        <v>#DIV/0!</v>
      </c>
      <c r="K78" s="17" t="e">
        <f>+'SCC x Atuacao = Comércio'!K110/'SCC x Atuacao = Comércio'!K78-1</f>
        <v>#DIV/0!</v>
      </c>
      <c r="L78" s="17">
        <f>+'SCC x Atuacao = Comércio'!L110/'SCC x Atuacao = Comércio'!L78-1</f>
        <v>0.35002815996068071</v>
      </c>
    </row>
    <row r="79" spans="1:12" x14ac:dyDescent="0.25">
      <c r="A79" s="124" t="s">
        <v>539</v>
      </c>
      <c r="B79" s="17">
        <f>+'SCC x Atuacao = Comércio'!B111/'SCC x Atuacao = Comércio'!B79-1</f>
        <v>0.16115296793213574</v>
      </c>
      <c r="C79" s="17" t="e">
        <f>+'SCC x Atuacao = Comércio'!C111/'SCC x Atuacao = Comércio'!C79-1</f>
        <v>#DIV/0!</v>
      </c>
      <c r="D79" s="17" t="e">
        <f>+'SCC x Atuacao = Comércio'!D111/'SCC x Atuacao = Comércio'!D79-1</f>
        <v>#DIV/0!</v>
      </c>
      <c r="E79" s="17" t="e">
        <f>+'SCC x Atuacao = Comércio'!E111/'SCC x Atuacao = Comércio'!E79-1</f>
        <v>#DIV/0!</v>
      </c>
      <c r="F79" s="17">
        <f>+'SCC x Atuacao = Comércio'!F111/'SCC x Atuacao = Comércio'!F79-1</f>
        <v>0.15261997464273858</v>
      </c>
      <c r="G79" s="17" t="e">
        <f>+'SCC x Atuacao = Comércio'!G111/'SCC x Atuacao = Comércio'!G79-1</f>
        <v>#DIV/0!</v>
      </c>
      <c r="H79" s="17" t="e">
        <f>+'SCC x Atuacao = Comércio'!H111/'SCC x Atuacao = Comércio'!H79-1</f>
        <v>#DIV/0!</v>
      </c>
      <c r="I79" s="17">
        <f>+'SCC x Atuacao = Comércio'!I111/'SCC x Atuacao = Comércio'!I79-1</f>
        <v>0.48292761412383722</v>
      </c>
      <c r="J79" s="17" t="e">
        <f>+'SCC x Atuacao = Comércio'!J111/'SCC x Atuacao = Comércio'!J79-1</f>
        <v>#DIV/0!</v>
      </c>
      <c r="K79" s="17" t="e">
        <f>+'SCC x Atuacao = Comércio'!K111/'SCC x Atuacao = Comércio'!K79-1</f>
        <v>#DIV/0!</v>
      </c>
      <c r="L79" s="17">
        <f>+'SCC x Atuacao = Comércio'!L111/'SCC x Atuacao = Comércio'!L79-1</f>
        <v>0.18047114914111506</v>
      </c>
    </row>
    <row r="80" spans="1:12" x14ac:dyDescent="0.25">
      <c r="A80" s="124" t="s">
        <v>540</v>
      </c>
      <c r="B80" s="17">
        <f>+'SCC x Atuacao = Comércio'!B112/'SCC x Atuacao = Comércio'!B80-1</f>
        <v>0.21717744975935727</v>
      </c>
      <c r="C80" s="17" t="e">
        <f>+'SCC x Atuacao = Comércio'!C112/'SCC x Atuacao = Comércio'!C80-1</f>
        <v>#DIV/0!</v>
      </c>
      <c r="D80" s="17" t="e">
        <f>+'SCC x Atuacao = Comércio'!D112/'SCC x Atuacao = Comércio'!D80-1</f>
        <v>#DIV/0!</v>
      </c>
      <c r="E80" s="17" t="e">
        <f>+'SCC x Atuacao = Comércio'!E112/'SCC x Atuacao = Comércio'!E80-1</f>
        <v>#DIV/0!</v>
      </c>
      <c r="F80" s="17">
        <f>+'SCC x Atuacao = Comércio'!F112/'SCC x Atuacao = Comércio'!F80-1</f>
        <v>0.30168954677727311</v>
      </c>
      <c r="G80" s="17" t="e">
        <f>+'SCC x Atuacao = Comércio'!G112/'SCC x Atuacao = Comércio'!G80-1</f>
        <v>#DIV/0!</v>
      </c>
      <c r="H80" s="17" t="e">
        <f>+'SCC x Atuacao = Comércio'!H112/'SCC x Atuacao = Comércio'!H80-1</f>
        <v>#DIV/0!</v>
      </c>
      <c r="I80" s="17">
        <f>+'SCC x Atuacao = Comércio'!I112/'SCC x Atuacao = Comércio'!I80-1</f>
        <v>0.13832187477175606</v>
      </c>
      <c r="J80" s="17" t="e">
        <f>+'SCC x Atuacao = Comércio'!J112/'SCC x Atuacao = Comércio'!J80-1</f>
        <v>#DIV/0!</v>
      </c>
      <c r="K80" s="17" t="e">
        <f>+'SCC x Atuacao = Comércio'!K112/'SCC x Atuacao = Comércio'!K80-1</f>
        <v>#DIV/0!</v>
      </c>
      <c r="L80" s="17">
        <f>+'SCC x Atuacao = Comércio'!L112/'SCC x Atuacao = Comércio'!L80-1</f>
        <v>0.27641776717919919</v>
      </c>
    </row>
    <row r="81" spans="1:12" x14ac:dyDescent="0.25">
      <c r="A81" s="124" t="s">
        <v>541</v>
      </c>
      <c r="B81" s="17">
        <f>+'SCC x Atuacao = Comércio'!B113/'SCC x Atuacao = Comércio'!B81-1</f>
        <v>0.18883642192234351</v>
      </c>
      <c r="C81" s="17" t="e">
        <f>+'SCC x Atuacao = Comércio'!C113/'SCC x Atuacao = Comércio'!C81-1</f>
        <v>#DIV/0!</v>
      </c>
      <c r="D81" s="17" t="e">
        <f>+'SCC x Atuacao = Comércio'!D113/'SCC x Atuacao = Comércio'!D81-1</f>
        <v>#DIV/0!</v>
      </c>
      <c r="E81" s="17" t="e">
        <f>+'SCC x Atuacao = Comércio'!E113/'SCC x Atuacao = Comércio'!E81-1</f>
        <v>#DIV/0!</v>
      </c>
      <c r="F81" s="17">
        <f>+'SCC x Atuacao = Comércio'!F113/'SCC x Atuacao = Comércio'!F81-1</f>
        <v>0.40054686924722094</v>
      </c>
      <c r="G81" s="17" t="e">
        <f>+'SCC x Atuacao = Comércio'!G113/'SCC x Atuacao = Comércio'!G81-1</f>
        <v>#DIV/0!</v>
      </c>
      <c r="H81" s="17" t="e">
        <f>+'SCC x Atuacao = Comércio'!H113/'SCC x Atuacao = Comércio'!H81-1</f>
        <v>#DIV/0!</v>
      </c>
      <c r="I81" s="17">
        <f>+'SCC x Atuacao = Comércio'!I113/'SCC x Atuacao = Comércio'!I81-1</f>
        <v>0.30600263826869667</v>
      </c>
      <c r="J81" s="17" t="e">
        <f>+'SCC x Atuacao = Comércio'!J113/'SCC x Atuacao = Comércio'!J81-1</f>
        <v>#DIV/0!</v>
      </c>
      <c r="K81" s="17" t="e">
        <f>+'SCC x Atuacao = Comércio'!K113/'SCC x Atuacao = Comércio'!K81-1</f>
        <v>#DIV/0!</v>
      </c>
      <c r="L81" s="17">
        <f>+'SCC x Atuacao = Comércio'!L113/'SCC x Atuacao = Comércio'!L81-1</f>
        <v>0.38150817381114077</v>
      </c>
    </row>
    <row r="82" spans="1:12" x14ac:dyDescent="0.25">
      <c r="A82" s="124" t="s">
        <v>542</v>
      </c>
      <c r="B82" s="17">
        <f>+'SCC x Atuacao = Comércio'!B114/'SCC x Atuacao = Comércio'!B82-1</f>
        <v>0.19087095734596748</v>
      </c>
      <c r="C82" s="17" t="e">
        <f>+'SCC x Atuacao = Comércio'!C114/'SCC x Atuacao = Comércio'!C82-1</f>
        <v>#DIV/0!</v>
      </c>
      <c r="D82" s="17" t="e">
        <f>+'SCC x Atuacao = Comércio'!D114/'SCC x Atuacao = Comércio'!D82-1</f>
        <v>#DIV/0!</v>
      </c>
      <c r="E82" s="17" t="e">
        <f>+'SCC x Atuacao = Comércio'!E114/'SCC x Atuacao = Comércio'!E82-1</f>
        <v>#DIV/0!</v>
      </c>
      <c r="F82" s="17">
        <f>+'SCC x Atuacao = Comércio'!F114/'SCC x Atuacao = Comércio'!F82-1</f>
        <v>0.19439692947343201</v>
      </c>
      <c r="G82" s="17" t="e">
        <f>+'SCC x Atuacao = Comércio'!G114/'SCC x Atuacao = Comércio'!G82-1</f>
        <v>#DIV/0!</v>
      </c>
      <c r="H82" s="17" t="e">
        <f>+'SCC x Atuacao = Comércio'!H114/'SCC x Atuacao = Comércio'!H82-1</f>
        <v>#DIV/0!</v>
      </c>
      <c r="I82" s="17">
        <f>+'SCC x Atuacao = Comércio'!I114/'SCC x Atuacao = Comércio'!I82-1</f>
        <v>0.1412209929001349</v>
      </c>
      <c r="J82" s="17" t="e">
        <f>+'SCC x Atuacao = Comércio'!J114/'SCC x Atuacao = Comércio'!J82-1</f>
        <v>#DIV/0!</v>
      </c>
      <c r="K82" s="17" t="e">
        <f>+'SCC x Atuacao = Comércio'!K114/'SCC x Atuacao = Comércio'!K82-1</f>
        <v>#DIV/0!</v>
      </c>
      <c r="L82" s="17">
        <f>+'SCC x Atuacao = Comércio'!L114/'SCC x Atuacao = Comércio'!L82-1</f>
        <v>0.18980970484334003</v>
      </c>
    </row>
    <row r="83" spans="1:12" x14ac:dyDescent="0.25">
      <c r="A83" s="124" t="s">
        <v>543</v>
      </c>
      <c r="B83" s="17">
        <f>+'SCC x Atuacao = Comércio'!B115/'SCC x Atuacao = Comércio'!B83-1</f>
        <v>0.30676781925471519</v>
      </c>
      <c r="C83" s="17" t="e">
        <f>+'SCC x Atuacao = Comércio'!C115/'SCC x Atuacao = Comércio'!C83-1</f>
        <v>#DIV/0!</v>
      </c>
      <c r="D83" s="17" t="e">
        <f>+'SCC x Atuacao = Comércio'!D115/'SCC x Atuacao = Comércio'!D83-1</f>
        <v>#DIV/0!</v>
      </c>
      <c r="E83" s="17" t="e">
        <f>+'SCC x Atuacao = Comércio'!E115/'SCC x Atuacao = Comércio'!E83-1</f>
        <v>#DIV/0!</v>
      </c>
      <c r="F83" s="17">
        <f>+'SCC x Atuacao = Comércio'!F115/'SCC x Atuacao = Comércio'!F83-1</f>
        <v>0.13485681465095456</v>
      </c>
      <c r="G83" s="17" t="e">
        <f>+'SCC x Atuacao = Comércio'!G115/'SCC x Atuacao = Comércio'!G83-1</f>
        <v>#DIV/0!</v>
      </c>
      <c r="H83" s="17" t="e">
        <f>+'SCC x Atuacao = Comércio'!H115/'SCC x Atuacao = Comércio'!H83-1</f>
        <v>#DIV/0!</v>
      </c>
      <c r="I83" s="17">
        <f>+'SCC x Atuacao = Comércio'!I115/'SCC x Atuacao = Comércio'!I83-1</f>
        <v>-0.4927111856291323</v>
      </c>
      <c r="J83" s="17" t="e">
        <f>+'SCC x Atuacao = Comércio'!J115/'SCC x Atuacao = Comércio'!J83-1</f>
        <v>#DIV/0!</v>
      </c>
      <c r="K83" s="17" t="e">
        <f>+'SCC x Atuacao = Comércio'!K115/'SCC x Atuacao = Comércio'!K83-1</f>
        <v>#DIV/0!</v>
      </c>
      <c r="L83" s="17">
        <f>+'SCC x Atuacao = Comércio'!L115/'SCC x Atuacao = Comércio'!L83-1</f>
        <v>0.13516272825409525</v>
      </c>
    </row>
    <row r="84" spans="1:12" x14ac:dyDescent="0.25">
      <c r="A84" s="124" t="s">
        <v>544</v>
      </c>
      <c r="B84" s="17">
        <f>+'SCC x Atuacao = Comércio'!B116/'SCC x Atuacao = Comércio'!B84-1</f>
        <v>0.21933791814943171</v>
      </c>
      <c r="C84" s="17" t="e">
        <f>+'SCC x Atuacao = Comércio'!C116/'SCC x Atuacao = Comércio'!C84-1</f>
        <v>#DIV/0!</v>
      </c>
      <c r="D84" s="17" t="e">
        <f>+'SCC x Atuacao = Comércio'!D116/'SCC x Atuacao = Comércio'!D84-1</f>
        <v>#DIV/0!</v>
      </c>
      <c r="E84" s="17" t="e">
        <f>+'SCC x Atuacao = Comércio'!E116/'SCC x Atuacao = Comércio'!E84-1</f>
        <v>#DIV/0!</v>
      </c>
      <c r="F84" s="17">
        <f>+'SCC x Atuacao = Comércio'!F116/'SCC x Atuacao = Comércio'!F84-1</f>
        <v>0.11294957498253333</v>
      </c>
      <c r="G84" s="17" t="e">
        <f>+'SCC x Atuacao = Comércio'!G116/'SCC x Atuacao = Comércio'!G84-1</f>
        <v>#DIV/0!</v>
      </c>
      <c r="H84" s="17" t="e">
        <f>+'SCC x Atuacao = Comércio'!H116/'SCC x Atuacao = Comércio'!H84-1</f>
        <v>#DIV/0!</v>
      </c>
      <c r="I84" s="17">
        <f>+'SCC x Atuacao = Comércio'!I116/'SCC x Atuacao = Comércio'!I84-1</f>
        <v>1.1186446663887128E-2</v>
      </c>
      <c r="J84" s="17" t="e">
        <f>+'SCC x Atuacao = Comércio'!J116/'SCC x Atuacao = Comércio'!J84-1</f>
        <v>#DIV/0!</v>
      </c>
      <c r="K84" s="17" t="e">
        <f>+'SCC x Atuacao = Comércio'!K116/'SCC x Atuacao = Comércio'!K84-1</f>
        <v>#DIV/0!</v>
      </c>
      <c r="L84" s="17">
        <f>+'SCC x Atuacao = Comércio'!L116/'SCC x Atuacao = Comércio'!L84-1</f>
        <v>0.11291255239070264</v>
      </c>
    </row>
    <row r="85" spans="1:12" x14ac:dyDescent="0.25">
      <c r="A85" s="124" t="s">
        <v>545</v>
      </c>
      <c r="B85" s="17">
        <f>+'SCC x Atuacao = Comércio'!B117/'SCC x Atuacao = Comércio'!B85-1</f>
        <v>0.2798968066313714</v>
      </c>
      <c r="C85" s="17" t="e">
        <f>+'SCC x Atuacao = Comércio'!C117/'SCC x Atuacao = Comércio'!C85-1</f>
        <v>#DIV/0!</v>
      </c>
      <c r="D85" s="17" t="e">
        <f>+'SCC x Atuacao = Comércio'!D117/'SCC x Atuacao = Comércio'!D85-1</f>
        <v>#DIV/0!</v>
      </c>
      <c r="E85" s="17" t="e">
        <f>+'SCC x Atuacao = Comércio'!E117/'SCC x Atuacao = Comércio'!E85-1</f>
        <v>#DIV/0!</v>
      </c>
      <c r="F85" s="17">
        <f>+'SCC x Atuacao = Comércio'!F117/'SCC x Atuacao = Comércio'!F85-1</f>
        <v>0.10811255978318735</v>
      </c>
      <c r="G85" s="17" t="e">
        <f>+'SCC x Atuacao = Comércio'!G117/'SCC x Atuacao = Comércio'!G85-1</f>
        <v>#DIV/0!</v>
      </c>
      <c r="H85" s="17" t="e">
        <f>+'SCC x Atuacao = Comércio'!H117/'SCC x Atuacao = Comércio'!H85-1</f>
        <v>#DIV/0!</v>
      </c>
      <c r="I85" s="17">
        <f>+'SCC x Atuacao = Comércio'!I117/'SCC x Atuacao = Comércio'!I85-1</f>
        <v>0.10675783888474188</v>
      </c>
      <c r="J85" s="17" t="e">
        <f>+'SCC x Atuacao = Comércio'!J117/'SCC x Atuacao = Comércio'!J85-1</f>
        <v>#DIV/0!</v>
      </c>
      <c r="K85" s="17" t="e">
        <f>+'SCC x Atuacao = Comércio'!K117/'SCC x Atuacao = Comércio'!K85-1</f>
        <v>#DIV/0!</v>
      </c>
      <c r="L85" s="17">
        <f>+'SCC x Atuacao = Comércio'!L117/'SCC x Atuacao = Comércio'!L85-1</f>
        <v>0.12545004804416027</v>
      </c>
    </row>
    <row r="86" spans="1:12" x14ac:dyDescent="0.25">
      <c r="A86" s="124" t="s">
        <v>546</v>
      </c>
      <c r="B86" s="17">
        <f>+'SCC x Atuacao = Comércio'!B118/'SCC x Atuacao = Comércio'!B86-1</f>
        <v>0.12672545070954233</v>
      </c>
      <c r="C86" s="17" t="e">
        <f>+'SCC x Atuacao = Comércio'!C118/'SCC x Atuacao = Comércio'!C86-1</f>
        <v>#DIV/0!</v>
      </c>
      <c r="D86" s="17" t="e">
        <f>+'SCC x Atuacao = Comércio'!D118/'SCC x Atuacao = Comércio'!D86-1</f>
        <v>#DIV/0!</v>
      </c>
      <c r="E86" s="17" t="e">
        <f>+'SCC x Atuacao = Comércio'!E118/'SCC x Atuacao = Comércio'!E86-1</f>
        <v>#DIV/0!</v>
      </c>
      <c r="F86" s="17">
        <f>+'SCC x Atuacao = Comércio'!F118/'SCC x Atuacao = Comércio'!F86-1</f>
        <v>4.7932555746246885E-2</v>
      </c>
      <c r="G86" s="17" t="e">
        <f>+'SCC x Atuacao = Comércio'!G118/'SCC x Atuacao = Comércio'!G86-1</f>
        <v>#DIV/0!</v>
      </c>
      <c r="H86" s="17" t="e">
        <f>+'SCC x Atuacao = Comércio'!H118/'SCC x Atuacao = Comércio'!H86-1</f>
        <v>#DIV/0!</v>
      </c>
      <c r="I86" s="17">
        <f>+'SCC x Atuacao = Comércio'!I118/'SCC x Atuacao = Comércio'!I86-1</f>
        <v>0.16944987930725652</v>
      </c>
      <c r="J86" s="17" t="e">
        <f>+'SCC x Atuacao = Comércio'!J118/'SCC x Atuacao = Comércio'!J86-1</f>
        <v>#DIV/0!</v>
      </c>
      <c r="K86" s="17" t="e">
        <f>+'SCC x Atuacao = Comércio'!K118/'SCC x Atuacao = Comércio'!K86-1</f>
        <v>#DIV/0!</v>
      </c>
      <c r="L86" s="17">
        <f>+'SCC x Atuacao = Comércio'!L118/'SCC x Atuacao = Comércio'!L86-1</f>
        <v>6.863242879117637E-2</v>
      </c>
    </row>
    <row r="87" spans="1:12" x14ac:dyDescent="0.25">
      <c r="A87" s="124" t="s">
        <v>547</v>
      </c>
      <c r="B87" s="17">
        <f>+'SCC x Atuacao = Comércio'!B119/'SCC x Atuacao = Comércio'!B87-1</f>
        <v>0.18123182864590714</v>
      </c>
      <c r="C87" s="17" t="e">
        <f>+'SCC x Atuacao = Comércio'!C119/'SCC x Atuacao = Comércio'!C87-1</f>
        <v>#DIV/0!</v>
      </c>
      <c r="D87" s="17" t="e">
        <f>+'SCC x Atuacao = Comércio'!D119/'SCC x Atuacao = Comércio'!D87-1</f>
        <v>#DIV/0!</v>
      </c>
      <c r="E87" s="17" t="e">
        <f>+'SCC x Atuacao = Comércio'!E119/'SCC x Atuacao = Comércio'!E87-1</f>
        <v>#DIV/0!</v>
      </c>
      <c r="F87" s="17">
        <f>+'SCC x Atuacao = Comércio'!F119/'SCC x Atuacao = Comércio'!F87-1</f>
        <v>7.5302434447430011E-2</v>
      </c>
      <c r="G87" s="17" t="e">
        <f>+'SCC x Atuacao = Comércio'!G119/'SCC x Atuacao = Comércio'!G87-1</f>
        <v>#DIV/0!</v>
      </c>
      <c r="H87" s="17" t="e">
        <f>+'SCC x Atuacao = Comércio'!H119/'SCC x Atuacao = Comércio'!H87-1</f>
        <v>#DIV/0!</v>
      </c>
      <c r="I87" s="17">
        <f>+'SCC x Atuacao = Comércio'!I119/'SCC x Atuacao = Comércio'!I87-1</f>
        <v>3.2397722291212405E-2</v>
      </c>
      <c r="J87" s="17" t="e">
        <f>+'SCC x Atuacao = Comércio'!J119/'SCC x Atuacao = Comércio'!J87-1</f>
        <v>#DIV/0!</v>
      </c>
      <c r="K87" s="17" t="e">
        <f>+'SCC x Atuacao = Comércio'!K119/'SCC x Atuacao = Comércio'!K87-1</f>
        <v>#DIV/0!</v>
      </c>
      <c r="L87" s="17">
        <f>+'SCC x Atuacao = Comércio'!L119/'SCC x Atuacao = Comércio'!L87-1</f>
        <v>8.6351286274201966E-2</v>
      </c>
    </row>
    <row r="88" spans="1:12" x14ac:dyDescent="0.25">
      <c r="A88" s="124" t="s">
        <v>548</v>
      </c>
      <c r="B88" s="17">
        <f>+'SCC x Atuacao = Comércio'!B120/'SCC x Atuacao = Comércio'!B88-1</f>
        <v>0.2837358920644617</v>
      </c>
      <c r="C88" s="17" t="e">
        <f>+'SCC x Atuacao = Comércio'!C120/'SCC x Atuacao = Comércio'!C88-1</f>
        <v>#DIV/0!</v>
      </c>
      <c r="D88" s="17" t="e">
        <f>+'SCC x Atuacao = Comércio'!D120/'SCC x Atuacao = Comércio'!D88-1</f>
        <v>#DIV/0!</v>
      </c>
      <c r="E88" s="17" t="e">
        <f>+'SCC x Atuacao = Comércio'!E120/'SCC x Atuacao = Comércio'!E88-1</f>
        <v>#DIV/0!</v>
      </c>
      <c r="F88" s="17">
        <f>+'SCC x Atuacao = Comércio'!F120/'SCC x Atuacao = Comércio'!F88-1</f>
        <v>0.15092566974965749</v>
      </c>
      <c r="G88" s="17" t="e">
        <f>+'SCC x Atuacao = Comércio'!G120/'SCC x Atuacao = Comércio'!G88-1</f>
        <v>#DIV/0!</v>
      </c>
      <c r="H88" s="17" t="e">
        <f>+'SCC x Atuacao = Comércio'!H120/'SCC x Atuacao = Comércio'!H88-1</f>
        <v>#DIV/0!</v>
      </c>
      <c r="I88" s="17">
        <f>+'SCC x Atuacao = Comércio'!I120/'SCC x Atuacao = Comércio'!I88-1</f>
        <v>8.6739002500652251E-2</v>
      </c>
      <c r="J88" s="17" t="e">
        <f>+'SCC x Atuacao = Comércio'!J120/'SCC x Atuacao = Comércio'!J88-1</f>
        <v>#DIV/0!</v>
      </c>
      <c r="K88" s="17" t="e">
        <f>+'SCC x Atuacao = Comércio'!K120/'SCC x Atuacao = Comércio'!K88-1</f>
        <v>#DIV/0!</v>
      </c>
      <c r="L88" s="17">
        <f>+'SCC x Atuacao = Comércio'!L120/'SCC x Atuacao = Comércio'!L88-1</f>
        <v>0.15872207518587378</v>
      </c>
    </row>
    <row r="89" spans="1:12" x14ac:dyDescent="0.25">
      <c r="A89" s="124" t="s">
        <v>549</v>
      </c>
      <c r="B89" s="17">
        <f>+'SCC x Atuacao = Comércio'!B121/'SCC x Atuacao = Comércio'!B89-1</f>
        <v>0.33286836455371893</v>
      </c>
      <c r="C89" s="17" t="e">
        <f>+'SCC x Atuacao = Comércio'!C121/'SCC x Atuacao = Comércio'!C89-1</f>
        <v>#DIV/0!</v>
      </c>
      <c r="D89" s="17" t="e">
        <f>+'SCC x Atuacao = Comércio'!D121/'SCC x Atuacao = Comércio'!D89-1</f>
        <v>#DIV/0!</v>
      </c>
      <c r="E89" s="17" t="e">
        <f>+'SCC x Atuacao = Comércio'!E121/'SCC x Atuacao = Comércio'!E89-1</f>
        <v>#DIV/0!</v>
      </c>
      <c r="F89" s="17">
        <f>+'SCC x Atuacao = Comércio'!F121/'SCC x Atuacao = Comércio'!F89-1</f>
        <v>0.11091598139711634</v>
      </c>
      <c r="G89" s="17" t="e">
        <f>+'SCC x Atuacao = Comércio'!G121/'SCC x Atuacao = Comércio'!G89-1</f>
        <v>#DIV/0!</v>
      </c>
      <c r="H89" s="17" t="e">
        <f>+'SCC x Atuacao = Comércio'!H121/'SCC x Atuacao = Comércio'!H89-1</f>
        <v>#DIV/0!</v>
      </c>
      <c r="I89" s="17">
        <f>+'SCC x Atuacao = Comércio'!I121/'SCC x Atuacao = Comércio'!I89-1</f>
        <v>0.30595314677943031</v>
      </c>
      <c r="J89" s="17" t="e">
        <f>+'SCC x Atuacao = Comércio'!J121/'SCC x Atuacao = Comércio'!J89-1</f>
        <v>#DIV/0!</v>
      </c>
      <c r="K89" s="17" t="e">
        <f>+'SCC x Atuacao = Comércio'!K121/'SCC x Atuacao = Comércio'!K89-1</f>
        <v>#DIV/0!</v>
      </c>
      <c r="L89" s="17">
        <f>+'SCC x Atuacao = Comércio'!L121/'SCC x Atuacao = Comércio'!L89-1</f>
        <v>0.16099038678109046</v>
      </c>
    </row>
    <row r="90" spans="1:12" x14ac:dyDescent="0.25">
      <c r="A90" s="124" t="s">
        <v>550</v>
      </c>
      <c r="B90" s="17">
        <f>+'SCC x Atuacao = Comércio'!B122/'SCC x Atuacao = Comércio'!B90-1</f>
        <v>0.20151371034822585</v>
      </c>
      <c r="C90" s="17" t="e">
        <f>+'SCC x Atuacao = Comércio'!C122/'SCC x Atuacao = Comércio'!C90-1</f>
        <v>#DIV/0!</v>
      </c>
      <c r="D90" s="17" t="e">
        <f>+'SCC x Atuacao = Comércio'!D122/'SCC x Atuacao = Comércio'!D90-1</f>
        <v>#DIV/0!</v>
      </c>
      <c r="E90" s="17" t="e">
        <f>+'SCC x Atuacao = Comércio'!E122/'SCC x Atuacao = Comércio'!E90-1</f>
        <v>#DIV/0!</v>
      </c>
      <c r="F90" s="17">
        <f>+'SCC x Atuacao = Comércio'!F122/'SCC x Atuacao = Comércio'!F90-1</f>
        <v>0.1532437971578442</v>
      </c>
      <c r="G90" s="17" t="e">
        <f>+'SCC x Atuacao = Comércio'!G122/'SCC x Atuacao = Comércio'!G90-1</f>
        <v>#DIV/0!</v>
      </c>
      <c r="H90" s="17" t="e">
        <f>+'SCC x Atuacao = Comércio'!H122/'SCC x Atuacao = Comércio'!H90-1</f>
        <v>#DIV/0!</v>
      </c>
      <c r="I90" s="17">
        <f>+'SCC x Atuacao = Comércio'!I122/'SCC x Atuacao = Comércio'!I90-1</f>
        <v>0.1996306686786653</v>
      </c>
      <c r="J90" s="17" t="e">
        <f>+'SCC x Atuacao = Comércio'!J122/'SCC x Atuacao = Comércio'!J90-1</f>
        <v>#DIV/0!</v>
      </c>
      <c r="K90" s="17" t="e">
        <f>+'SCC x Atuacao = Comércio'!K122/'SCC x Atuacao = Comércio'!K90-1</f>
        <v>#DIV/0!</v>
      </c>
      <c r="L90" s="17">
        <f>+'SCC x Atuacao = Comércio'!L122/'SCC x Atuacao = Comércio'!L90-1</f>
        <v>0.16873824672891602</v>
      </c>
    </row>
    <row r="91" spans="1:12" x14ac:dyDescent="0.25">
      <c r="A91" s="124" t="s">
        <v>551</v>
      </c>
      <c r="B91" s="17">
        <f>+'SCC x Atuacao = Comércio'!B123/'SCC x Atuacao = Comércio'!B91-1</f>
        <v>0.24313072540776126</v>
      </c>
      <c r="C91" s="17" t="e">
        <f>+'SCC x Atuacao = Comércio'!C123/'SCC x Atuacao = Comércio'!C91-1</f>
        <v>#DIV/0!</v>
      </c>
      <c r="D91" s="17" t="e">
        <f>+'SCC x Atuacao = Comércio'!D123/'SCC x Atuacao = Comércio'!D91-1</f>
        <v>#DIV/0!</v>
      </c>
      <c r="E91" s="17" t="e">
        <f>+'SCC x Atuacao = Comércio'!E123/'SCC x Atuacao = Comércio'!E91-1</f>
        <v>#DIV/0!</v>
      </c>
      <c r="F91" s="17">
        <f>+'SCC x Atuacao = Comércio'!F123/'SCC x Atuacao = Comércio'!F91-1</f>
        <v>0.12466366467932177</v>
      </c>
      <c r="G91" s="17" t="e">
        <f>+'SCC x Atuacao = Comércio'!G123/'SCC x Atuacao = Comércio'!G91-1</f>
        <v>#DIV/0!</v>
      </c>
      <c r="H91" s="17" t="e">
        <f>+'SCC x Atuacao = Comércio'!H123/'SCC x Atuacao = Comércio'!H91-1</f>
        <v>#DIV/0!</v>
      </c>
      <c r="I91" s="17">
        <f>+'SCC x Atuacao = Comércio'!I123/'SCC x Atuacao = Comércio'!I91-1</f>
        <v>5.7277754247526236E-2</v>
      </c>
      <c r="J91" s="17" t="e">
        <f>+'SCC x Atuacao = Comércio'!J123/'SCC x Atuacao = Comércio'!J91-1</f>
        <v>#DIV/0!</v>
      </c>
      <c r="K91" s="17" t="e">
        <f>+'SCC x Atuacao = Comércio'!K123/'SCC x Atuacao = Comércio'!K91-1</f>
        <v>#DIV/0!</v>
      </c>
      <c r="L91" s="17">
        <f>+'SCC x Atuacao = Comércio'!L123/'SCC x Atuacao = Comércio'!L91-1</f>
        <v>0.13519246212377722</v>
      </c>
    </row>
    <row r="92" spans="1:12" x14ac:dyDescent="0.25">
      <c r="A92" s="124" t="s">
        <v>552</v>
      </c>
      <c r="B92" s="17">
        <f>+'SCC x Atuacao = Comércio'!B124/'SCC x Atuacao = Comércio'!B92-1</f>
        <v>-0.2412758324456824</v>
      </c>
      <c r="C92" s="17" t="e">
        <f>+'SCC x Atuacao = Comércio'!C124/'SCC x Atuacao = Comércio'!C92-1</f>
        <v>#DIV/0!</v>
      </c>
      <c r="D92" s="17" t="e">
        <f>+'SCC x Atuacao = Comércio'!D124/'SCC x Atuacao = Comércio'!D92-1</f>
        <v>#DIV/0!</v>
      </c>
      <c r="E92" s="17" t="e">
        <f>+'SCC x Atuacao = Comércio'!E124/'SCC x Atuacao = Comércio'!E92-1</f>
        <v>#DIV/0!</v>
      </c>
      <c r="F92" s="17">
        <f>+'SCC x Atuacao = Comércio'!F124/'SCC x Atuacao = Comércio'!F92-1</f>
        <v>8.5096041013853263E-2</v>
      </c>
      <c r="G92" s="17" t="e">
        <f>+'SCC x Atuacao = Comércio'!G124/'SCC x Atuacao = Comércio'!G92-1</f>
        <v>#DIV/0!</v>
      </c>
      <c r="H92" s="17" t="e">
        <f>+'SCC x Atuacao = Comércio'!H124/'SCC x Atuacao = Comércio'!H92-1</f>
        <v>#DIV/0!</v>
      </c>
      <c r="I92" s="17">
        <f>+'SCC x Atuacao = Comércio'!I124/'SCC x Atuacao = Comércio'!I92-1</f>
        <v>0.2381044088212394</v>
      </c>
      <c r="J92" s="17" t="e">
        <f>+'SCC x Atuacao = Comércio'!J124/'SCC x Atuacao = Comércio'!J92-1</f>
        <v>#DIV/0!</v>
      </c>
      <c r="K92" s="17" t="e">
        <f>+'SCC x Atuacao = Comércio'!K124/'SCC x Atuacao = Comércio'!K92-1</f>
        <v>#DIV/0!</v>
      </c>
      <c r="L92" s="17">
        <f>+'SCC x Atuacao = Comércio'!L124/'SCC x Atuacao = Comércio'!L92-1</f>
        <v>1.53056426468694E-2</v>
      </c>
    </row>
    <row r="93" spans="1:12" x14ac:dyDescent="0.25">
      <c r="A93" s="124" t="s">
        <v>553</v>
      </c>
      <c r="B93" s="17">
        <f>+'SCC x Atuacao = Comércio'!B125/'SCC x Atuacao = Comércio'!B93-1</f>
        <v>0.18468485476507901</v>
      </c>
      <c r="C93" s="17" t="e">
        <f>+'SCC x Atuacao = Comércio'!C125/'SCC x Atuacao = Comércio'!C93-1</f>
        <v>#DIV/0!</v>
      </c>
      <c r="D93" s="17" t="e">
        <f>+'SCC x Atuacao = Comércio'!D125/'SCC x Atuacao = Comércio'!D93-1</f>
        <v>#DIV/0!</v>
      </c>
      <c r="E93" s="17" t="e">
        <f>+'SCC x Atuacao = Comércio'!E125/'SCC x Atuacao = Comércio'!E93-1</f>
        <v>#DIV/0!</v>
      </c>
      <c r="F93" s="17">
        <f>+'SCC x Atuacao = Comércio'!F125/'SCC x Atuacao = Comércio'!F93-1</f>
        <v>0.10355527365958617</v>
      </c>
      <c r="G93" s="17" t="e">
        <f>+'SCC x Atuacao = Comércio'!G125/'SCC x Atuacao = Comércio'!G93-1</f>
        <v>#DIV/0!</v>
      </c>
      <c r="H93" s="17" t="e">
        <f>+'SCC x Atuacao = Comércio'!H125/'SCC x Atuacao = Comércio'!H93-1</f>
        <v>#DIV/0!</v>
      </c>
      <c r="I93" s="17">
        <f>+'SCC x Atuacao = Comércio'!I125/'SCC x Atuacao = Comércio'!I93-1</f>
        <v>-2.9047404517447029E-2</v>
      </c>
      <c r="J93" s="17" t="e">
        <f>+'SCC x Atuacao = Comércio'!J125/'SCC x Atuacao = Comércio'!J93-1</f>
        <v>#DIV/0!</v>
      </c>
      <c r="K93" s="17" t="e">
        <f>+'SCC x Atuacao = Comércio'!K125/'SCC x Atuacao = Comércio'!K93-1</f>
        <v>#DIV/0!</v>
      </c>
      <c r="L93" s="17">
        <f>+'SCC x Atuacao = Comércio'!L125/'SCC x Atuacao = Comércio'!L93-1</f>
        <v>0.1053113609614964</v>
      </c>
    </row>
    <row r="94" spans="1:12" x14ac:dyDescent="0.25">
      <c r="A94" s="124" t="s">
        <v>554</v>
      </c>
      <c r="B94" s="17">
        <f>+'SCC x Atuacao = Comércio'!B126/'SCC x Atuacao = Comércio'!B94-1</f>
        <v>0.16624028641647626</v>
      </c>
      <c r="C94" s="17" t="e">
        <f>+'SCC x Atuacao = Comércio'!C126/'SCC x Atuacao = Comércio'!C94-1</f>
        <v>#DIV/0!</v>
      </c>
      <c r="D94" s="17" t="e">
        <f>+'SCC x Atuacao = Comércio'!D126/'SCC x Atuacao = Comércio'!D94-1</f>
        <v>#DIV/0!</v>
      </c>
      <c r="E94" s="17" t="e">
        <f>+'SCC x Atuacao = Comércio'!E126/'SCC x Atuacao = Comércio'!E94-1</f>
        <v>#DIV/0!</v>
      </c>
      <c r="F94" s="17">
        <f>+'SCC x Atuacao = Comércio'!F126/'SCC x Atuacao = Comércio'!F94-1</f>
        <v>7.288117515776249E-2</v>
      </c>
      <c r="G94" s="17" t="e">
        <f>+'SCC x Atuacao = Comércio'!G126/'SCC x Atuacao = Comércio'!G94-1</f>
        <v>#DIV/0!</v>
      </c>
      <c r="H94" s="17" t="e">
        <f>+'SCC x Atuacao = Comércio'!H126/'SCC x Atuacao = Comércio'!H94-1</f>
        <v>#DIV/0!</v>
      </c>
      <c r="I94" s="17">
        <f>+'SCC x Atuacao = Comércio'!I126/'SCC x Atuacao = Comércio'!I94-1</f>
        <v>9.9415171690599102E-2</v>
      </c>
      <c r="J94" s="17" t="e">
        <f>+'SCC x Atuacao = Comércio'!J126/'SCC x Atuacao = Comércio'!J94-1</f>
        <v>#DIV/0!</v>
      </c>
      <c r="K94" s="17" t="e">
        <f>+'SCC x Atuacao = Comércio'!K126/'SCC x Atuacao = Comércio'!K94-1</f>
        <v>#DIV/0!</v>
      </c>
      <c r="L94" s="17">
        <f>+'SCC x Atuacao = Comércio'!L126/'SCC x Atuacao = Comércio'!L94-1</f>
        <v>8.632334351546489E-2</v>
      </c>
    </row>
    <row r="95" spans="1:12" x14ac:dyDescent="0.25">
      <c r="A95" s="124" t="s">
        <v>555</v>
      </c>
      <c r="B95" s="17">
        <f>+'SCC x Atuacao = Comércio'!B127/'SCC x Atuacao = Comércio'!B95-1</f>
        <v>0.48286008711985118</v>
      </c>
      <c r="C95" s="17" t="e">
        <f>+'SCC x Atuacao = Comércio'!C127/'SCC x Atuacao = Comércio'!C95-1</f>
        <v>#DIV/0!</v>
      </c>
      <c r="D95" s="17" t="e">
        <f>+'SCC x Atuacao = Comércio'!D127/'SCC x Atuacao = Comércio'!D95-1</f>
        <v>#DIV/0!</v>
      </c>
      <c r="E95" s="17" t="e">
        <f>+'SCC x Atuacao = Comércio'!E127/'SCC x Atuacao = Comércio'!E95-1</f>
        <v>#DIV/0!</v>
      </c>
      <c r="F95" s="17">
        <f>+'SCC x Atuacao = Comércio'!F127/'SCC x Atuacao = Comércio'!F95-1</f>
        <v>0.23306593005693443</v>
      </c>
      <c r="G95" s="17" t="e">
        <f>+'SCC x Atuacao = Comércio'!G127/'SCC x Atuacao = Comércio'!G95-1</f>
        <v>#DIV/0!</v>
      </c>
      <c r="H95" s="17" t="e">
        <f>+'SCC x Atuacao = Comércio'!H127/'SCC x Atuacao = Comércio'!H95-1</f>
        <v>#DIV/0!</v>
      </c>
      <c r="I95" s="17">
        <f>+'SCC x Atuacao = Comércio'!I127/'SCC x Atuacao = Comércio'!I95-1</f>
        <v>0.29541661459914637</v>
      </c>
      <c r="J95" s="17" t="e">
        <f>+'SCC x Atuacao = Comércio'!J127/'SCC x Atuacao = Comércio'!J95-1</f>
        <v>#DIV/0!</v>
      </c>
      <c r="K95" s="17" t="e">
        <f>+'SCC x Atuacao = Comércio'!K127/'SCC x Atuacao = Comércio'!K95-1</f>
        <v>#DIV/0!</v>
      </c>
      <c r="L95" s="17">
        <f>+'SCC x Atuacao = Comércio'!L127/'SCC x Atuacao = Comércio'!L95-1</f>
        <v>0.25893702506975158</v>
      </c>
    </row>
    <row r="96" spans="1:12" x14ac:dyDescent="0.25">
      <c r="A96" s="134" t="s">
        <v>95</v>
      </c>
      <c r="B96" s="17">
        <f>+'SCC x Atuacao = Comércio'!B128/'SCC x Atuacao = Comércio'!B96-1</f>
        <v>0.25641612429703886</v>
      </c>
      <c r="C96" s="17" t="e">
        <f>+'SCC x Atuacao = Comércio'!C128/'SCC x Atuacao = Comércio'!C96-1</f>
        <v>#DIV/0!</v>
      </c>
      <c r="D96" s="17" t="e">
        <f>+'SCC x Atuacao = Comércio'!D128/'SCC x Atuacao = Comércio'!D96-1</f>
        <v>#DIV/0!</v>
      </c>
      <c r="E96" s="17" t="e">
        <f>+'SCC x Atuacao = Comércio'!E128/'SCC x Atuacao = Comércio'!E96-1</f>
        <v>#DIV/0!</v>
      </c>
      <c r="F96" s="17">
        <f>+'SCC x Atuacao = Comércio'!F128/'SCC x Atuacao = Comércio'!F96-1</f>
        <v>0.14564489330428931</v>
      </c>
      <c r="G96" s="17" t="e">
        <f>+'SCC x Atuacao = Comércio'!G128/'SCC x Atuacao = Comércio'!G96-1</f>
        <v>#DIV/0!</v>
      </c>
      <c r="H96" s="17" t="e">
        <f>+'SCC x Atuacao = Comércio'!H128/'SCC x Atuacao = Comércio'!H96-1</f>
        <v>#DIV/0!</v>
      </c>
      <c r="I96" s="17">
        <f>+'SCC x Atuacao = Comércio'!I128/'SCC x Atuacao = Comércio'!I96-1</f>
        <v>0.11898277828717041</v>
      </c>
      <c r="J96" s="17" t="e">
        <f>+'SCC x Atuacao = Comércio'!J128/'SCC x Atuacao = Comércio'!J96-1</f>
        <v>#DIV/0!</v>
      </c>
      <c r="K96" s="17" t="e">
        <f>+'SCC x Atuacao = Comércio'!K128/'SCC x Atuacao = Comércio'!K96-1</f>
        <v>#DIV/0!</v>
      </c>
      <c r="L96" s="17">
        <f>+'SCC x Atuacao = Comércio'!L128/'SCC x Atuacao = Comércio'!L96-1</f>
        <v>0.15606887033239225</v>
      </c>
    </row>
    <row r="97" spans="1:12" x14ac:dyDescent="0.25">
      <c r="A97" s="124"/>
      <c r="B97" s="18"/>
      <c r="C97" s="18"/>
      <c r="D97" s="18"/>
      <c r="E97" s="18"/>
      <c r="F97" s="18"/>
      <c r="G97" s="18"/>
      <c r="H97" s="18"/>
      <c r="I97" s="18"/>
      <c r="J97" s="18"/>
      <c r="K97" s="18"/>
    </row>
    <row r="98" spans="1:12" x14ac:dyDescent="0.25">
      <c r="A98" s="124"/>
      <c r="B98" s="124"/>
      <c r="C98" s="124"/>
      <c r="D98" s="124"/>
      <c r="E98" s="124"/>
      <c r="F98" s="124"/>
      <c r="G98" s="124"/>
      <c r="H98" s="124"/>
      <c r="I98" s="124"/>
      <c r="J98" s="124"/>
      <c r="K98" s="124"/>
    </row>
    <row r="99" spans="1:12" s="124" customFormat="1" x14ac:dyDescent="0.25">
      <c r="B99" s="124">
        <v>2011</v>
      </c>
      <c r="C99" s="124">
        <v>2011</v>
      </c>
      <c r="D99" s="124">
        <v>2011</v>
      </c>
      <c r="E99" s="124">
        <v>2011</v>
      </c>
      <c r="F99" s="124">
        <v>2011</v>
      </c>
      <c r="G99" s="124">
        <v>2011</v>
      </c>
      <c r="H99" s="124">
        <v>2011</v>
      </c>
      <c r="I99" s="124">
        <v>2011</v>
      </c>
      <c r="J99" s="124">
        <v>2011</v>
      </c>
      <c r="K99" s="124">
        <v>2011</v>
      </c>
      <c r="L99" s="124">
        <v>2011</v>
      </c>
    </row>
    <row r="100" spans="1:12" x14ac:dyDescent="0.25">
      <c r="A100" s="124"/>
      <c r="B100" s="124" t="s">
        <v>780</v>
      </c>
      <c r="C100" s="124" t="s">
        <v>782</v>
      </c>
      <c r="D100" s="124" t="s">
        <v>23</v>
      </c>
      <c r="E100" s="124" t="s">
        <v>787</v>
      </c>
      <c r="F100" s="124" t="s">
        <v>788</v>
      </c>
      <c r="G100" s="124" t="s">
        <v>791</v>
      </c>
      <c r="H100" s="124" t="s">
        <v>25</v>
      </c>
      <c r="I100" s="124" t="s">
        <v>24</v>
      </c>
      <c r="J100" s="124" t="s">
        <v>35</v>
      </c>
      <c r="K100" s="124" t="s">
        <v>795</v>
      </c>
      <c r="L100" s="124" t="s">
        <v>935</v>
      </c>
    </row>
    <row r="101" spans="1:12" x14ac:dyDescent="0.25">
      <c r="A101" s="124" t="s">
        <v>529</v>
      </c>
      <c r="B101" s="17">
        <f>+'SCC x Atuacao = Comércio'!B133/'SCC x Atuacao = Comércio'!B101-1</f>
        <v>0.23544967802957584</v>
      </c>
      <c r="C101" s="17" t="e">
        <f>+'SCC x Atuacao = Comércio'!C133/'SCC x Atuacao = Comércio'!C101-1</f>
        <v>#DIV/0!</v>
      </c>
      <c r="D101" s="17" t="e">
        <f>+'SCC x Atuacao = Comércio'!D133/'SCC x Atuacao = Comércio'!D101-1</f>
        <v>#DIV/0!</v>
      </c>
      <c r="E101" s="17" t="e">
        <f>+'SCC x Atuacao = Comércio'!E133/'SCC x Atuacao = Comércio'!E101-1</f>
        <v>#DIV/0!</v>
      </c>
      <c r="F101" s="17">
        <f>+'SCC x Atuacao = Comércio'!F133/'SCC x Atuacao = Comércio'!F101-1</f>
        <v>-0.10378271272153616</v>
      </c>
      <c r="G101" s="17" t="e">
        <f>+'SCC x Atuacao = Comércio'!G133/'SCC x Atuacao = Comércio'!G101-1</f>
        <v>#DIV/0!</v>
      </c>
      <c r="H101" s="17" t="e">
        <f>+'SCC x Atuacao = Comércio'!H133/'SCC x Atuacao = Comércio'!H101-1</f>
        <v>#DIV/0!</v>
      </c>
      <c r="I101" s="17">
        <f>+'SCC x Atuacao = Comércio'!I133/'SCC x Atuacao = Comércio'!I101-1</f>
        <v>-6.5351741369800709E-2</v>
      </c>
      <c r="J101" s="17" t="e">
        <f>+'SCC x Atuacao = Comércio'!J133/'SCC x Atuacao = Comércio'!J101-1</f>
        <v>#DIV/0!</v>
      </c>
      <c r="K101" s="17" t="e">
        <f>+'SCC x Atuacao = Comércio'!K133/'SCC x Atuacao = Comércio'!K101-1</f>
        <v>#DIV/0!</v>
      </c>
      <c r="L101" s="17">
        <f>+'SCC x Atuacao = Comércio'!L133/'SCC x Atuacao = Comércio'!L101-1</f>
        <v>-3.0094486273228416E-2</v>
      </c>
    </row>
    <row r="102" spans="1:12" x14ac:dyDescent="0.25">
      <c r="A102" s="124" t="s">
        <v>530</v>
      </c>
      <c r="B102" s="17">
        <f>+'SCC x Atuacao = Comércio'!B134/'SCC x Atuacao = Comércio'!B102-1</f>
        <v>0.19541121809411033</v>
      </c>
      <c r="C102" s="17" t="e">
        <f>+'SCC x Atuacao = Comércio'!C134/'SCC x Atuacao = Comércio'!C102-1</f>
        <v>#DIV/0!</v>
      </c>
      <c r="D102" s="17" t="e">
        <f>+'SCC x Atuacao = Comércio'!D134/'SCC x Atuacao = Comércio'!D102-1</f>
        <v>#DIV/0!</v>
      </c>
      <c r="E102" s="17" t="e">
        <f>+'SCC x Atuacao = Comércio'!E134/'SCC x Atuacao = Comércio'!E102-1</f>
        <v>#DIV/0!</v>
      </c>
      <c r="F102" s="17">
        <f>+'SCC x Atuacao = Comércio'!F134/'SCC x Atuacao = Comércio'!F102-1</f>
        <v>-3.9893504765043608E-2</v>
      </c>
      <c r="G102" s="17" t="e">
        <f>+'SCC x Atuacao = Comércio'!G134/'SCC x Atuacao = Comércio'!G102-1</f>
        <v>#DIV/0!</v>
      </c>
      <c r="H102" s="17" t="e">
        <f>+'SCC x Atuacao = Comércio'!H134/'SCC x Atuacao = Comércio'!H102-1</f>
        <v>#DIV/0!</v>
      </c>
      <c r="I102" s="17">
        <f>+'SCC x Atuacao = Comércio'!I134/'SCC x Atuacao = Comércio'!I102-1</f>
        <v>-0.29318973200131249</v>
      </c>
      <c r="J102" s="17" t="e">
        <f>+'SCC x Atuacao = Comércio'!J134/'SCC x Atuacao = Comércio'!J102-1</f>
        <v>#DIV/0!</v>
      </c>
      <c r="K102" s="17" t="e">
        <f>+'SCC x Atuacao = Comércio'!K134/'SCC x Atuacao = Comércio'!K102-1</f>
        <v>#DIV/0!</v>
      </c>
      <c r="L102" s="17">
        <f>+'SCC x Atuacao = Comércio'!L134/'SCC x Atuacao = Comércio'!L102-1</f>
        <v>-4.4546192454986588E-2</v>
      </c>
    </row>
    <row r="103" spans="1:12" x14ac:dyDescent="0.25">
      <c r="A103" s="124" t="s">
        <v>531</v>
      </c>
      <c r="B103" s="17">
        <f>+'SCC x Atuacao = Comércio'!B135/'SCC x Atuacao = Comércio'!B103-1</f>
        <v>0.15054416812622629</v>
      </c>
      <c r="C103" s="17" t="e">
        <f>+'SCC x Atuacao = Comércio'!C135/'SCC x Atuacao = Comércio'!C103-1</f>
        <v>#DIV/0!</v>
      </c>
      <c r="D103" s="17" t="e">
        <f>+'SCC x Atuacao = Comércio'!D135/'SCC x Atuacao = Comércio'!D103-1</f>
        <v>#DIV/0!</v>
      </c>
      <c r="E103" s="17" t="e">
        <f>+'SCC x Atuacao = Comércio'!E135/'SCC x Atuacao = Comércio'!E103-1</f>
        <v>#DIV/0!</v>
      </c>
      <c r="F103" s="17">
        <f>+'SCC x Atuacao = Comércio'!F135/'SCC x Atuacao = Comércio'!F103-1</f>
        <v>0.12087870363967879</v>
      </c>
      <c r="G103" s="17" t="e">
        <f>+'SCC x Atuacao = Comércio'!G135/'SCC x Atuacao = Comércio'!G103-1</f>
        <v>#DIV/0!</v>
      </c>
      <c r="H103" s="17" t="e">
        <f>+'SCC x Atuacao = Comércio'!H135/'SCC x Atuacao = Comércio'!H103-1</f>
        <v>#DIV/0!</v>
      </c>
      <c r="I103" s="17">
        <f>+'SCC x Atuacao = Comércio'!I135/'SCC x Atuacao = Comércio'!I103-1</f>
        <v>-0.24030697544682178</v>
      </c>
      <c r="J103" s="17" t="e">
        <f>+'SCC x Atuacao = Comércio'!J135/'SCC x Atuacao = Comércio'!J103-1</f>
        <v>#DIV/0!</v>
      </c>
      <c r="K103" s="17" t="e">
        <f>+'SCC x Atuacao = Comércio'!K135/'SCC x Atuacao = Comércio'!K103-1</f>
        <v>#DIV/0!</v>
      </c>
      <c r="L103" s="17">
        <f>+'SCC x Atuacao = Comércio'!L135/'SCC x Atuacao = Comércio'!L103-1</f>
        <v>9.2131814194823747E-2</v>
      </c>
    </row>
    <row r="104" spans="1:12" x14ac:dyDescent="0.25">
      <c r="A104" s="124" t="s">
        <v>532</v>
      </c>
      <c r="B104" s="17">
        <f>+'SCC x Atuacao = Comércio'!B136/'SCC x Atuacao = Comércio'!B104-1</f>
        <v>0.15091963520786589</v>
      </c>
      <c r="C104" s="17" t="e">
        <f>+'SCC x Atuacao = Comércio'!C136/'SCC x Atuacao = Comércio'!C104-1</f>
        <v>#DIV/0!</v>
      </c>
      <c r="D104" s="17" t="e">
        <f>+'SCC x Atuacao = Comércio'!D136/'SCC x Atuacao = Comércio'!D104-1</f>
        <v>#DIV/0!</v>
      </c>
      <c r="E104" s="17" t="e">
        <f>+'SCC x Atuacao = Comércio'!E136/'SCC x Atuacao = Comércio'!E104-1</f>
        <v>#DIV/0!</v>
      </c>
      <c r="F104" s="17">
        <f>+'SCC x Atuacao = Comércio'!F136/'SCC x Atuacao = Comércio'!F104-1</f>
        <v>7.7433793060622147E-2</v>
      </c>
      <c r="G104" s="17" t="e">
        <f>+'SCC x Atuacao = Comércio'!G136/'SCC x Atuacao = Comércio'!G104-1</f>
        <v>#DIV/0!</v>
      </c>
      <c r="H104" s="17" t="e">
        <f>+'SCC x Atuacao = Comércio'!H136/'SCC x Atuacao = Comércio'!H104-1</f>
        <v>#DIV/0!</v>
      </c>
      <c r="I104" s="17">
        <f>+'SCC x Atuacao = Comércio'!I136/'SCC x Atuacao = Comércio'!I104-1</f>
        <v>-8.8959322125013562E-2</v>
      </c>
      <c r="J104" s="17" t="e">
        <f>+'SCC x Atuacao = Comércio'!J136/'SCC x Atuacao = Comércio'!J104-1</f>
        <v>#DIV/0!</v>
      </c>
      <c r="K104" s="17" t="e">
        <f>+'SCC x Atuacao = Comércio'!K136/'SCC x Atuacao = Comércio'!K104-1</f>
        <v>#DIV/0!</v>
      </c>
      <c r="L104" s="17">
        <f>+'SCC x Atuacao = Comércio'!L136/'SCC x Atuacao = Comércio'!L104-1</f>
        <v>5.6732012394456799E-2</v>
      </c>
    </row>
    <row r="105" spans="1:12" x14ac:dyDescent="0.25">
      <c r="A105" s="124" t="s">
        <v>533</v>
      </c>
      <c r="B105" s="17">
        <f>+'SCC x Atuacao = Comércio'!B137/'SCC x Atuacao = Comércio'!B105-1</f>
        <v>6.1521269636042097E-2</v>
      </c>
      <c r="C105" s="17" t="e">
        <f>+'SCC x Atuacao = Comércio'!C137/'SCC x Atuacao = Comércio'!C105-1</f>
        <v>#DIV/0!</v>
      </c>
      <c r="D105" s="17" t="e">
        <f>+'SCC x Atuacao = Comércio'!D137/'SCC x Atuacao = Comércio'!D105-1</f>
        <v>#DIV/0!</v>
      </c>
      <c r="E105" s="17" t="e">
        <f>+'SCC x Atuacao = Comércio'!E137/'SCC x Atuacao = Comércio'!E105-1</f>
        <v>#DIV/0!</v>
      </c>
      <c r="F105" s="17">
        <f>+'SCC x Atuacao = Comércio'!F137/'SCC x Atuacao = Comércio'!F105-1</f>
        <v>6.5475193032637824E-2</v>
      </c>
      <c r="G105" s="17" t="e">
        <f>+'SCC x Atuacao = Comércio'!G137/'SCC x Atuacao = Comércio'!G105-1</f>
        <v>#DIV/0!</v>
      </c>
      <c r="H105" s="17" t="e">
        <f>+'SCC x Atuacao = Comércio'!H137/'SCC x Atuacao = Comércio'!H105-1</f>
        <v>#DIV/0!</v>
      </c>
      <c r="I105" s="17">
        <f>+'SCC x Atuacao = Comércio'!I137/'SCC x Atuacao = Comércio'!I105-1</f>
        <v>-0.3295706721564815</v>
      </c>
      <c r="J105" s="17" t="e">
        <f>+'SCC x Atuacao = Comércio'!J137/'SCC x Atuacao = Comércio'!J105-1</f>
        <v>#DIV/0!</v>
      </c>
      <c r="K105" s="17" t="e">
        <f>+'SCC x Atuacao = Comércio'!K137/'SCC x Atuacao = Comércio'!K105-1</f>
        <v>#DIV/0!</v>
      </c>
      <c r="L105" s="17">
        <f>+'SCC x Atuacao = Comércio'!L137/'SCC x Atuacao = Comércio'!L105-1</f>
        <v>2.6244123156124566E-2</v>
      </c>
    </row>
    <row r="106" spans="1:12" x14ac:dyDescent="0.25">
      <c r="A106" s="124" t="s">
        <v>534</v>
      </c>
      <c r="B106" s="17">
        <f>+'SCC x Atuacao = Comércio'!B138/'SCC x Atuacao = Comércio'!B106-1</f>
        <v>-0.42435240534354846</v>
      </c>
      <c r="C106" s="17" t="e">
        <f>+'SCC x Atuacao = Comércio'!C138/'SCC x Atuacao = Comércio'!C106-1</f>
        <v>#DIV/0!</v>
      </c>
      <c r="D106" s="17" t="e">
        <f>+'SCC x Atuacao = Comércio'!D138/'SCC x Atuacao = Comércio'!D106-1</f>
        <v>#DIV/0!</v>
      </c>
      <c r="E106" s="17" t="e">
        <f>+'SCC x Atuacao = Comércio'!E138/'SCC x Atuacao = Comércio'!E106-1</f>
        <v>#DIV/0!</v>
      </c>
      <c r="F106" s="17">
        <f>+'SCC x Atuacao = Comércio'!F138/'SCC x Atuacao = Comércio'!F106-1</f>
        <v>-2.3218320799047842E-2</v>
      </c>
      <c r="G106" s="17" t="e">
        <f>+'SCC x Atuacao = Comércio'!G138/'SCC x Atuacao = Comércio'!G106-1</f>
        <v>#DIV/0!</v>
      </c>
      <c r="H106" s="17" t="e">
        <f>+'SCC x Atuacao = Comércio'!H138/'SCC x Atuacao = Comércio'!H106-1</f>
        <v>#DIV/0!</v>
      </c>
      <c r="I106" s="17">
        <f>+'SCC x Atuacao = Comércio'!I138/'SCC x Atuacao = Comércio'!I106-1</f>
        <v>-0.18001198841684118</v>
      </c>
      <c r="J106" s="17" t="e">
        <f>+'SCC x Atuacao = Comércio'!J138/'SCC x Atuacao = Comércio'!J106-1</f>
        <v>#DIV/0!</v>
      </c>
      <c r="K106" s="17" t="e">
        <f>+'SCC x Atuacao = Comércio'!K138/'SCC x Atuacao = Comércio'!K106-1</f>
        <v>#DIV/0!</v>
      </c>
      <c r="L106" s="17">
        <f>+'SCC x Atuacao = Comércio'!L138/'SCC x Atuacao = Comércio'!L106-1</f>
        <v>-6.5806880432428105E-2</v>
      </c>
    </row>
    <row r="107" spans="1:12" x14ac:dyDescent="0.25">
      <c r="A107" s="124" t="s">
        <v>535</v>
      </c>
      <c r="B107" s="17">
        <f>+'SCC x Atuacao = Comércio'!B139/'SCC x Atuacao = Comércio'!B107-1</f>
        <v>0.22176169453582273</v>
      </c>
      <c r="C107" s="17" t="e">
        <f>+'SCC x Atuacao = Comércio'!C139/'SCC x Atuacao = Comércio'!C107-1</f>
        <v>#DIV/0!</v>
      </c>
      <c r="D107" s="17" t="e">
        <f>+'SCC x Atuacao = Comércio'!D139/'SCC x Atuacao = Comércio'!D107-1</f>
        <v>#DIV/0!</v>
      </c>
      <c r="E107" s="17" t="e">
        <f>+'SCC x Atuacao = Comércio'!E139/'SCC x Atuacao = Comércio'!E107-1</f>
        <v>#DIV/0!</v>
      </c>
      <c r="F107" s="17">
        <f>+'SCC x Atuacao = Comércio'!F139/'SCC x Atuacao = Comércio'!F107-1</f>
        <v>-0.19510801720553794</v>
      </c>
      <c r="G107" s="17" t="e">
        <f>+'SCC x Atuacao = Comércio'!G139/'SCC x Atuacao = Comércio'!G107-1</f>
        <v>#DIV/0!</v>
      </c>
      <c r="H107" s="17" t="e">
        <f>+'SCC x Atuacao = Comércio'!H139/'SCC x Atuacao = Comércio'!H107-1</f>
        <v>#DIV/0!</v>
      </c>
      <c r="I107" s="17">
        <f>+'SCC x Atuacao = Comércio'!I139/'SCC x Atuacao = Comércio'!I107-1</f>
        <v>-0.30116678395511298</v>
      </c>
      <c r="J107" s="17" t="e">
        <f>+'SCC x Atuacao = Comércio'!J139/'SCC x Atuacao = Comércio'!J107-1</f>
        <v>#DIV/0!</v>
      </c>
      <c r="K107" s="17" t="e">
        <f>+'SCC x Atuacao = Comércio'!K139/'SCC x Atuacao = Comércio'!K107-1</f>
        <v>#DIV/0!</v>
      </c>
      <c r="L107" s="17">
        <f>+'SCC x Atuacao = Comércio'!L139/'SCC x Atuacao = Comércio'!L107-1</f>
        <v>-0.17936619060180181</v>
      </c>
    </row>
    <row r="108" spans="1:12" x14ac:dyDescent="0.25">
      <c r="A108" s="124" t="s">
        <v>536</v>
      </c>
      <c r="B108" s="17">
        <f>+'SCC x Atuacao = Comércio'!B140/'SCC x Atuacao = Comércio'!B108-1</f>
        <v>4.7380585545633291E-3</v>
      </c>
      <c r="C108" s="17" t="e">
        <f>+'SCC x Atuacao = Comércio'!C140/'SCC x Atuacao = Comércio'!C108-1</f>
        <v>#DIV/0!</v>
      </c>
      <c r="D108" s="17" t="e">
        <f>+'SCC x Atuacao = Comércio'!D140/'SCC x Atuacao = Comércio'!D108-1</f>
        <v>#DIV/0!</v>
      </c>
      <c r="E108" s="17" t="e">
        <f>+'SCC x Atuacao = Comércio'!E140/'SCC x Atuacao = Comércio'!E108-1</f>
        <v>#DIV/0!</v>
      </c>
      <c r="F108" s="17">
        <f>+'SCC x Atuacao = Comércio'!F140/'SCC x Atuacao = Comércio'!F108-1</f>
        <v>1.3103599051794035E-2</v>
      </c>
      <c r="G108" s="17" t="e">
        <f>+'SCC x Atuacao = Comércio'!G140/'SCC x Atuacao = Comércio'!G108-1</f>
        <v>#DIV/0!</v>
      </c>
      <c r="H108" s="17" t="e">
        <f>+'SCC x Atuacao = Comércio'!H140/'SCC x Atuacao = Comércio'!H108-1</f>
        <v>#DIV/0!</v>
      </c>
      <c r="I108" s="17">
        <f>+'SCC x Atuacao = Comércio'!I140/'SCC x Atuacao = Comércio'!I108-1</f>
        <v>-0.22525369590280309</v>
      </c>
      <c r="J108" s="17" t="e">
        <f>+'SCC x Atuacao = Comércio'!J140/'SCC x Atuacao = Comércio'!J108-1</f>
        <v>#DIV/0!</v>
      </c>
      <c r="K108" s="17" t="e">
        <f>+'SCC x Atuacao = Comércio'!K140/'SCC x Atuacao = Comércio'!K108-1</f>
        <v>#DIV/0!</v>
      </c>
      <c r="L108" s="17">
        <f>+'SCC x Atuacao = Comércio'!L140/'SCC x Atuacao = Comércio'!L108-1</f>
        <v>-1.1193433407750808E-2</v>
      </c>
    </row>
    <row r="109" spans="1:12" x14ac:dyDescent="0.25">
      <c r="A109" s="124" t="s">
        <v>537</v>
      </c>
      <c r="B109" s="17">
        <f>+'SCC x Atuacao = Comércio'!B141/'SCC x Atuacao = Comércio'!B109-1</f>
        <v>0.18150224366501599</v>
      </c>
      <c r="C109" s="17" t="e">
        <f>+'SCC x Atuacao = Comércio'!C141/'SCC x Atuacao = Comércio'!C109-1</f>
        <v>#DIV/0!</v>
      </c>
      <c r="D109" s="17" t="e">
        <f>+'SCC x Atuacao = Comércio'!D141/'SCC x Atuacao = Comércio'!D109-1</f>
        <v>#DIV/0!</v>
      </c>
      <c r="E109" s="17" t="e">
        <f>+'SCC x Atuacao = Comércio'!E141/'SCC x Atuacao = Comércio'!E109-1</f>
        <v>#DIV/0!</v>
      </c>
      <c r="F109" s="17">
        <f>+'SCC x Atuacao = Comércio'!F141/'SCC x Atuacao = Comércio'!F109-1</f>
        <v>9.1544576290078172E-2</v>
      </c>
      <c r="G109" s="17" t="e">
        <f>+'SCC x Atuacao = Comércio'!G141/'SCC x Atuacao = Comércio'!G109-1</f>
        <v>#DIV/0!</v>
      </c>
      <c r="H109" s="17" t="e">
        <f>+'SCC x Atuacao = Comércio'!H141/'SCC x Atuacao = Comércio'!H109-1</f>
        <v>#DIV/0!</v>
      </c>
      <c r="I109" s="17">
        <f>+'SCC x Atuacao = Comércio'!I141/'SCC x Atuacao = Comércio'!I109-1</f>
        <v>-0.27964359695147978</v>
      </c>
      <c r="J109" s="17" t="e">
        <f>+'SCC x Atuacao = Comércio'!J141/'SCC x Atuacao = Comércio'!J109-1</f>
        <v>#DIV/0!</v>
      </c>
      <c r="K109" s="17" t="e">
        <f>+'SCC x Atuacao = Comércio'!K141/'SCC x Atuacao = Comércio'!K109-1</f>
        <v>#DIV/0!</v>
      </c>
      <c r="L109" s="17">
        <f>+'SCC x Atuacao = Comércio'!L141/'SCC x Atuacao = Comércio'!L109-1</f>
        <v>6.9044167381681065E-2</v>
      </c>
    </row>
    <row r="110" spans="1:12" x14ac:dyDescent="0.25">
      <c r="A110" s="124" t="s">
        <v>538</v>
      </c>
      <c r="B110" s="17">
        <f>+'SCC x Atuacao = Comércio'!B142/'SCC x Atuacao = Comércio'!B110-1</f>
        <v>0.14254593518386316</v>
      </c>
      <c r="C110" s="17" t="e">
        <f>+'SCC x Atuacao = Comércio'!C142/'SCC x Atuacao = Comércio'!C110-1</f>
        <v>#DIV/0!</v>
      </c>
      <c r="D110" s="17" t="e">
        <f>+'SCC x Atuacao = Comércio'!D142/'SCC x Atuacao = Comércio'!D110-1</f>
        <v>#DIV/0!</v>
      </c>
      <c r="E110" s="17" t="e">
        <f>+'SCC x Atuacao = Comércio'!E142/'SCC x Atuacao = Comércio'!E110-1</f>
        <v>#DIV/0!</v>
      </c>
      <c r="F110" s="17">
        <f>+'SCC x Atuacao = Comércio'!F142/'SCC x Atuacao = Comércio'!F110-1</f>
        <v>0.14755740217169855</v>
      </c>
      <c r="G110" s="17" t="e">
        <f>+'SCC x Atuacao = Comércio'!G142/'SCC x Atuacao = Comércio'!G110-1</f>
        <v>#DIV/0!</v>
      </c>
      <c r="H110" s="17" t="e">
        <f>+'SCC x Atuacao = Comércio'!H142/'SCC x Atuacao = Comércio'!H110-1</f>
        <v>#DIV/0!</v>
      </c>
      <c r="I110" s="17">
        <f>+'SCC x Atuacao = Comércio'!I142/'SCC x Atuacao = Comércio'!I110-1</f>
        <v>-0.28740796961560644</v>
      </c>
      <c r="J110" s="17" t="e">
        <f>+'SCC x Atuacao = Comércio'!J142/'SCC x Atuacao = Comércio'!J110-1</f>
        <v>#DIV/0!</v>
      </c>
      <c r="K110" s="17" t="e">
        <f>+'SCC x Atuacao = Comércio'!K142/'SCC x Atuacao = Comércio'!K110-1</f>
        <v>#DIV/0!</v>
      </c>
      <c r="L110" s="17">
        <f>+'SCC x Atuacao = Comércio'!L142/'SCC x Atuacao = Comércio'!L110-1</f>
        <v>0.13149328654643688</v>
      </c>
    </row>
    <row r="111" spans="1:12" x14ac:dyDescent="0.25">
      <c r="A111" s="124" t="s">
        <v>539</v>
      </c>
      <c r="B111" s="17">
        <f>+'SCC x Atuacao = Comércio'!B143/'SCC x Atuacao = Comércio'!B111-1</f>
        <v>3.432804440234638E-2</v>
      </c>
      <c r="C111" s="17" t="e">
        <f>+'SCC x Atuacao = Comércio'!C143/'SCC x Atuacao = Comércio'!C111-1</f>
        <v>#DIV/0!</v>
      </c>
      <c r="D111" s="17" t="e">
        <f>+'SCC x Atuacao = Comércio'!D143/'SCC x Atuacao = Comércio'!D111-1</f>
        <v>#DIV/0!</v>
      </c>
      <c r="E111" s="17" t="e">
        <f>+'SCC x Atuacao = Comércio'!E143/'SCC x Atuacao = Comércio'!E111-1</f>
        <v>#DIV/0!</v>
      </c>
      <c r="F111" s="17">
        <f>+'SCC x Atuacao = Comércio'!F143/'SCC x Atuacao = Comércio'!F111-1</f>
        <v>0.12431049767215918</v>
      </c>
      <c r="G111" s="17" t="e">
        <f>+'SCC x Atuacao = Comércio'!G143/'SCC x Atuacao = Comércio'!G111-1</f>
        <v>#DIV/0!</v>
      </c>
      <c r="H111" s="17" t="e">
        <f>+'SCC x Atuacao = Comércio'!H143/'SCC x Atuacao = Comércio'!H111-1</f>
        <v>#DIV/0!</v>
      </c>
      <c r="I111" s="17">
        <f>+'SCC x Atuacao = Comércio'!I143/'SCC x Atuacao = Comércio'!I111-1</f>
        <v>-0.13032975949292569</v>
      </c>
      <c r="J111" s="17" t="e">
        <f>+'SCC x Atuacao = Comércio'!J143/'SCC x Atuacao = Comércio'!J111-1</f>
        <v>#DIV/0!</v>
      </c>
      <c r="K111" s="17" t="e">
        <f>+'SCC x Atuacao = Comércio'!K143/'SCC x Atuacao = Comércio'!K111-1</f>
        <v>#DIV/0!</v>
      </c>
      <c r="L111" s="17">
        <f>+'SCC x Atuacao = Comércio'!L143/'SCC x Atuacao = Comércio'!L111-1</f>
        <v>8.8994819980459772E-2</v>
      </c>
    </row>
    <row r="112" spans="1:12" x14ac:dyDescent="0.25">
      <c r="A112" s="124" t="s">
        <v>540</v>
      </c>
      <c r="B112" s="17">
        <f>+'SCC x Atuacao = Comércio'!B144/'SCC x Atuacao = Comércio'!B112-1</f>
        <v>0.1922173244804446</v>
      </c>
      <c r="C112" s="17" t="e">
        <f>+'SCC x Atuacao = Comércio'!C144/'SCC x Atuacao = Comércio'!C112-1</f>
        <v>#DIV/0!</v>
      </c>
      <c r="D112" s="17" t="e">
        <f>+'SCC x Atuacao = Comércio'!D144/'SCC x Atuacao = Comércio'!D112-1</f>
        <v>#DIV/0!</v>
      </c>
      <c r="E112" s="17" t="e">
        <f>+'SCC x Atuacao = Comércio'!E144/'SCC x Atuacao = Comércio'!E112-1</f>
        <v>#DIV/0!</v>
      </c>
      <c r="F112" s="17">
        <f>+'SCC x Atuacao = Comércio'!F144/'SCC x Atuacao = Comércio'!F112-1</f>
        <v>0.29501482312668537</v>
      </c>
      <c r="G112" s="17" t="e">
        <f>+'SCC x Atuacao = Comércio'!G144/'SCC x Atuacao = Comércio'!G112-1</f>
        <v>#DIV/0!</v>
      </c>
      <c r="H112" s="17" t="e">
        <f>+'SCC x Atuacao = Comércio'!H144/'SCC x Atuacao = Comércio'!H112-1</f>
        <v>#DIV/0!</v>
      </c>
      <c r="I112" s="17">
        <f>+'SCC x Atuacao = Comércio'!I144/'SCC x Atuacao = Comércio'!I112-1</f>
        <v>-6.3166033769639807E-2</v>
      </c>
      <c r="J112" s="17" t="e">
        <f>+'SCC x Atuacao = Comércio'!J144/'SCC x Atuacao = Comércio'!J112-1</f>
        <v>#DIV/0!</v>
      </c>
      <c r="K112" s="17" t="e">
        <f>+'SCC x Atuacao = Comércio'!K144/'SCC x Atuacao = Comércio'!K112-1</f>
        <v>#DIV/0!</v>
      </c>
      <c r="L112" s="17">
        <f>+'SCC x Atuacao = Comércio'!L144/'SCC x Atuacao = Comércio'!L112-1</f>
        <v>0.25683494628405734</v>
      </c>
    </row>
    <row r="113" spans="1:12" x14ac:dyDescent="0.25">
      <c r="A113" s="124" t="s">
        <v>541</v>
      </c>
      <c r="B113" s="17">
        <f>+'SCC x Atuacao = Comércio'!B145/'SCC x Atuacao = Comércio'!B113-1</f>
        <v>8.3910377266655622E-2</v>
      </c>
      <c r="C113" s="17" t="e">
        <f>+'SCC x Atuacao = Comércio'!C145/'SCC x Atuacao = Comércio'!C113-1</f>
        <v>#DIV/0!</v>
      </c>
      <c r="D113" s="17" t="e">
        <f>+'SCC x Atuacao = Comércio'!D145/'SCC x Atuacao = Comércio'!D113-1</f>
        <v>#DIV/0!</v>
      </c>
      <c r="E113" s="17" t="e">
        <f>+'SCC x Atuacao = Comércio'!E145/'SCC x Atuacao = Comércio'!E113-1</f>
        <v>#DIV/0!</v>
      </c>
      <c r="F113" s="17">
        <f>+'SCC x Atuacao = Comércio'!F145/'SCC x Atuacao = Comércio'!F113-1</f>
        <v>-0.12400010579357035</v>
      </c>
      <c r="G113" s="17" t="e">
        <f>+'SCC x Atuacao = Comércio'!G145/'SCC x Atuacao = Comércio'!G113-1</f>
        <v>#DIV/0!</v>
      </c>
      <c r="H113" s="17" t="e">
        <f>+'SCC x Atuacao = Comércio'!H145/'SCC x Atuacao = Comércio'!H113-1</f>
        <v>#DIV/0!</v>
      </c>
      <c r="I113" s="17">
        <f>+'SCC x Atuacao = Comércio'!I145/'SCC x Atuacao = Comércio'!I113-1</f>
        <v>-0.25370958923318243</v>
      </c>
      <c r="J113" s="17" t="e">
        <f>+'SCC x Atuacao = Comércio'!J145/'SCC x Atuacao = Comércio'!J113-1</f>
        <v>#DIV/0!</v>
      </c>
      <c r="K113" s="17" t="e">
        <f>+'SCC x Atuacao = Comércio'!K145/'SCC x Atuacao = Comércio'!K113-1</f>
        <v>#DIV/0!</v>
      </c>
      <c r="L113" s="17">
        <f>+'SCC x Atuacao = Comércio'!L145/'SCC x Atuacao = Comércio'!L113-1</f>
        <v>-0.12171771290533839</v>
      </c>
    </row>
    <row r="114" spans="1:12" x14ac:dyDescent="0.25">
      <c r="A114" s="124" t="s">
        <v>542</v>
      </c>
      <c r="B114" s="17">
        <f>+'SCC x Atuacao = Comércio'!B146/'SCC x Atuacao = Comércio'!B114-1</f>
        <v>0.16202139322027986</v>
      </c>
      <c r="C114" s="17" t="e">
        <f>+'SCC x Atuacao = Comércio'!C146/'SCC x Atuacao = Comércio'!C114-1</f>
        <v>#DIV/0!</v>
      </c>
      <c r="D114" s="17" t="e">
        <f>+'SCC x Atuacao = Comércio'!D146/'SCC x Atuacao = Comércio'!D114-1</f>
        <v>#DIV/0!</v>
      </c>
      <c r="E114" s="17" t="e">
        <f>+'SCC x Atuacao = Comércio'!E146/'SCC x Atuacao = Comércio'!E114-1</f>
        <v>#DIV/0!</v>
      </c>
      <c r="F114" s="17">
        <f>+'SCC x Atuacao = Comércio'!F146/'SCC x Atuacao = Comércio'!F114-1</f>
        <v>0.12114273281202514</v>
      </c>
      <c r="G114" s="17" t="e">
        <f>+'SCC x Atuacao = Comércio'!G146/'SCC x Atuacao = Comércio'!G114-1</f>
        <v>#DIV/0!</v>
      </c>
      <c r="H114" s="17" t="e">
        <f>+'SCC x Atuacao = Comércio'!H146/'SCC x Atuacao = Comércio'!H114-1</f>
        <v>#DIV/0!</v>
      </c>
      <c r="I114" s="17">
        <f>+'SCC x Atuacao = Comércio'!I146/'SCC x Atuacao = Comércio'!I114-1</f>
        <v>-0.47205222587567852</v>
      </c>
      <c r="J114" s="17" t="e">
        <f>+'SCC x Atuacao = Comércio'!J146/'SCC x Atuacao = Comércio'!J114-1</f>
        <v>#DIV/0!</v>
      </c>
      <c r="K114" s="17" t="e">
        <f>+'SCC x Atuacao = Comércio'!K146/'SCC x Atuacao = Comércio'!K114-1</f>
        <v>#DIV/0!</v>
      </c>
      <c r="L114" s="17">
        <f>+'SCC x Atuacao = Comércio'!L146/'SCC x Atuacao = Comércio'!L114-1</f>
        <v>7.9373386752698449E-2</v>
      </c>
    </row>
    <row r="115" spans="1:12" x14ac:dyDescent="0.25">
      <c r="A115" s="124" t="s">
        <v>543</v>
      </c>
      <c r="B115" s="17">
        <f>+'SCC x Atuacao = Comércio'!B147/'SCC x Atuacao = Comércio'!B115-1</f>
        <v>0.11075747423126581</v>
      </c>
      <c r="C115" s="17" t="e">
        <f>+'SCC x Atuacao = Comércio'!C147/'SCC x Atuacao = Comércio'!C115-1</f>
        <v>#DIV/0!</v>
      </c>
      <c r="D115" s="17" t="e">
        <f>+'SCC x Atuacao = Comércio'!D147/'SCC x Atuacao = Comércio'!D115-1</f>
        <v>#DIV/0!</v>
      </c>
      <c r="E115" s="17" t="e">
        <f>+'SCC x Atuacao = Comércio'!E147/'SCC x Atuacao = Comércio'!E115-1</f>
        <v>#DIV/0!</v>
      </c>
      <c r="F115" s="17">
        <f>+'SCC x Atuacao = Comércio'!F147/'SCC x Atuacao = Comércio'!F115-1</f>
        <v>0.12011976189890139</v>
      </c>
      <c r="G115" s="17" t="e">
        <f>+'SCC x Atuacao = Comércio'!G147/'SCC x Atuacao = Comércio'!G115-1</f>
        <v>#DIV/0!</v>
      </c>
      <c r="H115" s="17" t="e">
        <f>+'SCC x Atuacao = Comércio'!H147/'SCC x Atuacao = Comércio'!H115-1</f>
        <v>#DIV/0!</v>
      </c>
      <c r="I115" s="17">
        <f>+'SCC x Atuacao = Comércio'!I147/'SCC x Atuacao = Comércio'!I115-1</f>
        <v>0.29296039595973489</v>
      </c>
      <c r="J115" s="17" t="e">
        <f>+'SCC x Atuacao = Comércio'!J147/'SCC x Atuacao = Comércio'!J115-1</f>
        <v>#DIV/0!</v>
      </c>
      <c r="K115" s="17" t="e">
        <f>+'SCC x Atuacao = Comércio'!K147/'SCC x Atuacao = Comércio'!K115-1</f>
        <v>#DIV/0!</v>
      </c>
      <c r="L115" s="17">
        <f>+'SCC x Atuacao = Comércio'!L147/'SCC x Atuacao = Comércio'!L115-1</f>
        <v>0.12174291309122065</v>
      </c>
    </row>
    <row r="116" spans="1:12" x14ac:dyDescent="0.25">
      <c r="A116" s="124" t="s">
        <v>544</v>
      </c>
      <c r="B116" s="17">
        <f>+'SCC x Atuacao = Comércio'!B148/'SCC x Atuacao = Comércio'!B116-1</f>
        <v>8.1853717161456396E-2</v>
      </c>
      <c r="C116" s="17" t="e">
        <f>+'SCC x Atuacao = Comércio'!C148/'SCC x Atuacao = Comércio'!C116-1</f>
        <v>#DIV/0!</v>
      </c>
      <c r="D116" s="17" t="e">
        <f>+'SCC x Atuacao = Comércio'!D148/'SCC x Atuacao = Comércio'!D116-1</f>
        <v>#DIV/0!</v>
      </c>
      <c r="E116" s="17" t="e">
        <f>+'SCC x Atuacao = Comércio'!E148/'SCC x Atuacao = Comércio'!E116-1</f>
        <v>#DIV/0!</v>
      </c>
      <c r="F116" s="17">
        <f>+'SCC x Atuacao = Comércio'!F148/'SCC x Atuacao = Comércio'!F116-1</f>
        <v>7.9531718176916177E-2</v>
      </c>
      <c r="G116" s="17" t="e">
        <f>+'SCC x Atuacao = Comércio'!G148/'SCC x Atuacao = Comércio'!G116-1</f>
        <v>#DIV/0!</v>
      </c>
      <c r="H116" s="17" t="e">
        <f>+'SCC x Atuacao = Comércio'!H148/'SCC x Atuacao = Comércio'!H116-1</f>
        <v>#DIV/0!</v>
      </c>
      <c r="I116" s="17">
        <f>+'SCC x Atuacao = Comércio'!I148/'SCC x Atuacao = Comércio'!I116-1</f>
        <v>-0.29561773077011289</v>
      </c>
      <c r="J116" s="17" t="e">
        <f>+'SCC x Atuacao = Comércio'!J148/'SCC x Atuacao = Comércio'!J116-1</f>
        <v>#DIV/0!</v>
      </c>
      <c r="K116" s="17" t="e">
        <f>+'SCC x Atuacao = Comércio'!K148/'SCC x Atuacao = Comércio'!K116-1</f>
        <v>#DIV/0!</v>
      </c>
      <c r="L116" s="17">
        <f>+'SCC x Atuacao = Comércio'!L148/'SCC x Atuacao = Comércio'!L116-1</f>
        <v>4.9935282458940966E-2</v>
      </c>
    </row>
    <row r="117" spans="1:12" x14ac:dyDescent="0.25">
      <c r="A117" s="124" t="s">
        <v>545</v>
      </c>
      <c r="B117" s="17">
        <f>+'SCC x Atuacao = Comércio'!B149/'SCC x Atuacao = Comércio'!B117-1</f>
        <v>7.4227236242309536E-2</v>
      </c>
      <c r="C117" s="17" t="e">
        <f>+'SCC x Atuacao = Comércio'!C149/'SCC x Atuacao = Comércio'!C117-1</f>
        <v>#DIV/0!</v>
      </c>
      <c r="D117" s="17" t="e">
        <f>+'SCC x Atuacao = Comércio'!D149/'SCC x Atuacao = Comércio'!D117-1</f>
        <v>#DIV/0!</v>
      </c>
      <c r="E117" s="17" t="e">
        <f>+'SCC x Atuacao = Comércio'!E149/'SCC x Atuacao = Comércio'!E117-1</f>
        <v>#DIV/0!</v>
      </c>
      <c r="F117" s="17">
        <f>+'SCC x Atuacao = Comércio'!F149/'SCC x Atuacao = Comércio'!F117-1</f>
        <v>7.3047445774452768E-2</v>
      </c>
      <c r="G117" s="17" t="e">
        <f>+'SCC x Atuacao = Comércio'!G149/'SCC x Atuacao = Comércio'!G117-1</f>
        <v>#DIV/0!</v>
      </c>
      <c r="H117" s="17" t="e">
        <f>+'SCC x Atuacao = Comércio'!H149/'SCC x Atuacao = Comércio'!H117-1</f>
        <v>#DIV/0!</v>
      </c>
      <c r="I117" s="17">
        <f>+'SCC x Atuacao = Comércio'!I149/'SCC x Atuacao = Comércio'!I117-1</f>
        <v>-0.24841182285894892</v>
      </c>
      <c r="J117" s="17" t="e">
        <f>+'SCC x Atuacao = Comércio'!J149/'SCC x Atuacao = Comércio'!J117-1</f>
        <v>#DIV/0!</v>
      </c>
      <c r="K117" s="17" t="e">
        <f>+'SCC x Atuacao = Comércio'!K149/'SCC x Atuacao = Comércio'!K117-1</f>
        <v>#DIV/0!</v>
      </c>
      <c r="L117" s="17">
        <f>+'SCC x Atuacao = Comércio'!L149/'SCC x Atuacao = Comércio'!L117-1</f>
        <v>4.4925899576011563E-2</v>
      </c>
    </row>
    <row r="118" spans="1:12" x14ac:dyDescent="0.25">
      <c r="A118" s="124" t="s">
        <v>546</v>
      </c>
      <c r="B118" s="17">
        <f>+'SCC x Atuacao = Comércio'!B150/'SCC x Atuacao = Comércio'!B118-1</f>
        <v>9.5153203858249435E-2</v>
      </c>
      <c r="C118" s="17" t="e">
        <f>+'SCC x Atuacao = Comércio'!C150/'SCC x Atuacao = Comércio'!C118-1</f>
        <v>#DIV/0!</v>
      </c>
      <c r="D118" s="17" t="e">
        <f>+'SCC x Atuacao = Comércio'!D150/'SCC x Atuacao = Comércio'!D118-1</f>
        <v>#DIV/0!</v>
      </c>
      <c r="E118" s="17" t="e">
        <f>+'SCC x Atuacao = Comércio'!E150/'SCC x Atuacao = Comércio'!E118-1</f>
        <v>#DIV/0!</v>
      </c>
      <c r="F118" s="17">
        <f>+'SCC x Atuacao = Comércio'!F150/'SCC x Atuacao = Comércio'!F118-1</f>
        <v>6.723709251458887E-2</v>
      </c>
      <c r="G118" s="17" t="e">
        <f>+'SCC x Atuacao = Comércio'!G150/'SCC x Atuacao = Comércio'!G118-1</f>
        <v>#DIV/0!</v>
      </c>
      <c r="H118" s="17" t="e">
        <f>+'SCC x Atuacao = Comércio'!H150/'SCC x Atuacao = Comércio'!H118-1</f>
        <v>#DIV/0!</v>
      </c>
      <c r="I118" s="17">
        <f>+'SCC x Atuacao = Comércio'!I150/'SCC x Atuacao = Comércio'!I118-1</f>
        <v>-0.17882805636008292</v>
      </c>
      <c r="J118" s="17" t="e">
        <f>+'SCC x Atuacao = Comércio'!J150/'SCC x Atuacao = Comércio'!J118-1</f>
        <v>#DIV/0!</v>
      </c>
      <c r="K118" s="17" t="e">
        <f>+'SCC x Atuacao = Comércio'!K150/'SCC x Atuacao = Comércio'!K118-1</f>
        <v>#DIV/0!</v>
      </c>
      <c r="L118" s="17">
        <f>+'SCC x Atuacao = Comércio'!L150/'SCC x Atuacao = Comércio'!L118-1</f>
        <v>5.0540341680091361E-2</v>
      </c>
    </row>
    <row r="119" spans="1:12" x14ac:dyDescent="0.25">
      <c r="A119" s="124" t="s">
        <v>547</v>
      </c>
      <c r="B119" s="17">
        <f>+'SCC x Atuacao = Comércio'!B151/'SCC x Atuacao = Comércio'!B119-1</f>
        <v>-5.834293017557779E-3</v>
      </c>
      <c r="C119" s="17" t="e">
        <f>+'SCC x Atuacao = Comércio'!C151/'SCC x Atuacao = Comércio'!C119-1</f>
        <v>#DIV/0!</v>
      </c>
      <c r="D119" s="17" t="e">
        <f>+'SCC x Atuacao = Comércio'!D151/'SCC x Atuacao = Comércio'!D119-1</f>
        <v>#DIV/0!</v>
      </c>
      <c r="E119" s="17" t="e">
        <f>+'SCC x Atuacao = Comércio'!E151/'SCC x Atuacao = Comércio'!E119-1</f>
        <v>#DIV/0!</v>
      </c>
      <c r="F119" s="17">
        <f>+'SCC x Atuacao = Comércio'!F151/'SCC x Atuacao = Comércio'!F119-1</f>
        <v>8.3932803528105726E-2</v>
      </c>
      <c r="G119" s="17" t="e">
        <f>+'SCC x Atuacao = Comércio'!G151/'SCC x Atuacao = Comércio'!G119-1</f>
        <v>#DIV/0!</v>
      </c>
      <c r="H119" s="17" t="e">
        <f>+'SCC x Atuacao = Comércio'!H151/'SCC x Atuacao = Comércio'!H119-1</f>
        <v>#DIV/0!</v>
      </c>
      <c r="I119" s="17">
        <f>+'SCC x Atuacao = Comércio'!I151/'SCC x Atuacao = Comércio'!I119-1</f>
        <v>-0.30597874210849763</v>
      </c>
      <c r="J119" s="17" t="e">
        <f>+'SCC x Atuacao = Comércio'!J151/'SCC x Atuacao = Comércio'!J119-1</f>
        <v>#DIV/0!</v>
      </c>
      <c r="K119" s="17" t="e">
        <f>+'SCC x Atuacao = Comércio'!K151/'SCC x Atuacao = Comércio'!K119-1</f>
        <v>#DIV/0!</v>
      </c>
      <c r="L119" s="17">
        <f>+'SCC x Atuacao = Comércio'!L151/'SCC x Atuacao = Comércio'!L119-1</f>
        <v>5.1676770984199871E-2</v>
      </c>
    </row>
    <row r="120" spans="1:12" x14ac:dyDescent="0.25">
      <c r="A120" s="124" t="s">
        <v>548</v>
      </c>
      <c r="B120" s="17">
        <f>+'SCC x Atuacao = Comércio'!B152/'SCC x Atuacao = Comércio'!B120-1</f>
        <v>4.8383505228101642E-2</v>
      </c>
      <c r="C120" s="17" t="e">
        <f>+'SCC x Atuacao = Comércio'!C152/'SCC x Atuacao = Comércio'!C120-1</f>
        <v>#DIV/0!</v>
      </c>
      <c r="D120" s="17" t="e">
        <f>+'SCC x Atuacao = Comércio'!D152/'SCC x Atuacao = Comércio'!D120-1</f>
        <v>#DIV/0!</v>
      </c>
      <c r="E120" s="17" t="e">
        <f>+'SCC x Atuacao = Comércio'!E152/'SCC x Atuacao = Comércio'!E120-1</f>
        <v>#DIV/0!</v>
      </c>
      <c r="F120" s="17">
        <f>+'SCC x Atuacao = Comércio'!F152/'SCC x Atuacao = Comércio'!F120-1</f>
        <v>0.10071695836721606</v>
      </c>
      <c r="G120" s="17" t="e">
        <f>+'SCC x Atuacao = Comércio'!G152/'SCC x Atuacao = Comércio'!G120-1</f>
        <v>#DIV/0!</v>
      </c>
      <c r="H120" s="17" t="e">
        <f>+'SCC x Atuacao = Comércio'!H152/'SCC x Atuacao = Comércio'!H120-1</f>
        <v>#DIV/0!</v>
      </c>
      <c r="I120" s="17">
        <f>+'SCC x Atuacao = Comércio'!I152/'SCC x Atuacao = Comércio'!I120-1</f>
        <v>-0.22693190484981673</v>
      </c>
      <c r="J120" s="17" t="e">
        <f>+'SCC x Atuacao = Comércio'!J152/'SCC x Atuacao = Comércio'!J120-1</f>
        <v>#DIV/0!</v>
      </c>
      <c r="K120" s="17" t="e">
        <f>+'SCC x Atuacao = Comércio'!K152/'SCC x Atuacao = Comércio'!K120-1</f>
        <v>#DIV/0!</v>
      </c>
      <c r="L120" s="17">
        <f>+'SCC x Atuacao = Comércio'!L152/'SCC x Atuacao = Comércio'!L120-1</f>
        <v>7.732192903236168E-2</v>
      </c>
    </row>
    <row r="121" spans="1:12" x14ac:dyDescent="0.25">
      <c r="A121" s="124" t="s">
        <v>549</v>
      </c>
      <c r="B121" s="17">
        <f>+'SCC x Atuacao = Comércio'!B153/'SCC x Atuacao = Comércio'!B121-1</f>
        <v>5.0104581991076813E-2</v>
      </c>
      <c r="C121" s="17" t="e">
        <f>+'SCC x Atuacao = Comércio'!C153/'SCC x Atuacao = Comércio'!C121-1</f>
        <v>#DIV/0!</v>
      </c>
      <c r="D121" s="17" t="e">
        <f>+'SCC x Atuacao = Comércio'!D153/'SCC x Atuacao = Comércio'!D121-1</f>
        <v>#DIV/0!</v>
      </c>
      <c r="E121" s="17" t="e">
        <f>+'SCC x Atuacao = Comércio'!E153/'SCC x Atuacao = Comércio'!E121-1</f>
        <v>#DIV/0!</v>
      </c>
      <c r="F121" s="17">
        <f>+'SCC x Atuacao = Comércio'!F153/'SCC x Atuacao = Comércio'!F121-1</f>
        <v>0.10495555664126432</v>
      </c>
      <c r="G121" s="17" t="e">
        <f>+'SCC x Atuacao = Comércio'!G153/'SCC x Atuacao = Comércio'!G121-1</f>
        <v>#DIV/0!</v>
      </c>
      <c r="H121" s="17" t="e">
        <f>+'SCC x Atuacao = Comércio'!H153/'SCC x Atuacao = Comércio'!H121-1</f>
        <v>#DIV/0!</v>
      </c>
      <c r="I121" s="17">
        <f>+'SCC x Atuacao = Comércio'!I153/'SCC x Atuacao = Comércio'!I121-1</f>
        <v>-0.26328035573929531</v>
      </c>
      <c r="J121" s="17" t="e">
        <f>+'SCC x Atuacao = Comércio'!J153/'SCC x Atuacao = Comércio'!J121-1</f>
        <v>#DIV/0!</v>
      </c>
      <c r="K121" s="17" t="e">
        <f>+'SCC x Atuacao = Comércio'!K153/'SCC x Atuacao = Comércio'!K121-1</f>
        <v>#DIV/0!</v>
      </c>
      <c r="L121" s="17">
        <f>+'SCC x Atuacao = Comércio'!L153/'SCC x Atuacao = Comércio'!L121-1</f>
        <v>6.8545917951476465E-2</v>
      </c>
    </row>
    <row r="122" spans="1:12" x14ac:dyDescent="0.25">
      <c r="A122" s="124" t="s">
        <v>550</v>
      </c>
      <c r="B122" s="17">
        <f>+'SCC x Atuacao = Comércio'!B154/'SCC x Atuacao = Comércio'!B122-1</f>
        <v>1.8453740676797947E-2</v>
      </c>
      <c r="C122" s="17" t="e">
        <f>+'SCC x Atuacao = Comércio'!C154/'SCC x Atuacao = Comércio'!C122-1</f>
        <v>#DIV/0!</v>
      </c>
      <c r="D122" s="17" t="e">
        <f>+'SCC x Atuacao = Comércio'!D154/'SCC x Atuacao = Comércio'!D122-1</f>
        <v>#DIV/0!</v>
      </c>
      <c r="E122" s="17" t="e">
        <f>+'SCC x Atuacao = Comércio'!E154/'SCC x Atuacao = Comércio'!E122-1</f>
        <v>#DIV/0!</v>
      </c>
      <c r="F122" s="17">
        <f>+'SCC x Atuacao = Comércio'!F154/'SCC x Atuacao = Comércio'!F122-1</f>
        <v>0.11868206508406032</v>
      </c>
      <c r="G122" s="17" t="e">
        <f>+'SCC x Atuacao = Comércio'!G154/'SCC x Atuacao = Comércio'!G122-1</f>
        <v>#DIV/0!</v>
      </c>
      <c r="H122" s="17" t="e">
        <f>+'SCC x Atuacao = Comércio'!H154/'SCC x Atuacao = Comércio'!H122-1</f>
        <v>#DIV/0!</v>
      </c>
      <c r="I122" s="17">
        <f>+'SCC x Atuacao = Comércio'!I154/'SCC x Atuacao = Comércio'!I122-1</f>
        <v>-0.22889775992625361</v>
      </c>
      <c r="J122" s="17" t="e">
        <f>+'SCC x Atuacao = Comércio'!J154/'SCC x Atuacao = Comércio'!J122-1</f>
        <v>#DIV/0!</v>
      </c>
      <c r="K122" s="17" t="e">
        <f>+'SCC x Atuacao = Comércio'!K154/'SCC x Atuacao = Comércio'!K122-1</f>
        <v>#DIV/0!</v>
      </c>
      <c r="L122" s="17">
        <f>+'SCC x Atuacao = Comércio'!L154/'SCC x Atuacao = Comércio'!L122-1</f>
        <v>6.5773860827503139E-2</v>
      </c>
    </row>
    <row r="123" spans="1:12" x14ac:dyDescent="0.25">
      <c r="A123" s="124" t="s">
        <v>551</v>
      </c>
      <c r="B123" s="17">
        <f>+'SCC x Atuacao = Comércio'!B155/'SCC x Atuacao = Comércio'!B123-1</f>
        <v>0.12331792724248181</v>
      </c>
      <c r="C123" s="17" t="e">
        <f>+'SCC x Atuacao = Comércio'!C155/'SCC x Atuacao = Comércio'!C123-1</f>
        <v>#DIV/0!</v>
      </c>
      <c r="D123" s="17" t="e">
        <f>+'SCC x Atuacao = Comércio'!D155/'SCC x Atuacao = Comércio'!D123-1</f>
        <v>#DIV/0!</v>
      </c>
      <c r="E123" s="17" t="e">
        <f>+'SCC x Atuacao = Comércio'!E155/'SCC x Atuacao = Comércio'!E123-1</f>
        <v>#DIV/0!</v>
      </c>
      <c r="F123" s="17">
        <f>+'SCC x Atuacao = Comércio'!F155/'SCC x Atuacao = Comércio'!F123-1</f>
        <v>1.6425448755434058E-2</v>
      </c>
      <c r="G123" s="17" t="e">
        <f>+'SCC x Atuacao = Comércio'!G155/'SCC x Atuacao = Comércio'!G123-1</f>
        <v>#DIV/0!</v>
      </c>
      <c r="H123" s="17" t="e">
        <f>+'SCC x Atuacao = Comércio'!H155/'SCC x Atuacao = Comércio'!H123-1</f>
        <v>#DIV/0!</v>
      </c>
      <c r="I123" s="17">
        <f>+'SCC x Atuacao = Comércio'!I155/'SCC x Atuacao = Comércio'!I123-1</f>
        <v>-0.24741457144886947</v>
      </c>
      <c r="J123" s="17" t="e">
        <f>+'SCC x Atuacao = Comércio'!J155/'SCC x Atuacao = Comércio'!J123-1</f>
        <v>#DIV/0!</v>
      </c>
      <c r="K123" s="17" t="e">
        <f>+'SCC x Atuacao = Comércio'!K155/'SCC x Atuacao = Comércio'!K123-1</f>
        <v>#DIV/0!</v>
      </c>
      <c r="L123" s="17">
        <f>+'SCC x Atuacao = Comércio'!L155/'SCC x Atuacao = Comércio'!L123-1</f>
        <v>1.242178909765812E-2</v>
      </c>
    </row>
    <row r="124" spans="1:12" x14ac:dyDescent="0.25">
      <c r="A124" s="124" t="s">
        <v>552</v>
      </c>
      <c r="B124" s="17">
        <f>+'SCC x Atuacao = Comércio'!B156/'SCC x Atuacao = Comércio'!B124-1</f>
        <v>0.31818456148630769</v>
      </c>
      <c r="C124" s="17" t="e">
        <f>+'SCC x Atuacao = Comércio'!C156/'SCC x Atuacao = Comércio'!C124-1</f>
        <v>#DIV/0!</v>
      </c>
      <c r="D124" s="17" t="e">
        <f>+'SCC x Atuacao = Comércio'!D156/'SCC x Atuacao = Comércio'!D124-1</f>
        <v>#DIV/0!</v>
      </c>
      <c r="E124" s="17" t="e">
        <f>+'SCC x Atuacao = Comércio'!E156/'SCC x Atuacao = Comércio'!E124-1</f>
        <v>#DIV/0!</v>
      </c>
      <c r="F124" s="17">
        <f>+'SCC x Atuacao = Comércio'!F156/'SCC x Atuacao = Comércio'!F124-1</f>
        <v>0.13768035434793435</v>
      </c>
      <c r="G124" s="17" t="e">
        <f>+'SCC x Atuacao = Comércio'!G156/'SCC x Atuacao = Comércio'!G124-1</f>
        <v>#DIV/0!</v>
      </c>
      <c r="H124" s="17" t="e">
        <f>+'SCC x Atuacao = Comércio'!H156/'SCC x Atuacao = Comércio'!H124-1</f>
        <v>#DIV/0!</v>
      </c>
      <c r="I124" s="17">
        <f>+'SCC x Atuacao = Comércio'!I156/'SCC x Atuacao = Comércio'!I124-1</f>
        <v>-5.5219187308158668E-2</v>
      </c>
      <c r="J124" s="17" t="e">
        <f>+'SCC x Atuacao = Comércio'!J156/'SCC x Atuacao = Comércio'!J124-1</f>
        <v>#DIV/0!</v>
      </c>
      <c r="K124" s="17" t="e">
        <f>+'SCC x Atuacao = Comércio'!K156/'SCC x Atuacao = Comércio'!K124-1</f>
        <v>#DIV/0!</v>
      </c>
      <c r="L124" s="17">
        <f>+'SCC x Atuacao = Comércio'!L156/'SCC x Atuacao = Comércio'!L124-1</f>
        <v>0.15238171572270076</v>
      </c>
    </row>
    <row r="125" spans="1:12" x14ac:dyDescent="0.25">
      <c r="A125" s="124" t="s">
        <v>553</v>
      </c>
      <c r="B125" s="17">
        <f>+'SCC x Atuacao = Comércio'!B157/'SCC x Atuacao = Comércio'!B125-1</f>
        <v>0.11277461218313278</v>
      </c>
      <c r="C125" s="17" t="e">
        <f>+'SCC x Atuacao = Comércio'!C157/'SCC x Atuacao = Comércio'!C125-1</f>
        <v>#DIV/0!</v>
      </c>
      <c r="D125" s="17" t="e">
        <f>+'SCC x Atuacao = Comércio'!D157/'SCC x Atuacao = Comércio'!D125-1</f>
        <v>#DIV/0!</v>
      </c>
      <c r="E125" s="17" t="e">
        <f>+'SCC x Atuacao = Comércio'!E157/'SCC x Atuacao = Comércio'!E125-1</f>
        <v>#DIV/0!</v>
      </c>
      <c r="F125" s="17">
        <f>+'SCC x Atuacao = Comércio'!F157/'SCC x Atuacao = Comércio'!F125-1</f>
        <v>7.2171820476574E-2</v>
      </c>
      <c r="G125" s="17" t="e">
        <f>+'SCC x Atuacao = Comércio'!G157/'SCC x Atuacao = Comércio'!G125-1</f>
        <v>#DIV/0!</v>
      </c>
      <c r="H125" s="17" t="e">
        <f>+'SCC x Atuacao = Comércio'!H157/'SCC x Atuacao = Comércio'!H125-1</f>
        <v>#DIV/0!</v>
      </c>
      <c r="I125" s="17">
        <f>+'SCC x Atuacao = Comércio'!I157/'SCC x Atuacao = Comércio'!I125-1</f>
        <v>-0.2105248775683326</v>
      </c>
      <c r="J125" s="17" t="e">
        <f>+'SCC x Atuacao = Comércio'!J157/'SCC x Atuacao = Comércio'!J125-1</f>
        <v>#DIV/0!</v>
      </c>
      <c r="K125" s="17" t="e">
        <f>+'SCC x Atuacao = Comércio'!K157/'SCC x Atuacao = Comércio'!K125-1</f>
        <v>#DIV/0!</v>
      </c>
      <c r="L125" s="17">
        <f>+'SCC x Atuacao = Comércio'!L157/'SCC x Atuacao = Comércio'!L125-1</f>
        <v>5.9691798688913389E-2</v>
      </c>
    </row>
    <row r="126" spans="1:12" x14ac:dyDescent="0.25">
      <c r="A126" s="124" t="s">
        <v>554</v>
      </c>
      <c r="B126" s="17">
        <f>+'SCC x Atuacao = Comércio'!B158/'SCC x Atuacao = Comércio'!B126-1</f>
        <v>0.20434046610286427</v>
      </c>
      <c r="C126" s="17" t="e">
        <f>+'SCC x Atuacao = Comércio'!C158/'SCC x Atuacao = Comércio'!C126-1</f>
        <v>#DIV/0!</v>
      </c>
      <c r="D126" s="17" t="e">
        <f>+'SCC x Atuacao = Comércio'!D158/'SCC x Atuacao = Comércio'!D126-1</f>
        <v>#DIV/0!</v>
      </c>
      <c r="E126" s="17" t="e">
        <f>+'SCC x Atuacao = Comércio'!E158/'SCC x Atuacao = Comércio'!E126-1</f>
        <v>#DIV/0!</v>
      </c>
      <c r="F126" s="17">
        <f>+'SCC x Atuacao = Comércio'!F158/'SCC x Atuacao = Comércio'!F126-1</f>
        <v>6.9134109161178348E-2</v>
      </c>
      <c r="G126" s="17" t="e">
        <f>+'SCC x Atuacao = Comércio'!G158/'SCC x Atuacao = Comércio'!G126-1</f>
        <v>#DIV/0!</v>
      </c>
      <c r="H126" s="17" t="e">
        <f>+'SCC x Atuacao = Comércio'!H158/'SCC x Atuacao = Comércio'!H126-1</f>
        <v>#DIV/0!</v>
      </c>
      <c r="I126" s="17">
        <f>+'SCC x Atuacao = Comércio'!I158/'SCC x Atuacao = Comércio'!I126-1</f>
        <v>-0.18219859583577691</v>
      </c>
      <c r="J126" s="17" t="e">
        <f>+'SCC x Atuacao = Comércio'!J158/'SCC x Atuacao = Comércio'!J126-1</f>
        <v>#DIV/0!</v>
      </c>
      <c r="K126" s="17" t="e">
        <f>+'SCC x Atuacao = Comércio'!K158/'SCC x Atuacao = Comércio'!K126-1</f>
        <v>#DIV/0!</v>
      </c>
      <c r="L126" s="17">
        <f>+'SCC x Atuacao = Comércio'!L158/'SCC x Atuacao = Comércio'!L126-1</f>
        <v>6.56892089383454E-2</v>
      </c>
    </row>
    <row r="127" spans="1:12" x14ac:dyDescent="0.25">
      <c r="A127" s="124" t="s">
        <v>555</v>
      </c>
      <c r="B127" s="17">
        <f>+'SCC x Atuacao = Comércio'!B159/'SCC x Atuacao = Comércio'!B127-1</f>
        <v>7.9553175498554562E-3</v>
      </c>
      <c r="C127" s="17" t="e">
        <f>+'SCC x Atuacao = Comércio'!C159/'SCC x Atuacao = Comércio'!C127-1</f>
        <v>#DIV/0!</v>
      </c>
      <c r="D127" s="17" t="e">
        <f>+'SCC x Atuacao = Comércio'!D159/'SCC x Atuacao = Comércio'!D127-1</f>
        <v>#DIV/0!</v>
      </c>
      <c r="E127" s="17" t="e">
        <f>+'SCC x Atuacao = Comércio'!E159/'SCC x Atuacao = Comércio'!E127-1</f>
        <v>#DIV/0!</v>
      </c>
      <c r="F127" s="17">
        <f>+'SCC x Atuacao = Comércio'!F159/'SCC x Atuacao = Comércio'!F127-1</f>
        <v>-0.11218830396051749</v>
      </c>
      <c r="G127" s="17" t="e">
        <f>+'SCC x Atuacao = Comércio'!G159/'SCC x Atuacao = Comércio'!G127-1</f>
        <v>#DIV/0!</v>
      </c>
      <c r="H127" s="17" t="e">
        <f>+'SCC x Atuacao = Comércio'!H159/'SCC x Atuacao = Comércio'!H127-1</f>
        <v>#DIV/0!</v>
      </c>
      <c r="I127" s="17">
        <f>+'SCC x Atuacao = Comércio'!I159/'SCC x Atuacao = Comércio'!I127-1</f>
        <v>-0.37227006527638629</v>
      </c>
      <c r="J127" s="17" t="e">
        <f>+'SCC x Atuacao = Comércio'!J159/'SCC x Atuacao = Comércio'!J127-1</f>
        <v>#DIV/0!</v>
      </c>
      <c r="K127" s="17" t="e">
        <f>+'SCC x Atuacao = Comércio'!K159/'SCC x Atuacao = Comércio'!K127-1</f>
        <v>#DIV/0!</v>
      </c>
      <c r="L127" s="17">
        <f>+'SCC x Atuacao = Comércio'!L159/'SCC x Atuacao = Comércio'!L127-1</f>
        <v>-0.11286988984869428</v>
      </c>
    </row>
    <row r="128" spans="1:12" x14ac:dyDescent="0.25">
      <c r="A128" s="124" t="s">
        <v>95</v>
      </c>
      <c r="B128" s="17">
        <f>+'SCC x Atuacao = Comércio'!B160/'SCC x Atuacao = Comércio'!B128-1</f>
        <v>6.0835759533350409E-2</v>
      </c>
      <c r="C128" s="17" t="e">
        <f>+'SCC x Atuacao = Comércio'!C160/'SCC x Atuacao = Comércio'!C128-1</f>
        <v>#DIV/0!</v>
      </c>
      <c r="D128" s="17" t="e">
        <f>+'SCC x Atuacao = Comércio'!D160/'SCC x Atuacao = Comércio'!D128-1</f>
        <v>#DIV/0!</v>
      </c>
      <c r="E128" s="17" t="e">
        <f>+'SCC x Atuacao = Comércio'!E160/'SCC x Atuacao = Comércio'!E128-1</f>
        <v>#DIV/0!</v>
      </c>
      <c r="F128" s="17">
        <f>+'SCC x Atuacao = Comércio'!F160/'SCC x Atuacao = Comércio'!F128-1</f>
        <v>7.5531175978697629E-2</v>
      </c>
      <c r="G128" s="17" t="e">
        <f>+'SCC x Atuacao = Comércio'!G160/'SCC x Atuacao = Comércio'!G128-1</f>
        <v>#DIV/0!</v>
      </c>
      <c r="H128" s="17" t="e">
        <f>+'SCC x Atuacao = Comércio'!H160/'SCC x Atuacao = Comércio'!H128-1</f>
        <v>#DIV/0!</v>
      </c>
      <c r="I128" s="17">
        <f>+'SCC x Atuacao = Comércio'!I160/'SCC x Atuacao = Comércio'!I128-1</f>
        <v>-0.24429072521717043</v>
      </c>
      <c r="J128" s="17" t="e">
        <f>+'SCC x Atuacao = Comércio'!J160/'SCC x Atuacao = Comércio'!J128-1</f>
        <v>#DIV/0!</v>
      </c>
      <c r="K128" s="17" t="e">
        <f>+'SCC x Atuacao = Comércio'!K160/'SCC x Atuacao = Comércio'!K128-1</f>
        <v>#DIV/0!</v>
      </c>
      <c r="L128" s="17">
        <f>+'SCC x Atuacao = Comércio'!L160/'SCC x Atuacao = Comércio'!L128-1</f>
        <v>5.3392790694952952E-2</v>
      </c>
    </row>
    <row r="129" spans="1:12" x14ac:dyDescent="0.25">
      <c r="A129" s="124"/>
      <c r="B129" s="124"/>
      <c r="C129" s="124"/>
      <c r="D129" s="124"/>
      <c r="E129" s="124"/>
      <c r="F129" s="124"/>
      <c r="G129" s="124"/>
      <c r="H129" s="124"/>
      <c r="I129" s="124"/>
      <c r="J129" s="124"/>
      <c r="K129" s="124"/>
    </row>
    <row r="130" spans="1:12" x14ac:dyDescent="0.25">
      <c r="A130" s="124"/>
      <c r="B130" s="124"/>
      <c r="C130" s="124"/>
      <c r="D130" s="124"/>
      <c r="E130" s="124"/>
      <c r="F130" s="124"/>
      <c r="G130" s="124"/>
      <c r="H130" s="124"/>
      <c r="I130" s="124"/>
      <c r="J130" s="124"/>
      <c r="K130" s="124"/>
    </row>
    <row r="131" spans="1:12" s="124" customFormat="1" x14ac:dyDescent="0.25">
      <c r="B131" s="124">
        <v>2012</v>
      </c>
      <c r="C131" s="124">
        <v>2012</v>
      </c>
      <c r="D131" s="124">
        <v>2012</v>
      </c>
      <c r="E131" s="124">
        <v>2012</v>
      </c>
      <c r="F131" s="124">
        <v>2012</v>
      </c>
      <c r="G131" s="124">
        <v>2012</v>
      </c>
      <c r="H131" s="124">
        <v>2012</v>
      </c>
      <c r="I131" s="124">
        <v>2012</v>
      </c>
      <c r="J131" s="124">
        <v>2012</v>
      </c>
      <c r="K131" s="124">
        <v>2012</v>
      </c>
      <c r="L131" s="124">
        <v>2012</v>
      </c>
    </row>
    <row r="132" spans="1:12" x14ac:dyDescent="0.25">
      <c r="A132" s="124"/>
      <c r="B132" s="124" t="s">
        <v>780</v>
      </c>
      <c r="C132" s="124" t="s">
        <v>782</v>
      </c>
      <c r="D132" s="124" t="s">
        <v>23</v>
      </c>
      <c r="E132" s="124" t="s">
        <v>787</v>
      </c>
      <c r="F132" s="124" t="s">
        <v>788</v>
      </c>
      <c r="G132" s="124" t="s">
        <v>791</v>
      </c>
      <c r="H132" s="124" t="s">
        <v>25</v>
      </c>
      <c r="I132" s="124" t="s">
        <v>24</v>
      </c>
      <c r="J132" s="124" t="s">
        <v>35</v>
      </c>
      <c r="K132" s="124" t="s">
        <v>795</v>
      </c>
      <c r="L132" s="124" t="s">
        <v>935</v>
      </c>
    </row>
    <row r="133" spans="1:12" x14ac:dyDescent="0.25">
      <c r="A133" s="124" t="s">
        <v>529</v>
      </c>
      <c r="B133" s="17">
        <f>+'SCC x Atuacao = Comércio'!B165/'SCC x Atuacao = Comércio'!B133-1</f>
        <v>5.8027666000146638E-2</v>
      </c>
      <c r="C133" s="17" t="e">
        <f>+'SCC x Atuacao = Comércio'!C165/'SCC x Atuacao = Comércio'!C133-1</f>
        <v>#DIV/0!</v>
      </c>
      <c r="D133" s="17" t="e">
        <f>+'SCC x Atuacao = Comércio'!D165/'SCC x Atuacao = Comércio'!D133-1</f>
        <v>#DIV/0!</v>
      </c>
      <c r="E133" s="17" t="e">
        <f>+'SCC x Atuacao = Comércio'!E165/'SCC x Atuacao = Comércio'!E133-1</f>
        <v>#DIV/0!</v>
      </c>
      <c r="F133" s="17">
        <f>+'SCC x Atuacao = Comércio'!F165/'SCC x Atuacao = Comércio'!F133-1</f>
        <v>0.27899260391081504</v>
      </c>
      <c r="G133" s="17" t="e">
        <f>+'SCC x Atuacao = Comércio'!G165/'SCC x Atuacao = Comércio'!G133-1</f>
        <v>#DIV/0!</v>
      </c>
      <c r="H133" s="17" t="e">
        <f>+'SCC x Atuacao = Comércio'!H165/'SCC x Atuacao = Comércio'!H133-1</f>
        <v>#DIV/0!</v>
      </c>
      <c r="I133" s="17">
        <f>+'SCC x Atuacao = Comércio'!I165/'SCC x Atuacao = Comércio'!I133-1</f>
        <v>0.59763227135223107</v>
      </c>
      <c r="J133" s="17" t="e">
        <f>+'SCC x Atuacao = Comércio'!J165/'SCC x Atuacao = Comércio'!J133-1</f>
        <v>#DIV/0!</v>
      </c>
      <c r="K133" s="17" t="e">
        <f>+'SCC x Atuacao = Comércio'!K165/'SCC x Atuacao = Comércio'!K133-1</f>
        <v>#DIV/0!</v>
      </c>
      <c r="L133" s="17">
        <f>+'SCC x Atuacao = Comércio'!L165/'SCC x Atuacao = Comércio'!L133-1</f>
        <v>0.23381630452869162</v>
      </c>
    </row>
    <row r="134" spans="1:12" x14ac:dyDescent="0.25">
      <c r="A134" s="124" t="s">
        <v>530</v>
      </c>
      <c r="B134" s="17">
        <f>+'SCC x Atuacao = Comércio'!B166/'SCC x Atuacao = Comércio'!B134-1</f>
        <v>0.61771121566661558</v>
      </c>
      <c r="C134" s="17" t="e">
        <f>+'SCC x Atuacao = Comércio'!C166/'SCC x Atuacao = Comércio'!C134-1</f>
        <v>#DIV/0!</v>
      </c>
      <c r="D134" s="17" t="e">
        <f>+'SCC x Atuacao = Comércio'!D166/'SCC x Atuacao = Comércio'!D134-1</f>
        <v>#DIV/0!</v>
      </c>
      <c r="E134" s="17" t="e">
        <f>+'SCC x Atuacao = Comércio'!E166/'SCC x Atuacao = Comércio'!E134-1</f>
        <v>#DIV/0!</v>
      </c>
      <c r="F134" s="17">
        <f>+'SCC x Atuacao = Comércio'!F166/'SCC x Atuacao = Comércio'!F134-1</f>
        <v>0.22607772329224929</v>
      </c>
      <c r="G134" s="17" t="e">
        <f>+'SCC x Atuacao = Comércio'!G166/'SCC x Atuacao = Comércio'!G134-1</f>
        <v>#DIV/0!</v>
      </c>
      <c r="H134" s="17" t="e">
        <f>+'SCC x Atuacao = Comércio'!H166/'SCC x Atuacao = Comércio'!H134-1</f>
        <v>#DIV/0!</v>
      </c>
      <c r="I134" s="17">
        <f>+'SCC x Atuacao = Comércio'!I166/'SCC x Atuacao = Comércio'!I134-1</f>
        <v>0.25236306704657752</v>
      </c>
      <c r="J134" s="17" t="e">
        <f>+'SCC x Atuacao = Comércio'!J166/'SCC x Atuacao = Comércio'!J134-1</f>
        <v>#DIV/0!</v>
      </c>
      <c r="K134" s="17" t="e">
        <f>+'SCC x Atuacao = Comércio'!K166/'SCC x Atuacao = Comércio'!K134-1</f>
        <v>#DIV/0!</v>
      </c>
      <c r="L134" s="17">
        <f>+'SCC x Atuacao = Comércio'!L166/'SCC x Atuacao = Comércio'!L134-1</f>
        <v>0.29041267393192505</v>
      </c>
    </row>
    <row r="135" spans="1:12" x14ac:dyDescent="0.25">
      <c r="A135" s="124" t="s">
        <v>531</v>
      </c>
      <c r="B135" s="17">
        <f>+'SCC x Atuacao = Comércio'!B167/'SCC x Atuacao = Comércio'!B135-1</f>
        <v>0.19315951898508699</v>
      </c>
      <c r="C135" s="17" t="e">
        <f>+'SCC x Atuacao = Comércio'!C167/'SCC x Atuacao = Comércio'!C135-1</f>
        <v>#DIV/0!</v>
      </c>
      <c r="D135" s="17" t="e">
        <f>+'SCC x Atuacao = Comércio'!D167/'SCC x Atuacao = Comércio'!D135-1</f>
        <v>#DIV/0!</v>
      </c>
      <c r="E135" s="17" t="e">
        <f>+'SCC x Atuacao = Comércio'!E167/'SCC x Atuacao = Comércio'!E135-1</f>
        <v>#DIV/0!</v>
      </c>
      <c r="F135" s="17">
        <f>+'SCC x Atuacao = Comércio'!F167/'SCC x Atuacao = Comércio'!F135-1</f>
        <v>0.25292143992685268</v>
      </c>
      <c r="G135" s="17" t="e">
        <f>+'SCC x Atuacao = Comércio'!G167/'SCC x Atuacao = Comércio'!G135-1</f>
        <v>#DIV/0!</v>
      </c>
      <c r="H135" s="17" t="e">
        <f>+'SCC x Atuacao = Comércio'!H167/'SCC x Atuacao = Comércio'!H135-1</f>
        <v>#DIV/0!</v>
      </c>
      <c r="I135" s="17">
        <f>+'SCC x Atuacao = Comércio'!I167/'SCC x Atuacao = Comércio'!I135-1</f>
        <v>0.22688911672338019</v>
      </c>
      <c r="J135" s="17" t="e">
        <f>+'SCC x Atuacao = Comércio'!J167/'SCC x Atuacao = Comércio'!J135-1</f>
        <v>#DIV/0!</v>
      </c>
      <c r="K135" s="17" t="e">
        <f>+'SCC x Atuacao = Comércio'!K167/'SCC x Atuacao = Comércio'!K135-1</f>
        <v>#DIV/0!</v>
      </c>
      <c r="L135" s="17">
        <f>+'SCC x Atuacao = Comércio'!L167/'SCC x Atuacao = Comércio'!L135-1</f>
        <v>0.2398760383469889</v>
      </c>
    </row>
    <row r="136" spans="1:12" x14ac:dyDescent="0.25">
      <c r="A136" s="124" t="s">
        <v>532</v>
      </c>
      <c r="B136" s="17">
        <f>+'SCC x Atuacao = Comércio'!B168/'SCC x Atuacao = Comércio'!B136-1</f>
        <v>0.90361609296542933</v>
      </c>
      <c r="C136" s="17" t="e">
        <f>+'SCC x Atuacao = Comércio'!C168/'SCC x Atuacao = Comércio'!C136-1</f>
        <v>#DIV/0!</v>
      </c>
      <c r="D136" s="17" t="e">
        <f>+'SCC x Atuacao = Comércio'!D168/'SCC x Atuacao = Comércio'!D136-1</f>
        <v>#DIV/0!</v>
      </c>
      <c r="E136" s="17" t="e">
        <f>+'SCC x Atuacao = Comércio'!E168/'SCC x Atuacao = Comércio'!E136-1</f>
        <v>#DIV/0!</v>
      </c>
      <c r="F136" s="17">
        <f>+'SCC x Atuacao = Comércio'!F168/'SCC x Atuacao = Comércio'!F136-1</f>
        <v>0.94878090065189946</v>
      </c>
      <c r="G136" s="17" t="e">
        <f>+'SCC x Atuacao = Comércio'!G168/'SCC x Atuacao = Comércio'!G136-1</f>
        <v>#DIV/0!</v>
      </c>
      <c r="H136" s="17" t="e">
        <f>+'SCC x Atuacao = Comércio'!H168/'SCC x Atuacao = Comércio'!H136-1</f>
        <v>#DIV/0!</v>
      </c>
      <c r="I136" s="17">
        <f>+'SCC x Atuacao = Comércio'!I168/'SCC x Atuacao = Comércio'!I136-1</f>
        <v>0.76536465907194939</v>
      </c>
      <c r="J136" s="17" t="e">
        <f>+'SCC x Atuacao = Comércio'!J168/'SCC x Atuacao = Comércio'!J136-1</f>
        <v>#DIV/0!</v>
      </c>
      <c r="K136" s="17" t="e">
        <f>+'SCC x Atuacao = Comércio'!K168/'SCC x Atuacao = Comércio'!K136-1</f>
        <v>#DIV/0!</v>
      </c>
      <c r="L136" s="17">
        <f>+'SCC x Atuacao = Comércio'!L168/'SCC x Atuacao = Comércio'!L136-1</f>
        <v>0.92259057896713914</v>
      </c>
    </row>
    <row r="137" spans="1:12" x14ac:dyDescent="0.25">
      <c r="A137" s="124" t="s">
        <v>533</v>
      </c>
      <c r="B137" s="17">
        <f>+'SCC x Atuacao = Comércio'!B169/'SCC x Atuacao = Comércio'!B137-1</f>
        <v>0.11104084298930905</v>
      </c>
      <c r="C137" s="17" t="e">
        <f>+'SCC x Atuacao = Comércio'!C169/'SCC x Atuacao = Comércio'!C137-1</f>
        <v>#DIV/0!</v>
      </c>
      <c r="D137" s="17" t="e">
        <f>+'SCC x Atuacao = Comércio'!D169/'SCC x Atuacao = Comércio'!D137-1</f>
        <v>#DIV/0!</v>
      </c>
      <c r="E137" s="17" t="e">
        <f>+'SCC x Atuacao = Comércio'!E169/'SCC x Atuacao = Comércio'!E137-1</f>
        <v>#DIV/0!</v>
      </c>
      <c r="F137" s="17">
        <f>+'SCC x Atuacao = Comércio'!F169/'SCC x Atuacao = Comércio'!F137-1</f>
        <v>0.31172393285281808</v>
      </c>
      <c r="G137" s="17" t="e">
        <f>+'SCC x Atuacao = Comércio'!G169/'SCC x Atuacao = Comércio'!G137-1</f>
        <v>#DIV/0!</v>
      </c>
      <c r="H137" s="17" t="e">
        <f>+'SCC x Atuacao = Comércio'!H169/'SCC x Atuacao = Comércio'!H137-1</f>
        <v>#DIV/0!</v>
      </c>
      <c r="I137" s="17">
        <f>+'SCC x Atuacao = Comércio'!I169/'SCC x Atuacao = Comércio'!I137-1</f>
        <v>0.37216512667876533</v>
      </c>
      <c r="J137" s="17" t="e">
        <f>+'SCC x Atuacao = Comércio'!J169/'SCC x Atuacao = Comércio'!J137-1</f>
        <v>#DIV/0!</v>
      </c>
      <c r="K137" s="17" t="e">
        <f>+'SCC x Atuacao = Comércio'!K169/'SCC x Atuacao = Comércio'!K137-1</f>
        <v>#DIV/0!</v>
      </c>
      <c r="L137" s="17">
        <f>+'SCC x Atuacao = Comércio'!L169/'SCC x Atuacao = Comércio'!L137-1</f>
        <v>0.29546870821521543</v>
      </c>
    </row>
    <row r="138" spans="1:12" x14ac:dyDescent="0.25">
      <c r="A138" s="124" t="s">
        <v>534</v>
      </c>
      <c r="B138" s="17">
        <f>+'SCC x Atuacao = Comércio'!B170/'SCC x Atuacao = Comércio'!B138-1</f>
        <v>0.86731510467294393</v>
      </c>
      <c r="C138" s="17" t="e">
        <f>+'SCC x Atuacao = Comércio'!C170/'SCC x Atuacao = Comércio'!C138-1</f>
        <v>#DIV/0!</v>
      </c>
      <c r="D138" s="17" t="e">
        <f>+'SCC x Atuacao = Comércio'!D170/'SCC x Atuacao = Comércio'!D138-1</f>
        <v>#DIV/0!</v>
      </c>
      <c r="E138" s="17" t="e">
        <f>+'SCC x Atuacao = Comércio'!E170/'SCC x Atuacao = Comércio'!E138-1</f>
        <v>#DIV/0!</v>
      </c>
      <c r="F138" s="17">
        <f>+'SCC x Atuacao = Comércio'!F170/'SCC x Atuacao = Comércio'!F138-1</f>
        <v>0.28064221970828407</v>
      </c>
      <c r="G138" s="17" t="e">
        <f>+'SCC x Atuacao = Comércio'!G170/'SCC x Atuacao = Comércio'!G138-1</f>
        <v>#DIV/0!</v>
      </c>
      <c r="H138" s="17" t="e">
        <f>+'SCC x Atuacao = Comércio'!H170/'SCC x Atuacao = Comércio'!H138-1</f>
        <v>#DIV/0!</v>
      </c>
      <c r="I138" s="17">
        <f>+'SCC x Atuacao = Comércio'!I170/'SCC x Atuacao = Comércio'!I138-1</f>
        <v>-0.37499419289171287</v>
      </c>
      <c r="J138" s="17" t="e">
        <f>+'SCC x Atuacao = Comércio'!J170/'SCC x Atuacao = Comércio'!J138-1</f>
        <v>#DIV/0!</v>
      </c>
      <c r="K138" s="17" t="e">
        <f>+'SCC x Atuacao = Comércio'!K170/'SCC x Atuacao = Comércio'!K138-1</f>
        <v>#DIV/0!</v>
      </c>
      <c r="L138" s="17">
        <f>+'SCC x Atuacao = Comércio'!L170/'SCC x Atuacao = Comércio'!L138-1</f>
        <v>0.27906297586146689</v>
      </c>
    </row>
    <row r="139" spans="1:12" x14ac:dyDescent="0.25">
      <c r="A139" s="124" t="s">
        <v>535</v>
      </c>
      <c r="B139" s="17">
        <f>+'SCC x Atuacao = Comércio'!B171/'SCC x Atuacao = Comércio'!B139-1</f>
        <v>0.51300950300231141</v>
      </c>
      <c r="C139" s="17" t="e">
        <f>+'SCC x Atuacao = Comércio'!C171/'SCC x Atuacao = Comércio'!C139-1</f>
        <v>#DIV/0!</v>
      </c>
      <c r="D139" s="17" t="e">
        <f>+'SCC x Atuacao = Comércio'!D171/'SCC x Atuacao = Comércio'!D139-1</f>
        <v>#DIV/0!</v>
      </c>
      <c r="E139" s="17" t="e">
        <f>+'SCC x Atuacao = Comércio'!E171/'SCC x Atuacao = Comércio'!E139-1</f>
        <v>#DIV/0!</v>
      </c>
      <c r="F139" s="17">
        <f>+'SCC x Atuacao = Comércio'!F171/'SCC x Atuacao = Comércio'!F139-1</f>
        <v>3.2965038913924438E-2</v>
      </c>
      <c r="G139" s="17" t="e">
        <f>+'SCC x Atuacao = Comércio'!G171/'SCC x Atuacao = Comércio'!G139-1</f>
        <v>#DIV/0!</v>
      </c>
      <c r="H139" s="17" t="e">
        <f>+'SCC x Atuacao = Comércio'!H171/'SCC x Atuacao = Comércio'!H139-1</f>
        <v>#DIV/0!</v>
      </c>
      <c r="I139" s="17">
        <f>+'SCC x Atuacao = Comércio'!I171/'SCC x Atuacao = Comércio'!I139-1</f>
        <v>0.20154273802030431</v>
      </c>
      <c r="J139" s="17" t="e">
        <f>+'SCC x Atuacao = Comércio'!J171/'SCC x Atuacao = Comércio'!J139-1</f>
        <v>#DIV/0!</v>
      </c>
      <c r="K139" s="17" t="e">
        <f>+'SCC x Atuacao = Comércio'!K171/'SCC x Atuacao = Comércio'!K139-1</f>
        <v>#DIV/0!</v>
      </c>
      <c r="L139" s="17">
        <f>+'SCC x Atuacao = Comércio'!L171/'SCC x Atuacao = Comércio'!L139-1</f>
        <v>8.5630991512147814E-2</v>
      </c>
    </row>
    <row r="140" spans="1:12" x14ac:dyDescent="0.25">
      <c r="A140" s="124" t="s">
        <v>536</v>
      </c>
      <c r="B140" s="17">
        <f>+'SCC x Atuacao = Comércio'!B172/'SCC x Atuacao = Comércio'!B140-1</f>
        <v>0.52933464357924387</v>
      </c>
      <c r="C140" s="17" t="e">
        <f>+'SCC x Atuacao = Comércio'!C172/'SCC x Atuacao = Comércio'!C140-1</f>
        <v>#DIV/0!</v>
      </c>
      <c r="D140" s="17" t="e">
        <f>+'SCC x Atuacao = Comércio'!D172/'SCC x Atuacao = Comércio'!D140-1</f>
        <v>#DIV/0!</v>
      </c>
      <c r="E140" s="17" t="e">
        <f>+'SCC x Atuacao = Comércio'!E172/'SCC x Atuacao = Comércio'!E140-1</f>
        <v>#DIV/0!</v>
      </c>
      <c r="F140" s="17">
        <f>+'SCC x Atuacao = Comércio'!F172/'SCC x Atuacao = Comércio'!F140-1</f>
        <v>0.30739341490363237</v>
      </c>
      <c r="G140" s="17" t="e">
        <f>+'SCC x Atuacao = Comércio'!G172/'SCC x Atuacao = Comércio'!G140-1</f>
        <v>#DIV/0!</v>
      </c>
      <c r="H140" s="17" t="e">
        <f>+'SCC x Atuacao = Comércio'!H172/'SCC x Atuacao = Comércio'!H140-1</f>
        <v>#DIV/0!</v>
      </c>
      <c r="I140" s="17">
        <f>+'SCC x Atuacao = Comércio'!I172/'SCC x Atuacao = Comércio'!I140-1</f>
        <v>0.1525310603757315</v>
      </c>
      <c r="J140" s="17" t="e">
        <f>+'SCC x Atuacao = Comércio'!J172/'SCC x Atuacao = Comércio'!J140-1</f>
        <v>#DIV/0!</v>
      </c>
      <c r="K140" s="17" t="e">
        <f>+'SCC x Atuacao = Comércio'!K172/'SCC x Atuacao = Comércio'!K140-1</f>
        <v>#DIV/0!</v>
      </c>
      <c r="L140" s="17">
        <f>+'SCC x Atuacao = Comércio'!L172/'SCC x Atuacao = Comércio'!L140-1</f>
        <v>0.32708063991574754</v>
      </c>
    </row>
    <row r="141" spans="1:12" x14ac:dyDescent="0.25">
      <c r="A141" s="124" t="s">
        <v>537</v>
      </c>
      <c r="B141" s="17">
        <f>+'SCC x Atuacao = Comércio'!B173/'SCC x Atuacao = Comércio'!B141-1</f>
        <v>8.3906570672381164E-2</v>
      </c>
      <c r="C141" s="17" t="e">
        <f>+'SCC x Atuacao = Comércio'!C173/'SCC x Atuacao = Comércio'!C141-1</f>
        <v>#DIV/0!</v>
      </c>
      <c r="D141" s="17" t="e">
        <f>+'SCC x Atuacao = Comércio'!D173/'SCC x Atuacao = Comércio'!D141-1</f>
        <v>#DIV/0!</v>
      </c>
      <c r="E141" s="17" t="e">
        <f>+'SCC x Atuacao = Comércio'!E173/'SCC x Atuacao = Comércio'!E141-1</f>
        <v>#DIV/0!</v>
      </c>
      <c r="F141" s="17">
        <f>+'SCC x Atuacao = Comércio'!F173/'SCC x Atuacao = Comércio'!F141-1</f>
        <v>0.16757346539842377</v>
      </c>
      <c r="G141" s="17" t="e">
        <f>+'SCC x Atuacao = Comércio'!G173/'SCC x Atuacao = Comércio'!G141-1</f>
        <v>#DIV/0!</v>
      </c>
      <c r="H141" s="17" t="e">
        <f>+'SCC x Atuacao = Comércio'!H173/'SCC x Atuacao = Comércio'!H141-1</f>
        <v>#DIV/0!</v>
      </c>
      <c r="I141" s="17">
        <f>+'SCC x Atuacao = Comércio'!I173/'SCC x Atuacao = Comércio'!I141-1</f>
        <v>0.23194707827871675</v>
      </c>
      <c r="J141" s="17" t="e">
        <f>+'SCC x Atuacao = Comércio'!J173/'SCC x Atuacao = Comércio'!J141-1</f>
        <v>#DIV/0!</v>
      </c>
      <c r="K141" s="17" t="e">
        <f>+'SCC x Atuacao = Comércio'!K173/'SCC x Atuacao = Comércio'!K141-1</f>
        <v>#DIV/0!</v>
      </c>
      <c r="L141" s="17">
        <f>+'SCC x Atuacao = Comércio'!L173/'SCC x Atuacao = Comércio'!L141-1</f>
        <v>0.15930861568954868</v>
      </c>
    </row>
    <row r="142" spans="1:12" x14ac:dyDescent="0.25">
      <c r="A142" s="124" t="s">
        <v>538</v>
      </c>
      <c r="B142" s="17">
        <f>+'SCC x Atuacao = Comércio'!B174/'SCC x Atuacao = Comércio'!B142-1</f>
        <v>0.28840881722268108</v>
      </c>
      <c r="C142" s="17" t="e">
        <f>+'SCC x Atuacao = Comércio'!C174/'SCC x Atuacao = Comércio'!C142-1</f>
        <v>#DIV/0!</v>
      </c>
      <c r="D142" s="17" t="e">
        <f>+'SCC x Atuacao = Comércio'!D174/'SCC x Atuacao = Comércio'!D142-1</f>
        <v>#DIV/0!</v>
      </c>
      <c r="E142" s="17" t="e">
        <f>+'SCC x Atuacao = Comércio'!E174/'SCC x Atuacao = Comércio'!E142-1</f>
        <v>#DIV/0!</v>
      </c>
      <c r="F142" s="17">
        <f>+'SCC x Atuacao = Comércio'!F174/'SCC x Atuacao = Comércio'!F142-1</f>
        <v>0.14409838290060595</v>
      </c>
      <c r="G142" s="17" t="e">
        <f>+'SCC x Atuacao = Comércio'!G174/'SCC x Atuacao = Comércio'!G142-1</f>
        <v>#DIV/0!</v>
      </c>
      <c r="H142" s="17" t="e">
        <f>+'SCC x Atuacao = Comércio'!H174/'SCC x Atuacao = Comércio'!H142-1</f>
        <v>#DIV/0!</v>
      </c>
      <c r="I142" s="17">
        <f>+'SCC x Atuacao = Comércio'!I174/'SCC x Atuacao = Comércio'!I142-1</f>
        <v>0.30634189525169453</v>
      </c>
      <c r="J142" s="17" t="e">
        <f>+'SCC x Atuacao = Comércio'!J174/'SCC x Atuacao = Comércio'!J142-1</f>
        <v>#DIV/0!</v>
      </c>
      <c r="K142" s="17" t="e">
        <f>+'SCC x Atuacao = Comércio'!K174/'SCC x Atuacao = Comércio'!K142-1</f>
        <v>#DIV/0!</v>
      </c>
      <c r="L142" s="17">
        <f>+'SCC x Atuacao = Comércio'!L174/'SCC x Atuacao = Comércio'!L142-1</f>
        <v>0.15734006777843867</v>
      </c>
    </row>
    <row r="143" spans="1:12" x14ac:dyDescent="0.25">
      <c r="A143" s="124" t="s">
        <v>539</v>
      </c>
      <c r="B143" s="17">
        <f>+'SCC x Atuacao = Comércio'!B175/'SCC x Atuacao = Comércio'!B143-1</f>
        <v>0.3023363042528544</v>
      </c>
      <c r="C143" s="17" t="e">
        <f>+'SCC x Atuacao = Comércio'!C175/'SCC x Atuacao = Comércio'!C143-1</f>
        <v>#DIV/0!</v>
      </c>
      <c r="D143" s="17" t="e">
        <f>+'SCC x Atuacao = Comércio'!D175/'SCC x Atuacao = Comércio'!D143-1</f>
        <v>#DIV/0!</v>
      </c>
      <c r="E143" s="17" t="e">
        <f>+'SCC x Atuacao = Comércio'!E175/'SCC x Atuacao = Comércio'!E143-1</f>
        <v>#DIV/0!</v>
      </c>
      <c r="F143" s="17">
        <f>+'SCC x Atuacao = Comércio'!F175/'SCC x Atuacao = Comércio'!F143-1</f>
        <v>0.2164370076051132</v>
      </c>
      <c r="G143" s="17" t="e">
        <f>+'SCC x Atuacao = Comércio'!G175/'SCC x Atuacao = Comércio'!G143-1</f>
        <v>#DIV/0!</v>
      </c>
      <c r="H143" s="17" t="e">
        <f>+'SCC x Atuacao = Comércio'!H175/'SCC x Atuacao = Comércio'!H143-1</f>
        <v>#DIV/0!</v>
      </c>
      <c r="I143" s="17">
        <f>+'SCC x Atuacao = Comércio'!I175/'SCC x Atuacao = Comércio'!I143-1</f>
        <v>0.11154808803855598</v>
      </c>
      <c r="J143" s="17" t="e">
        <f>+'SCC x Atuacao = Comércio'!J175/'SCC x Atuacao = Comércio'!J143-1</f>
        <v>#DIV/0!</v>
      </c>
      <c r="K143" s="17" t="e">
        <f>+'SCC x Atuacao = Comércio'!K175/'SCC x Atuacao = Comércio'!K143-1</f>
        <v>#DIV/0!</v>
      </c>
      <c r="L143" s="17">
        <f>+'SCC x Atuacao = Comércio'!L175/'SCC x Atuacao = Comércio'!L143-1</f>
        <v>0.21619118067150622</v>
      </c>
    </row>
    <row r="144" spans="1:12" x14ac:dyDescent="0.25">
      <c r="A144" s="124" t="s">
        <v>540</v>
      </c>
      <c r="B144" s="17">
        <f>+'SCC x Atuacao = Comércio'!B176/'SCC x Atuacao = Comércio'!B144-1</f>
        <v>0.39422989515982843</v>
      </c>
      <c r="C144" s="17" t="e">
        <f>+'SCC x Atuacao = Comércio'!C176/'SCC x Atuacao = Comércio'!C144-1</f>
        <v>#DIV/0!</v>
      </c>
      <c r="D144" s="17" t="e">
        <f>+'SCC x Atuacao = Comércio'!D176/'SCC x Atuacao = Comércio'!D144-1</f>
        <v>#DIV/0!</v>
      </c>
      <c r="E144" s="17" t="e">
        <f>+'SCC x Atuacao = Comércio'!E176/'SCC x Atuacao = Comércio'!E144-1</f>
        <v>#DIV/0!</v>
      </c>
      <c r="F144" s="17">
        <f>+'SCC x Atuacao = Comércio'!F176/'SCC x Atuacao = Comércio'!F144-1</f>
        <v>0.16666949804738129</v>
      </c>
      <c r="G144" s="17" t="e">
        <f>+'SCC x Atuacao = Comércio'!G176/'SCC x Atuacao = Comércio'!G144-1</f>
        <v>#DIV/0!</v>
      </c>
      <c r="H144" s="17" t="e">
        <f>+'SCC x Atuacao = Comércio'!H176/'SCC x Atuacao = Comércio'!H144-1</f>
        <v>#DIV/0!</v>
      </c>
      <c r="I144" s="17">
        <f>+'SCC x Atuacao = Comércio'!I176/'SCC x Atuacao = Comércio'!I144-1</f>
        <v>0.48861564014503478</v>
      </c>
      <c r="J144" s="17" t="e">
        <f>+'SCC x Atuacao = Comércio'!J176/'SCC x Atuacao = Comércio'!J144-1</f>
        <v>#DIV/0!</v>
      </c>
      <c r="K144" s="17" t="e">
        <f>+'SCC x Atuacao = Comércio'!K176/'SCC x Atuacao = Comércio'!K144-1</f>
        <v>#DIV/0!</v>
      </c>
      <c r="L144" s="17">
        <f>+'SCC x Atuacao = Comércio'!L176/'SCC x Atuacao = Comércio'!L144-1</f>
        <v>0.21567398093293044</v>
      </c>
    </row>
    <row r="145" spans="1:12" x14ac:dyDescent="0.25">
      <c r="A145" s="124" t="s">
        <v>541</v>
      </c>
      <c r="B145" s="17">
        <f>+'SCC x Atuacao = Comércio'!B177/'SCC x Atuacao = Comércio'!B145-1</f>
        <v>0.25887097952631644</v>
      </c>
      <c r="C145" s="17" t="e">
        <f>+'SCC x Atuacao = Comércio'!C177/'SCC x Atuacao = Comércio'!C145-1</f>
        <v>#DIV/0!</v>
      </c>
      <c r="D145" s="17" t="e">
        <f>+'SCC x Atuacao = Comércio'!D177/'SCC x Atuacao = Comércio'!D145-1</f>
        <v>#DIV/0!</v>
      </c>
      <c r="E145" s="17" t="e">
        <f>+'SCC x Atuacao = Comércio'!E177/'SCC x Atuacao = Comércio'!E145-1</f>
        <v>#DIV/0!</v>
      </c>
      <c r="F145" s="17">
        <f>+'SCC x Atuacao = Comércio'!F177/'SCC x Atuacao = Comércio'!F145-1</f>
        <v>0.51507206851821086</v>
      </c>
      <c r="G145" s="17" t="e">
        <f>+'SCC x Atuacao = Comércio'!G177/'SCC x Atuacao = Comércio'!G145-1</f>
        <v>#DIV/0!</v>
      </c>
      <c r="H145" s="17" t="e">
        <f>+'SCC x Atuacao = Comércio'!H177/'SCC x Atuacao = Comércio'!H145-1</f>
        <v>#DIV/0!</v>
      </c>
      <c r="I145" s="17">
        <f>+'SCC x Atuacao = Comércio'!I177/'SCC x Atuacao = Comércio'!I145-1</f>
        <v>0.17777101353733427</v>
      </c>
      <c r="J145" s="17" t="e">
        <f>+'SCC x Atuacao = Comércio'!J177/'SCC x Atuacao = Comércio'!J145-1</f>
        <v>#DIV/0!</v>
      </c>
      <c r="K145" s="17" t="e">
        <f>+'SCC x Atuacao = Comércio'!K177/'SCC x Atuacao = Comércio'!K145-1</f>
        <v>#DIV/0!</v>
      </c>
      <c r="L145" s="17">
        <f>+'SCC x Atuacao = Comércio'!L177/'SCC x Atuacao = Comércio'!L145-1</f>
        <v>0.48041557969096771</v>
      </c>
    </row>
    <row r="146" spans="1:12" x14ac:dyDescent="0.25">
      <c r="A146" s="124" t="s">
        <v>542</v>
      </c>
      <c r="B146" s="17">
        <f>+'SCC x Atuacao = Comércio'!B178/'SCC x Atuacao = Comércio'!B146-1</f>
        <v>9.4748221960529566E-2</v>
      </c>
      <c r="C146" s="17" t="e">
        <f>+'SCC x Atuacao = Comércio'!C178/'SCC x Atuacao = Comércio'!C146-1</f>
        <v>#DIV/0!</v>
      </c>
      <c r="D146" s="17" t="e">
        <f>+'SCC x Atuacao = Comércio'!D178/'SCC x Atuacao = Comércio'!D146-1</f>
        <v>#DIV/0!</v>
      </c>
      <c r="E146" s="17" t="e">
        <f>+'SCC x Atuacao = Comércio'!E178/'SCC x Atuacao = Comércio'!E146-1</f>
        <v>#DIV/0!</v>
      </c>
      <c r="F146" s="17">
        <f>+'SCC x Atuacao = Comércio'!F178/'SCC x Atuacao = Comércio'!F146-1</f>
        <v>0.15287581516395021</v>
      </c>
      <c r="G146" s="17" t="e">
        <f>+'SCC x Atuacao = Comércio'!G178/'SCC x Atuacao = Comércio'!G146-1</f>
        <v>#DIV/0!</v>
      </c>
      <c r="H146" s="17" t="e">
        <f>+'SCC x Atuacao = Comércio'!H178/'SCC x Atuacao = Comércio'!H146-1</f>
        <v>#DIV/0!</v>
      </c>
      <c r="I146" s="17">
        <f>+'SCC x Atuacao = Comércio'!I178/'SCC x Atuacao = Comércio'!I146-1</f>
        <v>0.24955294891079438</v>
      </c>
      <c r="J146" s="17" t="e">
        <f>+'SCC x Atuacao = Comércio'!J178/'SCC x Atuacao = Comércio'!J146-1</f>
        <v>#DIV/0!</v>
      </c>
      <c r="K146" s="17" t="e">
        <f>+'SCC x Atuacao = Comércio'!K178/'SCC x Atuacao = Comércio'!K146-1</f>
        <v>#DIV/0!</v>
      </c>
      <c r="L146" s="17">
        <f>+'SCC x Atuacao = Comércio'!L178/'SCC x Atuacao = Comércio'!L146-1</f>
        <v>0.15068445578033529</v>
      </c>
    </row>
    <row r="147" spans="1:12" x14ac:dyDescent="0.25">
      <c r="A147" s="124" t="s">
        <v>543</v>
      </c>
      <c r="B147" s="17">
        <f>+'SCC x Atuacao = Comércio'!B179/'SCC x Atuacao = Comércio'!B147-1</f>
        <v>0.15537246492339118</v>
      </c>
      <c r="C147" s="17" t="e">
        <f>+'SCC x Atuacao = Comércio'!C179/'SCC x Atuacao = Comércio'!C147-1</f>
        <v>#DIV/0!</v>
      </c>
      <c r="D147" s="17" t="e">
        <f>+'SCC x Atuacao = Comércio'!D179/'SCC x Atuacao = Comércio'!D147-1</f>
        <v>#DIV/0!</v>
      </c>
      <c r="E147" s="17" t="e">
        <f>+'SCC x Atuacao = Comércio'!E179/'SCC x Atuacao = Comércio'!E147-1</f>
        <v>#DIV/0!</v>
      </c>
      <c r="F147" s="17">
        <f>+'SCC x Atuacao = Comércio'!F179/'SCC x Atuacao = Comércio'!F147-1</f>
        <v>0.2219418095838086</v>
      </c>
      <c r="G147" s="17" t="e">
        <f>+'SCC x Atuacao = Comércio'!G179/'SCC x Atuacao = Comércio'!G147-1</f>
        <v>#DIV/0!</v>
      </c>
      <c r="H147" s="17" t="e">
        <f>+'SCC x Atuacao = Comércio'!H179/'SCC x Atuacao = Comércio'!H147-1</f>
        <v>#DIV/0!</v>
      </c>
      <c r="I147" s="17">
        <f>+'SCC x Atuacao = Comércio'!I179/'SCC x Atuacao = Comércio'!I147-1</f>
        <v>0.12730849302739156</v>
      </c>
      <c r="J147" s="17" t="e">
        <f>+'SCC x Atuacao = Comércio'!J179/'SCC x Atuacao = Comércio'!J147-1</f>
        <v>#DIV/0!</v>
      </c>
      <c r="K147" s="17" t="e">
        <f>+'SCC x Atuacao = Comércio'!K179/'SCC x Atuacao = Comércio'!K147-1</f>
        <v>#DIV/0!</v>
      </c>
      <c r="L147" s="17">
        <f>+'SCC x Atuacao = Comércio'!L179/'SCC x Atuacao = Comércio'!L147-1</f>
        <v>0.20768921316712174</v>
      </c>
    </row>
    <row r="148" spans="1:12" x14ac:dyDescent="0.25">
      <c r="A148" s="124" t="s">
        <v>544</v>
      </c>
      <c r="B148" s="17">
        <f>+'SCC x Atuacao = Comércio'!B180/'SCC x Atuacao = Comércio'!B148-1</f>
        <v>0.19114222946572479</v>
      </c>
      <c r="C148" s="17" t="e">
        <f>+'SCC x Atuacao = Comércio'!C180/'SCC x Atuacao = Comércio'!C148-1</f>
        <v>#DIV/0!</v>
      </c>
      <c r="D148" s="17" t="e">
        <f>+'SCC x Atuacao = Comércio'!D180/'SCC x Atuacao = Comércio'!D148-1</f>
        <v>#DIV/0!</v>
      </c>
      <c r="E148" s="17" t="e">
        <f>+'SCC x Atuacao = Comércio'!E180/'SCC x Atuacao = Comércio'!E148-1</f>
        <v>#DIV/0!</v>
      </c>
      <c r="F148" s="17">
        <f>+'SCC x Atuacao = Comércio'!F180/'SCC x Atuacao = Comércio'!F148-1</f>
        <v>0.16904526313319135</v>
      </c>
      <c r="G148" s="17" t="e">
        <f>+'SCC x Atuacao = Comércio'!G180/'SCC x Atuacao = Comércio'!G148-1</f>
        <v>#DIV/0!</v>
      </c>
      <c r="H148" s="17" t="e">
        <f>+'SCC x Atuacao = Comércio'!H180/'SCC x Atuacao = Comércio'!H148-1</f>
        <v>#DIV/0!</v>
      </c>
      <c r="I148" s="17">
        <f>+'SCC x Atuacao = Comércio'!I180/'SCC x Atuacao = Comércio'!I148-1</f>
        <v>0.28955697331078212</v>
      </c>
      <c r="J148" s="17" t="e">
        <f>+'SCC x Atuacao = Comércio'!J180/'SCC x Atuacao = Comércio'!J148-1</f>
        <v>#DIV/0!</v>
      </c>
      <c r="K148" s="17" t="e">
        <f>+'SCC x Atuacao = Comércio'!K180/'SCC x Atuacao = Comércio'!K148-1</f>
        <v>#DIV/0!</v>
      </c>
      <c r="L148" s="17">
        <f>+'SCC x Atuacao = Comércio'!L180/'SCC x Atuacao = Comércio'!L148-1</f>
        <v>0.17754733903775843</v>
      </c>
    </row>
    <row r="149" spans="1:12" x14ac:dyDescent="0.25">
      <c r="A149" s="124" t="s">
        <v>545</v>
      </c>
      <c r="B149" s="17">
        <f>+'SCC x Atuacao = Comércio'!B181/'SCC x Atuacao = Comércio'!B149-1</f>
        <v>0.2289689544907092</v>
      </c>
      <c r="C149" s="17" t="e">
        <f>+'SCC x Atuacao = Comércio'!C181/'SCC x Atuacao = Comércio'!C149-1</f>
        <v>#DIV/0!</v>
      </c>
      <c r="D149" s="17" t="e">
        <f>+'SCC x Atuacao = Comércio'!D181/'SCC x Atuacao = Comércio'!D149-1</f>
        <v>#DIV/0!</v>
      </c>
      <c r="E149" s="17" t="e">
        <f>+'SCC x Atuacao = Comércio'!E181/'SCC x Atuacao = Comércio'!E149-1</f>
        <v>#DIV/0!</v>
      </c>
      <c r="F149" s="17">
        <f>+'SCC x Atuacao = Comércio'!F181/'SCC x Atuacao = Comércio'!F149-1</f>
        <v>0.19693333253470047</v>
      </c>
      <c r="G149" s="17" t="e">
        <f>+'SCC x Atuacao = Comércio'!G181/'SCC x Atuacao = Comércio'!G149-1</f>
        <v>#DIV/0!</v>
      </c>
      <c r="H149" s="17" t="e">
        <f>+'SCC x Atuacao = Comércio'!H181/'SCC x Atuacao = Comércio'!H149-1</f>
        <v>#DIV/0!</v>
      </c>
      <c r="I149" s="17">
        <f>+'SCC x Atuacao = Comércio'!I181/'SCC x Atuacao = Comércio'!I149-1</f>
        <v>0.14589193061422967</v>
      </c>
      <c r="J149" s="17" t="e">
        <f>+'SCC x Atuacao = Comércio'!J181/'SCC x Atuacao = Comércio'!J149-1</f>
        <v>#DIV/0!</v>
      </c>
      <c r="K149" s="17" t="e">
        <f>+'SCC x Atuacao = Comércio'!K181/'SCC x Atuacao = Comércio'!K149-1</f>
        <v>#DIV/0!</v>
      </c>
      <c r="L149" s="17">
        <f>+'SCC x Atuacao = Comércio'!L181/'SCC x Atuacao = Comércio'!L149-1</f>
        <v>0.19751252821869003</v>
      </c>
    </row>
    <row r="150" spans="1:12" x14ac:dyDescent="0.25">
      <c r="A150" s="124" t="s">
        <v>546</v>
      </c>
      <c r="B150" s="17">
        <f>+'SCC x Atuacao = Comércio'!B182/'SCC x Atuacao = Comércio'!B150-1</f>
        <v>0.19788308239644015</v>
      </c>
      <c r="C150" s="17" t="e">
        <f>+'SCC x Atuacao = Comércio'!C182/'SCC x Atuacao = Comércio'!C150-1</f>
        <v>#DIV/0!</v>
      </c>
      <c r="D150" s="17" t="e">
        <f>+'SCC x Atuacao = Comércio'!D182/'SCC x Atuacao = Comércio'!D150-1</f>
        <v>#DIV/0!</v>
      </c>
      <c r="E150" s="17" t="e">
        <f>+'SCC x Atuacao = Comércio'!E182/'SCC x Atuacao = Comércio'!E150-1</f>
        <v>#DIV/0!</v>
      </c>
      <c r="F150" s="17">
        <f>+'SCC x Atuacao = Comércio'!F182/'SCC x Atuacao = Comércio'!F150-1</f>
        <v>0.16184831981463232</v>
      </c>
      <c r="G150" s="17" t="e">
        <f>+'SCC x Atuacao = Comércio'!G182/'SCC x Atuacao = Comércio'!G150-1</f>
        <v>#DIV/0!</v>
      </c>
      <c r="H150" s="17" t="e">
        <f>+'SCC x Atuacao = Comércio'!H182/'SCC x Atuacao = Comércio'!H150-1</f>
        <v>#DIV/0!</v>
      </c>
      <c r="I150" s="17">
        <f>+'SCC x Atuacao = Comércio'!I182/'SCC x Atuacao = Comércio'!I150-1</f>
        <v>0.50910577582718752</v>
      </c>
      <c r="J150" s="17" t="e">
        <f>+'SCC x Atuacao = Comércio'!J182/'SCC x Atuacao = Comércio'!J150-1</f>
        <v>#DIV/0!</v>
      </c>
      <c r="K150" s="17" t="e">
        <f>+'SCC x Atuacao = Comércio'!K182/'SCC x Atuacao = Comércio'!K150-1</f>
        <v>#DIV/0!</v>
      </c>
      <c r="L150" s="17">
        <f>+'SCC x Atuacao = Comércio'!L182/'SCC x Atuacao = Comércio'!L150-1</f>
        <v>0.19057244804032725</v>
      </c>
    </row>
    <row r="151" spans="1:12" x14ac:dyDescent="0.25">
      <c r="A151" s="124" t="s">
        <v>547</v>
      </c>
      <c r="B151" s="17">
        <f>+'SCC x Atuacao = Comércio'!B183/'SCC x Atuacao = Comércio'!B151-1</f>
        <v>0.14754116732036437</v>
      </c>
      <c r="C151" s="17" t="e">
        <f>+'SCC x Atuacao = Comércio'!C183/'SCC x Atuacao = Comércio'!C151-1</f>
        <v>#DIV/0!</v>
      </c>
      <c r="D151" s="17" t="e">
        <f>+'SCC x Atuacao = Comércio'!D183/'SCC x Atuacao = Comércio'!D151-1</f>
        <v>#DIV/0!</v>
      </c>
      <c r="E151" s="17" t="e">
        <f>+'SCC x Atuacao = Comércio'!E183/'SCC x Atuacao = Comércio'!E151-1</f>
        <v>#DIV/0!</v>
      </c>
      <c r="F151" s="17">
        <f>+'SCC x Atuacao = Comércio'!F183/'SCC x Atuacao = Comércio'!F151-1</f>
        <v>0.18850758611459861</v>
      </c>
      <c r="G151" s="17" t="e">
        <f>+'SCC x Atuacao = Comércio'!G183/'SCC x Atuacao = Comércio'!G151-1</f>
        <v>#DIV/0!</v>
      </c>
      <c r="H151" s="17" t="e">
        <f>+'SCC x Atuacao = Comércio'!H183/'SCC x Atuacao = Comércio'!H151-1</f>
        <v>#DIV/0!</v>
      </c>
      <c r="I151" s="17">
        <f>+'SCC x Atuacao = Comércio'!I183/'SCC x Atuacao = Comércio'!I151-1</f>
        <v>0.20154473145863938</v>
      </c>
      <c r="J151" s="17" t="e">
        <f>+'SCC x Atuacao = Comércio'!J183/'SCC x Atuacao = Comércio'!J151-1</f>
        <v>#DIV/0!</v>
      </c>
      <c r="K151" s="17" t="e">
        <f>+'SCC x Atuacao = Comércio'!K183/'SCC x Atuacao = Comércio'!K151-1</f>
        <v>#DIV/0!</v>
      </c>
      <c r="L151" s="17">
        <f>+'SCC x Atuacao = Comércio'!L183/'SCC x Atuacao = Comércio'!L151-1</f>
        <v>0.18363753538952898</v>
      </c>
    </row>
    <row r="152" spans="1:12" x14ac:dyDescent="0.25">
      <c r="A152" s="124" t="s">
        <v>548</v>
      </c>
      <c r="B152" s="17">
        <f>+'SCC x Atuacao = Comércio'!B184/'SCC x Atuacao = Comércio'!B152-1</f>
        <v>0.13686758860855153</v>
      </c>
      <c r="C152" s="17" t="e">
        <f>+'SCC x Atuacao = Comércio'!C184/'SCC x Atuacao = Comércio'!C152-1</f>
        <v>#DIV/0!</v>
      </c>
      <c r="D152" s="17" t="e">
        <f>+'SCC x Atuacao = Comércio'!D184/'SCC x Atuacao = Comércio'!D152-1</f>
        <v>#DIV/0!</v>
      </c>
      <c r="E152" s="17" t="e">
        <f>+'SCC x Atuacao = Comércio'!E184/'SCC x Atuacao = Comércio'!E152-1</f>
        <v>#DIV/0!</v>
      </c>
      <c r="F152" s="17">
        <f>+'SCC x Atuacao = Comércio'!F184/'SCC x Atuacao = Comércio'!F152-1</f>
        <v>0.11440459526204538</v>
      </c>
      <c r="G152" s="17" t="e">
        <f>+'SCC x Atuacao = Comércio'!G184/'SCC x Atuacao = Comércio'!G152-1</f>
        <v>#DIV/0!</v>
      </c>
      <c r="H152" s="17" t="e">
        <f>+'SCC x Atuacao = Comércio'!H184/'SCC x Atuacao = Comércio'!H152-1</f>
        <v>#DIV/0!</v>
      </c>
      <c r="I152" s="17">
        <f>+'SCC x Atuacao = Comércio'!I184/'SCC x Atuacao = Comércio'!I152-1</f>
        <v>1.1224764872852511E-2</v>
      </c>
      <c r="J152" s="17" t="e">
        <f>+'SCC x Atuacao = Comércio'!J184/'SCC x Atuacao = Comércio'!J152-1</f>
        <v>#DIV/0!</v>
      </c>
      <c r="K152" s="17" t="e">
        <f>+'SCC x Atuacao = Comércio'!K184/'SCC x Atuacao = Comércio'!K152-1</f>
        <v>#DIV/0!</v>
      </c>
      <c r="L152" s="17">
        <f>+'SCC x Atuacao = Comércio'!L184/'SCC x Atuacao = Comércio'!L152-1</f>
        <v>0.11238406772477139</v>
      </c>
    </row>
    <row r="153" spans="1:12" x14ac:dyDescent="0.25">
      <c r="A153" s="124" t="s">
        <v>549</v>
      </c>
      <c r="B153" s="17">
        <f>+'SCC x Atuacao = Comércio'!B185/'SCC x Atuacao = Comércio'!B153-1</f>
        <v>7.5442770420747207E-2</v>
      </c>
      <c r="C153" s="17" t="e">
        <f>+'SCC x Atuacao = Comércio'!C185/'SCC x Atuacao = Comércio'!C153-1</f>
        <v>#DIV/0!</v>
      </c>
      <c r="D153" s="17" t="e">
        <f>+'SCC x Atuacao = Comércio'!D185/'SCC x Atuacao = Comércio'!D153-1</f>
        <v>#DIV/0!</v>
      </c>
      <c r="E153" s="17" t="e">
        <f>+'SCC x Atuacao = Comércio'!E185/'SCC x Atuacao = Comércio'!E153-1</f>
        <v>#DIV/0!</v>
      </c>
      <c r="F153" s="17">
        <f>+'SCC x Atuacao = Comércio'!F185/'SCC x Atuacao = Comércio'!F153-1</f>
        <v>0.13731962302825895</v>
      </c>
      <c r="G153" s="17" t="e">
        <f>+'SCC x Atuacao = Comércio'!G185/'SCC x Atuacao = Comércio'!G153-1</f>
        <v>#DIV/0!</v>
      </c>
      <c r="H153" s="17" t="e">
        <f>+'SCC x Atuacao = Comércio'!H185/'SCC x Atuacao = Comércio'!H153-1</f>
        <v>#DIV/0!</v>
      </c>
      <c r="I153" s="17">
        <f>+'SCC x Atuacao = Comércio'!I185/'SCC x Atuacao = Comércio'!I153-1</f>
        <v>0.10746465064554656</v>
      </c>
      <c r="J153" s="17" t="e">
        <f>+'SCC x Atuacao = Comércio'!J185/'SCC x Atuacao = Comércio'!J153-1</f>
        <v>#DIV/0!</v>
      </c>
      <c r="K153" s="17" t="e">
        <f>+'SCC x Atuacao = Comércio'!K185/'SCC x Atuacao = Comércio'!K153-1</f>
        <v>#DIV/0!</v>
      </c>
      <c r="L153" s="17">
        <f>+'SCC x Atuacao = Comércio'!L185/'SCC x Atuacao = Comércio'!L153-1</f>
        <v>0.12393236717105283</v>
      </c>
    </row>
    <row r="154" spans="1:12" x14ac:dyDescent="0.25">
      <c r="A154" s="124" t="s">
        <v>550</v>
      </c>
      <c r="B154" s="17">
        <f>+'SCC x Atuacao = Comércio'!B186/'SCC x Atuacao = Comércio'!B154-1</f>
        <v>0.11626230290139072</v>
      </c>
      <c r="C154" s="17" t="e">
        <f>+'SCC x Atuacao = Comércio'!C186/'SCC x Atuacao = Comércio'!C154-1</f>
        <v>#DIV/0!</v>
      </c>
      <c r="D154" s="17" t="e">
        <f>+'SCC x Atuacao = Comércio'!D186/'SCC x Atuacao = Comércio'!D154-1</f>
        <v>#DIV/0!</v>
      </c>
      <c r="E154" s="17" t="e">
        <f>+'SCC x Atuacao = Comércio'!E186/'SCC x Atuacao = Comércio'!E154-1</f>
        <v>#DIV/0!</v>
      </c>
      <c r="F154" s="17">
        <f>+'SCC x Atuacao = Comércio'!F186/'SCC x Atuacao = Comércio'!F154-1</f>
        <v>0.23498783131058198</v>
      </c>
      <c r="G154" s="17" t="e">
        <f>+'SCC x Atuacao = Comércio'!G186/'SCC x Atuacao = Comércio'!G154-1</f>
        <v>#DIV/0!</v>
      </c>
      <c r="H154" s="17" t="e">
        <f>+'SCC x Atuacao = Comércio'!H186/'SCC x Atuacao = Comércio'!H154-1</f>
        <v>#DIV/0!</v>
      </c>
      <c r="I154" s="17">
        <f>+'SCC x Atuacao = Comércio'!I186/'SCC x Atuacao = Comércio'!I154-1</f>
        <v>0.2292565831122102</v>
      </c>
      <c r="J154" s="17" t="e">
        <f>+'SCC x Atuacao = Comércio'!J186/'SCC x Atuacao = Comércio'!J154-1</f>
        <v>#DIV/0!</v>
      </c>
      <c r="K154" s="17" t="e">
        <f>+'SCC x Atuacao = Comércio'!K186/'SCC x Atuacao = Comércio'!K154-1</f>
        <v>#DIV/0!</v>
      </c>
      <c r="L154" s="17">
        <f>+'SCC x Atuacao = Comércio'!L186/'SCC x Atuacao = Comércio'!L154-1</f>
        <v>0.2058454325177006</v>
      </c>
    </row>
    <row r="155" spans="1:12" x14ac:dyDescent="0.25">
      <c r="A155" s="124" t="s">
        <v>551</v>
      </c>
      <c r="B155" s="17">
        <f>+'SCC x Atuacao = Comércio'!B187/'SCC x Atuacao = Comércio'!B155-1</f>
        <v>0.11417685279729306</v>
      </c>
      <c r="C155" s="17" t="e">
        <f>+'SCC x Atuacao = Comércio'!C187/'SCC x Atuacao = Comércio'!C155-1</f>
        <v>#DIV/0!</v>
      </c>
      <c r="D155" s="17" t="e">
        <f>+'SCC x Atuacao = Comércio'!D187/'SCC x Atuacao = Comércio'!D155-1</f>
        <v>#DIV/0!</v>
      </c>
      <c r="E155" s="17" t="e">
        <f>+'SCC x Atuacao = Comércio'!E187/'SCC x Atuacao = Comércio'!E155-1</f>
        <v>#DIV/0!</v>
      </c>
      <c r="F155" s="17">
        <f>+'SCC x Atuacao = Comércio'!F187/'SCC x Atuacao = Comércio'!F155-1</f>
        <v>0.1407700104347227</v>
      </c>
      <c r="G155" s="17" t="e">
        <f>+'SCC x Atuacao = Comércio'!G187/'SCC x Atuacao = Comércio'!G155-1</f>
        <v>#DIV/0!</v>
      </c>
      <c r="H155" s="17" t="e">
        <f>+'SCC x Atuacao = Comércio'!H187/'SCC x Atuacao = Comércio'!H155-1</f>
        <v>#DIV/0!</v>
      </c>
      <c r="I155" s="17">
        <f>+'SCC x Atuacao = Comércio'!I187/'SCC x Atuacao = Comércio'!I155-1</f>
        <v>0.11799541095072641</v>
      </c>
      <c r="J155" s="17" t="e">
        <f>+'SCC x Atuacao = Comércio'!J187/'SCC x Atuacao = Comércio'!J155-1</f>
        <v>#DIV/0!</v>
      </c>
      <c r="K155" s="17" t="e">
        <f>+'SCC x Atuacao = Comércio'!K187/'SCC x Atuacao = Comércio'!K155-1</f>
        <v>#DIV/0!</v>
      </c>
      <c r="L155" s="17">
        <f>+'SCC x Atuacao = Comércio'!L187/'SCC x Atuacao = Comércio'!L155-1</f>
        <v>0.1351522125042226</v>
      </c>
    </row>
    <row r="156" spans="1:12" x14ac:dyDescent="0.25">
      <c r="A156" s="124" t="s">
        <v>552</v>
      </c>
      <c r="B156" s="17">
        <f>+'SCC x Atuacao = Comércio'!B188/'SCC x Atuacao = Comércio'!B156-1</f>
        <v>8.5145147402363675E-2</v>
      </c>
      <c r="C156" s="17" t="e">
        <f>+'SCC x Atuacao = Comércio'!C188/'SCC x Atuacao = Comércio'!C156-1</f>
        <v>#DIV/0!</v>
      </c>
      <c r="D156" s="17" t="e">
        <f>+'SCC x Atuacao = Comércio'!D188/'SCC x Atuacao = Comércio'!D156-1</f>
        <v>#DIV/0!</v>
      </c>
      <c r="E156" s="17" t="e">
        <f>+'SCC x Atuacao = Comércio'!E188/'SCC x Atuacao = Comércio'!E156-1</f>
        <v>#DIV/0!</v>
      </c>
      <c r="F156" s="17">
        <f>+'SCC x Atuacao = Comércio'!F188/'SCC x Atuacao = Comércio'!F156-1</f>
        <v>0.17078073743299527</v>
      </c>
      <c r="G156" s="17" t="e">
        <f>+'SCC x Atuacao = Comércio'!G188/'SCC x Atuacao = Comércio'!G156-1</f>
        <v>#DIV/0!</v>
      </c>
      <c r="H156" s="17" t="e">
        <f>+'SCC x Atuacao = Comércio'!H188/'SCC x Atuacao = Comércio'!H156-1</f>
        <v>#DIV/0!</v>
      </c>
      <c r="I156" s="17">
        <f>+'SCC x Atuacao = Comércio'!I188/'SCC x Atuacao = Comércio'!I156-1</f>
        <v>2.1003016879874714E-3</v>
      </c>
      <c r="J156" s="17" t="e">
        <f>+'SCC x Atuacao = Comércio'!J188/'SCC x Atuacao = Comércio'!J156-1</f>
        <v>#DIV/0!</v>
      </c>
      <c r="K156" s="17" t="e">
        <f>+'SCC x Atuacao = Comércio'!K188/'SCC x Atuacao = Comércio'!K156-1</f>
        <v>#DIV/0!</v>
      </c>
      <c r="L156" s="17">
        <f>+'SCC x Atuacao = Comércio'!L188/'SCC x Atuacao = Comércio'!L156-1</f>
        <v>0.13843839624032062</v>
      </c>
    </row>
    <row r="157" spans="1:12" x14ac:dyDescent="0.25">
      <c r="A157" s="124" t="s">
        <v>553</v>
      </c>
      <c r="B157" s="17">
        <f>+'SCC x Atuacao = Comércio'!B189/'SCC x Atuacao = Comércio'!B157-1</f>
        <v>-0.12139330140827398</v>
      </c>
      <c r="C157" s="17" t="e">
        <f>+'SCC x Atuacao = Comércio'!C189/'SCC x Atuacao = Comércio'!C157-1</f>
        <v>#DIV/0!</v>
      </c>
      <c r="D157" s="17" t="e">
        <f>+'SCC x Atuacao = Comércio'!D189/'SCC x Atuacao = Comércio'!D157-1</f>
        <v>#DIV/0!</v>
      </c>
      <c r="E157" s="17" t="e">
        <f>+'SCC x Atuacao = Comércio'!E189/'SCC x Atuacao = Comércio'!E157-1</f>
        <v>#DIV/0!</v>
      </c>
      <c r="F157" s="17">
        <f>+'SCC x Atuacao = Comércio'!F189/'SCC x Atuacao = Comércio'!F157-1</f>
        <v>0.22410709022935515</v>
      </c>
      <c r="G157" s="17" t="e">
        <f>+'SCC x Atuacao = Comércio'!G189/'SCC x Atuacao = Comércio'!G157-1</f>
        <v>#DIV/0!</v>
      </c>
      <c r="H157" s="17" t="e">
        <f>+'SCC x Atuacao = Comércio'!H189/'SCC x Atuacao = Comércio'!H157-1</f>
        <v>#DIV/0!</v>
      </c>
      <c r="I157" s="17">
        <f>+'SCC x Atuacao = Comércio'!I189/'SCC x Atuacao = Comércio'!I157-1</f>
        <v>0.23238151170240373</v>
      </c>
      <c r="J157" s="17" t="e">
        <f>+'SCC x Atuacao = Comércio'!J189/'SCC x Atuacao = Comércio'!J157-1</f>
        <v>#DIV/0!</v>
      </c>
      <c r="K157" s="17" t="e">
        <f>+'SCC x Atuacao = Comércio'!K189/'SCC x Atuacao = Comércio'!K157-1</f>
        <v>#DIV/0!</v>
      </c>
      <c r="L157" s="17">
        <f>+'SCC x Atuacao = Comércio'!L189/'SCC x Atuacao = Comércio'!L157-1</f>
        <v>0.16795954417583459</v>
      </c>
    </row>
    <row r="158" spans="1:12" x14ac:dyDescent="0.25">
      <c r="A158" s="124" t="s">
        <v>554</v>
      </c>
      <c r="B158" s="17">
        <f>+'SCC x Atuacao = Comércio'!B190/'SCC x Atuacao = Comércio'!B158-1</f>
        <v>0.20997613386929381</v>
      </c>
      <c r="C158" s="17" t="e">
        <f>+'SCC x Atuacao = Comércio'!C190/'SCC x Atuacao = Comércio'!C158-1</f>
        <v>#DIV/0!</v>
      </c>
      <c r="D158" s="17" t="e">
        <f>+'SCC x Atuacao = Comércio'!D190/'SCC x Atuacao = Comércio'!D158-1</f>
        <v>#DIV/0!</v>
      </c>
      <c r="E158" s="17" t="e">
        <f>+'SCC x Atuacao = Comércio'!E190/'SCC x Atuacao = Comércio'!E158-1</f>
        <v>#DIV/0!</v>
      </c>
      <c r="F158" s="17">
        <f>+'SCC x Atuacao = Comércio'!F190/'SCC x Atuacao = Comércio'!F158-1</f>
        <v>0.16632446551336155</v>
      </c>
      <c r="G158" s="17" t="e">
        <f>+'SCC x Atuacao = Comércio'!G190/'SCC x Atuacao = Comércio'!G158-1</f>
        <v>#DIV/0!</v>
      </c>
      <c r="H158" s="17" t="e">
        <f>+'SCC x Atuacao = Comércio'!H190/'SCC x Atuacao = Comércio'!H158-1</f>
        <v>#DIV/0!</v>
      </c>
      <c r="I158" s="17">
        <f>+'SCC x Atuacao = Comércio'!I190/'SCC x Atuacao = Comércio'!I158-1</f>
        <v>5.6338734730108975E-2</v>
      </c>
      <c r="J158" s="17" t="e">
        <f>+'SCC x Atuacao = Comércio'!J190/'SCC x Atuacao = Comércio'!J158-1</f>
        <v>#DIV/0!</v>
      </c>
      <c r="K158" s="17" t="e">
        <f>+'SCC x Atuacao = Comércio'!K190/'SCC x Atuacao = Comércio'!K158-1</f>
        <v>#DIV/0!</v>
      </c>
      <c r="L158" s="17">
        <f>+'SCC x Atuacao = Comércio'!L190/'SCC x Atuacao = Comércio'!L158-1</f>
        <v>0.16567583965095167</v>
      </c>
    </row>
    <row r="159" spans="1:12" x14ac:dyDescent="0.25">
      <c r="A159" s="124" t="s">
        <v>555</v>
      </c>
      <c r="B159" s="17">
        <f>+'SCC x Atuacao = Comércio'!B191/'SCC x Atuacao = Comércio'!B159-1</f>
        <v>0.2282036739281541</v>
      </c>
      <c r="C159" s="17" t="e">
        <f>+'SCC x Atuacao = Comércio'!C191/'SCC x Atuacao = Comércio'!C159-1</f>
        <v>#DIV/0!</v>
      </c>
      <c r="D159" s="17" t="e">
        <f>+'SCC x Atuacao = Comércio'!D191/'SCC x Atuacao = Comércio'!D159-1</f>
        <v>#DIV/0!</v>
      </c>
      <c r="E159" s="17" t="e">
        <f>+'SCC x Atuacao = Comércio'!E191/'SCC x Atuacao = Comércio'!E159-1</f>
        <v>#DIV/0!</v>
      </c>
      <c r="F159" s="17">
        <f>+'SCC x Atuacao = Comércio'!F191/'SCC x Atuacao = Comércio'!F159-1</f>
        <v>6.8968770344485453E-2</v>
      </c>
      <c r="G159" s="17" t="e">
        <f>+'SCC x Atuacao = Comércio'!G191/'SCC x Atuacao = Comércio'!G159-1</f>
        <v>#DIV/0!</v>
      </c>
      <c r="H159" s="17" t="e">
        <f>+'SCC x Atuacao = Comércio'!H191/'SCC x Atuacao = Comércio'!H159-1</f>
        <v>#DIV/0!</v>
      </c>
      <c r="I159" s="17">
        <f>+'SCC x Atuacao = Comércio'!I191/'SCC x Atuacao = Comércio'!I159-1</f>
        <v>0.29381288481125134</v>
      </c>
      <c r="J159" s="17" t="e">
        <f>+'SCC x Atuacao = Comércio'!J191/'SCC x Atuacao = Comércio'!J159-1</f>
        <v>#DIV/0!</v>
      </c>
      <c r="K159" s="17" t="e">
        <f>+'SCC x Atuacao = Comércio'!K191/'SCC x Atuacao = Comércio'!K159-1</f>
        <v>#DIV/0!</v>
      </c>
      <c r="L159" s="17">
        <f>+'SCC x Atuacao = Comércio'!L191/'SCC x Atuacao = Comércio'!L159-1</f>
        <v>9.6635242490216822E-2</v>
      </c>
    </row>
    <row r="160" spans="1:12" x14ac:dyDescent="0.25">
      <c r="A160" s="124" t="s">
        <v>95</v>
      </c>
      <c r="B160" s="17">
        <f>+'SCC x Atuacao = Comércio'!B192/'SCC x Atuacao = Comércio'!B160-1</f>
        <v>0.14765057556194283</v>
      </c>
      <c r="C160" s="17" t="e">
        <f>+'SCC x Atuacao = Comércio'!C192/'SCC x Atuacao = Comércio'!C160-1</f>
        <v>#DIV/0!</v>
      </c>
      <c r="D160" s="17" t="e">
        <f>+'SCC x Atuacao = Comércio'!D192/'SCC x Atuacao = Comércio'!D160-1</f>
        <v>#DIV/0!</v>
      </c>
      <c r="E160" s="17" t="e">
        <f>+'SCC x Atuacao = Comércio'!E192/'SCC x Atuacao = Comércio'!E160-1</f>
        <v>#DIV/0!</v>
      </c>
      <c r="F160" s="17">
        <f>+'SCC x Atuacao = Comércio'!F192/'SCC x Atuacao = Comércio'!F160-1</f>
        <v>0.1575246562612953</v>
      </c>
      <c r="G160" s="17" t="e">
        <f>+'SCC x Atuacao = Comércio'!G192/'SCC x Atuacao = Comércio'!G160-1</f>
        <v>#DIV/0!</v>
      </c>
      <c r="H160" s="17" t="e">
        <f>+'SCC x Atuacao = Comércio'!H192/'SCC x Atuacao = Comércio'!H160-1</f>
        <v>#DIV/0!</v>
      </c>
      <c r="I160" s="17">
        <f>+'SCC x Atuacao = Comércio'!I192/'SCC x Atuacao = Comércio'!I160-1</f>
        <v>0.11939444276732902</v>
      </c>
      <c r="J160" s="17" t="e">
        <f>+'SCC x Atuacao = Comércio'!J192/'SCC x Atuacao = Comércio'!J160-1</f>
        <v>#DIV/0!</v>
      </c>
      <c r="K160" s="17" t="e">
        <f>+'SCC x Atuacao = Comércio'!K192/'SCC x Atuacao = Comércio'!K160-1</f>
        <v>#DIV/0!</v>
      </c>
      <c r="L160" s="17">
        <f>+'SCC x Atuacao = Comércio'!L192/'SCC x Atuacao = Comércio'!L160-1</f>
        <v>0.15459308103600744</v>
      </c>
    </row>
    <row r="161" spans="1:12" x14ac:dyDescent="0.25">
      <c r="B161" s="19"/>
      <c r="C161" s="19"/>
      <c r="D161" s="19"/>
      <c r="E161" s="19"/>
      <c r="F161" s="19"/>
      <c r="G161" s="19"/>
      <c r="H161" s="19"/>
      <c r="I161" s="19"/>
      <c r="J161" s="19"/>
      <c r="K161" s="19"/>
    </row>
    <row r="162" spans="1:12" x14ac:dyDescent="0.25">
      <c r="A162" s="124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</row>
    <row r="163" spans="1:12" s="124" customFormat="1" x14ac:dyDescent="0.25">
      <c r="B163" s="124">
        <v>2013</v>
      </c>
      <c r="C163" s="124">
        <v>2013</v>
      </c>
      <c r="D163" s="124">
        <v>2013</v>
      </c>
      <c r="E163" s="124">
        <v>2013</v>
      </c>
      <c r="F163" s="124">
        <v>2013</v>
      </c>
      <c r="G163" s="124">
        <v>2013</v>
      </c>
      <c r="H163" s="124">
        <v>2013</v>
      </c>
      <c r="I163" s="124">
        <v>2013</v>
      </c>
      <c r="J163" s="124">
        <v>2013</v>
      </c>
      <c r="K163" s="124">
        <v>2013</v>
      </c>
      <c r="L163" s="124">
        <v>2013</v>
      </c>
    </row>
    <row r="164" spans="1:12" x14ac:dyDescent="0.25">
      <c r="A164" s="124"/>
      <c r="B164" s="124" t="s">
        <v>780</v>
      </c>
      <c r="C164" s="124" t="s">
        <v>782</v>
      </c>
      <c r="D164" s="124" t="s">
        <v>23</v>
      </c>
      <c r="E164" s="124" t="s">
        <v>787</v>
      </c>
      <c r="F164" s="124" t="s">
        <v>788</v>
      </c>
      <c r="G164" s="124" t="s">
        <v>791</v>
      </c>
      <c r="H164" s="124" t="s">
        <v>25</v>
      </c>
      <c r="I164" s="124" t="s">
        <v>24</v>
      </c>
      <c r="J164" s="124" t="s">
        <v>35</v>
      </c>
      <c r="K164" s="124" t="s">
        <v>795</v>
      </c>
      <c r="L164" s="124" t="s">
        <v>935</v>
      </c>
    </row>
    <row r="165" spans="1:12" x14ac:dyDescent="0.25">
      <c r="A165" s="124" t="s">
        <v>529</v>
      </c>
      <c r="B165" s="17">
        <f>+'SCC x Atuacao = Comércio'!B197/'SCC x Atuacao = Comércio'!B165-1</f>
        <v>0.22730062275202512</v>
      </c>
      <c r="C165" s="17" t="e">
        <f>+'SCC x Atuacao = Comércio'!C197/'SCC x Atuacao = Comércio'!C165-1</f>
        <v>#DIV/0!</v>
      </c>
      <c r="D165" s="17" t="e">
        <f>+'SCC x Atuacao = Comércio'!D197/'SCC x Atuacao = Comércio'!D165-1</f>
        <v>#DIV/0!</v>
      </c>
      <c r="E165" s="17" t="e">
        <f>+'SCC x Atuacao = Comércio'!E197/'SCC x Atuacao = Comércio'!E165-1</f>
        <v>#DIV/0!</v>
      </c>
      <c r="F165" s="17">
        <f>+'SCC x Atuacao = Comércio'!F197/'SCC x Atuacao = Comércio'!F165-1</f>
        <v>-5.0460453188574506E-2</v>
      </c>
      <c r="G165" s="17" t="e">
        <f>+'SCC x Atuacao = Comércio'!G197/'SCC x Atuacao = Comércio'!G165-1</f>
        <v>#DIV/0!</v>
      </c>
      <c r="H165" s="17" t="e">
        <f>+'SCC x Atuacao = Comércio'!H197/'SCC x Atuacao = Comércio'!H165-1</f>
        <v>#DIV/0!</v>
      </c>
      <c r="I165" s="17">
        <f>+'SCC x Atuacao = Comércio'!I197/'SCC x Atuacao = Comércio'!I165-1</f>
        <v>-5.1655981112473381E-2</v>
      </c>
      <c r="J165" s="17" t="e">
        <f>+'SCC x Atuacao = Comércio'!J197/'SCC x Atuacao = Comércio'!J165-1</f>
        <v>#DIV/0!</v>
      </c>
      <c r="K165" s="17" t="e">
        <f>+'SCC x Atuacao = Comércio'!K197/'SCC x Atuacao = Comércio'!K165-1</f>
        <v>#DIV/0!</v>
      </c>
      <c r="L165" s="17">
        <f>+'SCC x Atuacao = Comércio'!L197/'SCC x Atuacao = Comércio'!L165-1</f>
        <v>1.3754915414354363E-2</v>
      </c>
    </row>
    <row r="166" spans="1:12" x14ac:dyDescent="0.25">
      <c r="A166" s="124" t="s">
        <v>530</v>
      </c>
      <c r="B166" s="17">
        <f>+'SCC x Atuacao = Comércio'!B198/'SCC x Atuacao = Comércio'!B166-1</f>
        <v>-1.8180793823107111E-2</v>
      </c>
      <c r="C166" s="17" t="e">
        <f>+'SCC x Atuacao = Comércio'!C198/'SCC x Atuacao = Comércio'!C166-1</f>
        <v>#DIV/0!</v>
      </c>
      <c r="D166" s="17" t="e">
        <f>+'SCC x Atuacao = Comércio'!D198/'SCC x Atuacao = Comércio'!D166-1</f>
        <v>#DIV/0!</v>
      </c>
      <c r="E166" s="17" t="e">
        <f>+'SCC x Atuacao = Comércio'!E198/'SCC x Atuacao = Comércio'!E166-1</f>
        <v>#DIV/0!</v>
      </c>
      <c r="F166" s="17">
        <f>+'SCC x Atuacao = Comércio'!F198/'SCC x Atuacao = Comércio'!F166-1</f>
        <v>1.8004836130514068E-3</v>
      </c>
      <c r="G166" s="17" t="e">
        <f>+'SCC x Atuacao = Comércio'!G198/'SCC x Atuacao = Comércio'!G166-1</f>
        <v>#DIV/0!</v>
      </c>
      <c r="H166" s="17" t="e">
        <f>+'SCC x Atuacao = Comércio'!H198/'SCC x Atuacao = Comércio'!H166-1</f>
        <v>#DIV/0!</v>
      </c>
      <c r="I166" s="17">
        <f>+'SCC x Atuacao = Comércio'!I198/'SCC x Atuacao = Comércio'!I166-1</f>
        <v>-0.24841846475144358</v>
      </c>
      <c r="J166" s="17" t="e">
        <f>+'SCC x Atuacao = Comércio'!J198/'SCC x Atuacao = Comércio'!J166-1</f>
        <v>#DIV/0!</v>
      </c>
      <c r="K166" s="17" t="e">
        <f>+'SCC x Atuacao = Comércio'!K198/'SCC x Atuacao = Comércio'!K166-1</f>
        <v>#DIV/0!</v>
      </c>
      <c r="L166" s="17">
        <f>+'SCC x Atuacao = Comércio'!L198/'SCC x Atuacao = Comércio'!L166-1</f>
        <v>-2.6461254942785062E-2</v>
      </c>
    </row>
    <row r="167" spans="1:12" x14ac:dyDescent="0.25">
      <c r="A167" s="124" t="s">
        <v>531</v>
      </c>
      <c r="B167" s="17">
        <f>+'SCC x Atuacao = Comércio'!B199/'SCC x Atuacao = Comércio'!B167-1</f>
        <v>8.6397418197286857E-2</v>
      </c>
      <c r="C167" s="17" t="e">
        <f>+'SCC x Atuacao = Comércio'!C199/'SCC x Atuacao = Comércio'!C167-1</f>
        <v>#DIV/0!</v>
      </c>
      <c r="D167" s="17" t="e">
        <f>+'SCC x Atuacao = Comércio'!D199/'SCC x Atuacao = Comércio'!D167-1</f>
        <v>#DIV/0!</v>
      </c>
      <c r="E167" s="17" t="e">
        <f>+'SCC x Atuacao = Comércio'!E199/'SCC x Atuacao = Comércio'!E167-1</f>
        <v>#DIV/0!</v>
      </c>
      <c r="F167" s="17">
        <f>+'SCC x Atuacao = Comércio'!F199/'SCC x Atuacao = Comércio'!F167-1</f>
        <v>-4.8035973513114838E-2</v>
      </c>
      <c r="G167" s="17" t="e">
        <f>+'SCC x Atuacao = Comércio'!G199/'SCC x Atuacao = Comércio'!G167-1</f>
        <v>#DIV/0!</v>
      </c>
      <c r="H167" s="17" t="e">
        <f>+'SCC x Atuacao = Comércio'!H199/'SCC x Atuacao = Comércio'!H167-1</f>
        <v>#DIV/0!</v>
      </c>
      <c r="I167" s="17">
        <f>+'SCC x Atuacao = Comércio'!I199/'SCC x Atuacao = Comércio'!I167-1</f>
        <v>1.4416639814862631E-2</v>
      </c>
      <c r="J167" s="17" t="e">
        <f>+'SCC x Atuacao = Comércio'!J199/'SCC x Atuacao = Comércio'!J167-1</f>
        <v>#DIV/0!</v>
      </c>
      <c r="K167" s="17" t="e">
        <f>+'SCC x Atuacao = Comércio'!K199/'SCC x Atuacao = Comércio'!K167-1</f>
        <v>#DIV/0!</v>
      </c>
      <c r="L167" s="17">
        <f>+'SCC x Atuacao = Comércio'!L199/'SCC x Atuacao = Comércio'!L167-1</f>
        <v>-1.9438748945236894E-2</v>
      </c>
    </row>
    <row r="168" spans="1:12" x14ac:dyDescent="0.25">
      <c r="A168" s="124" t="s">
        <v>532</v>
      </c>
      <c r="B168" s="17">
        <f>+'SCC x Atuacao = Comércio'!B200/'SCC x Atuacao = Comércio'!B168-1</f>
        <v>-0.10309541285673751</v>
      </c>
      <c r="C168" s="17" t="e">
        <f>+'SCC x Atuacao = Comércio'!C200/'SCC x Atuacao = Comércio'!C168-1</f>
        <v>#DIV/0!</v>
      </c>
      <c r="D168" s="17" t="e">
        <f>+'SCC x Atuacao = Comércio'!D200/'SCC x Atuacao = Comércio'!D168-1</f>
        <v>#DIV/0!</v>
      </c>
      <c r="E168" s="17" t="e">
        <f>+'SCC x Atuacao = Comércio'!E200/'SCC x Atuacao = Comércio'!E168-1</f>
        <v>#DIV/0!</v>
      </c>
      <c r="F168" s="17">
        <f>+'SCC x Atuacao = Comércio'!F200/'SCC x Atuacao = Comércio'!F168-1</f>
        <v>-0.24562180121272736</v>
      </c>
      <c r="G168" s="17" t="e">
        <f>+'SCC x Atuacao = Comércio'!G200/'SCC x Atuacao = Comércio'!G168-1</f>
        <v>#DIV/0!</v>
      </c>
      <c r="H168" s="17" t="e">
        <f>+'SCC x Atuacao = Comércio'!H200/'SCC x Atuacao = Comércio'!H168-1</f>
        <v>#DIV/0!</v>
      </c>
      <c r="I168" s="17">
        <f>+'SCC x Atuacao = Comércio'!I200/'SCC x Atuacao = Comércio'!I168-1</f>
        <v>-0.23211373007634517</v>
      </c>
      <c r="J168" s="17" t="e">
        <f>+'SCC x Atuacao = Comércio'!J200/'SCC x Atuacao = Comércio'!J168-1</f>
        <v>#DIV/0!</v>
      </c>
      <c r="K168" s="17" t="e">
        <f>+'SCC x Atuacao = Comércio'!K200/'SCC x Atuacao = Comércio'!K168-1</f>
        <v>#DIV/0!</v>
      </c>
      <c r="L168" s="17">
        <f>+'SCC x Atuacao = Comércio'!L200/'SCC x Atuacao = Comércio'!L168-1</f>
        <v>-0.23561777811960638</v>
      </c>
    </row>
    <row r="169" spans="1:12" x14ac:dyDescent="0.25">
      <c r="A169" s="124" t="s">
        <v>533</v>
      </c>
      <c r="B169" s="17">
        <f>+'SCC x Atuacao = Comércio'!B201/'SCC x Atuacao = Comércio'!B169-1</f>
        <v>0.48404297480321912</v>
      </c>
      <c r="C169" s="17" t="e">
        <f>+'SCC x Atuacao = Comércio'!C201/'SCC x Atuacao = Comércio'!C169-1</f>
        <v>#DIV/0!</v>
      </c>
      <c r="D169" s="17" t="e">
        <f>+'SCC x Atuacao = Comércio'!D201/'SCC x Atuacao = Comércio'!D169-1</f>
        <v>#DIV/0!</v>
      </c>
      <c r="E169" s="17" t="e">
        <f>+'SCC x Atuacao = Comércio'!E201/'SCC x Atuacao = Comércio'!E169-1</f>
        <v>#DIV/0!</v>
      </c>
      <c r="F169" s="17">
        <f>+'SCC x Atuacao = Comércio'!F201/'SCC x Atuacao = Comércio'!F169-1</f>
        <v>6.1825040044011681E-2</v>
      </c>
      <c r="G169" s="17" t="e">
        <f>+'SCC x Atuacao = Comércio'!G201/'SCC x Atuacao = Comércio'!G169-1</f>
        <v>#DIV/0!</v>
      </c>
      <c r="H169" s="17" t="e">
        <f>+'SCC x Atuacao = Comércio'!H201/'SCC x Atuacao = Comércio'!H169-1</f>
        <v>#DIV/0!</v>
      </c>
      <c r="I169" s="17">
        <f>+'SCC x Atuacao = Comércio'!I201/'SCC x Atuacao = Comércio'!I169-1</f>
        <v>0.1226327828901761</v>
      </c>
      <c r="J169" s="17" t="e">
        <f>+'SCC x Atuacao = Comércio'!J201/'SCC x Atuacao = Comércio'!J169-1</f>
        <v>#DIV/0!</v>
      </c>
      <c r="K169" s="17" t="e">
        <f>+'SCC x Atuacao = Comércio'!K201/'SCC x Atuacao = Comércio'!K169-1</f>
        <v>#DIV/0!</v>
      </c>
      <c r="L169" s="17">
        <f>+'SCC x Atuacao = Comércio'!L201/'SCC x Atuacao = Comércio'!L169-1</f>
        <v>0.10229953695117788</v>
      </c>
    </row>
    <row r="170" spans="1:12" x14ac:dyDescent="0.25">
      <c r="A170" s="124" t="s">
        <v>534</v>
      </c>
      <c r="B170" s="17">
        <f>+'SCC x Atuacao = Comércio'!B202/'SCC x Atuacao = Comércio'!B170-1</f>
        <v>0.35897638985274338</v>
      </c>
      <c r="C170" s="17" t="e">
        <f>+'SCC x Atuacao = Comércio'!C202/'SCC x Atuacao = Comércio'!C170-1</f>
        <v>#DIV/0!</v>
      </c>
      <c r="D170" s="17" t="e">
        <f>+'SCC x Atuacao = Comércio'!D202/'SCC x Atuacao = Comércio'!D170-1</f>
        <v>#DIV/0!</v>
      </c>
      <c r="E170" s="17" t="e">
        <f>+'SCC x Atuacao = Comércio'!E202/'SCC x Atuacao = Comércio'!E170-1</f>
        <v>#DIV/0!</v>
      </c>
      <c r="F170" s="17">
        <f>+'SCC x Atuacao = Comércio'!F202/'SCC x Atuacao = Comércio'!F170-1</f>
        <v>0.17781107081037706</v>
      </c>
      <c r="G170" s="17" t="e">
        <f>+'SCC x Atuacao = Comércio'!G202/'SCC x Atuacao = Comércio'!G170-1</f>
        <v>#DIV/0!</v>
      </c>
      <c r="H170" s="17" t="e">
        <f>+'SCC x Atuacao = Comércio'!H202/'SCC x Atuacao = Comércio'!H170-1</f>
        <v>#DIV/0!</v>
      </c>
      <c r="I170" s="17">
        <f>+'SCC x Atuacao = Comércio'!I202/'SCC x Atuacao = Comércio'!I170-1</f>
        <v>-0.12854949032557916</v>
      </c>
      <c r="J170" s="17" t="e">
        <f>+'SCC x Atuacao = Comércio'!J202/'SCC x Atuacao = Comércio'!J170-1</f>
        <v>#DIV/0!</v>
      </c>
      <c r="K170" s="17" t="e">
        <f>+'SCC x Atuacao = Comércio'!K202/'SCC x Atuacao = Comércio'!K170-1</f>
        <v>#DIV/0!</v>
      </c>
      <c r="L170" s="17">
        <f>+'SCC x Atuacao = Comércio'!L202/'SCC x Atuacao = Comércio'!L170-1</f>
        <v>0.18423730900760749</v>
      </c>
    </row>
    <row r="171" spans="1:12" x14ac:dyDescent="0.25">
      <c r="A171" s="124" t="s">
        <v>535</v>
      </c>
      <c r="B171" s="17">
        <f>+'SCC x Atuacao = Comércio'!B203/'SCC x Atuacao = Comércio'!B171-1</f>
        <v>9.8867654168495633E-2</v>
      </c>
      <c r="C171" s="17" t="e">
        <f>+'SCC x Atuacao = Comércio'!C203/'SCC x Atuacao = Comércio'!C171-1</f>
        <v>#DIV/0!</v>
      </c>
      <c r="D171" s="17" t="e">
        <f>+'SCC x Atuacao = Comércio'!D203/'SCC x Atuacao = Comércio'!D171-1</f>
        <v>#DIV/0!</v>
      </c>
      <c r="E171" s="17" t="e">
        <f>+'SCC x Atuacao = Comércio'!E203/'SCC x Atuacao = Comércio'!E171-1</f>
        <v>#DIV/0!</v>
      </c>
      <c r="F171" s="17">
        <f>+'SCC x Atuacao = Comércio'!F203/'SCC x Atuacao = Comércio'!F171-1</f>
        <v>0.34725340409183869</v>
      </c>
      <c r="G171" s="17" t="e">
        <f>+'SCC x Atuacao = Comércio'!G203/'SCC x Atuacao = Comércio'!G171-1</f>
        <v>#DIV/0!</v>
      </c>
      <c r="H171" s="17" t="e">
        <f>+'SCC x Atuacao = Comércio'!H203/'SCC x Atuacao = Comércio'!H171-1</f>
        <v>#DIV/0!</v>
      </c>
      <c r="I171" s="17">
        <f>+'SCC x Atuacao = Comércio'!I203/'SCC x Atuacao = Comércio'!I171-1</f>
        <v>0.1332299767844467</v>
      </c>
      <c r="J171" s="17" t="e">
        <f>+'SCC x Atuacao = Comércio'!J203/'SCC x Atuacao = Comércio'!J171-1</f>
        <v>#DIV/0!</v>
      </c>
      <c r="K171" s="17" t="e">
        <f>+'SCC x Atuacao = Comércio'!K203/'SCC x Atuacao = Comércio'!K171-1</f>
        <v>#DIV/0!</v>
      </c>
      <c r="L171" s="17">
        <f>+'SCC x Atuacao = Comércio'!L203/'SCC x Atuacao = Comércio'!L171-1</f>
        <v>0.3015260895628562</v>
      </c>
    </row>
    <row r="172" spans="1:12" x14ac:dyDescent="0.25">
      <c r="A172" s="124" t="s">
        <v>536</v>
      </c>
      <c r="B172" s="17">
        <f>+'SCC x Atuacao = Comércio'!B204/'SCC x Atuacao = Comércio'!B172-1</f>
        <v>0.20778381489268805</v>
      </c>
      <c r="C172" s="17" t="e">
        <f>+'SCC x Atuacao = Comércio'!C204/'SCC x Atuacao = Comércio'!C172-1</f>
        <v>#DIV/0!</v>
      </c>
      <c r="D172" s="17" t="e">
        <f>+'SCC x Atuacao = Comércio'!D204/'SCC x Atuacao = Comércio'!D172-1</f>
        <v>#DIV/0!</v>
      </c>
      <c r="E172" s="17" t="e">
        <f>+'SCC x Atuacao = Comércio'!E204/'SCC x Atuacao = Comércio'!E172-1</f>
        <v>#DIV/0!</v>
      </c>
      <c r="F172" s="17">
        <f>+'SCC x Atuacao = Comércio'!F204/'SCC x Atuacao = Comércio'!F172-1</f>
        <v>4.1343629289067874E-2</v>
      </c>
      <c r="G172" s="17" t="e">
        <f>+'SCC x Atuacao = Comércio'!G204/'SCC x Atuacao = Comércio'!G172-1</f>
        <v>#DIV/0!</v>
      </c>
      <c r="H172" s="17" t="e">
        <f>+'SCC x Atuacao = Comércio'!H204/'SCC x Atuacao = Comércio'!H172-1</f>
        <v>#DIV/0!</v>
      </c>
      <c r="I172" s="17">
        <f>+'SCC x Atuacao = Comércio'!I204/'SCC x Atuacao = Comércio'!I172-1</f>
        <v>0.36402862642777123</v>
      </c>
      <c r="J172" s="17" t="e">
        <f>+'SCC x Atuacao = Comércio'!J204/'SCC x Atuacao = Comércio'!J172-1</f>
        <v>#DIV/0!</v>
      </c>
      <c r="K172" s="17" t="e">
        <f>+'SCC x Atuacao = Comércio'!K204/'SCC x Atuacao = Comércio'!K172-1</f>
        <v>#DIV/0!</v>
      </c>
      <c r="L172" s="17">
        <f>+'SCC x Atuacao = Comércio'!L204/'SCC x Atuacao = Comércio'!L172-1</f>
        <v>8.9840822776916962E-2</v>
      </c>
    </row>
    <row r="173" spans="1:12" x14ac:dyDescent="0.25">
      <c r="A173" s="124" t="s">
        <v>537</v>
      </c>
      <c r="B173" s="17">
        <f>+'SCC x Atuacao = Comércio'!B205/'SCC x Atuacao = Comércio'!B173-1</f>
        <v>0.17771931145574782</v>
      </c>
      <c r="C173" s="17" t="e">
        <f>+'SCC x Atuacao = Comércio'!C205/'SCC x Atuacao = Comércio'!C173-1</f>
        <v>#DIV/0!</v>
      </c>
      <c r="D173" s="17" t="e">
        <f>+'SCC x Atuacao = Comércio'!D205/'SCC x Atuacao = Comércio'!D173-1</f>
        <v>#DIV/0!</v>
      </c>
      <c r="E173" s="17" t="e">
        <f>+'SCC x Atuacao = Comércio'!E205/'SCC x Atuacao = Comércio'!E173-1</f>
        <v>#DIV/0!</v>
      </c>
      <c r="F173" s="17">
        <f>+'SCC x Atuacao = Comércio'!F205/'SCC x Atuacao = Comércio'!F173-1</f>
        <v>7.1931942658675307E-2</v>
      </c>
      <c r="G173" s="17" t="e">
        <f>+'SCC x Atuacao = Comércio'!G205/'SCC x Atuacao = Comércio'!G173-1</f>
        <v>#DIV/0!</v>
      </c>
      <c r="H173" s="17" t="e">
        <f>+'SCC x Atuacao = Comércio'!H205/'SCC x Atuacao = Comércio'!H173-1</f>
        <v>#DIV/0!</v>
      </c>
      <c r="I173" s="17">
        <f>+'SCC x Atuacao = Comércio'!I205/'SCC x Atuacao = Comércio'!I173-1</f>
        <v>3.4911786657443544E-2</v>
      </c>
      <c r="J173" s="17" t="e">
        <f>+'SCC x Atuacao = Comércio'!J205/'SCC x Atuacao = Comércio'!J173-1</f>
        <v>#DIV/0!</v>
      </c>
      <c r="K173" s="17" t="e">
        <f>+'SCC x Atuacao = Comércio'!K205/'SCC x Atuacao = Comércio'!K173-1</f>
        <v>#DIV/0!</v>
      </c>
      <c r="L173" s="17">
        <f>+'SCC x Atuacao = Comércio'!L205/'SCC x Atuacao = Comércio'!L173-1</f>
        <v>8.400168677017561E-2</v>
      </c>
    </row>
    <row r="174" spans="1:12" x14ac:dyDescent="0.25">
      <c r="A174" s="124" t="s">
        <v>538</v>
      </c>
      <c r="B174" s="17">
        <f>+'SCC x Atuacao = Comércio'!B206/'SCC x Atuacao = Comércio'!B174-1</f>
        <v>0.35559455110099414</v>
      </c>
      <c r="C174" s="17" t="e">
        <f>+'SCC x Atuacao = Comércio'!C206/'SCC x Atuacao = Comércio'!C174-1</f>
        <v>#DIV/0!</v>
      </c>
      <c r="D174" s="17" t="e">
        <f>+'SCC x Atuacao = Comércio'!D206/'SCC x Atuacao = Comércio'!D174-1</f>
        <v>#DIV/0!</v>
      </c>
      <c r="E174" s="17" t="e">
        <f>+'SCC x Atuacao = Comércio'!E206/'SCC x Atuacao = Comércio'!E174-1</f>
        <v>#DIV/0!</v>
      </c>
      <c r="F174" s="17">
        <f>+'SCC x Atuacao = Comércio'!F206/'SCC x Atuacao = Comércio'!F174-1</f>
        <v>1.6022768627694361E-2</v>
      </c>
      <c r="G174" s="17" t="e">
        <f>+'SCC x Atuacao = Comércio'!G206/'SCC x Atuacao = Comércio'!G174-1</f>
        <v>#DIV/0!</v>
      </c>
      <c r="H174" s="17" t="e">
        <f>+'SCC x Atuacao = Comércio'!H206/'SCC x Atuacao = Comércio'!H174-1</f>
        <v>#DIV/0!</v>
      </c>
      <c r="I174" s="17">
        <f>+'SCC x Atuacao = Comércio'!I206/'SCC x Atuacao = Comércio'!I174-1</f>
        <v>0.10793633908921119</v>
      </c>
      <c r="J174" s="17" t="e">
        <f>+'SCC x Atuacao = Comércio'!J206/'SCC x Atuacao = Comércio'!J174-1</f>
        <v>#DIV/0!</v>
      </c>
      <c r="K174" s="17" t="e">
        <f>+'SCC x Atuacao = Comércio'!K206/'SCC x Atuacao = Comércio'!K174-1</f>
        <v>#DIV/0!</v>
      </c>
      <c r="L174" s="17">
        <f>+'SCC x Atuacao = Comércio'!L206/'SCC x Atuacao = Comércio'!L174-1</f>
        <v>4.3390567851707251E-2</v>
      </c>
    </row>
    <row r="175" spans="1:12" x14ac:dyDescent="0.25">
      <c r="A175" s="124" t="s">
        <v>539</v>
      </c>
      <c r="B175" s="17">
        <f>+'SCC x Atuacao = Comércio'!B207/'SCC x Atuacao = Comércio'!B175-1</f>
        <v>0.20476848264507508</v>
      </c>
      <c r="C175" s="17" t="e">
        <f>+'SCC x Atuacao = Comércio'!C207/'SCC x Atuacao = Comércio'!C175-1</f>
        <v>#DIV/0!</v>
      </c>
      <c r="D175" s="17" t="e">
        <f>+'SCC x Atuacao = Comércio'!D207/'SCC x Atuacao = Comércio'!D175-1</f>
        <v>#DIV/0!</v>
      </c>
      <c r="E175" s="17" t="e">
        <f>+'SCC x Atuacao = Comércio'!E207/'SCC x Atuacao = Comércio'!E175-1</f>
        <v>#DIV/0!</v>
      </c>
      <c r="F175" s="17">
        <f>+'SCC x Atuacao = Comércio'!F207/'SCC x Atuacao = Comércio'!F175-1</f>
        <v>0.17228742012258635</v>
      </c>
      <c r="G175" s="17" t="e">
        <f>+'SCC x Atuacao = Comércio'!G207/'SCC x Atuacao = Comércio'!G175-1</f>
        <v>#DIV/0!</v>
      </c>
      <c r="H175" s="17" t="e">
        <f>+'SCC x Atuacao = Comércio'!H207/'SCC x Atuacao = Comércio'!H175-1</f>
        <v>#DIV/0!</v>
      </c>
      <c r="I175" s="17">
        <f>+'SCC x Atuacao = Comércio'!I207/'SCC x Atuacao = Comércio'!I175-1</f>
        <v>0.23048298261693212</v>
      </c>
      <c r="J175" s="17" t="e">
        <f>+'SCC x Atuacao = Comércio'!J207/'SCC x Atuacao = Comércio'!J175-1</f>
        <v>#DIV/0!</v>
      </c>
      <c r="K175" s="17" t="e">
        <f>+'SCC x Atuacao = Comércio'!K207/'SCC x Atuacao = Comércio'!K175-1</f>
        <v>#DIV/0!</v>
      </c>
      <c r="L175" s="17">
        <f>+'SCC x Atuacao = Comércio'!L207/'SCC x Atuacao = Comércio'!L175-1</f>
        <v>0.18002191574453863</v>
      </c>
    </row>
    <row r="176" spans="1:12" x14ac:dyDescent="0.25">
      <c r="A176" s="124" t="s">
        <v>540</v>
      </c>
      <c r="B176" s="17">
        <f>+'SCC x Atuacao = Comércio'!B208/'SCC x Atuacao = Comércio'!B176-1</f>
        <v>0.21854458180279757</v>
      </c>
      <c r="C176" s="17" t="e">
        <f>+'SCC x Atuacao = Comércio'!C208/'SCC x Atuacao = Comércio'!C176-1</f>
        <v>#DIV/0!</v>
      </c>
      <c r="D176" s="17" t="e">
        <f>+'SCC x Atuacao = Comércio'!D208/'SCC x Atuacao = Comércio'!D176-1</f>
        <v>#DIV/0!</v>
      </c>
      <c r="E176" s="17" t="e">
        <f>+'SCC x Atuacao = Comércio'!E208/'SCC x Atuacao = Comércio'!E176-1</f>
        <v>#DIV/0!</v>
      </c>
      <c r="F176" s="17">
        <f>+'SCC x Atuacao = Comércio'!F208/'SCC x Atuacao = Comércio'!F176-1</f>
        <v>0.17817421567491198</v>
      </c>
      <c r="G176" s="17" t="e">
        <f>+'SCC x Atuacao = Comércio'!G208/'SCC x Atuacao = Comércio'!G176-1</f>
        <v>#DIV/0!</v>
      </c>
      <c r="H176" s="17" t="e">
        <f>+'SCC x Atuacao = Comércio'!H208/'SCC x Atuacao = Comércio'!H176-1</f>
        <v>#DIV/0!</v>
      </c>
      <c r="I176" s="17">
        <f>+'SCC x Atuacao = Comércio'!I208/'SCC x Atuacao = Comércio'!I176-1</f>
        <v>8.4838486588329598E-2</v>
      </c>
      <c r="J176" s="17" t="e">
        <f>+'SCC x Atuacao = Comércio'!J208/'SCC x Atuacao = Comércio'!J176-1</f>
        <v>#DIV/0!</v>
      </c>
      <c r="K176" s="17" t="e">
        <f>+'SCC x Atuacao = Comércio'!K208/'SCC x Atuacao = Comércio'!K176-1</f>
        <v>#DIV/0!</v>
      </c>
      <c r="L176" s="17">
        <f>+'SCC x Atuacao = Comércio'!L208/'SCC x Atuacao = Comércio'!L176-1</f>
        <v>0.17998888550989722</v>
      </c>
    </row>
    <row r="177" spans="1:12" x14ac:dyDescent="0.25">
      <c r="A177" s="124" t="s">
        <v>541</v>
      </c>
      <c r="B177" s="17">
        <f>+'SCC x Atuacao = Comércio'!B209/'SCC x Atuacao = Comércio'!B177-1</f>
        <v>0.41804095127407814</v>
      </c>
      <c r="C177" s="17" t="e">
        <f>+'SCC x Atuacao = Comércio'!C209/'SCC x Atuacao = Comércio'!C177-1</f>
        <v>#DIV/0!</v>
      </c>
      <c r="D177" s="17" t="e">
        <f>+'SCC x Atuacao = Comércio'!D209/'SCC x Atuacao = Comércio'!D177-1</f>
        <v>#DIV/0!</v>
      </c>
      <c r="E177" s="17" t="e">
        <f>+'SCC x Atuacao = Comércio'!E209/'SCC x Atuacao = Comércio'!E177-1</f>
        <v>#DIV/0!</v>
      </c>
      <c r="F177" s="17">
        <f>+'SCC x Atuacao = Comércio'!F209/'SCC x Atuacao = Comércio'!F177-1</f>
        <v>6.356585792419045E-2</v>
      </c>
      <c r="G177" s="17" t="e">
        <f>+'SCC x Atuacao = Comércio'!G209/'SCC x Atuacao = Comércio'!G177-1</f>
        <v>#DIV/0!</v>
      </c>
      <c r="H177" s="17" t="e">
        <f>+'SCC x Atuacao = Comércio'!H209/'SCC x Atuacao = Comércio'!H177-1</f>
        <v>#DIV/0!</v>
      </c>
      <c r="I177" s="17">
        <f>+'SCC x Atuacao = Comércio'!I209/'SCC x Atuacao = Comércio'!I177-1</f>
        <v>-9.0307323977994458E-2</v>
      </c>
      <c r="J177" s="17" t="e">
        <f>+'SCC x Atuacao = Comércio'!J209/'SCC x Atuacao = Comércio'!J177-1</f>
        <v>#DIV/0!</v>
      </c>
      <c r="K177" s="17" t="e">
        <f>+'SCC x Atuacao = Comércio'!K209/'SCC x Atuacao = Comércio'!K177-1</f>
        <v>#DIV/0!</v>
      </c>
      <c r="L177" s="17">
        <f>+'SCC x Atuacao = Comércio'!L209/'SCC x Atuacao = Comércio'!L177-1</f>
        <v>7.5903146875416994E-2</v>
      </c>
    </row>
    <row r="178" spans="1:12" x14ac:dyDescent="0.25">
      <c r="A178" s="124" t="s">
        <v>542</v>
      </c>
      <c r="B178" s="17">
        <f>+'SCC x Atuacao = Comércio'!B210/'SCC x Atuacao = Comércio'!B178-1</f>
        <v>0.1696019316201951</v>
      </c>
      <c r="C178" s="17" t="e">
        <f>+'SCC x Atuacao = Comércio'!C210/'SCC x Atuacao = Comércio'!C178-1</f>
        <v>#DIV/0!</v>
      </c>
      <c r="D178" s="17" t="e">
        <f>+'SCC x Atuacao = Comércio'!D210/'SCC x Atuacao = Comércio'!D178-1</f>
        <v>#DIV/0!</v>
      </c>
      <c r="E178" s="17" t="e">
        <f>+'SCC x Atuacao = Comércio'!E210/'SCC x Atuacao = Comércio'!E178-1</f>
        <v>#DIV/0!</v>
      </c>
      <c r="F178" s="17">
        <f>+'SCC x Atuacao = Comércio'!F210/'SCC x Atuacao = Comércio'!F178-1</f>
        <v>0.112582712197693</v>
      </c>
      <c r="G178" s="17" t="e">
        <f>+'SCC x Atuacao = Comércio'!G210/'SCC x Atuacao = Comércio'!G178-1</f>
        <v>#DIV/0!</v>
      </c>
      <c r="H178" s="17" t="e">
        <f>+'SCC x Atuacao = Comércio'!H210/'SCC x Atuacao = Comércio'!H178-1</f>
        <v>#DIV/0!</v>
      </c>
      <c r="I178" s="17">
        <f>+'SCC x Atuacao = Comércio'!I210/'SCC x Atuacao = Comércio'!I178-1</f>
        <v>0.22408912788014534</v>
      </c>
      <c r="J178" s="17" t="e">
        <f>+'SCC x Atuacao = Comércio'!J210/'SCC x Atuacao = Comércio'!J178-1</f>
        <v>#DIV/0!</v>
      </c>
      <c r="K178" s="17" t="e">
        <f>+'SCC x Atuacao = Comércio'!K210/'SCC x Atuacao = Comércio'!K178-1</f>
        <v>#DIV/0!</v>
      </c>
      <c r="L178" s="17">
        <f>+'SCC x Atuacao = Comércio'!L210/'SCC x Atuacao = Comércio'!L178-1</f>
        <v>0.12256853712327098</v>
      </c>
    </row>
    <row r="179" spans="1:12" x14ac:dyDescent="0.25">
      <c r="A179" s="124" t="s">
        <v>543</v>
      </c>
      <c r="B179" s="17">
        <f>+'SCC x Atuacao = Comércio'!B211/'SCC x Atuacao = Comércio'!B179-1</f>
        <v>0.22545380963172534</v>
      </c>
      <c r="C179" s="17" t="e">
        <f>+'SCC x Atuacao = Comércio'!C211/'SCC x Atuacao = Comércio'!C179-1</f>
        <v>#DIV/0!</v>
      </c>
      <c r="D179" s="17" t="e">
        <f>+'SCC x Atuacao = Comércio'!D211/'SCC x Atuacao = Comércio'!D179-1</f>
        <v>#DIV/0!</v>
      </c>
      <c r="E179" s="17" t="e">
        <f>+'SCC x Atuacao = Comércio'!E211/'SCC x Atuacao = Comércio'!E179-1</f>
        <v>#DIV/0!</v>
      </c>
      <c r="F179" s="17">
        <f>+'SCC x Atuacao = Comércio'!F211/'SCC x Atuacao = Comércio'!F179-1</f>
        <v>5.2395861097403129E-2</v>
      </c>
      <c r="G179" s="17" t="e">
        <f>+'SCC x Atuacao = Comércio'!G211/'SCC x Atuacao = Comércio'!G179-1</f>
        <v>#DIV/0!</v>
      </c>
      <c r="H179" s="17" t="e">
        <f>+'SCC x Atuacao = Comércio'!H211/'SCC x Atuacao = Comércio'!H179-1</f>
        <v>#DIV/0!</v>
      </c>
      <c r="I179" s="17">
        <f>+'SCC x Atuacao = Comércio'!I211/'SCC x Atuacao = Comércio'!I179-1</f>
        <v>-0.12545599850655653</v>
      </c>
      <c r="J179" s="17" t="e">
        <f>+'SCC x Atuacao = Comércio'!J211/'SCC x Atuacao = Comércio'!J179-1</f>
        <v>#DIV/0!</v>
      </c>
      <c r="K179" s="17" t="e">
        <f>+'SCC x Atuacao = Comércio'!K211/'SCC x Atuacao = Comércio'!K179-1</f>
        <v>#DIV/0!</v>
      </c>
      <c r="L179" s="17">
        <f>+'SCC x Atuacao = Comércio'!L211/'SCC x Atuacao = Comércio'!L179-1</f>
        <v>7.8882858560020974E-2</v>
      </c>
    </row>
    <row r="180" spans="1:12" x14ac:dyDescent="0.25">
      <c r="A180" s="124" t="s">
        <v>544</v>
      </c>
      <c r="B180" s="17">
        <f>+'SCC x Atuacao = Comércio'!B212/'SCC x Atuacao = Comércio'!B180-1</f>
        <v>0.2102832065120428</v>
      </c>
      <c r="C180" s="17" t="e">
        <f>+'SCC x Atuacao = Comércio'!C212/'SCC x Atuacao = Comércio'!C180-1</f>
        <v>#DIV/0!</v>
      </c>
      <c r="D180" s="17" t="e">
        <f>+'SCC x Atuacao = Comércio'!D212/'SCC x Atuacao = Comércio'!D180-1</f>
        <v>#DIV/0!</v>
      </c>
      <c r="E180" s="17" t="e">
        <f>+'SCC x Atuacao = Comércio'!E212/'SCC x Atuacao = Comércio'!E180-1</f>
        <v>#DIV/0!</v>
      </c>
      <c r="F180" s="17">
        <f>+'SCC x Atuacao = Comércio'!F212/'SCC x Atuacao = Comércio'!F180-1</f>
        <v>-1.2008392454869399E-2</v>
      </c>
      <c r="G180" s="17" t="e">
        <f>+'SCC x Atuacao = Comércio'!G212/'SCC x Atuacao = Comércio'!G180-1</f>
        <v>#DIV/0!</v>
      </c>
      <c r="H180" s="17" t="e">
        <f>+'SCC x Atuacao = Comércio'!H212/'SCC x Atuacao = Comércio'!H180-1</f>
        <v>#DIV/0!</v>
      </c>
      <c r="I180" s="17">
        <f>+'SCC x Atuacao = Comércio'!I212/'SCC x Atuacao = Comércio'!I180-1</f>
        <v>-2.137602450373699E-2</v>
      </c>
      <c r="J180" s="17" t="e">
        <f>+'SCC x Atuacao = Comércio'!J212/'SCC x Atuacao = Comércio'!J180-1</f>
        <v>#DIV/0!</v>
      </c>
      <c r="K180" s="17" t="e">
        <f>+'SCC x Atuacao = Comércio'!K212/'SCC x Atuacao = Comércio'!K180-1</f>
        <v>#DIV/0!</v>
      </c>
      <c r="L180" s="17">
        <f>+'SCC x Atuacao = Comércio'!L212/'SCC x Atuacao = Comércio'!L180-1</f>
        <v>8.5906818939358587E-3</v>
      </c>
    </row>
    <row r="181" spans="1:12" x14ac:dyDescent="0.25">
      <c r="A181" s="124" t="s">
        <v>545</v>
      </c>
      <c r="B181" s="17">
        <f>+'SCC x Atuacao = Comércio'!B213/'SCC x Atuacao = Comércio'!B181-1</f>
        <v>0.20597431454772064</v>
      </c>
      <c r="C181" s="17" t="e">
        <f>+'SCC x Atuacao = Comércio'!C213/'SCC x Atuacao = Comércio'!C181-1</f>
        <v>#DIV/0!</v>
      </c>
      <c r="D181" s="17" t="e">
        <f>+'SCC x Atuacao = Comércio'!D213/'SCC x Atuacao = Comércio'!D181-1</f>
        <v>#DIV/0!</v>
      </c>
      <c r="E181" s="17" t="e">
        <f>+'SCC x Atuacao = Comércio'!E213/'SCC x Atuacao = Comércio'!E181-1</f>
        <v>#DIV/0!</v>
      </c>
      <c r="F181" s="17">
        <f>+'SCC x Atuacao = Comércio'!F213/'SCC x Atuacao = Comércio'!F181-1</f>
        <v>3.1349797049700978E-2</v>
      </c>
      <c r="G181" s="17" t="e">
        <f>+'SCC x Atuacao = Comércio'!G213/'SCC x Atuacao = Comércio'!G181-1</f>
        <v>#DIV/0!</v>
      </c>
      <c r="H181" s="17" t="e">
        <f>+'SCC x Atuacao = Comércio'!H213/'SCC x Atuacao = Comércio'!H181-1</f>
        <v>#DIV/0!</v>
      </c>
      <c r="I181" s="17">
        <f>+'SCC x Atuacao = Comércio'!I213/'SCC x Atuacao = Comércio'!I181-1</f>
        <v>7.7727506701585902E-3</v>
      </c>
      <c r="J181" s="17" t="e">
        <f>+'SCC x Atuacao = Comércio'!J213/'SCC x Atuacao = Comércio'!J181-1</f>
        <v>#DIV/0!</v>
      </c>
      <c r="K181" s="17" t="e">
        <f>+'SCC x Atuacao = Comércio'!K213/'SCC x Atuacao = Comércio'!K181-1</f>
        <v>#DIV/0!</v>
      </c>
      <c r="L181" s="17">
        <f>+'SCC x Atuacao = Comércio'!L213/'SCC x Atuacao = Comércio'!L181-1</f>
        <v>5.1217034598684652E-2</v>
      </c>
    </row>
    <row r="182" spans="1:12" x14ac:dyDescent="0.25">
      <c r="A182" s="124" t="s">
        <v>546</v>
      </c>
      <c r="B182" s="17">
        <f>+'SCC x Atuacao = Comércio'!B214/'SCC x Atuacao = Comércio'!B182-1</f>
        <v>0.24684286059121252</v>
      </c>
      <c r="C182" s="17" t="e">
        <f>+'SCC x Atuacao = Comércio'!C214/'SCC x Atuacao = Comércio'!C182-1</f>
        <v>#DIV/0!</v>
      </c>
      <c r="D182" s="17" t="e">
        <f>+'SCC x Atuacao = Comércio'!D214/'SCC x Atuacao = Comércio'!D182-1</f>
        <v>#DIV/0!</v>
      </c>
      <c r="E182" s="17" t="e">
        <f>+'SCC x Atuacao = Comércio'!E214/'SCC x Atuacao = Comércio'!E182-1</f>
        <v>#DIV/0!</v>
      </c>
      <c r="F182" s="17">
        <f>+'SCC x Atuacao = Comércio'!F214/'SCC x Atuacao = Comércio'!F182-1</f>
        <v>0.1059798729571968</v>
      </c>
      <c r="G182" s="17" t="e">
        <f>+'SCC x Atuacao = Comércio'!G214/'SCC x Atuacao = Comércio'!G182-1</f>
        <v>#DIV/0!</v>
      </c>
      <c r="H182" s="17" t="e">
        <f>+'SCC x Atuacao = Comércio'!H214/'SCC x Atuacao = Comércio'!H182-1</f>
        <v>#DIV/0!</v>
      </c>
      <c r="I182" s="17">
        <f>+'SCC x Atuacao = Comércio'!I214/'SCC x Atuacao = Comércio'!I182-1</f>
        <v>3.209788776402478E-2</v>
      </c>
      <c r="J182" s="17" t="e">
        <f>+'SCC x Atuacao = Comércio'!J214/'SCC x Atuacao = Comércio'!J182-1</f>
        <v>#DIV/0!</v>
      </c>
      <c r="K182" s="17" t="e">
        <f>+'SCC x Atuacao = Comércio'!K214/'SCC x Atuacao = Comércio'!K182-1</f>
        <v>#DIV/0!</v>
      </c>
      <c r="L182" s="17">
        <f>+'SCC x Atuacao = Comércio'!L214/'SCC x Atuacao = Comércio'!L182-1</f>
        <v>0.12203432784542367</v>
      </c>
    </row>
    <row r="183" spans="1:12" x14ac:dyDescent="0.25">
      <c r="A183" s="124" t="s">
        <v>547</v>
      </c>
      <c r="B183" s="17">
        <f>+'SCC x Atuacao = Comércio'!B215/'SCC x Atuacao = Comércio'!B183-1</f>
        <v>0.28142528526673916</v>
      </c>
      <c r="C183" s="17" t="e">
        <f>+'SCC x Atuacao = Comércio'!C215/'SCC x Atuacao = Comércio'!C183-1</f>
        <v>#DIV/0!</v>
      </c>
      <c r="D183" s="17" t="e">
        <f>+'SCC x Atuacao = Comércio'!D215/'SCC x Atuacao = Comércio'!D183-1</f>
        <v>#DIV/0!</v>
      </c>
      <c r="E183" s="17" t="e">
        <f>+'SCC x Atuacao = Comércio'!E215/'SCC x Atuacao = Comércio'!E183-1</f>
        <v>#DIV/0!</v>
      </c>
      <c r="F183" s="17">
        <f>+'SCC x Atuacao = Comércio'!F215/'SCC x Atuacao = Comércio'!F183-1</f>
        <v>3.0585512925328295E-2</v>
      </c>
      <c r="G183" s="17" t="e">
        <f>+'SCC x Atuacao = Comércio'!G215/'SCC x Atuacao = Comércio'!G183-1</f>
        <v>#DIV/0!</v>
      </c>
      <c r="H183" s="17" t="e">
        <f>+'SCC x Atuacao = Comércio'!H215/'SCC x Atuacao = Comércio'!H183-1</f>
        <v>#DIV/0!</v>
      </c>
      <c r="I183" s="17">
        <f>+'SCC x Atuacao = Comércio'!I215/'SCC x Atuacao = Comércio'!I183-1</f>
        <v>9.6802676584601954E-3</v>
      </c>
      <c r="J183" s="17" t="e">
        <f>+'SCC x Atuacao = Comércio'!J215/'SCC x Atuacao = Comércio'!J183-1</f>
        <v>#DIV/0!</v>
      </c>
      <c r="K183" s="17" t="e">
        <f>+'SCC x Atuacao = Comércio'!K215/'SCC x Atuacao = Comércio'!K183-1</f>
        <v>#DIV/0!</v>
      </c>
      <c r="L183" s="17">
        <f>+'SCC x Atuacao = Comércio'!L215/'SCC x Atuacao = Comércio'!L183-1</f>
        <v>6.1392079004017441E-2</v>
      </c>
    </row>
    <row r="184" spans="1:12" x14ac:dyDescent="0.25">
      <c r="A184" s="124" t="s">
        <v>548</v>
      </c>
      <c r="B184" s="17">
        <f>+'SCC x Atuacao = Comércio'!B216/'SCC x Atuacao = Comércio'!B184-1</f>
        <v>0.36971238300720755</v>
      </c>
      <c r="C184" s="17" t="e">
        <f>+'SCC x Atuacao = Comércio'!C216/'SCC x Atuacao = Comércio'!C184-1</f>
        <v>#DIV/0!</v>
      </c>
      <c r="D184" s="17" t="e">
        <f>+'SCC x Atuacao = Comércio'!D216/'SCC x Atuacao = Comércio'!D184-1</f>
        <v>#DIV/0!</v>
      </c>
      <c r="E184" s="17" t="e">
        <f>+'SCC x Atuacao = Comércio'!E216/'SCC x Atuacao = Comércio'!E184-1</f>
        <v>#DIV/0!</v>
      </c>
      <c r="F184" s="17">
        <f>+'SCC x Atuacao = Comércio'!F216/'SCC x Atuacao = Comércio'!F184-1</f>
        <v>4.2947435619352436E-2</v>
      </c>
      <c r="G184" s="17" t="e">
        <f>+'SCC x Atuacao = Comércio'!G216/'SCC x Atuacao = Comércio'!G184-1</f>
        <v>#DIV/0!</v>
      </c>
      <c r="H184" s="17" t="e">
        <f>+'SCC x Atuacao = Comércio'!H216/'SCC x Atuacao = Comércio'!H184-1</f>
        <v>#DIV/0!</v>
      </c>
      <c r="I184" s="17">
        <f>+'SCC x Atuacao = Comércio'!I216/'SCC x Atuacao = Comércio'!I184-1</f>
        <v>0.16853408352842791</v>
      </c>
      <c r="J184" s="17" t="e">
        <f>+'SCC x Atuacao = Comércio'!J216/'SCC x Atuacao = Comércio'!J184-1</f>
        <v>#DIV/0!</v>
      </c>
      <c r="K184" s="17" t="e">
        <f>+'SCC x Atuacao = Comércio'!K216/'SCC x Atuacao = Comércio'!K184-1</f>
        <v>#DIV/0!</v>
      </c>
      <c r="L184" s="17">
        <f>+'SCC x Atuacao = Comércio'!L216/'SCC x Atuacao = Comércio'!L184-1</f>
        <v>7.9038800255765151E-2</v>
      </c>
    </row>
    <row r="185" spans="1:12" x14ac:dyDescent="0.25">
      <c r="A185" s="124" t="s">
        <v>549</v>
      </c>
      <c r="B185" s="17">
        <f>+'SCC x Atuacao = Comércio'!B217/'SCC x Atuacao = Comércio'!B185-1</f>
        <v>0.1849945724032187</v>
      </c>
      <c r="C185" s="17" t="e">
        <f>+'SCC x Atuacao = Comércio'!C217/'SCC x Atuacao = Comércio'!C185-1</f>
        <v>#DIV/0!</v>
      </c>
      <c r="D185" s="17" t="e">
        <f>+'SCC x Atuacao = Comércio'!D217/'SCC x Atuacao = Comércio'!D185-1</f>
        <v>#DIV/0!</v>
      </c>
      <c r="E185" s="17" t="e">
        <f>+'SCC x Atuacao = Comércio'!E217/'SCC x Atuacao = Comércio'!E185-1</f>
        <v>#DIV/0!</v>
      </c>
      <c r="F185" s="17">
        <f>+'SCC x Atuacao = Comércio'!F217/'SCC x Atuacao = Comércio'!F185-1</f>
        <v>-2.7678212238935185E-4</v>
      </c>
      <c r="G185" s="17" t="e">
        <f>+'SCC x Atuacao = Comércio'!G217/'SCC x Atuacao = Comércio'!G185-1</f>
        <v>#DIV/0!</v>
      </c>
      <c r="H185" s="17" t="e">
        <f>+'SCC x Atuacao = Comércio'!H217/'SCC x Atuacao = Comércio'!H185-1</f>
        <v>#DIV/0!</v>
      </c>
      <c r="I185" s="17">
        <f>+'SCC x Atuacao = Comércio'!I217/'SCC x Atuacao = Comércio'!I185-1</f>
        <v>9.7131642694250564E-2</v>
      </c>
      <c r="J185" s="17" t="e">
        <f>+'SCC x Atuacao = Comércio'!J217/'SCC x Atuacao = Comércio'!J185-1</f>
        <v>#DIV/0!</v>
      </c>
      <c r="K185" s="17" t="e">
        <f>+'SCC x Atuacao = Comércio'!K217/'SCC x Atuacao = Comércio'!K185-1</f>
        <v>#DIV/0!</v>
      </c>
      <c r="L185" s="17">
        <f>+'SCC x Atuacao = Comércio'!L217/'SCC x Atuacao = Comércio'!L185-1</f>
        <v>3.8579148382295037E-2</v>
      </c>
    </row>
    <row r="186" spans="1:12" x14ac:dyDescent="0.25">
      <c r="A186" s="124" t="s">
        <v>550</v>
      </c>
      <c r="B186" s="17">
        <f>+'SCC x Atuacao = Comércio'!B218/'SCC x Atuacao = Comércio'!B186-1</f>
        <v>0.23508709630974756</v>
      </c>
      <c r="C186" s="17" t="e">
        <f>+'SCC x Atuacao = Comércio'!C218/'SCC x Atuacao = Comércio'!C186-1</f>
        <v>#DIV/0!</v>
      </c>
      <c r="D186" s="17" t="e">
        <f>+'SCC x Atuacao = Comércio'!D218/'SCC x Atuacao = Comércio'!D186-1</f>
        <v>#DIV/0!</v>
      </c>
      <c r="E186" s="17" t="e">
        <f>+'SCC x Atuacao = Comércio'!E218/'SCC x Atuacao = Comércio'!E186-1</f>
        <v>#DIV/0!</v>
      </c>
      <c r="F186" s="17">
        <f>+'SCC x Atuacao = Comércio'!F218/'SCC x Atuacao = Comércio'!F186-1</f>
        <v>4.9583597737185681E-2</v>
      </c>
      <c r="G186" s="17" t="e">
        <f>+'SCC x Atuacao = Comércio'!G218/'SCC x Atuacao = Comércio'!G186-1</f>
        <v>#DIV/0!</v>
      </c>
      <c r="H186" s="17" t="e">
        <f>+'SCC x Atuacao = Comércio'!H218/'SCC x Atuacao = Comércio'!H186-1</f>
        <v>#DIV/0!</v>
      </c>
      <c r="I186" s="17">
        <f>+'SCC x Atuacao = Comércio'!I218/'SCC x Atuacao = Comércio'!I186-1</f>
        <v>-6.7473643354655666E-2</v>
      </c>
      <c r="J186" s="17" t="e">
        <f>+'SCC x Atuacao = Comércio'!J218/'SCC x Atuacao = Comércio'!J186-1</f>
        <v>#DIV/0!</v>
      </c>
      <c r="K186" s="17" t="e">
        <f>+'SCC x Atuacao = Comércio'!K218/'SCC x Atuacao = Comércio'!K186-1</f>
        <v>#DIV/0!</v>
      </c>
      <c r="L186" s="17">
        <f>+'SCC x Atuacao = Comércio'!L218/'SCC x Atuacao = Comércio'!L186-1</f>
        <v>8.4441885043201381E-2</v>
      </c>
    </row>
    <row r="187" spans="1:12" x14ac:dyDescent="0.25">
      <c r="A187" s="124" t="s">
        <v>551</v>
      </c>
      <c r="B187" s="17">
        <f>+'SCC x Atuacao = Comércio'!B219/'SCC x Atuacao = Comércio'!B187-1</f>
        <v>0.29155899913545547</v>
      </c>
      <c r="C187" s="17" t="e">
        <f>+'SCC x Atuacao = Comércio'!C219/'SCC x Atuacao = Comércio'!C187-1</f>
        <v>#DIV/0!</v>
      </c>
      <c r="D187" s="17" t="e">
        <f>+'SCC x Atuacao = Comércio'!D219/'SCC x Atuacao = Comércio'!D187-1</f>
        <v>#DIV/0!</v>
      </c>
      <c r="E187" s="17" t="e">
        <f>+'SCC x Atuacao = Comércio'!E219/'SCC x Atuacao = Comércio'!E187-1</f>
        <v>#DIV/0!</v>
      </c>
      <c r="F187" s="17">
        <f>+'SCC x Atuacao = Comércio'!F219/'SCC x Atuacao = Comércio'!F187-1</f>
        <v>5.2971196601761417E-2</v>
      </c>
      <c r="G187" s="17" t="e">
        <f>+'SCC x Atuacao = Comércio'!G219/'SCC x Atuacao = Comércio'!G187-1</f>
        <v>#DIV/0!</v>
      </c>
      <c r="H187" s="17" t="e">
        <f>+'SCC x Atuacao = Comércio'!H219/'SCC x Atuacao = Comércio'!H187-1</f>
        <v>#DIV/0!</v>
      </c>
      <c r="I187" s="17">
        <f>+'SCC x Atuacao = Comércio'!I219/'SCC x Atuacao = Comércio'!I187-1</f>
        <v>1.8531600723170616E-2</v>
      </c>
      <c r="J187" s="17" t="e">
        <f>+'SCC x Atuacao = Comércio'!J219/'SCC x Atuacao = Comércio'!J187-1</f>
        <v>#DIV/0!</v>
      </c>
      <c r="K187" s="17" t="e">
        <f>+'SCC x Atuacao = Comércio'!K219/'SCC x Atuacao = Comércio'!K187-1</f>
        <v>#DIV/0!</v>
      </c>
      <c r="L187" s="17">
        <f>+'SCC x Atuacao = Comércio'!L219/'SCC x Atuacao = Comércio'!L187-1</f>
        <v>8.938672163103667E-2</v>
      </c>
    </row>
    <row r="188" spans="1:12" x14ac:dyDescent="0.25">
      <c r="A188" s="124" t="s">
        <v>552</v>
      </c>
      <c r="B188" s="17">
        <f>+'SCC x Atuacao = Comércio'!B220/'SCC x Atuacao = Comércio'!B188-1</f>
        <v>0.23178646851632556</v>
      </c>
      <c r="C188" s="17" t="e">
        <f>+'SCC x Atuacao = Comércio'!C220/'SCC x Atuacao = Comércio'!C188-1</f>
        <v>#DIV/0!</v>
      </c>
      <c r="D188" s="17" t="e">
        <f>+'SCC x Atuacao = Comércio'!D220/'SCC x Atuacao = Comércio'!D188-1</f>
        <v>#DIV/0!</v>
      </c>
      <c r="E188" s="17" t="e">
        <f>+'SCC x Atuacao = Comércio'!E220/'SCC x Atuacao = Comércio'!E188-1</f>
        <v>#DIV/0!</v>
      </c>
      <c r="F188" s="17">
        <f>+'SCC x Atuacao = Comércio'!F220/'SCC x Atuacao = Comércio'!F188-1</f>
        <v>5.3870112491351652E-2</v>
      </c>
      <c r="G188" s="17" t="e">
        <f>+'SCC x Atuacao = Comércio'!G220/'SCC x Atuacao = Comércio'!G188-1</f>
        <v>#DIV/0!</v>
      </c>
      <c r="H188" s="17" t="e">
        <f>+'SCC x Atuacao = Comércio'!H220/'SCC x Atuacao = Comércio'!H188-1</f>
        <v>#DIV/0!</v>
      </c>
      <c r="I188" s="17">
        <f>+'SCC x Atuacao = Comércio'!I220/'SCC x Atuacao = Comércio'!I188-1</f>
        <v>3.3312491804431854E-2</v>
      </c>
      <c r="J188" s="17" t="e">
        <f>+'SCC x Atuacao = Comércio'!J220/'SCC x Atuacao = Comércio'!J188-1</f>
        <v>#DIV/0!</v>
      </c>
      <c r="K188" s="17" t="e">
        <f>+'SCC x Atuacao = Comércio'!K220/'SCC x Atuacao = Comércio'!K188-1</f>
        <v>#DIV/0!</v>
      </c>
      <c r="L188" s="17">
        <f>+'SCC x Atuacao = Comércio'!L220/'SCC x Atuacao = Comércio'!L188-1</f>
        <v>8.8969662010537798E-2</v>
      </c>
    </row>
    <row r="189" spans="1:12" x14ac:dyDescent="0.25">
      <c r="A189" s="124" t="s">
        <v>553</v>
      </c>
      <c r="B189" s="17">
        <f>+'SCC x Atuacao = Comércio'!B221/'SCC x Atuacao = Comércio'!B189-1</f>
        <v>0.18569180815739905</v>
      </c>
      <c r="C189" s="17" t="e">
        <f>+'SCC x Atuacao = Comércio'!C221/'SCC x Atuacao = Comércio'!C189-1</f>
        <v>#DIV/0!</v>
      </c>
      <c r="D189" s="17" t="e">
        <f>+'SCC x Atuacao = Comércio'!D221/'SCC x Atuacao = Comércio'!D189-1</f>
        <v>#DIV/0!</v>
      </c>
      <c r="E189" s="17" t="e">
        <f>+'SCC x Atuacao = Comércio'!E221/'SCC x Atuacao = Comércio'!E189-1</f>
        <v>#DIV/0!</v>
      </c>
      <c r="F189" s="17">
        <f>+'SCC x Atuacao = Comércio'!F221/'SCC x Atuacao = Comércio'!F189-1</f>
        <v>-7.3599585844024373E-2</v>
      </c>
      <c r="G189" s="17" t="e">
        <f>+'SCC x Atuacao = Comércio'!G221/'SCC x Atuacao = Comércio'!G189-1</f>
        <v>#DIV/0!</v>
      </c>
      <c r="H189" s="17" t="e">
        <f>+'SCC x Atuacao = Comércio'!H221/'SCC x Atuacao = Comércio'!H189-1</f>
        <v>#DIV/0!</v>
      </c>
      <c r="I189" s="17">
        <f>+'SCC x Atuacao = Comércio'!I221/'SCC x Atuacao = Comércio'!I189-1</f>
        <v>0.11731058744548473</v>
      </c>
      <c r="J189" s="17" t="e">
        <f>+'SCC x Atuacao = Comércio'!J221/'SCC x Atuacao = Comércio'!J189-1</f>
        <v>#DIV/0!</v>
      </c>
      <c r="K189" s="17" t="e">
        <f>+'SCC x Atuacao = Comércio'!K221/'SCC x Atuacao = Comércio'!K189-1</f>
        <v>#DIV/0!</v>
      </c>
      <c r="L189" s="17">
        <f>+'SCC x Atuacao = Comércio'!L221/'SCC x Atuacao = Comércio'!L189-1</f>
        <v>-3.1684304414412168E-2</v>
      </c>
    </row>
    <row r="190" spans="1:12" x14ac:dyDescent="0.25">
      <c r="A190" s="124" t="s">
        <v>554</v>
      </c>
      <c r="B190" s="17">
        <f>+'SCC x Atuacao = Comércio'!B222/'SCC x Atuacao = Comércio'!B190-1</f>
        <v>0.16921453555243371</v>
      </c>
      <c r="C190" s="17" t="e">
        <f>+'SCC x Atuacao = Comércio'!C222/'SCC x Atuacao = Comércio'!C190-1</f>
        <v>#DIV/0!</v>
      </c>
      <c r="D190" s="17" t="e">
        <f>+'SCC x Atuacao = Comércio'!D222/'SCC x Atuacao = Comércio'!D190-1</f>
        <v>#DIV/0!</v>
      </c>
      <c r="E190" s="17" t="e">
        <f>+'SCC x Atuacao = Comércio'!E222/'SCC x Atuacao = Comércio'!E190-1</f>
        <v>#DIV/0!</v>
      </c>
      <c r="F190" s="17">
        <f>+'SCC x Atuacao = Comércio'!F222/'SCC x Atuacao = Comércio'!F190-1</f>
        <v>2.6281142808998181E-2</v>
      </c>
      <c r="G190" s="17" t="e">
        <f>+'SCC x Atuacao = Comércio'!G222/'SCC x Atuacao = Comércio'!G190-1</f>
        <v>#DIV/0!</v>
      </c>
      <c r="H190" s="17" t="e">
        <f>+'SCC x Atuacao = Comércio'!H222/'SCC x Atuacao = Comércio'!H190-1</f>
        <v>#DIV/0!</v>
      </c>
      <c r="I190" s="17">
        <f>+'SCC x Atuacao = Comércio'!I222/'SCC x Atuacao = Comércio'!I190-1</f>
        <v>0.26926394969458833</v>
      </c>
      <c r="J190" s="17" t="e">
        <f>+'SCC x Atuacao = Comércio'!J222/'SCC x Atuacao = Comércio'!J190-1</f>
        <v>#DIV/0!</v>
      </c>
      <c r="K190" s="17" t="e">
        <f>+'SCC x Atuacao = Comércio'!K222/'SCC x Atuacao = Comércio'!K190-1</f>
        <v>#DIV/0!</v>
      </c>
      <c r="L190" s="17">
        <f>+'SCC x Atuacao = Comércio'!L222/'SCC x Atuacao = Comércio'!L190-1</f>
        <v>6.2068520401128202E-2</v>
      </c>
    </row>
    <row r="191" spans="1:12" x14ac:dyDescent="0.25">
      <c r="A191" s="124" t="s">
        <v>555</v>
      </c>
      <c r="B191" s="17">
        <f>+'SCC x Atuacao = Comércio'!B223/'SCC x Atuacao = Comércio'!B191-1</f>
        <v>0.29281090530080989</v>
      </c>
      <c r="C191" s="17" t="e">
        <f>+'SCC x Atuacao = Comércio'!C223/'SCC x Atuacao = Comércio'!C191-1</f>
        <v>#DIV/0!</v>
      </c>
      <c r="D191" s="17" t="e">
        <f>+'SCC x Atuacao = Comércio'!D223/'SCC x Atuacao = Comércio'!D191-1</f>
        <v>#DIV/0!</v>
      </c>
      <c r="E191" s="17" t="e">
        <f>+'SCC x Atuacao = Comércio'!E223/'SCC x Atuacao = Comércio'!E191-1</f>
        <v>#DIV/0!</v>
      </c>
      <c r="F191" s="17">
        <f>+'SCC x Atuacao = Comércio'!F223/'SCC x Atuacao = Comércio'!F191-1</f>
        <v>8.9272088138766748E-2</v>
      </c>
      <c r="G191" s="17" t="e">
        <f>+'SCC x Atuacao = Comércio'!G223/'SCC x Atuacao = Comércio'!G191-1</f>
        <v>#DIV/0!</v>
      </c>
      <c r="H191" s="17" t="e">
        <f>+'SCC x Atuacao = Comércio'!H223/'SCC x Atuacao = Comércio'!H191-1</f>
        <v>#DIV/0!</v>
      </c>
      <c r="I191" s="17">
        <f>+'SCC x Atuacao = Comércio'!I223/'SCC x Atuacao = Comércio'!I191-1</f>
        <v>0.33507917526424813</v>
      </c>
      <c r="J191" s="17" t="e">
        <f>+'SCC x Atuacao = Comércio'!J223/'SCC x Atuacao = Comércio'!J191-1</f>
        <v>#DIV/0!</v>
      </c>
      <c r="K191" s="17" t="e">
        <f>+'SCC x Atuacao = Comércio'!K223/'SCC x Atuacao = Comércio'!K191-1</f>
        <v>#DIV/0!</v>
      </c>
      <c r="L191" s="17">
        <f>+'SCC x Atuacao = Comércio'!L223/'SCC x Atuacao = Comércio'!L191-1</f>
        <v>0.12770378176543384</v>
      </c>
    </row>
    <row r="192" spans="1:12" x14ac:dyDescent="0.25">
      <c r="A192" s="124" t="s">
        <v>95</v>
      </c>
      <c r="B192" s="17">
        <f>+'SCC x Atuacao = Comércio'!B224/'SCC x Atuacao = Comércio'!B192-1</f>
        <v>0.28593347420652537</v>
      </c>
      <c r="C192" s="17" t="e">
        <f>+'SCC x Atuacao = Comércio'!C224/'SCC x Atuacao = Comércio'!C192-1</f>
        <v>#DIV/0!</v>
      </c>
      <c r="D192" s="17" t="e">
        <f>+'SCC x Atuacao = Comércio'!D224/'SCC x Atuacao = Comércio'!D192-1</f>
        <v>#DIV/0!</v>
      </c>
      <c r="E192" s="17" t="e">
        <f>+'SCC x Atuacao = Comércio'!E224/'SCC x Atuacao = Comércio'!E192-1</f>
        <v>#DIV/0!</v>
      </c>
      <c r="F192" s="17">
        <f>+'SCC x Atuacao = Comércio'!F224/'SCC x Atuacao = Comércio'!F192-1</f>
        <v>3.8991749559229127E-2</v>
      </c>
      <c r="G192" s="17" t="e">
        <f>+'SCC x Atuacao = Comércio'!G224/'SCC x Atuacao = Comércio'!G192-1</f>
        <v>#DIV/0!</v>
      </c>
      <c r="H192" s="17" t="e">
        <f>+'SCC x Atuacao = Comércio'!H224/'SCC x Atuacao = Comércio'!H192-1</f>
        <v>#DIV/0!</v>
      </c>
      <c r="I192" s="17">
        <f>+'SCC x Atuacao = Comércio'!I224/'SCC x Atuacao = Comércio'!I192-1</f>
        <v>9.1244811601358222E-2</v>
      </c>
      <c r="J192" s="17" t="e">
        <f>+'SCC x Atuacao = Comércio'!J224/'SCC x Atuacao = Comércio'!J192-1</f>
        <v>#DIV/0!</v>
      </c>
      <c r="K192" s="17" t="e">
        <f>+'SCC x Atuacao = Comércio'!K224/'SCC x Atuacao = Comércio'!K192-1</f>
        <v>#DIV/0!</v>
      </c>
      <c r="L192" s="17">
        <f>+'SCC x Atuacao = Comércio'!L224/'SCC x Atuacao = Comércio'!L192-1</f>
        <v>7.0846182404677993E-2</v>
      </c>
    </row>
    <row r="193" spans="1:12" x14ac:dyDescent="0.25">
      <c r="B193" s="18"/>
      <c r="C193" s="18"/>
      <c r="D193" s="18"/>
      <c r="E193" s="18"/>
      <c r="F193" s="18"/>
      <c r="G193" s="18"/>
      <c r="H193" s="18"/>
      <c r="I193" s="18"/>
      <c r="J193" s="18"/>
      <c r="K193" s="18"/>
    </row>
    <row r="194" spans="1:12" x14ac:dyDescent="0.25">
      <c r="A194" s="124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</row>
    <row r="195" spans="1:12" s="124" customFormat="1" x14ac:dyDescent="0.25">
      <c r="B195" s="124">
        <v>2014</v>
      </c>
      <c r="C195" s="124">
        <v>2014</v>
      </c>
      <c r="D195" s="124">
        <v>2014</v>
      </c>
      <c r="E195" s="124">
        <v>2014</v>
      </c>
      <c r="F195" s="124">
        <v>2014</v>
      </c>
      <c r="G195" s="124">
        <v>2014</v>
      </c>
      <c r="H195" s="124">
        <v>2014</v>
      </c>
      <c r="I195" s="124">
        <v>2014</v>
      </c>
      <c r="J195" s="124">
        <v>2014</v>
      </c>
      <c r="K195" s="124">
        <v>2014</v>
      </c>
      <c r="L195" s="124">
        <v>2014</v>
      </c>
    </row>
    <row r="196" spans="1:12" x14ac:dyDescent="0.25">
      <c r="A196" s="124"/>
      <c r="B196" s="124" t="s">
        <v>780</v>
      </c>
      <c r="C196" s="124" t="s">
        <v>782</v>
      </c>
      <c r="D196" s="124" t="s">
        <v>23</v>
      </c>
      <c r="E196" s="124" t="s">
        <v>787</v>
      </c>
      <c r="F196" s="124" t="s">
        <v>788</v>
      </c>
      <c r="G196" s="124" t="s">
        <v>791</v>
      </c>
      <c r="H196" s="124" t="s">
        <v>25</v>
      </c>
      <c r="I196" s="124" t="s">
        <v>24</v>
      </c>
      <c r="J196" s="124" t="s">
        <v>35</v>
      </c>
      <c r="K196" s="124" t="s">
        <v>795</v>
      </c>
      <c r="L196" s="124" t="s">
        <v>935</v>
      </c>
    </row>
    <row r="197" spans="1:12" x14ac:dyDescent="0.25">
      <c r="A197" s="124" t="s">
        <v>529</v>
      </c>
      <c r="B197" s="17">
        <f>+'SCC x Atuacao = Comércio'!B229/'SCC x Atuacao = Comércio'!B197-1</f>
        <v>-4.3489648726130592E-2</v>
      </c>
      <c r="C197" s="17" t="e">
        <f>+'SCC x Atuacao = Comércio'!C229/'SCC x Atuacao = Comércio'!C197-1</f>
        <v>#DIV/0!</v>
      </c>
      <c r="D197" s="17" t="e">
        <f>+'SCC x Atuacao = Comércio'!D229/'SCC x Atuacao = Comércio'!D197-1</f>
        <v>#DIV/0!</v>
      </c>
      <c r="E197" s="17" t="e">
        <f>+'SCC x Atuacao = Comércio'!E229/'SCC x Atuacao = Comércio'!E197-1</f>
        <v>#DIV/0!</v>
      </c>
      <c r="F197" s="17">
        <f>+'SCC x Atuacao = Comércio'!F229/'SCC x Atuacao = Comércio'!F197-1</f>
        <v>2.8334153423070996E-2</v>
      </c>
      <c r="G197" s="17" t="e">
        <f>+'SCC x Atuacao = Comércio'!G229/'SCC x Atuacao = Comércio'!G197-1</f>
        <v>#DIV/0!</v>
      </c>
      <c r="H197" s="17" t="e">
        <f>+'SCC x Atuacao = Comércio'!H229/'SCC x Atuacao = Comércio'!H197-1</f>
        <v>#DIV/0!</v>
      </c>
      <c r="I197" s="17">
        <f>+'SCC x Atuacao = Comércio'!I229/'SCC x Atuacao = Comércio'!I197-1</f>
        <v>-1.3498222647352343E-2</v>
      </c>
      <c r="J197" s="17" t="e">
        <f>+'SCC x Atuacao = Comércio'!J229/'SCC x Atuacao = Comércio'!J197-1</f>
        <v>#DIV/0!</v>
      </c>
      <c r="K197" s="17" t="e">
        <f>+'SCC x Atuacao = Comércio'!K229/'SCC x Atuacao = Comércio'!K197-1</f>
        <v>#DIV/0!</v>
      </c>
      <c r="L197" s="17">
        <f>+'SCC x Atuacao = Comércio'!L229/'SCC x Atuacao = Comércio'!L197-1</f>
        <v>5.9097539512578123E-3</v>
      </c>
    </row>
    <row r="198" spans="1:12" x14ac:dyDescent="0.25">
      <c r="A198" s="124" t="s">
        <v>530</v>
      </c>
      <c r="B198" s="17">
        <f>+'SCC x Atuacao = Comércio'!B230/'SCC x Atuacao = Comércio'!B198-1</f>
        <v>0.30082263470546255</v>
      </c>
      <c r="C198" s="17" t="e">
        <f>+'SCC x Atuacao = Comércio'!C230/'SCC x Atuacao = Comércio'!C198-1</f>
        <v>#DIV/0!</v>
      </c>
      <c r="D198" s="17" t="e">
        <f>+'SCC x Atuacao = Comércio'!D230/'SCC x Atuacao = Comércio'!D198-1</f>
        <v>#DIV/0!</v>
      </c>
      <c r="E198" s="17" t="e">
        <f>+'SCC x Atuacao = Comércio'!E230/'SCC x Atuacao = Comércio'!E198-1</f>
        <v>#DIV/0!</v>
      </c>
      <c r="F198" s="17">
        <f>+'SCC x Atuacao = Comércio'!F230/'SCC x Atuacao = Comércio'!F198-1</f>
        <v>7.3007700456367175E-2</v>
      </c>
      <c r="G198" s="17" t="e">
        <f>+'SCC x Atuacao = Comércio'!G230/'SCC x Atuacao = Comércio'!G198-1</f>
        <v>#DIV/0!</v>
      </c>
      <c r="H198" s="17" t="e">
        <f>+'SCC x Atuacao = Comércio'!H230/'SCC x Atuacao = Comércio'!H198-1</f>
        <v>#DIV/0!</v>
      </c>
      <c r="I198" s="17">
        <f>+'SCC x Atuacao = Comércio'!I230/'SCC x Atuacao = Comércio'!I198-1</f>
        <v>0.19408789064758047</v>
      </c>
      <c r="J198" s="17" t="e">
        <f>+'SCC x Atuacao = Comércio'!J230/'SCC x Atuacao = Comércio'!J198-1</f>
        <v>#DIV/0!</v>
      </c>
      <c r="K198" s="17" t="e">
        <f>+'SCC x Atuacao = Comércio'!K230/'SCC x Atuacao = Comércio'!K198-1</f>
        <v>#DIV/0!</v>
      </c>
      <c r="L198" s="17">
        <f>+'SCC x Atuacao = Comércio'!L230/'SCC x Atuacao = Comércio'!L198-1</f>
        <v>0.12747068616237001</v>
      </c>
    </row>
    <row r="199" spans="1:12" x14ac:dyDescent="0.25">
      <c r="A199" s="124" t="s">
        <v>531</v>
      </c>
      <c r="B199" s="17">
        <f>+'SCC x Atuacao = Comércio'!B231/'SCC x Atuacao = Comércio'!B199-1</f>
        <v>0.14690424192530571</v>
      </c>
      <c r="C199" s="17" t="e">
        <f>+'SCC x Atuacao = Comércio'!C231/'SCC x Atuacao = Comércio'!C199-1</f>
        <v>#DIV/0!</v>
      </c>
      <c r="D199" s="17" t="e">
        <f>+'SCC x Atuacao = Comércio'!D231/'SCC x Atuacao = Comércio'!D199-1</f>
        <v>#DIV/0!</v>
      </c>
      <c r="E199" s="17" t="e">
        <f>+'SCC x Atuacao = Comércio'!E231/'SCC x Atuacao = Comércio'!E199-1</f>
        <v>#DIV/0!</v>
      </c>
      <c r="F199" s="17">
        <f>+'SCC x Atuacao = Comércio'!F231/'SCC x Atuacao = Comércio'!F199-1</f>
        <v>0.11748586706041175</v>
      </c>
      <c r="G199" s="17" t="e">
        <f>+'SCC x Atuacao = Comércio'!G231/'SCC x Atuacao = Comércio'!G199-1</f>
        <v>#DIV/0!</v>
      </c>
      <c r="H199" s="17" t="e">
        <f>+'SCC x Atuacao = Comércio'!H231/'SCC x Atuacao = Comércio'!H199-1</f>
        <v>#DIV/0!</v>
      </c>
      <c r="I199" s="17">
        <f>+'SCC x Atuacao = Comércio'!I231/'SCC x Atuacao = Comércio'!I199-1</f>
        <v>2.1945049562887897E-2</v>
      </c>
      <c r="J199" s="17" t="e">
        <f>+'SCC x Atuacao = Comércio'!J231/'SCC x Atuacao = Comércio'!J199-1</f>
        <v>#DIV/0!</v>
      </c>
      <c r="K199" s="17" t="e">
        <f>+'SCC x Atuacao = Comércio'!K231/'SCC x Atuacao = Comércio'!K199-1</f>
        <v>#DIV/0!</v>
      </c>
      <c r="L199" s="17">
        <f>+'SCC x Atuacao = Comércio'!L231/'SCC x Atuacao = Comércio'!L199-1</f>
        <v>0.11701472910498434</v>
      </c>
    </row>
    <row r="200" spans="1:12" x14ac:dyDescent="0.25">
      <c r="A200" s="124" t="s">
        <v>532</v>
      </c>
      <c r="B200" s="17">
        <f>+'SCC x Atuacao = Comércio'!B232/'SCC x Atuacao = Comércio'!B200-1</f>
        <v>0.57704097244464236</v>
      </c>
      <c r="C200" s="17" t="e">
        <f>+'SCC x Atuacao = Comércio'!C232/'SCC x Atuacao = Comércio'!C200-1</f>
        <v>#DIV/0!</v>
      </c>
      <c r="D200" s="17" t="e">
        <f>+'SCC x Atuacao = Comércio'!D232/'SCC x Atuacao = Comércio'!D200-1</f>
        <v>#DIV/0!</v>
      </c>
      <c r="E200" s="17" t="e">
        <f>+'SCC x Atuacao = Comércio'!E232/'SCC x Atuacao = Comércio'!E200-1</f>
        <v>#DIV/0!</v>
      </c>
      <c r="F200" s="17">
        <f>+'SCC x Atuacao = Comércio'!F232/'SCC x Atuacao = Comércio'!F200-1</f>
        <v>1.945330516216992E-2</v>
      </c>
      <c r="G200" s="17" t="e">
        <f>+'SCC x Atuacao = Comércio'!G232/'SCC x Atuacao = Comércio'!G200-1</f>
        <v>#DIV/0!</v>
      </c>
      <c r="H200" s="17" t="e">
        <f>+'SCC x Atuacao = Comércio'!H232/'SCC x Atuacao = Comércio'!H200-1</f>
        <v>#DIV/0!</v>
      </c>
      <c r="I200" s="17">
        <f>+'SCC x Atuacao = Comércio'!I232/'SCC x Atuacao = Comércio'!I200-1</f>
        <v>-0.17905202440614487</v>
      </c>
      <c r="J200" s="17" t="e">
        <f>+'SCC x Atuacao = Comércio'!J232/'SCC x Atuacao = Comércio'!J200-1</f>
        <v>#DIV/0!</v>
      </c>
      <c r="K200" s="17" t="e">
        <f>+'SCC x Atuacao = Comércio'!K232/'SCC x Atuacao = Comércio'!K200-1</f>
        <v>#DIV/0!</v>
      </c>
      <c r="L200" s="17">
        <f>+'SCC x Atuacao = Comércio'!L232/'SCC x Atuacao = Comércio'!L200-1</f>
        <v>3.4624430403211059E-2</v>
      </c>
    </row>
    <row r="201" spans="1:12" x14ac:dyDescent="0.25">
      <c r="A201" s="124" t="s">
        <v>533</v>
      </c>
      <c r="B201" s="17">
        <f>+'SCC x Atuacao = Comércio'!B233/'SCC x Atuacao = Comércio'!B201-1</f>
        <v>0.32913196104535558</v>
      </c>
      <c r="C201" s="17" t="e">
        <f>+'SCC x Atuacao = Comércio'!C233/'SCC x Atuacao = Comércio'!C201-1</f>
        <v>#DIV/0!</v>
      </c>
      <c r="D201" s="17" t="e">
        <f>+'SCC x Atuacao = Comércio'!D233/'SCC x Atuacao = Comércio'!D201-1</f>
        <v>#DIV/0!</v>
      </c>
      <c r="E201" s="17" t="e">
        <f>+'SCC x Atuacao = Comércio'!E233/'SCC x Atuacao = Comércio'!E201-1</f>
        <v>#DIV/0!</v>
      </c>
      <c r="F201" s="17">
        <f>+'SCC x Atuacao = Comércio'!F233/'SCC x Atuacao = Comércio'!F201-1</f>
        <v>3.3308758425023344E-2</v>
      </c>
      <c r="G201" s="17" t="e">
        <f>+'SCC x Atuacao = Comércio'!G233/'SCC x Atuacao = Comércio'!G201-1</f>
        <v>#DIV/0!</v>
      </c>
      <c r="H201" s="17" t="e">
        <f>+'SCC x Atuacao = Comércio'!H233/'SCC x Atuacao = Comércio'!H201-1</f>
        <v>#DIV/0!</v>
      </c>
      <c r="I201" s="17">
        <f>+'SCC x Atuacao = Comércio'!I233/'SCC x Atuacao = Comércio'!I201-1</f>
        <v>6.4282349859681398E-2</v>
      </c>
      <c r="J201" s="17" t="e">
        <f>+'SCC x Atuacao = Comércio'!J233/'SCC x Atuacao = Comércio'!J201-1</f>
        <v>#DIV/0!</v>
      </c>
      <c r="K201" s="17" t="e">
        <f>+'SCC x Atuacao = Comércio'!K233/'SCC x Atuacao = Comércio'!K201-1</f>
        <v>#DIV/0!</v>
      </c>
      <c r="L201" s="17">
        <f>+'SCC x Atuacao = Comércio'!L233/'SCC x Atuacao = Comércio'!L201-1</f>
        <v>6.9731179252844111E-2</v>
      </c>
    </row>
    <row r="202" spans="1:12" x14ac:dyDescent="0.25">
      <c r="A202" s="124" t="s">
        <v>534</v>
      </c>
      <c r="B202" s="17">
        <f>+'SCC x Atuacao = Comércio'!B234/'SCC x Atuacao = Comércio'!B202-1</f>
        <v>0.48633200251140596</v>
      </c>
      <c r="C202" s="17" t="e">
        <f>+'SCC x Atuacao = Comércio'!C234/'SCC x Atuacao = Comércio'!C202-1</f>
        <v>#DIV/0!</v>
      </c>
      <c r="D202" s="17" t="e">
        <f>+'SCC x Atuacao = Comércio'!D234/'SCC x Atuacao = Comércio'!D202-1</f>
        <v>#DIV/0!</v>
      </c>
      <c r="E202" s="17" t="e">
        <f>+'SCC x Atuacao = Comércio'!E234/'SCC x Atuacao = Comércio'!E202-1</f>
        <v>#DIV/0!</v>
      </c>
      <c r="F202" s="17">
        <f>+'SCC x Atuacao = Comércio'!F234/'SCC x Atuacao = Comércio'!F202-1</f>
        <v>-4.2629854355322183E-2</v>
      </c>
      <c r="G202" s="17" t="e">
        <f>+'SCC x Atuacao = Comércio'!G234/'SCC x Atuacao = Comércio'!G202-1</f>
        <v>#DIV/0!</v>
      </c>
      <c r="H202" s="17" t="e">
        <f>+'SCC x Atuacao = Comércio'!H234/'SCC x Atuacao = Comércio'!H202-1</f>
        <v>#DIV/0!</v>
      </c>
      <c r="I202" s="17">
        <f>+'SCC x Atuacao = Comércio'!I234/'SCC x Atuacao = Comércio'!I202-1</f>
        <v>-0.42732753780577748</v>
      </c>
      <c r="J202" s="17" t="e">
        <f>+'SCC x Atuacao = Comércio'!J234/'SCC x Atuacao = Comércio'!J202-1</f>
        <v>#DIV/0!</v>
      </c>
      <c r="K202" s="17" t="e">
        <f>+'SCC x Atuacao = Comércio'!K234/'SCC x Atuacao = Comércio'!K202-1</f>
        <v>#DIV/0!</v>
      </c>
      <c r="L202" s="17">
        <f>+'SCC x Atuacao = Comércio'!L234/'SCC x Atuacao = Comércio'!L202-1</f>
        <v>-3.3224146834904822E-3</v>
      </c>
    </row>
    <row r="203" spans="1:12" x14ac:dyDescent="0.25">
      <c r="A203" s="124" t="s">
        <v>535</v>
      </c>
      <c r="B203" s="17">
        <f>+'SCC x Atuacao = Comércio'!B235/'SCC x Atuacao = Comércio'!B203-1</f>
        <v>9.4731261233954589E-2</v>
      </c>
      <c r="C203" s="17" t="e">
        <f>+'SCC x Atuacao = Comércio'!C235/'SCC x Atuacao = Comércio'!C203-1</f>
        <v>#DIV/0!</v>
      </c>
      <c r="D203" s="17" t="e">
        <f>+'SCC x Atuacao = Comércio'!D235/'SCC x Atuacao = Comércio'!D203-1</f>
        <v>#DIV/0!</v>
      </c>
      <c r="E203" s="17" t="e">
        <f>+'SCC x Atuacao = Comércio'!E235/'SCC x Atuacao = Comércio'!E203-1</f>
        <v>#DIV/0!</v>
      </c>
      <c r="F203" s="17">
        <f>+'SCC x Atuacao = Comércio'!F235/'SCC x Atuacao = Comércio'!F203-1</f>
        <v>-0.12652077409282703</v>
      </c>
      <c r="G203" s="17" t="e">
        <f>+'SCC x Atuacao = Comércio'!G235/'SCC x Atuacao = Comércio'!G203-1</f>
        <v>#DIV/0!</v>
      </c>
      <c r="H203" s="17" t="e">
        <f>+'SCC x Atuacao = Comércio'!H235/'SCC x Atuacao = Comércio'!H203-1</f>
        <v>#DIV/0!</v>
      </c>
      <c r="I203" s="17">
        <f>+'SCC x Atuacao = Comércio'!I235/'SCC x Atuacao = Comércio'!I203-1</f>
        <v>-3.0747124499186373E-3</v>
      </c>
      <c r="J203" s="17" t="e">
        <f>+'SCC x Atuacao = Comércio'!J235/'SCC x Atuacao = Comércio'!J203-1</f>
        <v>#DIV/0!</v>
      </c>
      <c r="K203" s="17" t="e">
        <f>+'SCC x Atuacao = Comércio'!K235/'SCC x Atuacao = Comércio'!K203-1</f>
        <v>#DIV/0!</v>
      </c>
      <c r="L203" s="17">
        <f>+'SCC x Atuacao = Comércio'!L235/'SCC x Atuacao = Comércio'!L203-1</f>
        <v>-9.6108356827639407E-2</v>
      </c>
    </row>
    <row r="204" spans="1:12" x14ac:dyDescent="0.25">
      <c r="A204" s="124" t="s">
        <v>536</v>
      </c>
      <c r="B204" s="17">
        <f>+'SCC x Atuacao = Comércio'!B236/'SCC x Atuacao = Comércio'!B204-1</f>
        <v>0.14304822420554464</v>
      </c>
      <c r="C204" s="17" t="e">
        <f>+'SCC x Atuacao = Comércio'!C236/'SCC x Atuacao = Comércio'!C204-1</f>
        <v>#DIV/0!</v>
      </c>
      <c r="D204" s="17" t="e">
        <f>+'SCC x Atuacao = Comércio'!D236/'SCC x Atuacao = Comércio'!D204-1</f>
        <v>#DIV/0!</v>
      </c>
      <c r="E204" s="17" t="e">
        <f>+'SCC x Atuacao = Comércio'!E236/'SCC x Atuacao = Comércio'!E204-1</f>
        <v>#DIV/0!</v>
      </c>
      <c r="F204" s="17">
        <f>+'SCC x Atuacao = Comércio'!F236/'SCC x Atuacao = Comércio'!F204-1</f>
        <v>2.8993897445372951E-5</v>
      </c>
      <c r="G204" s="17" t="e">
        <f>+'SCC x Atuacao = Comércio'!G236/'SCC x Atuacao = Comércio'!G204-1</f>
        <v>#DIV/0!</v>
      </c>
      <c r="H204" s="17" t="e">
        <f>+'SCC x Atuacao = Comércio'!H236/'SCC x Atuacao = Comércio'!H204-1</f>
        <v>#DIV/0!</v>
      </c>
      <c r="I204" s="17">
        <f>+'SCC x Atuacao = Comércio'!I236/'SCC x Atuacao = Comércio'!I204-1</f>
        <v>-0.35527133364074348</v>
      </c>
      <c r="J204" s="17" t="e">
        <f>+'SCC x Atuacao = Comércio'!J236/'SCC x Atuacao = Comércio'!J204-1</f>
        <v>#DIV/0!</v>
      </c>
      <c r="K204" s="17" t="e">
        <f>+'SCC x Atuacao = Comércio'!K236/'SCC x Atuacao = Comércio'!K204-1</f>
        <v>#DIV/0!</v>
      </c>
      <c r="L204" s="17">
        <f>+'SCC x Atuacao = Comércio'!L236/'SCC x Atuacao = Comércio'!L204-1</f>
        <v>-3.4421460213994726E-3</v>
      </c>
    </row>
    <row r="205" spans="1:12" x14ac:dyDescent="0.25">
      <c r="A205" s="124" t="s">
        <v>537</v>
      </c>
      <c r="B205" s="17">
        <f>+'SCC x Atuacao = Comércio'!B237/'SCC x Atuacao = Comércio'!B205-1</f>
        <v>0.33834424669668439</v>
      </c>
      <c r="C205" s="17" t="e">
        <f>+'SCC x Atuacao = Comércio'!C237/'SCC x Atuacao = Comércio'!C205-1</f>
        <v>#DIV/0!</v>
      </c>
      <c r="D205" s="17" t="e">
        <f>+'SCC x Atuacao = Comércio'!D237/'SCC x Atuacao = Comércio'!D205-1</f>
        <v>#DIV/0!</v>
      </c>
      <c r="E205" s="17" t="e">
        <f>+'SCC x Atuacao = Comércio'!E237/'SCC x Atuacao = Comércio'!E205-1</f>
        <v>#DIV/0!</v>
      </c>
      <c r="F205" s="17">
        <f>+'SCC x Atuacao = Comércio'!F237/'SCC x Atuacao = Comércio'!F205-1</f>
        <v>-4.2445021332745414E-2</v>
      </c>
      <c r="G205" s="17" t="e">
        <f>+'SCC x Atuacao = Comércio'!G237/'SCC x Atuacao = Comércio'!G205-1</f>
        <v>#DIV/0!</v>
      </c>
      <c r="H205" s="17" t="e">
        <f>+'SCC x Atuacao = Comércio'!H237/'SCC x Atuacao = Comércio'!H205-1</f>
        <v>#DIV/0!</v>
      </c>
      <c r="I205" s="17">
        <f>+'SCC x Atuacao = Comércio'!I237/'SCC x Atuacao = Comércio'!I205-1</f>
        <v>3.6863069541924753E-2</v>
      </c>
      <c r="J205" s="17" t="e">
        <f>+'SCC x Atuacao = Comércio'!J237/'SCC x Atuacao = Comércio'!J205-1</f>
        <v>#DIV/0!</v>
      </c>
      <c r="K205" s="17" t="e">
        <f>+'SCC x Atuacao = Comércio'!K237/'SCC x Atuacao = Comércio'!K205-1</f>
        <v>#DIV/0!</v>
      </c>
      <c r="L205" s="17">
        <f>+'SCC x Atuacao = Comércio'!L237/'SCC x Atuacao = Comércio'!L205-1</f>
        <v>1.9413905855248492E-2</v>
      </c>
    </row>
    <row r="206" spans="1:12" x14ac:dyDescent="0.25">
      <c r="A206" s="124" t="s">
        <v>538</v>
      </c>
      <c r="B206" s="17">
        <f>+'SCC x Atuacao = Comércio'!B238/'SCC x Atuacao = Comércio'!B206-1</f>
        <v>0.14003810562232655</v>
      </c>
      <c r="C206" s="17" t="e">
        <f>+'SCC x Atuacao = Comércio'!C238/'SCC x Atuacao = Comércio'!C206-1</f>
        <v>#DIV/0!</v>
      </c>
      <c r="D206" s="17" t="e">
        <f>+'SCC x Atuacao = Comércio'!D238/'SCC x Atuacao = Comércio'!D206-1</f>
        <v>#DIV/0!</v>
      </c>
      <c r="E206" s="17" t="e">
        <f>+'SCC x Atuacao = Comércio'!E238/'SCC x Atuacao = Comércio'!E206-1</f>
        <v>#DIV/0!</v>
      </c>
      <c r="F206" s="17">
        <f>+'SCC x Atuacao = Comércio'!F238/'SCC x Atuacao = Comércio'!F206-1</f>
        <v>2.8613860783748724E-2</v>
      </c>
      <c r="G206" s="17" t="e">
        <f>+'SCC x Atuacao = Comércio'!G238/'SCC x Atuacao = Comércio'!G206-1</f>
        <v>#DIV/0!</v>
      </c>
      <c r="H206" s="17" t="e">
        <f>+'SCC x Atuacao = Comércio'!H238/'SCC x Atuacao = Comércio'!H206-1</f>
        <v>#DIV/0!</v>
      </c>
      <c r="I206" s="17">
        <f>+'SCC x Atuacao = Comércio'!I238/'SCC x Atuacao = Comércio'!I206-1</f>
        <v>0.11767043423898516</v>
      </c>
      <c r="J206" s="17" t="e">
        <f>+'SCC x Atuacao = Comércio'!J238/'SCC x Atuacao = Comércio'!J206-1</f>
        <v>#DIV/0!</v>
      </c>
      <c r="K206" s="17" t="e">
        <f>+'SCC x Atuacao = Comércio'!K238/'SCC x Atuacao = Comércio'!K206-1</f>
        <v>#DIV/0!</v>
      </c>
      <c r="L206" s="17">
        <f>+'SCC x Atuacao = Comércio'!L238/'SCC x Atuacao = Comércio'!L206-1</f>
        <v>4.1705422935602865E-2</v>
      </c>
    </row>
    <row r="207" spans="1:12" x14ac:dyDescent="0.25">
      <c r="A207" s="124" t="s">
        <v>539</v>
      </c>
      <c r="B207" s="17">
        <f>+'SCC x Atuacao = Comércio'!B239/'SCC x Atuacao = Comércio'!B207-1</f>
        <v>0.18870695330567422</v>
      </c>
      <c r="C207" s="17" t="e">
        <f>+'SCC x Atuacao = Comércio'!C239/'SCC x Atuacao = Comércio'!C207-1</f>
        <v>#DIV/0!</v>
      </c>
      <c r="D207" s="17" t="e">
        <f>+'SCC x Atuacao = Comércio'!D239/'SCC x Atuacao = Comércio'!D207-1</f>
        <v>#DIV/0!</v>
      </c>
      <c r="E207" s="17" t="e">
        <f>+'SCC x Atuacao = Comércio'!E239/'SCC x Atuacao = Comércio'!E207-1</f>
        <v>#DIV/0!</v>
      </c>
      <c r="F207" s="17">
        <f>+'SCC x Atuacao = Comércio'!F239/'SCC x Atuacao = Comércio'!F207-1</f>
        <v>-5.1638326455505368E-4</v>
      </c>
      <c r="G207" s="17" t="e">
        <f>+'SCC x Atuacao = Comércio'!G239/'SCC x Atuacao = Comércio'!G207-1</f>
        <v>#DIV/0!</v>
      </c>
      <c r="H207" s="17" t="e">
        <f>+'SCC x Atuacao = Comércio'!H239/'SCC x Atuacao = Comércio'!H207-1</f>
        <v>#DIV/0!</v>
      </c>
      <c r="I207" s="17">
        <f>+'SCC x Atuacao = Comércio'!I239/'SCC x Atuacao = Comércio'!I207-1</f>
        <v>-7.1329596042098431E-2</v>
      </c>
      <c r="J207" s="17" t="e">
        <f>+'SCC x Atuacao = Comércio'!J239/'SCC x Atuacao = Comércio'!J207-1</f>
        <v>#DIV/0!</v>
      </c>
      <c r="K207" s="17" t="e">
        <f>+'SCC x Atuacao = Comércio'!K239/'SCC x Atuacao = Comércio'!K207-1</f>
        <v>#DIV/0!</v>
      </c>
      <c r="L207" s="17">
        <f>+'SCC x Atuacao = Comércio'!L239/'SCC x Atuacao = Comércio'!L207-1</f>
        <v>1.4052142990197192E-2</v>
      </c>
    </row>
    <row r="208" spans="1:12" x14ac:dyDescent="0.25">
      <c r="A208" s="124" t="s">
        <v>540</v>
      </c>
      <c r="B208" s="17">
        <f>+'SCC x Atuacao = Comércio'!B240/'SCC x Atuacao = Comércio'!B208-1</f>
        <v>0.18737354167419573</v>
      </c>
      <c r="C208" s="17" t="e">
        <f>+'SCC x Atuacao = Comércio'!C240/'SCC x Atuacao = Comércio'!C208-1</f>
        <v>#DIV/0!</v>
      </c>
      <c r="D208" s="17" t="e">
        <f>+'SCC x Atuacao = Comércio'!D240/'SCC x Atuacao = Comércio'!D208-1</f>
        <v>#DIV/0!</v>
      </c>
      <c r="E208" s="17" t="e">
        <f>+'SCC x Atuacao = Comércio'!E240/'SCC x Atuacao = Comércio'!E208-1</f>
        <v>#DIV/0!</v>
      </c>
      <c r="F208" s="17">
        <f>+'SCC x Atuacao = Comércio'!F240/'SCC x Atuacao = Comércio'!F208-1</f>
        <v>0.15782314196606206</v>
      </c>
      <c r="G208" s="17" t="e">
        <f>+'SCC x Atuacao = Comércio'!G240/'SCC x Atuacao = Comércio'!G208-1</f>
        <v>#DIV/0!</v>
      </c>
      <c r="H208" s="17" t="e">
        <f>+'SCC x Atuacao = Comércio'!H240/'SCC x Atuacao = Comércio'!H208-1</f>
        <v>#DIV/0!</v>
      </c>
      <c r="I208" s="17">
        <f>+'SCC x Atuacao = Comércio'!I240/'SCC x Atuacao = Comércio'!I208-1</f>
        <v>-5.0159224013442416E-2</v>
      </c>
      <c r="J208" s="17" t="e">
        <f>+'SCC x Atuacao = Comércio'!J240/'SCC x Atuacao = Comércio'!J208-1</f>
        <v>#DIV/0!</v>
      </c>
      <c r="K208" s="17" t="e">
        <f>+'SCC x Atuacao = Comércio'!K240/'SCC x Atuacao = Comércio'!K208-1</f>
        <v>#DIV/0!</v>
      </c>
      <c r="L208" s="17">
        <f>+'SCC x Atuacao = Comércio'!L240/'SCC x Atuacao = Comércio'!L208-1</f>
        <v>0.15249264622374192</v>
      </c>
    </row>
    <row r="209" spans="1:12" x14ac:dyDescent="0.25">
      <c r="A209" s="124" t="s">
        <v>541</v>
      </c>
      <c r="B209" s="17">
        <f>+'SCC x Atuacao = Comércio'!B241/'SCC x Atuacao = Comércio'!B209-1</f>
        <v>9.435689828184235E-2</v>
      </c>
      <c r="C209" s="17" t="e">
        <f>+'SCC x Atuacao = Comércio'!C241/'SCC x Atuacao = Comércio'!C209-1</f>
        <v>#DIV/0!</v>
      </c>
      <c r="D209" s="17" t="e">
        <f>+'SCC x Atuacao = Comércio'!D241/'SCC x Atuacao = Comércio'!D209-1</f>
        <v>#DIV/0!</v>
      </c>
      <c r="E209" s="17" t="e">
        <f>+'SCC x Atuacao = Comércio'!E241/'SCC x Atuacao = Comércio'!E209-1</f>
        <v>#DIV/0!</v>
      </c>
      <c r="F209" s="17">
        <f>+'SCC x Atuacao = Comércio'!F241/'SCC x Atuacao = Comércio'!F209-1</f>
        <v>-0.1042156640228149</v>
      </c>
      <c r="G209" s="17" t="e">
        <f>+'SCC x Atuacao = Comércio'!G241/'SCC x Atuacao = Comércio'!G209-1</f>
        <v>#DIV/0!</v>
      </c>
      <c r="H209" s="17" t="e">
        <f>+'SCC x Atuacao = Comércio'!H241/'SCC x Atuacao = Comércio'!H209-1</f>
        <v>#DIV/0!</v>
      </c>
      <c r="I209" s="17">
        <f>+'SCC x Atuacao = Comércio'!I241/'SCC x Atuacao = Comércio'!I209-1</f>
        <v>-3.4324909530439429E-2</v>
      </c>
      <c r="J209" s="17" t="e">
        <f>+'SCC x Atuacao = Comércio'!J241/'SCC x Atuacao = Comércio'!J209-1</f>
        <v>#DIV/0!</v>
      </c>
      <c r="K209" s="17" t="e">
        <f>+'SCC x Atuacao = Comércio'!K241/'SCC x Atuacao = Comércio'!K209-1</f>
        <v>#DIV/0!</v>
      </c>
      <c r="L209" s="17">
        <f>+'SCC x Atuacao = Comércio'!L241/'SCC x Atuacao = Comércio'!L209-1</f>
        <v>-8.7582250514981252E-2</v>
      </c>
    </row>
    <row r="210" spans="1:12" x14ac:dyDescent="0.25">
      <c r="A210" s="124" t="s">
        <v>542</v>
      </c>
      <c r="B210" s="17">
        <f>+'SCC x Atuacao = Comércio'!B242/'SCC x Atuacao = Comércio'!B210-1</f>
        <v>0.30994855787726716</v>
      </c>
      <c r="C210" s="17" t="e">
        <f>+'SCC x Atuacao = Comércio'!C242/'SCC x Atuacao = Comércio'!C210-1</f>
        <v>#DIV/0!</v>
      </c>
      <c r="D210" s="17" t="e">
        <f>+'SCC x Atuacao = Comércio'!D242/'SCC x Atuacao = Comércio'!D210-1</f>
        <v>#DIV/0!</v>
      </c>
      <c r="E210" s="17" t="e">
        <f>+'SCC x Atuacao = Comércio'!E242/'SCC x Atuacao = Comércio'!E210-1</f>
        <v>#DIV/0!</v>
      </c>
      <c r="F210" s="17">
        <f>+'SCC x Atuacao = Comércio'!F242/'SCC x Atuacao = Comércio'!F210-1</f>
        <v>-7.6669365723829541E-2</v>
      </c>
      <c r="G210" s="17" t="e">
        <f>+'SCC x Atuacao = Comércio'!G242/'SCC x Atuacao = Comércio'!G210-1</f>
        <v>#DIV/0!</v>
      </c>
      <c r="H210" s="17" t="e">
        <f>+'SCC x Atuacao = Comércio'!H242/'SCC x Atuacao = Comércio'!H210-1</f>
        <v>#DIV/0!</v>
      </c>
      <c r="I210" s="17">
        <f>+'SCC x Atuacao = Comércio'!I242/'SCC x Atuacao = Comércio'!I210-1</f>
        <v>-2.4560011030894113E-4</v>
      </c>
      <c r="J210" s="17" t="e">
        <f>+'SCC x Atuacao = Comércio'!J242/'SCC x Atuacao = Comércio'!J210-1</f>
        <v>#DIV/0!</v>
      </c>
      <c r="K210" s="17" t="e">
        <f>+'SCC x Atuacao = Comércio'!K242/'SCC x Atuacao = Comércio'!K210-1</f>
        <v>#DIV/0!</v>
      </c>
      <c r="L210" s="17">
        <f>+'SCC x Atuacao = Comércio'!L242/'SCC x Atuacao = Comércio'!L210-1</f>
        <v>-3.4868831854767968E-2</v>
      </c>
    </row>
    <row r="211" spans="1:12" x14ac:dyDescent="0.25">
      <c r="A211" s="124" t="s">
        <v>543</v>
      </c>
      <c r="B211" s="17">
        <f>+'SCC x Atuacao = Comércio'!B243/'SCC x Atuacao = Comércio'!B211-1</f>
        <v>0.21568814162764482</v>
      </c>
      <c r="C211" s="17" t="e">
        <f>+'SCC x Atuacao = Comércio'!C243/'SCC x Atuacao = Comércio'!C211-1</f>
        <v>#DIV/0!</v>
      </c>
      <c r="D211" s="17" t="e">
        <f>+'SCC x Atuacao = Comércio'!D243/'SCC x Atuacao = Comércio'!D211-1</f>
        <v>#DIV/0!</v>
      </c>
      <c r="E211" s="17" t="e">
        <f>+'SCC x Atuacao = Comércio'!E243/'SCC x Atuacao = Comércio'!E211-1</f>
        <v>#DIV/0!</v>
      </c>
      <c r="F211" s="17">
        <f>+'SCC x Atuacao = Comércio'!F243/'SCC x Atuacao = Comércio'!F211-1</f>
        <v>-4.6455591641126559E-2</v>
      </c>
      <c r="G211" s="17" t="e">
        <f>+'SCC x Atuacao = Comércio'!G243/'SCC x Atuacao = Comércio'!G211-1</f>
        <v>#DIV/0!</v>
      </c>
      <c r="H211" s="17" t="e">
        <f>+'SCC x Atuacao = Comércio'!H243/'SCC x Atuacao = Comércio'!H211-1</f>
        <v>#DIV/0!</v>
      </c>
      <c r="I211" s="17">
        <f>+'SCC x Atuacao = Comércio'!I243/'SCC x Atuacao = Comércio'!I211-1</f>
        <v>0.18723505868704704</v>
      </c>
      <c r="J211" s="17" t="e">
        <f>+'SCC x Atuacao = Comércio'!J243/'SCC x Atuacao = Comércio'!J211-1</f>
        <v>#DIV/0!</v>
      </c>
      <c r="K211" s="17" t="e">
        <f>+'SCC x Atuacao = Comércio'!K243/'SCC x Atuacao = Comércio'!K211-1</f>
        <v>#DIV/0!</v>
      </c>
      <c r="L211" s="17">
        <f>+'SCC x Atuacao = Comércio'!L243/'SCC x Atuacao = Comércio'!L211-1</f>
        <v>9.4405287032452989E-3</v>
      </c>
    </row>
    <row r="212" spans="1:12" x14ac:dyDescent="0.25">
      <c r="A212" s="124" t="s">
        <v>544</v>
      </c>
      <c r="B212" s="17">
        <f>+'SCC x Atuacao = Comércio'!B244/'SCC x Atuacao = Comércio'!B212-1</f>
        <v>9.2429694395976814E-2</v>
      </c>
      <c r="C212" s="17" t="e">
        <f>+'SCC x Atuacao = Comércio'!C244/'SCC x Atuacao = Comércio'!C212-1</f>
        <v>#DIV/0!</v>
      </c>
      <c r="D212" s="17" t="e">
        <f>+'SCC x Atuacao = Comércio'!D244/'SCC x Atuacao = Comércio'!D212-1</f>
        <v>#DIV/0!</v>
      </c>
      <c r="E212" s="17" t="e">
        <f>+'SCC x Atuacao = Comércio'!E244/'SCC x Atuacao = Comércio'!E212-1</f>
        <v>#DIV/0!</v>
      </c>
      <c r="F212" s="17">
        <f>+'SCC x Atuacao = Comércio'!F244/'SCC x Atuacao = Comércio'!F212-1</f>
        <v>2.0022658520971515E-2</v>
      </c>
      <c r="G212" s="17" t="e">
        <f>+'SCC x Atuacao = Comércio'!G244/'SCC x Atuacao = Comércio'!G212-1</f>
        <v>#DIV/0!</v>
      </c>
      <c r="H212" s="17" t="e">
        <f>+'SCC x Atuacao = Comércio'!H244/'SCC x Atuacao = Comércio'!H212-1</f>
        <v>#DIV/0!</v>
      </c>
      <c r="I212" s="17">
        <f>+'SCC x Atuacao = Comércio'!I244/'SCC x Atuacao = Comércio'!I212-1</f>
        <v>-1.9310480011938913E-2</v>
      </c>
      <c r="J212" s="17" t="e">
        <f>+'SCC x Atuacao = Comércio'!J244/'SCC x Atuacao = Comércio'!J212-1</f>
        <v>#DIV/0!</v>
      </c>
      <c r="K212" s="17" t="e">
        <f>+'SCC x Atuacao = Comércio'!K244/'SCC x Atuacao = Comércio'!K212-1</f>
        <v>#DIV/0!</v>
      </c>
      <c r="L212" s="17">
        <f>+'SCC x Atuacao = Comércio'!L244/'SCC x Atuacao = Comércio'!L212-1</f>
        <v>2.6059990228508134E-2</v>
      </c>
    </row>
    <row r="213" spans="1:12" x14ac:dyDescent="0.25">
      <c r="A213" s="124" t="s">
        <v>545</v>
      </c>
      <c r="B213" s="17">
        <f>+'SCC x Atuacao = Comércio'!B245/'SCC x Atuacao = Comércio'!B213-1</f>
        <v>0.1063229747074792</v>
      </c>
      <c r="C213" s="17" t="e">
        <f>+'SCC x Atuacao = Comércio'!C245/'SCC x Atuacao = Comércio'!C213-1</f>
        <v>#DIV/0!</v>
      </c>
      <c r="D213" s="17" t="e">
        <f>+'SCC x Atuacao = Comércio'!D245/'SCC x Atuacao = Comércio'!D213-1</f>
        <v>#DIV/0!</v>
      </c>
      <c r="E213" s="17" t="e">
        <f>+'SCC x Atuacao = Comércio'!E245/'SCC x Atuacao = Comércio'!E213-1</f>
        <v>#DIV/0!</v>
      </c>
      <c r="F213" s="17">
        <f>+'SCC x Atuacao = Comércio'!F245/'SCC x Atuacao = Comércio'!F213-1</f>
        <v>-1.872298366469638E-2</v>
      </c>
      <c r="G213" s="17" t="e">
        <f>+'SCC x Atuacao = Comércio'!G245/'SCC x Atuacao = Comércio'!G213-1</f>
        <v>#DIV/0!</v>
      </c>
      <c r="H213" s="17" t="e">
        <f>+'SCC x Atuacao = Comércio'!H245/'SCC x Atuacao = Comércio'!H213-1</f>
        <v>#DIV/0!</v>
      </c>
      <c r="I213" s="17">
        <f>+'SCC x Atuacao = Comércio'!I245/'SCC x Atuacao = Comércio'!I213-1</f>
        <v>2.3110885918351753E-2</v>
      </c>
      <c r="J213" s="17" t="e">
        <f>+'SCC x Atuacao = Comércio'!J245/'SCC x Atuacao = Comércio'!J213-1</f>
        <v>#DIV/0!</v>
      </c>
      <c r="K213" s="17" t="e">
        <f>+'SCC x Atuacao = Comércio'!K245/'SCC x Atuacao = Comércio'!K213-1</f>
        <v>#DIV/0!</v>
      </c>
      <c r="L213" s="17">
        <f>+'SCC x Atuacao = Comércio'!L245/'SCC x Atuacao = Comércio'!L213-1</f>
        <v>1.1963402532837453E-3</v>
      </c>
    </row>
    <row r="214" spans="1:12" x14ac:dyDescent="0.25">
      <c r="A214" s="124" t="s">
        <v>546</v>
      </c>
      <c r="B214" s="17">
        <f>+'SCC x Atuacao = Comércio'!B246/'SCC x Atuacao = Comércio'!B214-1</f>
        <v>5.5225933906611013E-2</v>
      </c>
      <c r="C214" s="17" t="e">
        <f>+'SCC x Atuacao = Comércio'!C246/'SCC x Atuacao = Comércio'!C214-1</f>
        <v>#DIV/0!</v>
      </c>
      <c r="D214" s="17" t="e">
        <f>+'SCC x Atuacao = Comércio'!D246/'SCC x Atuacao = Comércio'!D214-1</f>
        <v>#DIV/0!</v>
      </c>
      <c r="E214" s="17" t="e">
        <f>+'SCC x Atuacao = Comércio'!E246/'SCC x Atuacao = Comércio'!E214-1</f>
        <v>#DIV/0!</v>
      </c>
      <c r="F214" s="17">
        <f>+'SCC x Atuacao = Comércio'!F246/'SCC x Atuacao = Comércio'!F214-1</f>
        <v>5.4922865206526339E-2</v>
      </c>
      <c r="G214" s="17" t="e">
        <f>+'SCC x Atuacao = Comércio'!G246/'SCC x Atuacao = Comércio'!G214-1</f>
        <v>#DIV/0!</v>
      </c>
      <c r="H214" s="17" t="e">
        <f>+'SCC x Atuacao = Comércio'!H246/'SCC x Atuacao = Comércio'!H214-1</f>
        <v>#DIV/0!</v>
      </c>
      <c r="I214" s="17">
        <f>+'SCC x Atuacao = Comércio'!I246/'SCC x Atuacao = Comércio'!I214-1</f>
        <v>0.12959254285359778</v>
      </c>
      <c r="J214" s="17" t="e">
        <f>+'SCC x Atuacao = Comércio'!J246/'SCC x Atuacao = Comércio'!J214-1</f>
        <v>#DIV/0!</v>
      </c>
      <c r="K214" s="17" t="e">
        <f>+'SCC x Atuacao = Comércio'!K246/'SCC x Atuacao = Comércio'!K214-1</f>
        <v>#DIV/0!</v>
      </c>
      <c r="L214" s="17">
        <f>+'SCC x Atuacao = Comércio'!L246/'SCC x Atuacao = Comércio'!L214-1</f>
        <v>6.0757737073556806E-2</v>
      </c>
    </row>
    <row r="215" spans="1:12" x14ac:dyDescent="0.25">
      <c r="A215" s="124" t="s">
        <v>547</v>
      </c>
      <c r="B215" s="17">
        <f>+'SCC x Atuacao = Comércio'!B247/'SCC x Atuacao = Comércio'!B215-1</f>
        <v>0.11207085509247117</v>
      </c>
      <c r="C215" s="17" t="e">
        <f>+'SCC x Atuacao = Comércio'!C247/'SCC x Atuacao = Comércio'!C215-1</f>
        <v>#DIV/0!</v>
      </c>
      <c r="D215" s="17" t="e">
        <f>+'SCC x Atuacao = Comércio'!D247/'SCC x Atuacao = Comércio'!D215-1</f>
        <v>#DIV/0!</v>
      </c>
      <c r="E215" s="17" t="e">
        <f>+'SCC x Atuacao = Comércio'!E247/'SCC x Atuacao = Comércio'!E215-1</f>
        <v>#DIV/0!</v>
      </c>
      <c r="F215" s="17">
        <f>+'SCC x Atuacao = Comércio'!F247/'SCC x Atuacao = Comércio'!F215-1</f>
        <v>1.0624612721253701E-2</v>
      </c>
      <c r="G215" s="17" t="e">
        <f>+'SCC x Atuacao = Comércio'!G247/'SCC x Atuacao = Comércio'!G215-1</f>
        <v>#DIV/0!</v>
      </c>
      <c r="H215" s="17" t="e">
        <f>+'SCC x Atuacao = Comércio'!H247/'SCC x Atuacao = Comércio'!H215-1</f>
        <v>#DIV/0!</v>
      </c>
      <c r="I215" s="17">
        <f>+'SCC x Atuacao = Comércio'!I247/'SCC x Atuacao = Comércio'!I215-1</f>
        <v>-8.4898309172971143E-2</v>
      </c>
      <c r="J215" s="17" t="e">
        <f>+'SCC x Atuacao = Comércio'!J247/'SCC x Atuacao = Comércio'!J215-1</f>
        <v>#DIV/0!</v>
      </c>
      <c r="K215" s="17" t="e">
        <f>+'SCC x Atuacao = Comércio'!K247/'SCC x Atuacao = Comércio'!K215-1</f>
        <v>#DIV/0!</v>
      </c>
      <c r="L215" s="17">
        <f>+'SCC x Atuacao = Comércio'!L247/'SCC x Atuacao = Comércio'!L215-1</f>
        <v>2.2902091420121007E-2</v>
      </c>
    </row>
    <row r="216" spans="1:12" x14ac:dyDescent="0.25">
      <c r="A216" s="124" t="s">
        <v>548</v>
      </c>
      <c r="B216" s="17">
        <f>+'SCC x Atuacao = Comércio'!B248/'SCC x Atuacao = Comércio'!B216-1</f>
        <v>7.4880913496385926E-2</v>
      </c>
      <c r="C216" s="17" t="e">
        <f>+'SCC x Atuacao = Comércio'!C248/'SCC x Atuacao = Comércio'!C216-1</f>
        <v>#DIV/0!</v>
      </c>
      <c r="D216" s="17" t="e">
        <f>+'SCC x Atuacao = Comércio'!D248/'SCC x Atuacao = Comércio'!D216-1</f>
        <v>#DIV/0!</v>
      </c>
      <c r="E216" s="17" t="e">
        <f>+'SCC x Atuacao = Comércio'!E248/'SCC x Atuacao = Comércio'!E216-1</f>
        <v>#DIV/0!</v>
      </c>
      <c r="F216" s="17">
        <f>+'SCC x Atuacao = Comércio'!F248/'SCC x Atuacao = Comércio'!F216-1</f>
        <v>-4.5786048179708105E-2</v>
      </c>
      <c r="G216" s="17" t="e">
        <f>+'SCC x Atuacao = Comércio'!G248/'SCC x Atuacao = Comércio'!G216-1</f>
        <v>#DIV/0!</v>
      </c>
      <c r="H216" s="17" t="e">
        <f>+'SCC x Atuacao = Comércio'!H248/'SCC x Atuacao = Comércio'!H216-1</f>
        <v>#DIV/0!</v>
      </c>
      <c r="I216" s="17">
        <f>+'SCC x Atuacao = Comércio'!I248/'SCC x Atuacao = Comércio'!I216-1</f>
        <v>-8.6764301734407856E-2</v>
      </c>
      <c r="J216" s="17" t="e">
        <f>+'SCC x Atuacao = Comércio'!J248/'SCC x Atuacao = Comércio'!J216-1</f>
        <v>#DIV/0!</v>
      </c>
      <c r="K216" s="17" t="e">
        <f>+'SCC x Atuacao = Comércio'!K248/'SCC x Atuacao = Comércio'!K216-1</f>
        <v>#DIV/0!</v>
      </c>
      <c r="L216" s="17">
        <f>+'SCC x Atuacao = Comércio'!L248/'SCC x Atuacao = Comércio'!L216-1</f>
        <v>-3.2634023892018083E-2</v>
      </c>
    </row>
    <row r="217" spans="1:12" x14ac:dyDescent="0.25">
      <c r="A217" s="124" t="s">
        <v>549</v>
      </c>
      <c r="B217" s="17">
        <f>+'SCC x Atuacao = Comércio'!B249/'SCC x Atuacao = Comércio'!B217-1</f>
        <v>4.1444591499484318E-2</v>
      </c>
      <c r="C217" s="17" t="e">
        <f>+'SCC x Atuacao = Comércio'!C249/'SCC x Atuacao = Comércio'!C217-1</f>
        <v>#DIV/0!</v>
      </c>
      <c r="D217" s="17" t="e">
        <f>+'SCC x Atuacao = Comércio'!D249/'SCC x Atuacao = Comércio'!D217-1</f>
        <v>#DIV/0!</v>
      </c>
      <c r="E217" s="17" t="e">
        <f>+'SCC x Atuacao = Comércio'!E249/'SCC x Atuacao = Comércio'!E217-1</f>
        <v>#DIV/0!</v>
      </c>
      <c r="F217" s="17">
        <f>+'SCC x Atuacao = Comércio'!F249/'SCC x Atuacao = Comércio'!F217-1</f>
        <v>6.2129229665510044E-2</v>
      </c>
      <c r="G217" s="17" t="e">
        <f>+'SCC x Atuacao = Comércio'!G249/'SCC x Atuacao = Comércio'!G217-1</f>
        <v>#DIV/0!</v>
      </c>
      <c r="H217" s="17" t="e">
        <f>+'SCC x Atuacao = Comércio'!H249/'SCC x Atuacao = Comércio'!H217-1</f>
        <v>#DIV/0!</v>
      </c>
      <c r="I217" s="17">
        <f>+'SCC x Atuacao = Comércio'!I249/'SCC x Atuacao = Comércio'!I217-1</f>
        <v>-7.9818562027874185E-2</v>
      </c>
      <c r="J217" s="17" t="e">
        <f>+'SCC x Atuacao = Comércio'!J249/'SCC x Atuacao = Comércio'!J217-1</f>
        <v>#DIV/0!</v>
      </c>
      <c r="K217" s="17" t="e">
        <f>+'SCC x Atuacao = Comércio'!K249/'SCC x Atuacao = Comércio'!K217-1</f>
        <v>#DIV/0!</v>
      </c>
      <c r="L217" s="17">
        <f>+'SCC x Atuacao = Comércio'!L249/'SCC x Atuacao = Comércio'!L217-1</f>
        <v>5.0676915308511816E-2</v>
      </c>
    </row>
    <row r="218" spans="1:12" x14ac:dyDescent="0.25">
      <c r="A218" s="124" t="s">
        <v>550</v>
      </c>
      <c r="B218" s="17">
        <f>+'SCC x Atuacao = Comércio'!B250/'SCC x Atuacao = Comércio'!B218-1</f>
        <v>0.10857246531914444</v>
      </c>
      <c r="C218" s="17" t="e">
        <f>+'SCC x Atuacao = Comércio'!C250/'SCC x Atuacao = Comércio'!C218-1</f>
        <v>#DIV/0!</v>
      </c>
      <c r="D218" s="17" t="e">
        <f>+'SCC x Atuacao = Comércio'!D250/'SCC x Atuacao = Comércio'!D218-1</f>
        <v>#DIV/0!</v>
      </c>
      <c r="E218" s="17" t="e">
        <f>+'SCC x Atuacao = Comércio'!E250/'SCC x Atuacao = Comércio'!E218-1</f>
        <v>#DIV/0!</v>
      </c>
      <c r="F218" s="17">
        <f>+'SCC x Atuacao = Comércio'!F250/'SCC x Atuacao = Comércio'!F218-1</f>
        <v>-2.6921205224943678E-2</v>
      </c>
      <c r="G218" s="17" t="e">
        <f>+'SCC x Atuacao = Comércio'!G250/'SCC x Atuacao = Comércio'!G218-1</f>
        <v>#DIV/0!</v>
      </c>
      <c r="H218" s="17" t="e">
        <f>+'SCC x Atuacao = Comércio'!H250/'SCC x Atuacao = Comércio'!H218-1</f>
        <v>#DIV/0!</v>
      </c>
      <c r="I218" s="17">
        <f>+'SCC x Atuacao = Comércio'!I250/'SCC x Atuacao = Comércio'!I218-1</f>
        <v>-7.5752568587791225E-2</v>
      </c>
      <c r="J218" s="17" t="e">
        <f>+'SCC x Atuacao = Comércio'!J250/'SCC x Atuacao = Comércio'!J218-1</f>
        <v>#DIV/0!</v>
      </c>
      <c r="K218" s="17" t="e">
        <f>+'SCC x Atuacao = Comércio'!K250/'SCC x Atuacao = Comércio'!K218-1</f>
        <v>#DIV/0!</v>
      </c>
      <c r="L218" s="17">
        <f>+'SCC x Atuacao = Comércio'!L250/'SCC x Atuacao = Comércio'!L218-1</f>
        <v>5.302994734914801E-3</v>
      </c>
    </row>
    <row r="219" spans="1:12" x14ac:dyDescent="0.25">
      <c r="A219" s="124" t="s">
        <v>551</v>
      </c>
      <c r="B219" s="17">
        <f>+'SCC x Atuacao = Comércio'!B251/'SCC x Atuacao = Comércio'!B219-1</f>
        <v>0.10209242788771133</v>
      </c>
      <c r="C219" s="17" t="e">
        <f>+'SCC x Atuacao = Comércio'!C251/'SCC x Atuacao = Comércio'!C219-1</f>
        <v>#DIV/0!</v>
      </c>
      <c r="D219" s="17" t="e">
        <f>+'SCC x Atuacao = Comércio'!D251/'SCC x Atuacao = Comércio'!D219-1</f>
        <v>#DIV/0!</v>
      </c>
      <c r="E219" s="17" t="e">
        <f>+'SCC x Atuacao = Comércio'!E251/'SCC x Atuacao = Comércio'!E219-1</f>
        <v>#DIV/0!</v>
      </c>
      <c r="F219" s="17">
        <f>+'SCC x Atuacao = Comércio'!F251/'SCC x Atuacao = Comércio'!F219-1</f>
        <v>-1.46026308391628E-2</v>
      </c>
      <c r="G219" s="17" t="e">
        <f>+'SCC x Atuacao = Comércio'!G251/'SCC x Atuacao = Comércio'!G219-1</f>
        <v>#DIV/0!</v>
      </c>
      <c r="H219" s="17" t="e">
        <f>+'SCC x Atuacao = Comércio'!H251/'SCC x Atuacao = Comércio'!H219-1</f>
        <v>#DIV/0!</v>
      </c>
      <c r="I219" s="17">
        <f>+'SCC x Atuacao = Comércio'!I251/'SCC x Atuacao = Comércio'!I219-1</f>
        <v>-1.3009538269000975E-3</v>
      </c>
      <c r="J219" s="17" t="e">
        <f>+'SCC x Atuacao = Comércio'!J251/'SCC x Atuacao = Comércio'!J219-1</f>
        <v>#DIV/0!</v>
      </c>
      <c r="K219" s="17" t="e">
        <f>+'SCC x Atuacao = Comércio'!K251/'SCC x Atuacao = Comércio'!K219-1</f>
        <v>#DIV/0!</v>
      </c>
      <c r="L219" s="17">
        <f>+'SCC x Atuacao = Comércio'!L251/'SCC x Atuacao = Comércio'!L219-1</f>
        <v>8.2909976135110419E-3</v>
      </c>
    </row>
    <row r="220" spans="1:12" x14ac:dyDescent="0.25">
      <c r="A220" s="124" t="s">
        <v>552</v>
      </c>
      <c r="B220" s="17">
        <f>+'SCC x Atuacao = Comércio'!B252/'SCC x Atuacao = Comércio'!B220-1</f>
        <v>0.13507099408205936</v>
      </c>
      <c r="C220" s="17" t="e">
        <f>+'SCC x Atuacao = Comércio'!C252/'SCC x Atuacao = Comércio'!C220-1</f>
        <v>#DIV/0!</v>
      </c>
      <c r="D220" s="17" t="e">
        <f>+'SCC x Atuacao = Comércio'!D252/'SCC x Atuacao = Comércio'!D220-1</f>
        <v>#DIV/0!</v>
      </c>
      <c r="E220" s="17" t="e">
        <f>+'SCC x Atuacao = Comércio'!E252/'SCC x Atuacao = Comércio'!E220-1</f>
        <v>#DIV/0!</v>
      </c>
      <c r="F220" s="17">
        <f>+'SCC x Atuacao = Comércio'!F252/'SCC x Atuacao = Comércio'!F220-1</f>
        <v>0.28662148068663451</v>
      </c>
      <c r="G220" s="17" t="e">
        <f>+'SCC x Atuacao = Comércio'!G252/'SCC x Atuacao = Comércio'!G220-1</f>
        <v>#DIV/0!</v>
      </c>
      <c r="H220" s="17" t="e">
        <f>+'SCC x Atuacao = Comércio'!H252/'SCC x Atuacao = Comércio'!H220-1</f>
        <v>#DIV/0!</v>
      </c>
      <c r="I220" s="17">
        <f>+'SCC x Atuacao = Comércio'!I252/'SCC x Atuacao = Comércio'!I220-1</f>
        <v>9.4791476254599383E-2</v>
      </c>
      <c r="J220" s="17" t="e">
        <f>+'SCC x Atuacao = Comércio'!J252/'SCC x Atuacao = Comércio'!J220-1</f>
        <v>#DIV/0!</v>
      </c>
      <c r="K220" s="17" t="e">
        <f>+'SCC x Atuacao = Comércio'!K252/'SCC x Atuacao = Comércio'!K220-1</f>
        <v>#DIV/0!</v>
      </c>
      <c r="L220" s="17">
        <f>+'SCC x Atuacao = Comércio'!L252/'SCC x Atuacao = Comércio'!L220-1</f>
        <v>0.23819682481607773</v>
      </c>
    </row>
    <row r="221" spans="1:12" x14ac:dyDescent="0.25">
      <c r="A221" s="124" t="s">
        <v>553</v>
      </c>
      <c r="B221" s="17">
        <f>+'SCC x Atuacao = Comércio'!B253/'SCC x Atuacao = Comércio'!B221-1</f>
        <v>0.10947096704449377</v>
      </c>
      <c r="C221" s="17" t="e">
        <f>+'SCC x Atuacao = Comércio'!C253/'SCC x Atuacao = Comércio'!C221-1</f>
        <v>#DIV/0!</v>
      </c>
      <c r="D221" s="17" t="e">
        <f>+'SCC x Atuacao = Comércio'!D253/'SCC x Atuacao = Comércio'!D221-1</f>
        <v>#DIV/0!</v>
      </c>
      <c r="E221" s="17" t="e">
        <f>+'SCC x Atuacao = Comércio'!E253/'SCC x Atuacao = Comércio'!E221-1</f>
        <v>#DIV/0!</v>
      </c>
      <c r="F221" s="17">
        <f>+'SCC x Atuacao = Comércio'!F253/'SCC x Atuacao = Comércio'!F221-1</f>
        <v>-1.2011778797524575E-2</v>
      </c>
      <c r="G221" s="17" t="e">
        <f>+'SCC x Atuacao = Comércio'!G253/'SCC x Atuacao = Comércio'!G221-1</f>
        <v>#DIV/0!</v>
      </c>
      <c r="H221" s="17" t="e">
        <f>+'SCC x Atuacao = Comércio'!H253/'SCC x Atuacao = Comércio'!H221-1</f>
        <v>#DIV/0!</v>
      </c>
      <c r="I221" s="17">
        <f>+'SCC x Atuacao = Comércio'!I253/'SCC x Atuacao = Comércio'!I221-1</f>
        <v>-0.10819945219917926</v>
      </c>
      <c r="J221" s="17" t="e">
        <f>+'SCC x Atuacao = Comércio'!J253/'SCC x Atuacao = Comércio'!J221-1</f>
        <v>#DIV/0!</v>
      </c>
      <c r="K221" s="17" t="e">
        <f>+'SCC x Atuacao = Comércio'!K253/'SCC x Atuacao = Comércio'!K221-1</f>
        <v>#DIV/0!</v>
      </c>
      <c r="L221" s="17">
        <f>+'SCC x Atuacao = Comércio'!L253/'SCC x Atuacao = Comércio'!L221-1</f>
        <v>5.0116975528702312E-4</v>
      </c>
    </row>
    <row r="222" spans="1:12" x14ac:dyDescent="0.25">
      <c r="A222" s="124" t="s">
        <v>554</v>
      </c>
      <c r="B222" s="17">
        <f>+'SCC x Atuacao = Comércio'!B254/'SCC x Atuacao = Comércio'!B222-1</f>
        <v>0.12491715588738583</v>
      </c>
      <c r="C222" s="17" t="e">
        <f>+'SCC x Atuacao = Comércio'!C254/'SCC x Atuacao = Comércio'!C222-1</f>
        <v>#DIV/0!</v>
      </c>
      <c r="D222" s="17" t="e">
        <f>+'SCC x Atuacao = Comércio'!D254/'SCC x Atuacao = Comércio'!D222-1</f>
        <v>#DIV/0!</v>
      </c>
      <c r="E222" s="17" t="e">
        <f>+'SCC x Atuacao = Comércio'!E254/'SCC x Atuacao = Comércio'!E222-1</f>
        <v>#DIV/0!</v>
      </c>
      <c r="F222" s="17">
        <f>+'SCC x Atuacao = Comércio'!F254/'SCC x Atuacao = Comércio'!F222-1</f>
        <v>4.3249915668849281E-2</v>
      </c>
      <c r="G222" s="17" t="e">
        <f>+'SCC x Atuacao = Comércio'!G254/'SCC x Atuacao = Comércio'!G222-1</f>
        <v>#DIV/0!</v>
      </c>
      <c r="H222" s="17" t="e">
        <f>+'SCC x Atuacao = Comércio'!H254/'SCC x Atuacao = Comércio'!H222-1</f>
        <v>#DIV/0!</v>
      </c>
      <c r="I222" s="17">
        <f>+'SCC x Atuacao = Comércio'!I254/'SCC x Atuacao = Comércio'!I222-1</f>
        <v>0.1537452820523959</v>
      </c>
      <c r="J222" s="17" t="e">
        <f>+'SCC x Atuacao = Comércio'!J254/'SCC x Atuacao = Comércio'!J222-1</f>
        <v>#DIV/0!</v>
      </c>
      <c r="K222" s="17" t="e">
        <f>+'SCC x Atuacao = Comércio'!K254/'SCC x Atuacao = Comércio'!K222-1</f>
        <v>#DIV/0!</v>
      </c>
      <c r="L222" s="17">
        <f>+'SCC x Atuacao = Comércio'!L254/'SCC x Atuacao = Comércio'!L222-1</f>
        <v>6.4555689030066921E-2</v>
      </c>
    </row>
    <row r="223" spans="1:12" x14ac:dyDescent="0.25">
      <c r="A223" s="124" t="s">
        <v>555</v>
      </c>
      <c r="B223" s="17">
        <f>+'SCC x Atuacao = Comércio'!B255/'SCC x Atuacao = Comércio'!B223-1</f>
        <v>2.8045791956214483E-2</v>
      </c>
      <c r="C223" s="17" t="e">
        <f>+'SCC x Atuacao = Comércio'!C255/'SCC x Atuacao = Comércio'!C223-1</f>
        <v>#DIV/0!</v>
      </c>
      <c r="D223" s="17" t="e">
        <f>+'SCC x Atuacao = Comércio'!D255/'SCC x Atuacao = Comércio'!D223-1</f>
        <v>#DIV/0!</v>
      </c>
      <c r="E223" s="17" t="e">
        <f>+'SCC x Atuacao = Comércio'!E255/'SCC x Atuacao = Comércio'!E223-1</f>
        <v>#DIV/0!</v>
      </c>
      <c r="F223" s="17">
        <f>+'SCC x Atuacao = Comércio'!F255/'SCC x Atuacao = Comércio'!F223-1</f>
        <v>-2.3031872610855819E-3</v>
      </c>
      <c r="G223" s="17" t="e">
        <f>+'SCC x Atuacao = Comércio'!G255/'SCC x Atuacao = Comércio'!G223-1</f>
        <v>#DIV/0!</v>
      </c>
      <c r="H223" s="17" t="e">
        <f>+'SCC x Atuacao = Comércio'!H255/'SCC x Atuacao = Comércio'!H223-1</f>
        <v>#DIV/0!</v>
      </c>
      <c r="I223" s="17">
        <f>+'SCC x Atuacao = Comércio'!I255/'SCC x Atuacao = Comércio'!I223-1</f>
        <v>-0.22078256202180135</v>
      </c>
      <c r="J223" s="17" t="e">
        <f>+'SCC x Atuacao = Comércio'!J255/'SCC x Atuacao = Comércio'!J223-1</f>
        <v>#DIV/0!</v>
      </c>
      <c r="K223" s="17" t="e">
        <f>+'SCC x Atuacao = Comércio'!K255/'SCC x Atuacao = Comércio'!K223-1</f>
        <v>#DIV/0!</v>
      </c>
      <c r="L223" s="17">
        <f>+'SCC x Atuacao = Comércio'!L255/'SCC x Atuacao = Comércio'!L223-1</f>
        <v>-8.8107711851179715E-3</v>
      </c>
    </row>
    <row r="224" spans="1:12" x14ac:dyDescent="0.25">
      <c r="A224" s="134" t="s">
        <v>95</v>
      </c>
      <c r="B224" s="17">
        <f>+'SCC x Atuacao = Comércio'!B256/'SCC x Atuacao = Comércio'!B224-1</f>
        <v>9.1604761700093018E-2</v>
      </c>
      <c r="C224" s="17" t="e">
        <f>+'SCC x Atuacao = Comércio'!C256/'SCC x Atuacao = Comércio'!C224-1</f>
        <v>#DIV/0!</v>
      </c>
      <c r="D224" s="17" t="e">
        <f>+'SCC x Atuacao = Comércio'!D256/'SCC x Atuacao = Comércio'!D224-1</f>
        <v>#DIV/0!</v>
      </c>
      <c r="E224" s="17" t="e">
        <f>+'SCC x Atuacao = Comércio'!E256/'SCC x Atuacao = Comércio'!E224-1</f>
        <v>#DIV/0!</v>
      </c>
      <c r="F224" s="17">
        <f>+'SCC x Atuacao = Comércio'!F256/'SCC x Atuacao = Comércio'!F224-1</f>
        <v>-1.788113943583125E-2</v>
      </c>
      <c r="G224" s="17" t="e">
        <f>+'SCC x Atuacao = Comércio'!G256/'SCC x Atuacao = Comércio'!G224-1</f>
        <v>#DIV/0!</v>
      </c>
      <c r="H224" s="17" t="e">
        <f>+'SCC x Atuacao = Comércio'!H256/'SCC x Atuacao = Comércio'!H224-1</f>
        <v>#DIV/0!</v>
      </c>
      <c r="I224" s="17">
        <f>+'SCC x Atuacao = Comércio'!I256/'SCC x Atuacao = Comércio'!I224-1</f>
        <v>-5.0180065492053449E-2</v>
      </c>
      <c r="J224" s="17" t="e">
        <f>+'SCC x Atuacao = Comércio'!J256/'SCC x Atuacao = Comércio'!J224-1</f>
        <v>#DIV/0!</v>
      </c>
      <c r="K224" s="17" t="e">
        <f>+'SCC x Atuacao = Comércio'!K256/'SCC x Atuacao = Comércio'!K224-1</f>
        <v>#DIV/0!</v>
      </c>
      <c r="L224" s="17">
        <f>+'SCC x Atuacao = Comércio'!L256/'SCC x Atuacao = Comércio'!L224-1</f>
        <v>-3.6133415849740613E-3</v>
      </c>
    </row>
    <row r="225" spans="1:12" x14ac:dyDescent="0.25">
      <c r="B225" s="17"/>
      <c r="C225" s="17"/>
      <c r="D225" s="17"/>
      <c r="E225" s="17"/>
      <c r="F225" s="17"/>
      <c r="G225" s="17"/>
      <c r="H225" s="17"/>
      <c r="I225" s="17"/>
      <c r="J225" s="17"/>
      <c r="K225" s="17"/>
    </row>
    <row r="227" spans="1:12" s="124" customFormat="1" x14ac:dyDescent="0.25">
      <c r="B227" s="124">
        <v>2015</v>
      </c>
      <c r="C227" s="124">
        <v>2015</v>
      </c>
      <c r="D227" s="124">
        <v>2015</v>
      </c>
      <c r="E227" s="124">
        <v>2015</v>
      </c>
      <c r="F227" s="124">
        <v>2015</v>
      </c>
      <c r="G227" s="124">
        <v>2015</v>
      </c>
      <c r="H227" s="124">
        <v>2015</v>
      </c>
      <c r="I227" s="124">
        <v>2015</v>
      </c>
      <c r="J227" s="124">
        <v>2015</v>
      </c>
      <c r="K227" s="124">
        <v>2015</v>
      </c>
      <c r="L227" s="124">
        <v>2015</v>
      </c>
    </row>
    <row r="228" spans="1:12" x14ac:dyDescent="0.25">
      <c r="A228" s="124"/>
      <c r="B228" s="124" t="s">
        <v>780</v>
      </c>
      <c r="C228" s="124" t="s">
        <v>782</v>
      </c>
      <c r="D228" s="124" t="s">
        <v>23</v>
      </c>
      <c r="E228" s="124" t="s">
        <v>787</v>
      </c>
      <c r="F228" s="124" t="s">
        <v>788</v>
      </c>
      <c r="G228" s="124" t="s">
        <v>791</v>
      </c>
      <c r="H228" s="124" t="s">
        <v>25</v>
      </c>
      <c r="I228" s="124" t="s">
        <v>24</v>
      </c>
      <c r="J228" s="124" t="s">
        <v>35</v>
      </c>
      <c r="K228" s="124" t="s">
        <v>795</v>
      </c>
      <c r="L228" s="124" t="s">
        <v>935</v>
      </c>
    </row>
    <row r="229" spans="1:12" x14ac:dyDescent="0.25">
      <c r="A229" s="124" t="s">
        <v>529</v>
      </c>
      <c r="B229" s="17">
        <f>+'SCC x Atuacao = Comércio'!B261/'SCC x Atuacao = Comércio'!B229-1</f>
        <v>7.5456384062743354E-2</v>
      </c>
      <c r="C229" s="17" t="e">
        <f>+'SCC x Atuacao = Comércio'!C261/'SCC x Atuacao = Comércio'!C229-1</f>
        <v>#DIV/0!</v>
      </c>
      <c r="D229" s="17" t="e">
        <f>+'SCC x Atuacao = Comércio'!D261/'SCC x Atuacao = Comércio'!D229-1</f>
        <v>#DIV/0!</v>
      </c>
      <c r="E229" s="17" t="e">
        <f>+'SCC x Atuacao = Comércio'!E261/'SCC x Atuacao = Comércio'!E229-1</f>
        <v>#DIV/0!</v>
      </c>
      <c r="F229" s="17">
        <f>+'SCC x Atuacao = Comércio'!F261/'SCC x Atuacao = Comércio'!F229-1</f>
        <v>-0.20992779204335099</v>
      </c>
      <c r="G229" s="17" t="e">
        <f>+'SCC x Atuacao = Comércio'!G261/'SCC x Atuacao = Comércio'!G229-1</f>
        <v>#DIV/0!</v>
      </c>
      <c r="H229" s="17" t="e">
        <f>+'SCC x Atuacao = Comércio'!H261/'SCC x Atuacao = Comércio'!H229-1</f>
        <v>#DIV/0!</v>
      </c>
      <c r="I229" s="17">
        <f>+'SCC x Atuacao = Comércio'!I261/'SCC x Atuacao = Comércio'!I229-1</f>
        <v>-4.6237786859270491E-2</v>
      </c>
      <c r="J229" s="17" t="e">
        <f>+'SCC x Atuacao = Comércio'!J261/'SCC x Atuacao = Comércio'!J229-1</f>
        <v>#DIV/0!</v>
      </c>
      <c r="K229" s="17" t="e">
        <f>+'SCC x Atuacao = Comércio'!K261/'SCC x Atuacao = Comércio'!K229-1</f>
        <v>#DIV/0!</v>
      </c>
      <c r="L229" s="17">
        <f>+'SCC x Atuacao = Comércio'!L261/'SCC x Atuacao = Comércio'!L229-1</f>
        <v>-0.12506628833781419</v>
      </c>
    </row>
    <row r="230" spans="1:12" x14ac:dyDescent="0.25">
      <c r="A230" s="124" t="s">
        <v>530</v>
      </c>
      <c r="B230" s="17">
        <f>+'SCC x Atuacao = Comércio'!B262/'SCC x Atuacao = Comércio'!B230-1</f>
        <v>-0.11636912259297494</v>
      </c>
      <c r="C230" s="17" t="e">
        <f>+'SCC x Atuacao = Comércio'!C262/'SCC x Atuacao = Comércio'!C230-1</f>
        <v>#DIV/0!</v>
      </c>
      <c r="D230" s="17" t="e">
        <f>+'SCC x Atuacao = Comércio'!D262/'SCC x Atuacao = Comércio'!D230-1</f>
        <v>#DIV/0!</v>
      </c>
      <c r="E230" s="17" t="e">
        <f>+'SCC x Atuacao = Comércio'!E262/'SCC x Atuacao = Comércio'!E230-1</f>
        <v>#DIV/0!</v>
      </c>
      <c r="F230" s="17">
        <f>+'SCC x Atuacao = Comércio'!F262/'SCC x Atuacao = Comércio'!F230-1</f>
        <v>-0.26048216835619709</v>
      </c>
      <c r="G230" s="17" t="e">
        <f>+'SCC x Atuacao = Comércio'!G262/'SCC x Atuacao = Comércio'!G230-1</f>
        <v>#DIV/0!</v>
      </c>
      <c r="H230" s="17" t="e">
        <f>+'SCC x Atuacao = Comércio'!H262/'SCC x Atuacao = Comércio'!H230-1</f>
        <v>#DIV/0!</v>
      </c>
      <c r="I230" s="17">
        <f>+'SCC x Atuacao = Comércio'!I262/'SCC x Atuacao = Comércio'!I230-1</f>
        <v>-0.30432801723698166</v>
      </c>
      <c r="J230" s="17" t="e">
        <f>+'SCC x Atuacao = Comércio'!J262/'SCC x Atuacao = Comércio'!J230-1</f>
        <v>#DIV/0!</v>
      </c>
      <c r="K230" s="17" t="e">
        <f>+'SCC x Atuacao = Comércio'!K262/'SCC x Atuacao = Comércio'!K230-1</f>
        <v>#DIV/0!</v>
      </c>
      <c r="L230" s="17">
        <f>+'SCC x Atuacao = Comércio'!L262/'SCC x Atuacao = Comércio'!L230-1</f>
        <v>-0.23084560334497184</v>
      </c>
    </row>
    <row r="231" spans="1:12" x14ac:dyDescent="0.25">
      <c r="A231" s="124" t="s">
        <v>531</v>
      </c>
      <c r="B231" s="17">
        <f>+'SCC x Atuacao = Comércio'!B263/'SCC x Atuacao = Comércio'!B231-1</f>
        <v>2.421202089155261E-2</v>
      </c>
      <c r="C231" s="17" t="e">
        <f>+'SCC x Atuacao = Comércio'!C263/'SCC x Atuacao = Comércio'!C231-1</f>
        <v>#DIV/0!</v>
      </c>
      <c r="D231" s="17" t="e">
        <f>+'SCC x Atuacao = Comércio'!D263/'SCC x Atuacao = Comércio'!D231-1</f>
        <v>#DIV/0!</v>
      </c>
      <c r="E231" s="17" t="e">
        <f>+'SCC x Atuacao = Comércio'!E263/'SCC x Atuacao = Comércio'!E231-1</f>
        <v>#DIV/0!</v>
      </c>
      <c r="F231" s="17">
        <f>+'SCC x Atuacao = Comércio'!F263/'SCC x Atuacao = Comércio'!F231-1</f>
        <v>0.19908916146446787</v>
      </c>
      <c r="G231" s="17" t="e">
        <f>+'SCC x Atuacao = Comércio'!G263/'SCC x Atuacao = Comércio'!G231-1</f>
        <v>#DIV/0!</v>
      </c>
      <c r="H231" s="17" t="e">
        <f>+'SCC x Atuacao = Comércio'!H263/'SCC x Atuacao = Comércio'!H231-1</f>
        <v>#DIV/0!</v>
      </c>
      <c r="I231" s="17">
        <f>+'SCC x Atuacao = Comércio'!I263/'SCC x Atuacao = Comércio'!I231-1</f>
        <v>-0.21371171583260873</v>
      </c>
      <c r="J231" s="17" t="e">
        <f>+'SCC x Atuacao = Comércio'!J263/'SCC x Atuacao = Comércio'!J231-1</f>
        <v>#DIV/0!</v>
      </c>
      <c r="K231" s="17" t="e">
        <f>+'SCC x Atuacao = Comércio'!K263/'SCC x Atuacao = Comércio'!K231-1</f>
        <v>#DIV/0!</v>
      </c>
      <c r="L231" s="17">
        <f>+'SCC x Atuacao = Comércio'!L263/'SCC x Atuacao = Comércio'!L231-1</f>
        <v>0.13739272778416844</v>
      </c>
    </row>
    <row r="232" spans="1:12" x14ac:dyDescent="0.25">
      <c r="A232" s="124" t="s">
        <v>532</v>
      </c>
      <c r="B232" s="17">
        <f>+'SCC x Atuacao = Comércio'!B264/'SCC x Atuacao = Comércio'!B232-1</f>
        <v>0.2476673989156466</v>
      </c>
      <c r="C232" s="17" t="e">
        <f>+'SCC x Atuacao = Comércio'!C264/'SCC x Atuacao = Comércio'!C232-1</f>
        <v>#DIV/0!</v>
      </c>
      <c r="D232" s="17" t="e">
        <f>+'SCC x Atuacao = Comércio'!D264/'SCC x Atuacao = Comércio'!D232-1</f>
        <v>#DIV/0!</v>
      </c>
      <c r="E232" s="17" t="e">
        <f>+'SCC x Atuacao = Comércio'!E264/'SCC x Atuacao = Comércio'!E232-1</f>
        <v>#DIV/0!</v>
      </c>
      <c r="F232" s="17">
        <f>+'SCC x Atuacao = Comércio'!F264/'SCC x Atuacao = Comércio'!F232-1</f>
        <v>-0.19201341540456573</v>
      </c>
      <c r="G232" s="17" t="e">
        <f>+'SCC x Atuacao = Comércio'!G264/'SCC x Atuacao = Comércio'!G232-1</f>
        <v>#DIV/0!</v>
      </c>
      <c r="H232" s="17" t="e">
        <f>+'SCC x Atuacao = Comércio'!H264/'SCC x Atuacao = Comércio'!H232-1</f>
        <v>#DIV/0!</v>
      </c>
      <c r="I232" s="17">
        <f>+'SCC x Atuacao = Comércio'!I264/'SCC x Atuacao = Comércio'!I232-1</f>
        <v>5.1977265617932922E-2</v>
      </c>
      <c r="J232" s="17" t="e">
        <f>+'SCC x Atuacao = Comércio'!J264/'SCC x Atuacao = Comércio'!J232-1</f>
        <v>#DIV/0!</v>
      </c>
      <c r="K232" s="17" t="e">
        <f>+'SCC x Atuacao = Comércio'!K264/'SCC x Atuacao = Comércio'!K232-1</f>
        <v>#DIV/0!</v>
      </c>
      <c r="L232" s="17">
        <f>+'SCC x Atuacao = Comércio'!L264/'SCC x Atuacao = Comércio'!L232-1</f>
        <v>-0.12270590929390512</v>
      </c>
    </row>
    <row r="233" spans="1:12" x14ac:dyDescent="0.25">
      <c r="A233" s="124" t="s">
        <v>533</v>
      </c>
      <c r="B233" s="17">
        <f>+'SCC x Atuacao = Comércio'!B265/'SCC x Atuacao = Comércio'!B233-1</f>
        <v>6.7689192154236633E-2</v>
      </c>
      <c r="C233" s="17" t="e">
        <f>+'SCC x Atuacao = Comércio'!C265/'SCC x Atuacao = Comércio'!C233-1</f>
        <v>#DIV/0!</v>
      </c>
      <c r="D233" s="17" t="e">
        <f>+'SCC x Atuacao = Comércio'!D265/'SCC x Atuacao = Comércio'!D233-1</f>
        <v>#DIV/0!</v>
      </c>
      <c r="E233" s="17" t="e">
        <f>+'SCC x Atuacao = Comércio'!E265/'SCC x Atuacao = Comércio'!E233-1</f>
        <v>#DIV/0!</v>
      </c>
      <c r="F233" s="17">
        <f>+'SCC x Atuacao = Comércio'!F265/'SCC x Atuacao = Comércio'!F233-1</f>
        <v>-0.19254621891191037</v>
      </c>
      <c r="G233" s="17" t="e">
        <f>+'SCC x Atuacao = Comércio'!G265/'SCC x Atuacao = Comércio'!G233-1</f>
        <v>#DIV/0!</v>
      </c>
      <c r="H233" s="17" t="e">
        <f>+'SCC x Atuacao = Comércio'!H265/'SCC x Atuacao = Comércio'!H233-1</f>
        <v>#DIV/0!</v>
      </c>
      <c r="I233" s="17">
        <f>+'SCC x Atuacao = Comércio'!I265/'SCC x Atuacao = Comércio'!I233-1</f>
        <v>-0.23782100765210212</v>
      </c>
      <c r="J233" s="17" t="e">
        <f>+'SCC x Atuacao = Comércio'!J265/'SCC x Atuacao = Comércio'!J233-1</f>
        <v>#DIV/0!</v>
      </c>
      <c r="K233" s="17" t="e">
        <f>+'SCC x Atuacao = Comércio'!K265/'SCC x Atuacao = Comércio'!K233-1</f>
        <v>#DIV/0!</v>
      </c>
      <c r="L233" s="17">
        <f>+'SCC x Atuacao = Comércio'!L265/'SCC x Atuacao = Comércio'!L233-1</f>
        <v>-0.15820354974958528</v>
      </c>
    </row>
    <row r="234" spans="1:12" x14ac:dyDescent="0.25">
      <c r="A234" s="124" t="s">
        <v>534</v>
      </c>
      <c r="B234" s="17">
        <f>+'SCC x Atuacao = Comércio'!B266/'SCC x Atuacao = Comércio'!B234-1</f>
        <v>-0.25415277048473761</v>
      </c>
      <c r="C234" s="17" t="e">
        <f>+'SCC x Atuacao = Comércio'!C266/'SCC x Atuacao = Comércio'!C234-1</f>
        <v>#DIV/0!</v>
      </c>
      <c r="D234" s="17" t="e">
        <f>+'SCC x Atuacao = Comércio'!D266/'SCC x Atuacao = Comércio'!D234-1</f>
        <v>#DIV/0!</v>
      </c>
      <c r="E234" s="17" t="e">
        <f>+'SCC x Atuacao = Comércio'!E266/'SCC x Atuacao = Comércio'!E234-1</f>
        <v>#DIV/0!</v>
      </c>
      <c r="F234" s="17">
        <f>+'SCC x Atuacao = Comércio'!F266/'SCC x Atuacao = Comércio'!F234-1</f>
        <v>-6.8604979649194431E-2</v>
      </c>
      <c r="G234" s="17" t="e">
        <f>+'SCC x Atuacao = Comércio'!G266/'SCC x Atuacao = Comércio'!G234-1</f>
        <v>#DIV/0!</v>
      </c>
      <c r="H234" s="17" t="e">
        <f>+'SCC x Atuacao = Comércio'!H266/'SCC x Atuacao = Comércio'!H234-1</f>
        <v>#DIV/0!</v>
      </c>
      <c r="I234" s="17">
        <f>+'SCC x Atuacao = Comércio'!I266/'SCC x Atuacao = Comércio'!I234-1</f>
        <v>-0.41765393092699565</v>
      </c>
      <c r="J234" s="17" t="e">
        <f>+'SCC x Atuacao = Comércio'!J266/'SCC x Atuacao = Comércio'!J234-1</f>
        <v>#DIV/0!</v>
      </c>
      <c r="K234" s="17" t="e">
        <f>+'SCC x Atuacao = Comércio'!K266/'SCC x Atuacao = Comércio'!K234-1</f>
        <v>#DIV/0!</v>
      </c>
      <c r="L234" s="17">
        <f>+'SCC x Atuacao = Comércio'!L266/'SCC x Atuacao = Comércio'!L234-1</f>
        <v>-9.6236958989964982E-2</v>
      </c>
    </row>
    <row r="235" spans="1:12" x14ac:dyDescent="0.25">
      <c r="A235" s="124" t="s">
        <v>535</v>
      </c>
      <c r="B235" s="17">
        <f>+'SCC x Atuacao = Comércio'!B267/'SCC x Atuacao = Comércio'!B235-1</f>
        <v>-0.14022678226514251</v>
      </c>
      <c r="C235" s="17" t="e">
        <f>+'SCC x Atuacao = Comércio'!C267/'SCC x Atuacao = Comércio'!C235-1</f>
        <v>#DIV/0!</v>
      </c>
      <c r="D235" s="17" t="e">
        <f>+'SCC x Atuacao = Comércio'!D267/'SCC x Atuacao = Comércio'!D235-1</f>
        <v>#DIV/0!</v>
      </c>
      <c r="E235" s="17" t="e">
        <f>+'SCC x Atuacao = Comércio'!E267/'SCC x Atuacao = Comércio'!E235-1</f>
        <v>#DIV/0!</v>
      </c>
      <c r="F235" s="17">
        <f>+'SCC x Atuacao = Comércio'!F267/'SCC x Atuacao = Comércio'!F235-1</f>
        <v>-0.14474813379718077</v>
      </c>
      <c r="G235" s="17" t="e">
        <f>+'SCC x Atuacao = Comércio'!G267/'SCC x Atuacao = Comércio'!G235-1</f>
        <v>#DIV/0!</v>
      </c>
      <c r="H235" s="17" t="e">
        <f>+'SCC x Atuacao = Comércio'!H267/'SCC x Atuacao = Comércio'!H235-1</f>
        <v>#DIV/0!</v>
      </c>
      <c r="I235" s="17">
        <f>+'SCC x Atuacao = Comércio'!I267/'SCC x Atuacao = Comércio'!I235-1</f>
        <v>7.121941497161588E-2</v>
      </c>
      <c r="J235" s="17" t="e">
        <f>+'SCC x Atuacao = Comércio'!J267/'SCC x Atuacao = Comércio'!J235-1</f>
        <v>#DIV/0!</v>
      </c>
      <c r="K235" s="17" t="e">
        <f>+'SCC x Atuacao = Comércio'!K267/'SCC x Atuacao = Comércio'!K235-1</f>
        <v>#DIV/0!</v>
      </c>
      <c r="L235" s="17">
        <f>+'SCC x Atuacao = Comércio'!L267/'SCC x Atuacao = Comércio'!L235-1</f>
        <v>-0.12876780140416566</v>
      </c>
    </row>
    <row r="236" spans="1:12" x14ac:dyDescent="0.25">
      <c r="A236" s="124" t="s">
        <v>536</v>
      </c>
      <c r="B236" s="17">
        <f>+'SCC x Atuacao = Comércio'!B268/'SCC x Atuacao = Comércio'!B236-1</f>
        <v>-7.5989146135040708E-2</v>
      </c>
      <c r="C236" s="17" t="e">
        <f>+'SCC x Atuacao = Comércio'!C268/'SCC x Atuacao = Comércio'!C236-1</f>
        <v>#DIV/0!</v>
      </c>
      <c r="D236" s="17" t="e">
        <f>+'SCC x Atuacao = Comércio'!D268/'SCC x Atuacao = Comércio'!D236-1</f>
        <v>#DIV/0!</v>
      </c>
      <c r="E236" s="17" t="e">
        <f>+'SCC x Atuacao = Comércio'!E268/'SCC x Atuacao = Comércio'!E236-1</f>
        <v>#DIV/0!</v>
      </c>
      <c r="F236" s="17">
        <f>+'SCC x Atuacao = Comércio'!F268/'SCC x Atuacao = Comércio'!F236-1</f>
        <v>-0.10315285413988207</v>
      </c>
      <c r="G236" s="17" t="e">
        <f>+'SCC x Atuacao = Comércio'!G268/'SCC x Atuacao = Comércio'!G236-1</f>
        <v>#DIV/0!</v>
      </c>
      <c r="H236" s="17" t="e">
        <f>+'SCC x Atuacao = Comércio'!H268/'SCC x Atuacao = Comércio'!H236-1</f>
        <v>#DIV/0!</v>
      </c>
      <c r="I236" s="17">
        <f>+'SCC x Atuacao = Comércio'!I268/'SCC x Atuacao = Comércio'!I236-1</f>
        <v>-0.2904190643678829</v>
      </c>
      <c r="J236" s="17" t="e">
        <f>+'SCC x Atuacao = Comércio'!J268/'SCC x Atuacao = Comércio'!J236-1</f>
        <v>#DIV/0!</v>
      </c>
      <c r="K236" s="17" t="e">
        <f>+'SCC x Atuacao = Comércio'!K268/'SCC x Atuacao = Comércio'!K236-1</f>
        <v>#DIV/0!</v>
      </c>
      <c r="L236" s="17">
        <f>+'SCC x Atuacao = Comércio'!L268/'SCC x Atuacao = Comércio'!L236-1</f>
        <v>-0.10752478267619381</v>
      </c>
    </row>
    <row r="237" spans="1:12" x14ac:dyDescent="0.25">
      <c r="A237" s="124" t="s">
        <v>537</v>
      </c>
      <c r="B237" s="17">
        <f>+'SCC x Atuacao = Comércio'!B269/'SCC x Atuacao = Comércio'!B237-1</f>
        <v>0.16892787758810468</v>
      </c>
      <c r="C237" s="17" t="e">
        <f>+'SCC x Atuacao = Comércio'!C269/'SCC x Atuacao = Comércio'!C237-1</f>
        <v>#DIV/0!</v>
      </c>
      <c r="D237" s="17" t="e">
        <f>+'SCC x Atuacao = Comércio'!D269/'SCC x Atuacao = Comércio'!D237-1</f>
        <v>#DIV/0!</v>
      </c>
      <c r="E237" s="17" t="e">
        <f>+'SCC x Atuacao = Comércio'!E269/'SCC x Atuacao = Comércio'!E237-1</f>
        <v>#DIV/0!</v>
      </c>
      <c r="F237" s="17">
        <f>+'SCC x Atuacao = Comércio'!F269/'SCC x Atuacao = Comércio'!F237-1</f>
        <v>0.11402477581597514</v>
      </c>
      <c r="G237" s="17" t="e">
        <f>+'SCC x Atuacao = Comércio'!G269/'SCC x Atuacao = Comércio'!G237-1</f>
        <v>#DIV/0!</v>
      </c>
      <c r="H237" s="17" t="e">
        <f>+'SCC x Atuacao = Comércio'!H269/'SCC x Atuacao = Comércio'!H237-1</f>
        <v>#DIV/0!</v>
      </c>
      <c r="I237" s="17">
        <f>+'SCC x Atuacao = Comércio'!I269/'SCC x Atuacao = Comércio'!I237-1</f>
        <v>8.9243639895684845E-2</v>
      </c>
      <c r="J237" s="17" t="e">
        <f>+'SCC x Atuacao = Comércio'!J269/'SCC x Atuacao = Comércio'!J237-1</f>
        <v>#DIV/0!</v>
      </c>
      <c r="K237" s="17" t="e">
        <f>+'SCC x Atuacao = Comércio'!K269/'SCC x Atuacao = Comércio'!K237-1</f>
        <v>#DIV/0!</v>
      </c>
      <c r="L237" s="17">
        <f>+'SCC x Atuacao = Comércio'!L269/'SCC x Atuacao = Comércio'!L237-1</f>
        <v>0.12318178467208063</v>
      </c>
    </row>
    <row r="238" spans="1:12" x14ac:dyDescent="0.25">
      <c r="A238" s="124" t="s">
        <v>538</v>
      </c>
      <c r="B238" s="17">
        <f>+'SCC x Atuacao = Comércio'!B270/'SCC x Atuacao = Comércio'!B238-1</f>
        <v>0.11151622833709118</v>
      </c>
      <c r="C238" s="17" t="e">
        <f>+'SCC x Atuacao = Comércio'!C270/'SCC x Atuacao = Comércio'!C238-1</f>
        <v>#DIV/0!</v>
      </c>
      <c r="D238" s="17" t="e">
        <f>+'SCC x Atuacao = Comércio'!D270/'SCC x Atuacao = Comércio'!D238-1</f>
        <v>#DIV/0!</v>
      </c>
      <c r="E238" s="17" t="e">
        <f>+'SCC x Atuacao = Comércio'!E270/'SCC x Atuacao = Comércio'!E238-1</f>
        <v>#DIV/0!</v>
      </c>
      <c r="F238" s="17">
        <f>+'SCC x Atuacao = Comércio'!F270/'SCC x Atuacao = Comércio'!F238-1</f>
        <v>-8.6267879188882568E-2</v>
      </c>
      <c r="G238" s="17" t="e">
        <f>+'SCC x Atuacao = Comércio'!G270/'SCC x Atuacao = Comércio'!G238-1</f>
        <v>#DIV/0!</v>
      </c>
      <c r="H238" s="17" t="e">
        <f>+'SCC x Atuacao = Comércio'!H270/'SCC x Atuacao = Comércio'!H238-1</f>
        <v>#DIV/0!</v>
      </c>
      <c r="I238" s="17">
        <f>+'SCC x Atuacao = Comércio'!I270/'SCC x Atuacao = Comércio'!I238-1</f>
        <v>-0.20242731411986137</v>
      </c>
      <c r="J238" s="17" t="e">
        <f>+'SCC x Atuacao = Comércio'!J270/'SCC x Atuacao = Comércio'!J238-1</f>
        <v>#DIV/0!</v>
      </c>
      <c r="K238" s="17" t="e">
        <f>+'SCC x Atuacao = Comércio'!K270/'SCC x Atuacao = Comércio'!K238-1</f>
        <v>#DIV/0!</v>
      </c>
      <c r="L238" s="17">
        <f>+'SCC x Atuacao = Comércio'!L270/'SCC x Atuacao = Comércio'!L238-1</f>
        <v>-6.8963768706744921E-2</v>
      </c>
    </row>
    <row r="239" spans="1:12" x14ac:dyDescent="0.25">
      <c r="A239" s="124" t="s">
        <v>539</v>
      </c>
      <c r="B239" s="17">
        <f>+'SCC x Atuacao = Comércio'!B271/'SCC x Atuacao = Comércio'!B239-1</f>
        <v>0.31562883810668452</v>
      </c>
      <c r="C239" s="17" t="e">
        <f>+'SCC x Atuacao = Comércio'!C271/'SCC x Atuacao = Comércio'!C239-1</f>
        <v>#DIV/0!</v>
      </c>
      <c r="D239" s="17" t="e">
        <f>+'SCC x Atuacao = Comércio'!D271/'SCC x Atuacao = Comércio'!D239-1</f>
        <v>#DIV/0!</v>
      </c>
      <c r="E239" s="17" t="e">
        <f>+'SCC x Atuacao = Comércio'!E271/'SCC x Atuacao = Comércio'!E239-1</f>
        <v>#DIV/0!</v>
      </c>
      <c r="F239" s="17">
        <f>+'SCC x Atuacao = Comércio'!F271/'SCC x Atuacao = Comércio'!F239-1</f>
        <v>-0.10965392305972033</v>
      </c>
      <c r="G239" s="17" t="e">
        <f>+'SCC x Atuacao = Comércio'!G271/'SCC x Atuacao = Comércio'!G239-1</f>
        <v>#DIV/0!</v>
      </c>
      <c r="H239" s="17" t="e">
        <f>+'SCC x Atuacao = Comércio'!H271/'SCC x Atuacao = Comércio'!H239-1</f>
        <v>#DIV/0!</v>
      </c>
      <c r="I239" s="17">
        <f>+'SCC x Atuacao = Comércio'!I271/'SCC x Atuacao = Comércio'!I239-1</f>
        <v>-0.44652182105086924</v>
      </c>
      <c r="J239" s="17" t="e">
        <f>+'SCC x Atuacao = Comércio'!J271/'SCC x Atuacao = Comércio'!J239-1</f>
        <v>#DIV/0!</v>
      </c>
      <c r="K239" s="17" t="e">
        <f>+'SCC x Atuacao = Comércio'!K271/'SCC x Atuacao = Comércio'!K239-1</f>
        <v>#DIV/0!</v>
      </c>
      <c r="L239" s="17">
        <f>+'SCC x Atuacao = Comércio'!L271/'SCC x Atuacao = Comércio'!L239-1</f>
        <v>-8.078866380687455E-2</v>
      </c>
    </row>
    <row r="240" spans="1:12" x14ac:dyDescent="0.25">
      <c r="A240" s="124" t="s">
        <v>540</v>
      </c>
      <c r="B240" s="17">
        <f>+'SCC x Atuacao = Comércio'!B272/'SCC x Atuacao = Comércio'!B240-1</f>
        <v>5.0810370184658282E-2</v>
      </c>
      <c r="C240" s="17" t="e">
        <f>+'SCC x Atuacao = Comércio'!C272/'SCC x Atuacao = Comércio'!C240-1</f>
        <v>#DIV/0!</v>
      </c>
      <c r="D240" s="17" t="e">
        <f>+'SCC x Atuacao = Comércio'!D272/'SCC x Atuacao = Comércio'!D240-1</f>
        <v>#DIV/0!</v>
      </c>
      <c r="E240" s="17" t="e">
        <f>+'SCC x Atuacao = Comércio'!E272/'SCC x Atuacao = Comércio'!E240-1</f>
        <v>#DIV/0!</v>
      </c>
      <c r="F240" s="17">
        <f>+'SCC x Atuacao = Comércio'!F272/'SCC x Atuacao = Comércio'!F240-1</f>
        <v>-0.19266350626689455</v>
      </c>
      <c r="G240" s="17" t="e">
        <f>+'SCC x Atuacao = Comércio'!G272/'SCC x Atuacao = Comércio'!G240-1</f>
        <v>#DIV/0!</v>
      </c>
      <c r="H240" s="17" t="e">
        <f>+'SCC x Atuacao = Comércio'!H272/'SCC x Atuacao = Comércio'!H240-1</f>
        <v>#DIV/0!</v>
      </c>
      <c r="I240" s="17">
        <f>+'SCC x Atuacao = Comércio'!I272/'SCC x Atuacao = Comércio'!I240-1</f>
        <v>-0.18005188107922754</v>
      </c>
      <c r="J240" s="17" t="e">
        <f>+'SCC x Atuacao = Comércio'!J272/'SCC x Atuacao = Comércio'!J240-1</f>
        <v>#DIV/0!</v>
      </c>
      <c r="K240" s="17" t="e">
        <f>+'SCC x Atuacao = Comércio'!K272/'SCC x Atuacao = Comércio'!K240-1</f>
        <v>#DIV/0!</v>
      </c>
      <c r="L240" s="17">
        <f>+'SCC x Atuacao = Comércio'!L272/'SCC x Atuacao = Comércio'!L240-1</f>
        <v>-0.14722215396039762</v>
      </c>
    </row>
    <row r="241" spans="1:12" x14ac:dyDescent="0.25">
      <c r="A241" s="124" t="s">
        <v>541</v>
      </c>
      <c r="B241" s="17">
        <f>+'SCC x Atuacao = Comércio'!B273/'SCC x Atuacao = Comércio'!B241-1</f>
        <v>0.16784576055589828</v>
      </c>
      <c r="C241" s="17" t="e">
        <f>+'SCC x Atuacao = Comércio'!C273/'SCC x Atuacao = Comércio'!C241-1</f>
        <v>#DIV/0!</v>
      </c>
      <c r="D241" s="17" t="e">
        <f>+'SCC x Atuacao = Comércio'!D273/'SCC x Atuacao = Comércio'!D241-1</f>
        <v>#DIV/0!</v>
      </c>
      <c r="E241" s="17" t="e">
        <f>+'SCC x Atuacao = Comércio'!E273/'SCC x Atuacao = Comércio'!E241-1</f>
        <v>#DIV/0!</v>
      </c>
      <c r="F241" s="17">
        <f>+'SCC x Atuacao = Comércio'!F273/'SCC x Atuacao = Comércio'!F241-1</f>
        <v>-0.19340776979774621</v>
      </c>
      <c r="G241" s="17" t="e">
        <f>+'SCC x Atuacao = Comércio'!G273/'SCC x Atuacao = Comércio'!G241-1</f>
        <v>#DIV/0!</v>
      </c>
      <c r="H241" s="17" t="e">
        <f>+'SCC x Atuacao = Comércio'!H273/'SCC x Atuacao = Comércio'!H241-1</f>
        <v>#DIV/0!</v>
      </c>
      <c r="I241" s="17">
        <f>+'SCC x Atuacao = Comércio'!I273/'SCC x Atuacao = Comércio'!I241-1</f>
        <v>-0.45723227830916879</v>
      </c>
      <c r="J241" s="17" t="e">
        <f>+'SCC x Atuacao = Comércio'!J273/'SCC x Atuacao = Comércio'!J241-1</f>
        <v>#DIV/0!</v>
      </c>
      <c r="K241" s="17" t="e">
        <f>+'SCC x Atuacao = Comércio'!K273/'SCC x Atuacao = Comércio'!K241-1</f>
        <v>#DIV/0!</v>
      </c>
      <c r="L241" s="17">
        <f>+'SCC x Atuacao = Comércio'!L273/'SCC x Atuacao = Comércio'!L241-1</f>
        <v>-0.17301738672215106</v>
      </c>
    </row>
    <row r="242" spans="1:12" x14ac:dyDescent="0.25">
      <c r="A242" s="124" t="s">
        <v>542</v>
      </c>
      <c r="B242" s="17">
        <f>+'SCC x Atuacao = Comércio'!B274/'SCC x Atuacao = Comércio'!B242-1</f>
        <v>0.11688354217498964</v>
      </c>
      <c r="C242" s="17" t="e">
        <f>+'SCC x Atuacao = Comércio'!C274/'SCC x Atuacao = Comércio'!C242-1</f>
        <v>#DIV/0!</v>
      </c>
      <c r="D242" s="17" t="e">
        <f>+'SCC x Atuacao = Comércio'!D274/'SCC x Atuacao = Comércio'!D242-1</f>
        <v>#DIV/0!</v>
      </c>
      <c r="E242" s="17" t="e">
        <f>+'SCC x Atuacao = Comércio'!E274/'SCC x Atuacao = Comércio'!E242-1</f>
        <v>#DIV/0!</v>
      </c>
      <c r="F242" s="17">
        <f>+'SCC x Atuacao = Comércio'!F274/'SCC x Atuacao = Comércio'!F242-1</f>
        <v>-0.14229951249911055</v>
      </c>
      <c r="G242" s="17" t="e">
        <f>+'SCC x Atuacao = Comércio'!G274/'SCC x Atuacao = Comércio'!G242-1</f>
        <v>#DIV/0!</v>
      </c>
      <c r="H242" s="17" t="e">
        <f>+'SCC x Atuacao = Comércio'!H274/'SCC x Atuacao = Comércio'!H242-1</f>
        <v>#DIV/0!</v>
      </c>
      <c r="I242" s="17">
        <f>+'SCC x Atuacao = Comércio'!I274/'SCC x Atuacao = Comércio'!I242-1</f>
        <v>-9.5604126714795012E-2</v>
      </c>
      <c r="J242" s="17" t="e">
        <f>+'SCC x Atuacao = Comércio'!J274/'SCC x Atuacao = Comércio'!J242-1</f>
        <v>#DIV/0!</v>
      </c>
      <c r="K242" s="17" t="e">
        <f>+'SCC x Atuacao = Comércio'!K274/'SCC x Atuacao = Comércio'!K242-1</f>
        <v>#DIV/0!</v>
      </c>
      <c r="L242" s="17">
        <f>+'SCC x Atuacao = Comércio'!L274/'SCC x Atuacao = Comércio'!L242-1</f>
        <v>-0.10520720193812283</v>
      </c>
    </row>
    <row r="243" spans="1:12" x14ac:dyDescent="0.25">
      <c r="A243" s="124" t="s">
        <v>543</v>
      </c>
      <c r="B243" s="17">
        <f>+'SCC x Atuacao = Comércio'!B275/'SCC x Atuacao = Comércio'!B243-1</f>
        <v>-0.15451392237324246</v>
      </c>
      <c r="C243" s="17" t="e">
        <f>+'SCC x Atuacao = Comércio'!C275/'SCC x Atuacao = Comércio'!C243-1</f>
        <v>#DIV/0!</v>
      </c>
      <c r="D243" s="17" t="e">
        <f>+'SCC x Atuacao = Comércio'!D275/'SCC x Atuacao = Comércio'!D243-1</f>
        <v>#DIV/0!</v>
      </c>
      <c r="E243" s="17" t="e">
        <f>+'SCC x Atuacao = Comércio'!E275/'SCC x Atuacao = Comércio'!E243-1</f>
        <v>#DIV/0!</v>
      </c>
      <c r="F243" s="17">
        <f>+'SCC x Atuacao = Comércio'!F275/'SCC x Atuacao = Comércio'!F243-1</f>
        <v>-0.15333970101532302</v>
      </c>
      <c r="G243" s="17" t="e">
        <f>+'SCC x Atuacao = Comércio'!G275/'SCC x Atuacao = Comércio'!G243-1</f>
        <v>#DIV/0!</v>
      </c>
      <c r="H243" s="17" t="e">
        <f>+'SCC x Atuacao = Comércio'!H275/'SCC x Atuacao = Comércio'!H243-1</f>
        <v>#DIV/0!</v>
      </c>
      <c r="I243" s="17">
        <f>+'SCC x Atuacao = Comércio'!I275/'SCC x Atuacao = Comércio'!I243-1</f>
        <v>-0.42621650856039717</v>
      </c>
      <c r="J243" s="17" t="e">
        <f>+'SCC x Atuacao = Comércio'!J275/'SCC x Atuacao = Comércio'!J243-1</f>
        <v>#DIV/0!</v>
      </c>
      <c r="K243" s="17" t="e">
        <f>+'SCC x Atuacao = Comércio'!K275/'SCC x Atuacao = Comércio'!K243-1</f>
        <v>#DIV/0!</v>
      </c>
      <c r="L243" s="17">
        <f>+'SCC x Atuacao = Comércio'!L275/'SCC x Atuacao = Comércio'!L243-1</f>
        <v>-0.15904086007309148</v>
      </c>
    </row>
    <row r="244" spans="1:12" x14ac:dyDescent="0.25">
      <c r="A244" s="124" t="s">
        <v>544</v>
      </c>
      <c r="B244" s="17">
        <f>+'SCC x Atuacao = Comércio'!B276/'SCC x Atuacao = Comércio'!B244-1</f>
        <v>-6.5886770642796577E-2</v>
      </c>
      <c r="C244" s="17" t="e">
        <f>+'SCC x Atuacao = Comércio'!C276/'SCC x Atuacao = Comércio'!C244-1</f>
        <v>#DIV/0!</v>
      </c>
      <c r="D244" s="17" t="e">
        <f>+'SCC x Atuacao = Comércio'!D276/'SCC x Atuacao = Comércio'!D244-1</f>
        <v>#DIV/0!</v>
      </c>
      <c r="E244" s="17" t="e">
        <f>+'SCC x Atuacao = Comércio'!E276/'SCC x Atuacao = Comércio'!E244-1</f>
        <v>#DIV/0!</v>
      </c>
      <c r="F244" s="17">
        <f>+'SCC x Atuacao = Comércio'!F276/'SCC x Atuacao = Comércio'!F244-1</f>
        <v>-0.12941981518607393</v>
      </c>
      <c r="G244" s="17" t="e">
        <f>+'SCC x Atuacao = Comércio'!G276/'SCC x Atuacao = Comércio'!G244-1</f>
        <v>#DIV/0!</v>
      </c>
      <c r="H244" s="17" t="e">
        <f>+'SCC x Atuacao = Comércio'!H276/'SCC x Atuacao = Comércio'!H244-1</f>
        <v>#DIV/0!</v>
      </c>
      <c r="I244" s="17">
        <f>+'SCC x Atuacao = Comércio'!I276/'SCC x Atuacao = Comércio'!I244-1</f>
        <v>-8.419467111869483E-2</v>
      </c>
      <c r="J244" s="17" t="e">
        <f>+'SCC x Atuacao = Comércio'!J276/'SCC x Atuacao = Comércio'!J244-1</f>
        <v>#DIV/0!</v>
      </c>
      <c r="K244" s="17" t="e">
        <f>+'SCC x Atuacao = Comércio'!K276/'SCC x Atuacao = Comércio'!K244-1</f>
        <v>#DIV/0!</v>
      </c>
      <c r="L244" s="17">
        <f>+'SCC x Atuacao = Comércio'!L276/'SCC x Atuacao = Comércio'!L244-1</f>
        <v>-0.119250018348385</v>
      </c>
    </row>
    <row r="245" spans="1:12" x14ac:dyDescent="0.25">
      <c r="A245" s="124" t="s">
        <v>545</v>
      </c>
      <c r="B245" s="17">
        <f>+'SCC x Atuacao = Comércio'!B277/'SCC x Atuacao = Comércio'!B245-1</f>
        <v>-3.5607047103514478E-2</v>
      </c>
      <c r="C245" s="17" t="e">
        <f>+'SCC x Atuacao = Comércio'!C277/'SCC x Atuacao = Comércio'!C245-1</f>
        <v>#DIV/0!</v>
      </c>
      <c r="D245" s="17" t="e">
        <f>+'SCC x Atuacao = Comércio'!D277/'SCC x Atuacao = Comércio'!D245-1</f>
        <v>#DIV/0!</v>
      </c>
      <c r="E245" s="17" t="e">
        <f>+'SCC x Atuacao = Comércio'!E277/'SCC x Atuacao = Comércio'!E245-1</f>
        <v>#DIV/0!</v>
      </c>
      <c r="F245" s="17">
        <f>+'SCC x Atuacao = Comércio'!F277/'SCC x Atuacao = Comércio'!F245-1</f>
        <v>-9.6139931986594318E-2</v>
      </c>
      <c r="G245" s="17" t="e">
        <f>+'SCC x Atuacao = Comércio'!G277/'SCC x Atuacao = Comércio'!G245-1</f>
        <v>#DIV/0!</v>
      </c>
      <c r="H245" s="17" t="e">
        <f>+'SCC x Atuacao = Comércio'!H277/'SCC x Atuacao = Comércio'!H245-1</f>
        <v>#DIV/0!</v>
      </c>
      <c r="I245" s="17">
        <f>+'SCC x Atuacao = Comércio'!I277/'SCC x Atuacao = Comércio'!I245-1</f>
        <v>-2.0629667128362006E-2</v>
      </c>
      <c r="J245" s="17" t="e">
        <f>+'SCC x Atuacao = Comércio'!J277/'SCC x Atuacao = Comércio'!J245-1</f>
        <v>#DIV/0!</v>
      </c>
      <c r="K245" s="17" t="e">
        <f>+'SCC x Atuacao = Comércio'!K277/'SCC x Atuacao = Comércio'!K245-1</f>
        <v>#DIV/0!</v>
      </c>
      <c r="L245" s="17">
        <f>+'SCC x Atuacao = Comércio'!L277/'SCC x Atuacao = Comércio'!L245-1</f>
        <v>-8.2307132027159224E-2</v>
      </c>
    </row>
    <row r="246" spans="1:12" x14ac:dyDescent="0.25">
      <c r="A246" s="124" t="s">
        <v>546</v>
      </c>
      <c r="B246" s="17">
        <f>+'SCC x Atuacao = Comércio'!B278/'SCC x Atuacao = Comércio'!B246-1</f>
        <v>-8.2574843829119948E-2</v>
      </c>
      <c r="C246" s="17" t="e">
        <f>+'SCC x Atuacao = Comércio'!C278/'SCC x Atuacao = Comércio'!C246-1</f>
        <v>#DIV/0!</v>
      </c>
      <c r="D246" s="17" t="e">
        <f>+'SCC x Atuacao = Comércio'!D278/'SCC x Atuacao = Comércio'!D246-1</f>
        <v>#DIV/0!</v>
      </c>
      <c r="E246" s="17" t="e">
        <f>+'SCC x Atuacao = Comércio'!E278/'SCC x Atuacao = Comércio'!E246-1</f>
        <v>#DIV/0!</v>
      </c>
      <c r="F246" s="17">
        <f>+'SCC x Atuacao = Comércio'!F278/'SCC x Atuacao = Comércio'!F246-1</f>
        <v>-0.17465584004719259</v>
      </c>
      <c r="G246" s="17" t="e">
        <f>+'SCC x Atuacao = Comércio'!G278/'SCC x Atuacao = Comércio'!G246-1</f>
        <v>#DIV/0!</v>
      </c>
      <c r="H246" s="17" t="e">
        <f>+'SCC x Atuacao = Comércio'!H278/'SCC x Atuacao = Comércio'!H246-1</f>
        <v>#DIV/0!</v>
      </c>
      <c r="I246" s="17">
        <f>+'SCC x Atuacao = Comércio'!I278/'SCC x Atuacao = Comércio'!I246-1</f>
        <v>-0.34456118363769506</v>
      </c>
      <c r="J246" s="17" t="e">
        <f>+'SCC x Atuacao = Comércio'!J278/'SCC x Atuacao = Comércio'!J246-1</f>
        <v>#DIV/0!</v>
      </c>
      <c r="K246" s="17" t="e">
        <f>+'SCC x Atuacao = Comércio'!K278/'SCC x Atuacao = Comércio'!K246-1</f>
        <v>#DIV/0!</v>
      </c>
      <c r="L246" s="17">
        <f>+'SCC x Atuacao = Comércio'!L278/'SCC x Atuacao = Comércio'!L246-1</f>
        <v>-0.17256993007606181</v>
      </c>
    </row>
    <row r="247" spans="1:12" x14ac:dyDescent="0.25">
      <c r="A247" s="124" t="s">
        <v>547</v>
      </c>
      <c r="B247" s="17">
        <f>+'SCC x Atuacao = Comércio'!B279/'SCC x Atuacao = Comércio'!B247-1</f>
        <v>-6.6098642664892515E-2</v>
      </c>
      <c r="C247" s="17" t="e">
        <f>+'SCC x Atuacao = Comércio'!C279/'SCC x Atuacao = Comércio'!C247-1</f>
        <v>#DIV/0!</v>
      </c>
      <c r="D247" s="17" t="e">
        <f>+'SCC x Atuacao = Comércio'!D279/'SCC x Atuacao = Comércio'!D247-1</f>
        <v>#DIV/0!</v>
      </c>
      <c r="E247" s="17" t="e">
        <f>+'SCC x Atuacao = Comércio'!E279/'SCC x Atuacao = Comércio'!E247-1</f>
        <v>#DIV/0!</v>
      </c>
      <c r="F247" s="17">
        <f>+'SCC x Atuacao = Comércio'!F279/'SCC x Atuacao = Comércio'!F247-1</f>
        <v>-0.16048906807341834</v>
      </c>
      <c r="G247" s="17" t="e">
        <f>+'SCC x Atuacao = Comércio'!G279/'SCC x Atuacao = Comércio'!G247-1</f>
        <v>#DIV/0!</v>
      </c>
      <c r="H247" s="17" t="e">
        <f>+'SCC x Atuacao = Comércio'!H279/'SCC x Atuacao = Comércio'!H247-1</f>
        <v>#DIV/0!</v>
      </c>
      <c r="I247" s="17">
        <f>+'SCC x Atuacao = Comércio'!I279/'SCC x Atuacao = Comércio'!I247-1</f>
        <v>-0.21018573738249913</v>
      </c>
      <c r="J247" s="17" t="e">
        <f>+'SCC x Atuacao = Comércio'!J279/'SCC x Atuacao = Comércio'!J247-1</f>
        <v>#DIV/0!</v>
      </c>
      <c r="K247" s="17" t="e">
        <f>+'SCC x Atuacao = Comércio'!K279/'SCC x Atuacao = Comércio'!K247-1</f>
        <v>#DIV/0!</v>
      </c>
      <c r="L247" s="17">
        <f>+'SCC x Atuacao = Comércio'!L279/'SCC x Atuacao = Comércio'!L247-1</f>
        <v>-0.14636897775089153</v>
      </c>
    </row>
    <row r="248" spans="1:12" x14ac:dyDescent="0.25">
      <c r="A248" s="124" t="s">
        <v>548</v>
      </c>
      <c r="B248" s="17">
        <f>+'SCC x Atuacao = Comércio'!B280/'SCC x Atuacao = Comércio'!B248-1</f>
        <v>6.4036482331120803E-2</v>
      </c>
      <c r="C248" s="17" t="e">
        <f>+'SCC x Atuacao = Comércio'!C280/'SCC x Atuacao = Comércio'!C248-1</f>
        <v>#DIV/0!</v>
      </c>
      <c r="D248" s="17" t="e">
        <f>+'SCC x Atuacao = Comércio'!D280/'SCC x Atuacao = Comércio'!D248-1</f>
        <v>#DIV/0!</v>
      </c>
      <c r="E248" s="17" t="e">
        <f>+'SCC x Atuacao = Comércio'!E280/'SCC x Atuacao = Comércio'!E248-1</f>
        <v>#DIV/0!</v>
      </c>
      <c r="F248" s="17">
        <f>+'SCC x Atuacao = Comércio'!F280/'SCC x Atuacao = Comércio'!F248-1</f>
        <v>-0.19854545066336349</v>
      </c>
      <c r="G248" s="17" t="e">
        <f>+'SCC x Atuacao = Comércio'!G280/'SCC x Atuacao = Comércio'!G248-1</f>
        <v>#DIV/0!</v>
      </c>
      <c r="H248" s="17" t="e">
        <f>+'SCC x Atuacao = Comércio'!H280/'SCC x Atuacao = Comércio'!H248-1</f>
        <v>#DIV/0!</v>
      </c>
      <c r="I248" s="17">
        <f>+'SCC x Atuacao = Comércio'!I280/'SCC x Atuacao = Comércio'!I248-1</f>
        <v>-0.26910487696709673</v>
      </c>
      <c r="J248" s="17" t="e">
        <f>+'SCC x Atuacao = Comércio'!J280/'SCC x Atuacao = Comércio'!J248-1</f>
        <v>#DIV/0!</v>
      </c>
      <c r="K248" s="17" t="e">
        <f>+'SCC x Atuacao = Comércio'!K280/'SCC x Atuacao = Comércio'!K248-1</f>
        <v>#DIV/0!</v>
      </c>
      <c r="L248" s="17">
        <f>+'SCC x Atuacao = Comércio'!L280/'SCC x Atuacao = Comércio'!L248-1</f>
        <v>-0.16546194535565162</v>
      </c>
    </row>
    <row r="249" spans="1:12" x14ac:dyDescent="0.25">
      <c r="A249" s="124" t="s">
        <v>549</v>
      </c>
      <c r="B249" s="17">
        <f>+'SCC x Atuacao = Comércio'!B281/'SCC x Atuacao = Comércio'!B249-1</f>
        <v>8.1524596369744184E-3</v>
      </c>
      <c r="C249" s="17" t="e">
        <f>+'SCC x Atuacao = Comércio'!C281/'SCC x Atuacao = Comércio'!C249-1</f>
        <v>#DIV/0!</v>
      </c>
      <c r="D249" s="17" t="e">
        <f>+'SCC x Atuacao = Comércio'!D281/'SCC x Atuacao = Comércio'!D249-1</f>
        <v>#DIV/0!</v>
      </c>
      <c r="E249" s="17" t="e">
        <f>+'SCC x Atuacao = Comércio'!E281/'SCC x Atuacao = Comércio'!E249-1</f>
        <v>#DIV/0!</v>
      </c>
      <c r="F249" s="17">
        <f>+'SCC x Atuacao = Comércio'!F281/'SCC x Atuacao = Comércio'!F249-1</f>
        <v>-0.15928335570362717</v>
      </c>
      <c r="G249" s="17" t="e">
        <f>+'SCC x Atuacao = Comércio'!G281/'SCC x Atuacao = Comércio'!G249-1</f>
        <v>#DIV/0!</v>
      </c>
      <c r="H249" s="17" t="e">
        <f>+'SCC x Atuacao = Comércio'!H281/'SCC x Atuacao = Comércio'!H249-1</f>
        <v>#DIV/0!</v>
      </c>
      <c r="I249" s="17">
        <f>+'SCC x Atuacao = Comércio'!I281/'SCC x Atuacao = Comércio'!I249-1</f>
        <v>-0.11217616371697714</v>
      </c>
      <c r="J249" s="17" t="e">
        <f>+'SCC x Atuacao = Comércio'!J281/'SCC x Atuacao = Comércio'!J249-1</f>
        <v>#DIV/0!</v>
      </c>
      <c r="K249" s="17" t="e">
        <f>+'SCC x Atuacao = Comércio'!K281/'SCC x Atuacao = Comércio'!K249-1</f>
        <v>#DIV/0!</v>
      </c>
      <c r="L249" s="17">
        <f>+'SCC x Atuacao = Comércio'!L281/'SCC x Atuacao = Comércio'!L249-1</f>
        <v>-0.12221602785995045</v>
      </c>
    </row>
    <row r="250" spans="1:12" x14ac:dyDescent="0.25">
      <c r="A250" s="124" t="s">
        <v>550</v>
      </c>
      <c r="B250" s="17">
        <f>+'SCC x Atuacao = Comércio'!B282/'SCC x Atuacao = Comércio'!B250-1</f>
        <v>8.6373808340796776E-2</v>
      </c>
      <c r="C250" s="17" t="e">
        <f>+'SCC x Atuacao = Comércio'!C282/'SCC x Atuacao = Comércio'!C250-1</f>
        <v>#DIV/0!</v>
      </c>
      <c r="D250" s="17" t="e">
        <f>+'SCC x Atuacao = Comércio'!D282/'SCC x Atuacao = Comércio'!D250-1</f>
        <v>#DIV/0!</v>
      </c>
      <c r="E250" s="17" t="e">
        <f>+'SCC x Atuacao = Comércio'!E282/'SCC x Atuacao = Comércio'!E250-1</f>
        <v>#DIV/0!</v>
      </c>
      <c r="F250" s="17">
        <f>+'SCC x Atuacao = Comércio'!F282/'SCC x Atuacao = Comércio'!F250-1</f>
        <v>-0.11653352147800233</v>
      </c>
      <c r="G250" s="17" t="e">
        <f>+'SCC x Atuacao = Comércio'!G282/'SCC x Atuacao = Comércio'!G250-1</f>
        <v>#DIV/0!</v>
      </c>
      <c r="H250" s="17" t="e">
        <f>+'SCC x Atuacao = Comércio'!H282/'SCC x Atuacao = Comércio'!H250-1</f>
        <v>#DIV/0!</v>
      </c>
      <c r="I250" s="17">
        <f>+'SCC x Atuacao = Comércio'!I282/'SCC x Atuacao = Comércio'!I250-1</f>
        <v>-0.31123063731741751</v>
      </c>
      <c r="J250" s="17" t="e">
        <f>+'SCC x Atuacao = Comércio'!J282/'SCC x Atuacao = Comércio'!J250-1</f>
        <v>#DIV/0!</v>
      </c>
      <c r="K250" s="17" t="e">
        <f>+'SCC x Atuacao = Comércio'!K282/'SCC x Atuacao = Comércio'!K250-1</f>
        <v>#DIV/0!</v>
      </c>
      <c r="L250" s="17">
        <f>+'SCC x Atuacao = Comércio'!L282/'SCC x Atuacao = Comércio'!L250-1</f>
        <v>-6.824643488413551E-2</v>
      </c>
    </row>
    <row r="251" spans="1:12" x14ac:dyDescent="0.25">
      <c r="A251" s="124" t="s">
        <v>551</v>
      </c>
      <c r="B251" s="17">
        <f>+'SCC x Atuacao = Comércio'!B283/'SCC x Atuacao = Comércio'!B251-1</f>
        <v>6.5367803096062049E-2</v>
      </c>
      <c r="C251" s="17" t="e">
        <f>+'SCC x Atuacao = Comércio'!C283/'SCC x Atuacao = Comércio'!C251-1</f>
        <v>#DIV/0!</v>
      </c>
      <c r="D251" s="17" t="e">
        <f>+'SCC x Atuacao = Comércio'!D283/'SCC x Atuacao = Comércio'!D251-1</f>
        <v>#DIV/0!</v>
      </c>
      <c r="E251" s="17" t="e">
        <f>+'SCC x Atuacao = Comércio'!E283/'SCC x Atuacao = Comércio'!E251-1</f>
        <v>#DIV/0!</v>
      </c>
      <c r="F251" s="17">
        <f>+'SCC x Atuacao = Comércio'!F283/'SCC x Atuacao = Comércio'!F251-1</f>
        <v>-9.2116626262229939E-2</v>
      </c>
      <c r="G251" s="17" t="e">
        <f>+'SCC x Atuacao = Comércio'!G283/'SCC x Atuacao = Comércio'!G251-1</f>
        <v>#DIV/0!</v>
      </c>
      <c r="H251" s="17" t="e">
        <f>+'SCC x Atuacao = Comércio'!H283/'SCC x Atuacao = Comércio'!H251-1</f>
        <v>#DIV/0!</v>
      </c>
      <c r="I251" s="17">
        <f>+'SCC x Atuacao = Comércio'!I283/'SCC x Atuacao = Comércio'!I251-1</f>
        <v>-0.26823811497804617</v>
      </c>
      <c r="J251" s="17" t="e">
        <f>+'SCC x Atuacao = Comércio'!J283/'SCC x Atuacao = Comércio'!J251-1</f>
        <v>#DIV/0!</v>
      </c>
      <c r="K251" s="17" t="e">
        <f>+'SCC x Atuacao = Comércio'!K283/'SCC x Atuacao = Comércio'!K251-1</f>
        <v>#DIV/0!</v>
      </c>
      <c r="L251" s="17">
        <f>+'SCC x Atuacao = Comércio'!L283/'SCC x Atuacao = Comércio'!L251-1</f>
        <v>-6.8296224122835092E-2</v>
      </c>
    </row>
    <row r="252" spans="1:12" x14ac:dyDescent="0.25">
      <c r="A252" s="124" t="s">
        <v>552</v>
      </c>
      <c r="B252" s="17">
        <f>+'SCC x Atuacao = Comércio'!B284/'SCC x Atuacao = Comércio'!B252-1</f>
        <v>1.1493680773170034E-2</v>
      </c>
      <c r="C252" s="17" t="e">
        <f>+'SCC x Atuacao = Comércio'!C284/'SCC x Atuacao = Comércio'!C252-1</f>
        <v>#DIV/0!</v>
      </c>
      <c r="D252" s="17" t="e">
        <f>+'SCC x Atuacao = Comércio'!D284/'SCC x Atuacao = Comércio'!D252-1</f>
        <v>#DIV/0!</v>
      </c>
      <c r="E252" s="17" t="e">
        <f>+'SCC x Atuacao = Comércio'!E284/'SCC x Atuacao = Comércio'!E252-1</f>
        <v>#DIV/0!</v>
      </c>
      <c r="F252" s="17">
        <f>+'SCC x Atuacao = Comércio'!F284/'SCC x Atuacao = Comércio'!F252-1</f>
        <v>-0.14985572355786358</v>
      </c>
      <c r="G252" s="17" t="e">
        <f>+'SCC x Atuacao = Comércio'!G284/'SCC x Atuacao = Comércio'!G252-1</f>
        <v>#DIV/0!</v>
      </c>
      <c r="H252" s="17" t="e">
        <f>+'SCC x Atuacao = Comércio'!H284/'SCC x Atuacao = Comércio'!H252-1</f>
        <v>#DIV/0!</v>
      </c>
      <c r="I252" s="17">
        <f>+'SCC x Atuacao = Comércio'!I284/'SCC x Atuacao = Comércio'!I252-1</f>
        <v>-0.24508691221131296</v>
      </c>
      <c r="J252" s="17" t="e">
        <f>+'SCC x Atuacao = Comércio'!J284/'SCC x Atuacao = Comércio'!J252-1</f>
        <v>#DIV/0!</v>
      </c>
      <c r="K252" s="17" t="e">
        <f>+'SCC x Atuacao = Comércio'!K284/'SCC x Atuacao = Comércio'!K252-1</f>
        <v>#DIV/0!</v>
      </c>
      <c r="L252" s="17">
        <f>+'SCC x Atuacao = Comércio'!L284/'SCC x Atuacao = Comércio'!L252-1</f>
        <v>-0.12123154799547964</v>
      </c>
    </row>
    <row r="253" spans="1:12" x14ac:dyDescent="0.25">
      <c r="A253" s="124" t="s">
        <v>553</v>
      </c>
      <c r="B253" s="17">
        <f>+'SCC x Atuacao = Comércio'!B285/'SCC x Atuacao = Comércio'!B253-1</f>
        <v>-7.8815739426936315E-2</v>
      </c>
      <c r="C253" s="17" t="e">
        <f>+'SCC x Atuacao = Comércio'!C285/'SCC x Atuacao = Comércio'!C253-1</f>
        <v>#DIV/0!</v>
      </c>
      <c r="D253" s="17" t="e">
        <f>+'SCC x Atuacao = Comércio'!D285/'SCC x Atuacao = Comércio'!D253-1</f>
        <v>#DIV/0!</v>
      </c>
      <c r="E253" s="17" t="e">
        <f>+'SCC x Atuacao = Comércio'!E285/'SCC x Atuacao = Comércio'!E253-1</f>
        <v>#DIV/0!</v>
      </c>
      <c r="F253" s="17">
        <f>+'SCC x Atuacao = Comércio'!F285/'SCC x Atuacao = Comércio'!F253-1</f>
        <v>-0.13961030470514713</v>
      </c>
      <c r="G253" s="17" t="e">
        <f>+'SCC x Atuacao = Comércio'!G285/'SCC x Atuacao = Comércio'!G253-1</f>
        <v>#DIV/0!</v>
      </c>
      <c r="H253" s="17" t="e">
        <f>+'SCC x Atuacao = Comércio'!H285/'SCC x Atuacao = Comércio'!H253-1</f>
        <v>#DIV/0!</v>
      </c>
      <c r="I253" s="17">
        <f>+'SCC x Atuacao = Comércio'!I285/'SCC x Atuacao = Comércio'!I253-1</f>
        <v>-0.15881910778754238</v>
      </c>
      <c r="J253" s="17" t="e">
        <f>+'SCC x Atuacao = Comércio'!J285/'SCC x Atuacao = Comércio'!J253-1</f>
        <v>#DIV/0!</v>
      </c>
      <c r="K253" s="17" t="e">
        <f>+'SCC x Atuacao = Comércio'!K285/'SCC x Atuacao = Comércio'!K253-1</f>
        <v>#DIV/0!</v>
      </c>
      <c r="L253" s="17">
        <f>+'SCC x Atuacao = Comércio'!L285/'SCC x Atuacao = Comércio'!L253-1</f>
        <v>-0.13047815986116695</v>
      </c>
    </row>
    <row r="254" spans="1:12" x14ac:dyDescent="0.25">
      <c r="A254" s="124" t="s">
        <v>554</v>
      </c>
      <c r="B254" s="17">
        <f>+'SCC x Atuacao = Comércio'!B286/'SCC x Atuacao = Comércio'!B254-1</f>
        <v>7.2424453925115317E-2</v>
      </c>
      <c r="C254" s="17" t="e">
        <f>+'SCC x Atuacao = Comércio'!C286/'SCC x Atuacao = Comércio'!C254-1</f>
        <v>#DIV/0!</v>
      </c>
      <c r="D254" s="17" t="e">
        <f>+'SCC x Atuacao = Comércio'!D286/'SCC x Atuacao = Comércio'!D254-1</f>
        <v>#DIV/0!</v>
      </c>
      <c r="E254" s="17" t="e">
        <f>+'SCC x Atuacao = Comércio'!E286/'SCC x Atuacao = Comércio'!E254-1</f>
        <v>#DIV/0!</v>
      </c>
      <c r="F254" s="17">
        <f>+'SCC x Atuacao = Comércio'!F286/'SCC x Atuacao = Comércio'!F254-1</f>
        <v>-0.11506026840159955</v>
      </c>
      <c r="G254" s="17" t="e">
        <f>+'SCC x Atuacao = Comércio'!G286/'SCC x Atuacao = Comércio'!G254-1</f>
        <v>#DIV/0!</v>
      </c>
      <c r="H254" s="17" t="e">
        <f>+'SCC x Atuacao = Comércio'!H286/'SCC x Atuacao = Comércio'!H254-1</f>
        <v>#DIV/0!</v>
      </c>
      <c r="I254" s="17">
        <f>+'SCC x Atuacao = Comércio'!I286/'SCC x Atuacao = Comércio'!I254-1</f>
        <v>-5.3609728943391222E-2</v>
      </c>
      <c r="J254" s="17" t="e">
        <f>+'SCC x Atuacao = Comércio'!J286/'SCC x Atuacao = Comércio'!J254-1</f>
        <v>#DIV/0!</v>
      </c>
      <c r="K254" s="17" t="e">
        <f>+'SCC x Atuacao = Comércio'!K286/'SCC x Atuacao = Comércio'!K254-1</f>
        <v>#DIV/0!</v>
      </c>
      <c r="L254" s="17">
        <f>+'SCC x Atuacao = Comércio'!L286/'SCC x Atuacao = Comércio'!L254-1</f>
        <v>-7.7328490355132451E-2</v>
      </c>
    </row>
    <row r="255" spans="1:12" x14ac:dyDescent="0.25">
      <c r="A255" s="124" t="s">
        <v>555</v>
      </c>
      <c r="B255" s="17">
        <f>+'SCC x Atuacao = Comércio'!B287/'SCC x Atuacao = Comércio'!B255-1</f>
        <v>-2.4022481245897787E-3</v>
      </c>
      <c r="C255" s="17" t="e">
        <f>+'SCC x Atuacao = Comércio'!C287/'SCC x Atuacao = Comércio'!C255-1</f>
        <v>#DIV/0!</v>
      </c>
      <c r="D255" s="17" t="e">
        <f>+'SCC x Atuacao = Comércio'!D287/'SCC x Atuacao = Comércio'!D255-1</f>
        <v>#DIV/0!</v>
      </c>
      <c r="E255" s="17" t="e">
        <f>+'SCC x Atuacao = Comércio'!E287/'SCC x Atuacao = Comércio'!E255-1</f>
        <v>#DIV/0!</v>
      </c>
      <c r="F255" s="17">
        <f>+'SCC x Atuacao = Comércio'!F287/'SCC x Atuacao = Comércio'!F255-1</f>
        <v>-0.24610655674918713</v>
      </c>
      <c r="G255" s="17" t="e">
        <f>+'SCC x Atuacao = Comércio'!G287/'SCC x Atuacao = Comércio'!G255-1</f>
        <v>#DIV/0!</v>
      </c>
      <c r="H255" s="17" t="e">
        <f>+'SCC x Atuacao = Comércio'!H287/'SCC x Atuacao = Comércio'!H255-1</f>
        <v>#DIV/0!</v>
      </c>
      <c r="I255" s="17">
        <f>+'SCC x Atuacao = Comércio'!I287/'SCC x Atuacao = Comércio'!I255-1</f>
        <v>-0.1593927340475465</v>
      </c>
      <c r="J255" s="17" t="e">
        <f>+'SCC x Atuacao = Comércio'!J287/'SCC x Atuacao = Comércio'!J255-1</f>
        <v>#DIV/0!</v>
      </c>
      <c r="K255" s="17" t="e">
        <f>+'SCC x Atuacao = Comércio'!K287/'SCC x Atuacao = Comércio'!K255-1</f>
        <v>#DIV/0!</v>
      </c>
      <c r="L255" s="17">
        <f>+'SCC x Atuacao = Comércio'!L287/'SCC x Atuacao = Comércio'!L255-1</f>
        <v>-0.20310228012055953</v>
      </c>
    </row>
    <row r="256" spans="1:12" x14ac:dyDescent="0.25">
      <c r="A256" s="134" t="s">
        <v>95</v>
      </c>
      <c r="B256" s="17">
        <f>+'SCC x Atuacao = Comércio'!B288/'SCC x Atuacao = Comércio'!B256-1</f>
        <v>2.9997080727655945E-2</v>
      </c>
      <c r="C256" s="17" t="e">
        <f>+'SCC x Atuacao = Comércio'!C288/'SCC x Atuacao = Comércio'!C256-1</f>
        <v>#DIV/0!</v>
      </c>
      <c r="D256" s="17" t="e">
        <f>+'SCC x Atuacao = Comércio'!D288/'SCC x Atuacao = Comércio'!D256-1</f>
        <v>#DIV/0!</v>
      </c>
      <c r="E256" s="17" t="e">
        <f>+'SCC x Atuacao = Comércio'!E288/'SCC x Atuacao = Comércio'!E256-1</f>
        <v>#DIV/0!</v>
      </c>
      <c r="F256" s="17">
        <f>+'SCC x Atuacao = Comércio'!F288/'SCC x Atuacao = Comércio'!F256-1</f>
        <v>-0.1634822656481506</v>
      </c>
      <c r="G256" s="17" t="e">
        <f>+'SCC x Atuacao = Comércio'!G288/'SCC x Atuacao = Comércio'!G256-1</f>
        <v>#DIV/0!</v>
      </c>
      <c r="H256" s="17" t="e">
        <f>+'SCC x Atuacao = Comércio'!H288/'SCC x Atuacao = Comércio'!H256-1</f>
        <v>#DIV/0!</v>
      </c>
      <c r="I256" s="17">
        <f>+'SCC x Atuacao = Comércio'!I288/'SCC x Atuacao = Comércio'!I256-1</f>
        <v>-0.21345499159471681</v>
      </c>
      <c r="J256" s="17" t="e">
        <f>+'SCC x Atuacao = Comércio'!J288/'SCC x Atuacao = Comércio'!J256-1</f>
        <v>#DIV/0!</v>
      </c>
      <c r="K256" s="17" t="e">
        <f>+'SCC x Atuacao = Comércio'!K288/'SCC x Atuacao = Comércio'!K256-1</f>
        <v>#DIV/0!</v>
      </c>
      <c r="L256" s="17">
        <f>+'SCC x Atuacao = Comércio'!L288/'SCC x Atuacao = Comércio'!L256-1</f>
        <v>-0.13518645319380784</v>
      </c>
    </row>
    <row r="259" spans="1:12" x14ac:dyDescent="0.25">
      <c r="A259" s="124"/>
      <c r="B259" s="124">
        <v>2016</v>
      </c>
      <c r="C259" s="124">
        <v>2016</v>
      </c>
      <c r="D259" s="124">
        <v>2016</v>
      </c>
      <c r="E259" s="124">
        <v>2016</v>
      </c>
      <c r="F259" s="124">
        <v>2016</v>
      </c>
      <c r="G259" s="124">
        <v>2016</v>
      </c>
      <c r="H259" s="124">
        <v>2016</v>
      </c>
      <c r="I259" s="124">
        <v>2016</v>
      </c>
      <c r="J259" s="124">
        <v>2016</v>
      </c>
      <c r="K259" s="124">
        <v>2016</v>
      </c>
      <c r="L259" s="124">
        <v>2016</v>
      </c>
    </row>
    <row r="260" spans="1:12" x14ac:dyDescent="0.25">
      <c r="A260" s="124"/>
      <c r="B260" s="124" t="s">
        <v>780</v>
      </c>
      <c r="C260" s="124" t="s">
        <v>782</v>
      </c>
      <c r="D260" s="124" t="s">
        <v>23</v>
      </c>
      <c r="E260" s="124" t="s">
        <v>787</v>
      </c>
      <c r="F260" s="124" t="s">
        <v>788</v>
      </c>
      <c r="G260" s="124" t="s">
        <v>791</v>
      </c>
      <c r="H260" s="124" t="s">
        <v>25</v>
      </c>
      <c r="I260" s="124" t="s">
        <v>24</v>
      </c>
      <c r="J260" s="124" t="s">
        <v>35</v>
      </c>
      <c r="K260" s="124" t="s">
        <v>795</v>
      </c>
      <c r="L260" s="124" t="s">
        <v>935</v>
      </c>
    </row>
    <row r="261" spans="1:12" x14ac:dyDescent="0.25">
      <c r="A261" s="124" t="s">
        <v>529</v>
      </c>
      <c r="B261" s="17">
        <f>+'SCC x Atuacao = Comércio'!B293/'SCC x Atuacao = Comércio'!B261-1</f>
        <v>8.0318057546569177E-2</v>
      </c>
      <c r="C261" s="17" t="e">
        <f>+'SCC x Atuacao = Comércio'!C293/'SCC x Atuacao = Comércio'!C261-1</f>
        <v>#DIV/0!</v>
      </c>
      <c r="D261" s="17" t="e">
        <f>+'SCC x Atuacao = Comércio'!D293/'SCC x Atuacao = Comércio'!D261-1</f>
        <v>#DIV/0!</v>
      </c>
      <c r="E261" s="17" t="e">
        <f>+'SCC x Atuacao = Comércio'!E293/'SCC x Atuacao = Comércio'!E261-1</f>
        <v>#DIV/0!</v>
      </c>
      <c r="F261" s="17">
        <f>+'SCC x Atuacao = Comércio'!F293/'SCC x Atuacao = Comércio'!F261-1</f>
        <v>-5.6033906316435012E-2</v>
      </c>
      <c r="G261" s="17" t="e">
        <f>+'SCC x Atuacao = Comércio'!G293/'SCC x Atuacao = Comércio'!G261-1</f>
        <v>#DIV/0!</v>
      </c>
      <c r="H261" s="17" t="e">
        <f>+'SCC x Atuacao = Comércio'!H293/'SCC x Atuacao = Comércio'!H261-1</f>
        <v>#DIV/0!</v>
      </c>
      <c r="I261" s="17">
        <f>+'SCC x Atuacao = Comércio'!I293/'SCC x Atuacao = Comércio'!I261-1</f>
        <v>-7.2988824976868205E-2</v>
      </c>
      <c r="J261" s="17" t="e">
        <f>+'SCC x Atuacao = Comércio'!J293/'SCC x Atuacao = Comércio'!J261-1</f>
        <v>#DIV/0!</v>
      </c>
      <c r="K261" s="17" t="e">
        <f>+'SCC x Atuacao = Comércio'!K293/'SCC x Atuacao = Comércio'!K261-1</f>
        <v>#DIV/0!</v>
      </c>
      <c r="L261" s="17">
        <f>+'SCC x Atuacao = Comércio'!L293/'SCC x Atuacao = Comércio'!L261-1</f>
        <v>-1.2375364943109868E-2</v>
      </c>
    </row>
    <row r="262" spans="1:12" x14ac:dyDescent="0.25">
      <c r="A262" s="124" t="s">
        <v>530</v>
      </c>
      <c r="B262" s="17">
        <f>+'SCC x Atuacao = Comércio'!B294/'SCC x Atuacao = Comércio'!B262-1</f>
        <v>0.21960068043763226</v>
      </c>
      <c r="C262" s="17" t="e">
        <f>+'SCC x Atuacao = Comércio'!C294/'SCC x Atuacao = Comércio'!C262-1</f>
        <v>#DIV/0!</v>
      </c>
      <c r="D262" s="17" t="e">
        <f>+'SCC x Atuacao = Comércio'!D294/'SCC x Atuacao = Comércio'!D262-1</f>
        <v>#DIV/0!</v>
      </c>
      <c r="E262" s="17" t="e">
        <f>+'SCC x Atuacao = Comércio'!E294/'SCC x Atuacao = Comércio'!E262-1</f>
        <v>#DIV/0!</v>
      </c>
      <c r="F262" s="17">
        <f>+'SCC x Atuacao = Comércio'!F294/'SCC x Atuacao = Comércio'!F262-1</f>
        <v>-9.7182224753628366E-2</v>
      </c>
      <c r="G262" s="17" t="e">
        <f>+'SCC x Atuacao = Comércio'!G294/'SCC x Atuacao = Comércio'!G262-1</f>
        <v>#DIV/0!</v>
      </c>
      <c r="H262" s="17" t="e">
        <f>+'SCC x Atuacao = Comércio'!H294/'SCC x Atuacao = Comércio'!H262-1</f>
        <v>#DIV/0!</v>
      </c>
      <c r="I262" s="17">
        <f>+'SCC x Atuacao = Comércio'!I294/'SCC x Atuacao = Comércio'!I262-1</f>
        <v>0.174115588883762</v>
      </c>
      <c r="J262" s="17" t="e">
        <f>+'SCC x Atuacao = Comércio'!J294/'SCC x Atuacao = Comércio'!J262-1</f>
        <v>#DIV/0!</v>
      </c>
      <c r="K262" s="17" t="e">
        <f>+'SCC x Atuacao = Comércio'!K294/'SCC x Atuacao = Comércio'!K262-1</f>
        <v>#DIV/0!</v>
      </c>
      <c r="L262" s="17">
        <f>+'SCC x Atuacao = Comércio'!L294/'SCC x Atuacao = Comércio'!L262-1</f>
        <v>5.9529926811243694E-3</v>
      </c>
    </row>
    <row r="263" spans="1:12" x14ac:dyDescent="0.25">
      <c r="A263" s="124" t="s">
        <v>531</v>
      </c>
      <c r="B263" s="17">
        <f>+'SCC x Atuacao = Comércio'!B295/'SCC x Atuacao = Comércio'!B263-1</f>
        <v>-9.839332500424347E-3</v>
      </c>
      <c r="C263" s="17" t="e">
        <f>+'SCC x Atuacao = Comércio'!C295/'SCC x Atuacao = Comércio'!C263-1</f>
        <v>#DIV/0!</v>
      </c>
      <c r="D263" s="17" t="e">
        <f>+'SCC x Atuacao = Comércio'!D295/'SCC x Atuacao = Comércio'!D263-1</f>
        <v>#DIV/0!</v>
      </c>
      <c r="E263" s="17" t="e">
        <f>+'SCC x Atuacao = Comércio'!E295/'SCC x Atuacao = Comércio'!E263-1</f>
        <v>#DIV/0!</v>
      </c>
      <c r="F263" s="17">
        <f>+'SCC x Atuacao = Comércio'!F295/'SCC x Atuacao = Comércio'!F263-1</f>
        <v>-0.11455957011449558</v>
      </c>
      <c r="G263" s="17" t="e">
        <f>+'SCC x Atuacao = Comércio'!G295/'SCC x Atuacao = Comércio'!G263-1</f>
        <v>#DIV/0!</v>
      </c>
      <c r="H263" s="17" t="e">
        <f>+'SCC x Atuacao = Comércio'!H295/'SCC x Atuacao = Comércio'!H263-1</f>
        <v>#DIV/0!</v>
      </c>
      <c r="I263" s="17">
        <f>+'SCC x Atuacao = Comércio'!I295/'SCC x Atuacao = Comércio'!I263-1</f>
        <v>0.19939920209773532</v>
      </c>
      <c r="J263" s="17" t="e">
        <f>+'SCC x Atuacao = Comércio'!J295/'SCC x Atuacao = Comércio'!J263-1</f>
        <v>#DIV/0!</v>
      </c>
      <c r="K263" s="17" t="e">
        <f>+'SCC x Atuacao = Comércio'!K295/'SCC x Atuacao = Comércio'!K263-1</f>
        <v>#DIV/0!</v>
      </c>
      <c r="L263" s="17">
        <f>+'SCC x Atuacao = Comércio'!L295/'SCC x Atuacao = Comércio'!L263-1</f>
        <v>-8.1632272457496935E-2</v>
      </c>
    </row>
    <row r="264" spans="1:12" x14ac:dyDescent="0.25">
      <c r="A264" s="124" t="s">
        <v>532</v>
      </c>
      <c r="B264" s="17">
        <f>+'SCC x Atuacao = Comércio'!B296/'SCC x Atuacao = Comércio'!B264-1</f>
        <v>0.15049692790405222</v>
      </c>
      <c r="C264" s="17" t="e">
        <f>+'SCC x Atuacao = Comércio'!C296/'SCC x Atuacao = Comércio'!C264-1</f>
        <v>#DIV/0!</v>
      </c>
      <c r="D264" s="17" t="e">
        <f>+'SCC x Atuacao = Comércio'!D296/'SCC x Atuacao = Comércio'!D264-1</f>
        <v>#DIV/0!</v>
      </c>
      <c r="E264" s="17" t="e">
        <f>+'SCC x Atuacao = Comércio'!E296/'SCC x Atuacao = Comércio'!E264-1</f>
        <v>#DIV/0!</v>
      </c>
      <c r="F264" s="17">
        <f>+'SCC x Atuacao = Comércio'!F296/'SCC x Atuacao = Comércio'!F264-1</f>
        <v>-6.1369671792346425E-2</v>
      </c>
      <c r="G264" s="17" t="e">
        <f>+'SCC x Atuacao = Comércio'!G296/'SCC x Atuacao = Comércio'!G264-1</f>
        <v>#DIV/0!</v>
      </c>
      <c r="H264" s="17" t="e">
        <f>+'SCC x Atuacao = Comércio'!H296/'SCC x Atuacao = Comércio'!H264-1</f>
        <v>#DIV/0!</v>
      </c>
      <c r="I264" s="17">
        <f>+'SCC x Atuacao = Comércio'!I296/'SCC x Atuacao = Comércio'!I264-1</f>
        <v>-0.23176089397466249</v>
      </c>
      <c r="J264" s="17" t="e">
        <f>+'SCC x Atuacao = Comércio'!J296/'SCC x Atuacao = Comércio'!J264-1</f>
        <v>#DIV/0!</v>
      </c>
      <c r="K264" s="17" t="e">
        <f>+'SCC x Atuacao = Comércio'!K296/'SCC x Atuacao = Comércio'!K264-1</f>
        <v>#DIV/0!</v>
      </c>
      <c r="L264" s="17">
        <f>+'SCC x Atuacao = Comércio'!L296/'SCC x Atuacao = Comércio'!L264-1</f>
        <v>-4.8709731021405744E-2</v>
      </c>
    </row>
    <row r="265" spans="1:12" x14ac:dyDescent="0.25">
      <c r="A265" s="124" t="s">
        <v>533</v>
      </c>
      <c r="B265" s="17">
        <f>+'SCC x Atuacao = Comércio'!B297/'SCC x Atuacao = Comércio'!B265-1</f>
        <v>0.27171899919676945</v>
      </c>
      <c r="C265" s="17" t="e">
        <f>+'SCC x Atuacao = Comércio'!C297/'SCC x Atuacao = Comércio'!C265-1</f>
        <v>#DIV/0!</v>
      </c>
      <c r="D265" s="17" t="e">
        <f>+'SCC x Atuacao = Comércio'!D297/'SCC x Atuacao = Comércio'!D265-1</f>
        <v>#DIV/0!</v>
      </c>
      <c r="E265" s="17" t="e">
        <f>+'SCC x Atuacao = Comércio'!E297/'SCC x Atuacao = Comércio'!E265-1</f>
        <v>#DIV/0!</v>
      </c>
      <c r="F265" s="17">
        <f>+'SCC x Atuacao = Comércio'!F297/'SCC x Atuacao = Comércio'!F265-1</f>
        <v>-8.429524802974353E-2</v>
      </c>
      <c r="G265" s="17" t="e">
        <f>+'SCC x Atuacao = Comércio'!G297/'SCC x Atuacao = Comércio'!G265-1</f>
        <v>#DIV/0!</v>
      </c>
      <c r="H265" s="17" t="e">
        <f>+'SCC x Atuacao = Comércio'!H297/'SCC x Atuacao = Comércio'!H265-1</f>
        <v>#DIV/0!</v>
      </c>
      <c r="I265" s="17">
        <f>+'SCC x Atuacao = Comércio'!I297/'SCC x Atuacao = Comércio'!I265-1</f>
        <v>-0.19296854157795618</v>
      </c>
      <c r="J265" s="17" t="e">
        <f>+'SCC x Atuacao = Comércio'!J297/'SCC x Atuacao = Comércio'!J265-1</f>
        <v>#DIV/0!</v>
      </c>
      <c r="K265" s="17" t="e">
        <f>+'SCC x Atuacao = Comércio'!K297/'SCC x Atuacao = Comércio'!K265-1</f>
        <v>#DIV/0!</v>
      </c>
      <c r="L265" s="17">
        <f>+'SCC x Atuacao = Comércio'!L297/'SCC x Atuacao = Comércio'!L265-1</f>
        <v>-2.6072973962918411E-2</v>
      </c>
    </row>
    <row r="266" spans="1:12" x14ac:dyDescent="0.25">
      <c r="A266" s="124" t="s">
        <v>534</v>
      </c>
      <c r="B266" s="17">
        <f>+'SCC x Atuacao = Comércio'!B298/'SCC x Atuacao = Comércio'!B266-1</f>
        <v>-2.8662622849775832E-2</v>
      </c>
      <c r="C266" s="17" t="e">
        <f>+'SCC x Atuacao = Comércio'!C298/'SCC x Atuacao = Comércio'!C266-1</f>
        <v>#DIV/0!</v>
      </c>
      <c r="D266" s="17" t="e">
        <f>+'SCC x Atuacao = Comércio'!D298/'SCC x Atuacao = Comércio'!D266-1</f>
        <v>#DIV/0!</v>
      </c>
      <c r="E266" s="17" t="e">
        <f>+'SCC x Atuacao = Comércio'!E298/'SCC x Atuacao = Comércio'!E266-1</f>
        <v>#DIV/0!</v>
      </c>
      <c r="F266" s="17">
        <f>+'SCC x Atuacao = Comércio'!F298/'SCC x Atuacao = Comércio'!F266-1</f>
        <v>-2.5637715339613898E-2</v>
      </c>
      <c r="G266" s="17" t="e">
        <f>+'SCC x Atuacao = Comércio'!G298/'SCC x Atuacao = Comércio'!G266-1</f>
        <v>#DIV/0!</v>
      </c>
      <c r="H266" s="17" t="e">
        <f>+'SCC x Atuacao = Comércio'!H298/'SCC x Atuacao = Comércio'!H266-1</f>
        <v>#DIV/0!</v>
      </c>
      <c r="I266" s="17">
        <f>+'SCC x Atuacao = Comércio'!I298/'SCC x Atuacao = Comércio'!I266-1</f>
        <v>0.86839339617235267</v>
      </c>
      <c r="J266" s="17" t="e">
        <f>+'SCC x Atuacao = Comércio'!J298/'SCC x Atuacao = Comércio'!J266-1</f>
        <v>#DIV/0!</v>
      </c>
      <c r="K266" s="17" t="e">
        <f>+'SCC x Atuacao = Comércio'!K298/'SCC x Atuacao = Comércio'!K266-1</f>
        <v>#DIV/0!</v>
      </c>
      <c r="L266" s="17">
        <f>+'SCC x Atuacao = Comércio'!L298/'SCC x Atuacao = Comércio'!L266-1</f>
        <v>-2.0137780549625561E-2</v>
      </c>
    </row>
    <row r="267" spans="1:12" x14ac:dyDescent="0.25">
      <c r="A267" s="124" t="s">
        <v>535</v>
      </c>
      <c r="B267" s="17">
        <f>+'SCC x Atuacao = Comércio'!B299/'SCC x Atuacao = Comércio'!B267-1</f>
        <v>0.25132616002052099</v>
      </c>
      <c r="C267" s="17" t="e">
        <f>+'SCC x Atuacao = Comércio'!C299/'SCC x Atuacao = Comércio'!C267-1</f>
        <v>#DIV/0!</v>
      </c>
      <c r="D267" s="17" t="e">
        <f>+'SCC x Atuacao = Comércio'!D299/'SCC x Atuacao = Comércio'!D267-1</f>
        <v>#DIV/0!</v>
      </c>
      <c r="E267" s="17" t="e">
        <f>+'SCC x Atuacao = Comércio'!E299/'SCC x Atuacao = Comércio'!E267-1</f>
        <v>#DIV/0!</v>
      </c>
      <c r="F267" s="17">
        <f>+'SCC x Atuacao = Comércio'!F299/'SCC x Atuacao = Comércio'!F267-1</f>
        <v>1.6272711741079249E-2</v>
      </c>
      <c r="G267" s="17" t="e">
        <f>+'SCC x Atuacao = Comércio'!G299/'SCC x Atuacao = Comércio'!G267-1</f>
        <v>#DIV/0!</v>
      </c>
      <c r="H267" s="17" t="e">
        <f>+'SCC x Atuacao = Comércio'!H299/'SCC x Atuacao = Comércio'!H267-1</f>
        <v>#DIV/0!</v>
      </c>
      <c r="I267" s="17">
        <f>+'SCC x Atuacao = Comércio'!I299/'SCC x Atuacao = Comércio'!I267-1</f>
        <v>-0.18042616945522516</v>
      </c>
      <c r="J267" s="17" t="e">
        <f>+'SCC x Atuacao = Comércio'!J299/'SCC x Atuacao = Comércio'!J267-1</f>
        <v>#DIV/0!</v>
      </c>
      <c r="K267" s="17" t="e">
        <f>+'SCC x Atuacao = Comércio'!K299/'SCC x Atuacao = Comércio'!K267-1</f>
        <v>#DIV/0!</v>
      </c>
      <c r="L267" s="17">
        <f>+'SCC x Atuacao = Comércio'!L299/'SCC x Atuacao = Comércio'!L267-1</f>
        <v>2.7464086631182827E-2</v>
      </c>
    </row>
    <row r="268" spans="1:12" x14ac:dyDescent="0.25">
      <c r="A268" s="124" t="s">
        <v>536</v>
      </c>
      <c r="B268" s="17">
        <f>+'SCC x Atuacao = Comércio'!B300/'SCC x Atuacao = Comércio'!B268-1</f>
        <v>0.10336338304462789</v>
      </c>
      <c r="C268" s="17" t="e">
        <f>+'SCC x Atuacao = Comércio'!C300/'SCC x Atuacao = Comércio'!C268-1</f>
        <v>#DIV/0!</v>
      </c>
      <c r="D268" s="17" t="e">
        <f>+'SCC x Atuacao = Comércio'!D300/'SCC x Atuacao = Comércio'!D268-1</f>
        <v>#DIV/0!</v>
      </c>
      <c r="E268" s="17" t="e">
        <f>+'SCC x Atuacao = Comércio'!E300/'SCC x Atuacao = Comércio'!E268-1</f>
        <v>#DIV/0!</v>
      </c>
      <c r="F268" s="17">
        <f>+'SCC x Atuacao = Comércio'!F300/'SCC x Atuacao = Comércio'!F268-1</f>
        <v>-5.410047753912961E-3</v>
      </c>
      <c r="G268" s="17" t="e">
        <f>+'SCC x Atuacao = Comércio'!G300/'SCC x Atuacao = Comércio'!G268-1</f>
        <v>#DIV/0!</v>
      </c>
      <c r="H268" s="17" t="e">
        <f>+'SCC x Atuacao = Comércio'!H300/'SCC x Atuacao = Comércio'!H268-1</f>
        <v>#DIV/0!</v>
      </c>
      <c r="I268" s="17">
        <f>+'SCC x Atuacao = Comércio'!I300/'SCC x Atuacao = Comércio'!I268-1</f>
        <v>-0.26071041074024448</v>
      </c>
      <c r="J268" s="17" t="e">
        <f>+'SCC x Atuacao = Comércio'!J300/'SCC x Atuacao = Comércio'!J268-1</f>
        <v>#DIV/0!</v>
      </c>
      <c r="K268" s="17" t="e">
        <f>+'SCC x Atuacao = Comércio'!K300/'SCC x Atuacao = Comércio'!K268-1</f>
        <v>#DIV/0!</v>
      </c>
      <c r="L268" s="17">
        <f>+'SCC x Atuacao = Comércio'!L300/'SCC x Atuacao = Comércio'!L268-1</f>
        <v>7.1223369579203055E-3</v>
      </c>
    </row>
    <row r="269" spans="1:12" x14ac:dyDescent="0.25">
      <c r="A269" s="124" t="s">
        <v>537</v>
      </c>
      <c r="B269" s="17">
        <f>+'SCC x Atuacao = Comércio'!B301/'SCC x Atuacao = Comércio'!B269-1</f>
        <v>8.3914815451164859E-3</v>
      </c>
      <c r="C269" s="17" t="e">
        <f>+'SCC x Atuacao = Comércio'!C301/'SCC x Atuacao = Comércio'!C269-1</f>
        <v>#DIV/0!</v>
      </c>
      <c r="D269" s="17" t="e">
        <f>+'SCC x Atuacao = Comércio'!D301/'SCC x Atuacao = Comércio'!D269-1</f>
        <v>#DIV/0!</v>
      </c>
      <c r="E269" s="17" t="e">
        <f>+'SCC x Atuacao = Comércio'!E301/'SCC x Atuacao = Comércio'!E269-1</f>
        <v>#DIV/0!</v>
      </c>
      <c r="F269" s="17">
        <f>+'SCC x Atuacao = Comércio'!F301/'SCC x Atuacao = Comércio'!F269-1</f>
        <v>-1.7396608779403078E-3</v>
      </c>
      <c r="G269" s="17" t="e">
        <f>+'SCC x Atuacao = Comércio'!G301/'SCC x Atuacao = Comércio'!G269-1</f>
        <v>#DIV/0!</v>
      </c>
      <c r="H269" s="17" t="e">
        <f>+'SCC x Atuacao = Comércio'!H301/'SCC x Atuacao = Comércio'!H269-1</f>
        <v>#DIV/0!</v>
      </c>
      <c r="I269" s="17">
        <f>+'SCC x Atuacao = Comércio'!I301/'SCC x Atuacao = Comércio'!I269-1</f>
        <v>-5.8039642217392773E-2</v>
      </c>
      <c r="J269" s="17" t="e">
        <f>+'SCC x Atuacao = Comércio'!J301/'SCC x Atuacao = Comércio'!J269-1</f>
        <v>#DIV/0!</v>
      </c>
      <c r="K269" s="17" t="e">
        <f>+'SCC x Atuacao = Comércio'!K301/'SCC x Atuacao = Comércio'!K269-1</f>
        <v>#DIV/0!</v>
      </c>
      <c r="L269" s="17">
        <f>+'SCC x Atuacao = Comércio'!L301/'SCC x Atuacao = Comércio'!L269-1</f>
        <v>-3.1982223615958372E-3</v>
      </c>
    </row>
    <row r="270" spans="1:12" x14ac:dyDescent="0.25">
      <c r="A270" s="124" t="s">
        <v>538</v>
      </c>
      <c r="B270" s="17">
        <f>+'SCC x Atuacao = Comércio'!B302/'SCC x Atuacao = Comércio'!B270-1</f>
        <v>0.23068018768262144</v>
      </c>
      <c r="C270" s="17" t="e">
        <f>+'SCC x Atuacao = Comércio'!C302/'SCC x Atuacao = Comércio'!C270-1</f>
        <v>#DIV/0!</v>
      </c>
      <c r="D270" s="17" t="e">
        <f>+'SCC x Atuacao = Comércio'!D302/'SCC x Atuacao = Comércio'!D270-1</f>
        <v>#DIV/0!</v>
      </c>
      <c r="E270" s="17" t="e">
        <f>+'SCC x Atuacao = Comércio'!E302/'SCC x Atuacao = Comércio'!E270-1</f>
        <v>#DIV/0!</v>
      </c>
      <c r="F270" s="17">
        <f>+'SCC x Atuacao = Comércio'!F302/'SCC x Atuacao = Comércio'!F270-1</f>
        <v>5.9629746449257226E-2</v>
      </c>
      <c r="G270" s="17" t="e">
        <f>+'SCC x Atuacao = Comércio'!G302/'SCC x Atuacao = Comércio'!G270-1</f>
        <v>#DIV/0!</v>
      </c>
      <c r="H270" s="17" t="e">
        <f>+'SCC x Atuacao = Comércio'!H302/'SCC x Atuacao = Comércio'!H270-1</f>
        <v>#DIV/0!</v>
      </c>
      <c r="I270" s="17">
        <f>+'SCC x Atuacao = Comércio'!I302/'SCC x Atuacao = Comércio'!I270-1</f>
        <v>5.5299735221243651E-3</v>
      </c>
      <c r="J270" s="17" t="e">
        <f>+'SCC x Atuacao = Comércio'!J302/'SCC x Atuacao = Comércio'!J270-1</f>
        <v>#DIV/0!</v>
      </c>
      <c r="K270" s="17" t="e">
        <f>+'SCC x Atuacao = Comércio'!K302/'SCC x Atuacao = Comércio'!K270-1</f>
        <v>#DIV/0!</v>
      </c>
      <c r="L270" s="17">
        <f>+'SCC x Atuacao = Comércio'!L302/'SCC x Atuacao = Comércio'!L270-1</f>
        <v>7.9651980223659713E-2</v>
      </c>
    </row>
    <row r="271" spans="1:12" x14ac:dyDescent="0.25">
      <c r="A271" s="124" t="s">
        <v>539</v>
      </c>
      <c r="B271" s="17">
        <f>+'SCC x Atuacao = Comércio'!B303/'SCC x Atuacao = Comércio'!B271-1</f>
        <v>7.1202534555184105E-2</v>
      </c>
      <c r="C271" s="17" t="e">
        <f>+'SCC x Atuacao = Comércio'!C303/'SCC x Atuacao = Comércio'!C271-1</f>
        <v>#DIV/0!</v>
      </c>
      <c r="D271" s="17" t="e">
        <f>+'SCC x Atuacao = Comércio'!D303/'SCC x Atuacao = Comércio'!D271-1</f>
        <v>#DIV/0!</v>
      </c>
      <c r="E271" s="17" t="e">
        <f>+'SCC x Atuacao = Comércio'!E303/'SCC x Atuacao = Comércio'!E271-1</f>
        <v>#DIV/0!</v>
      </c>
      <c r="F271" s="17">
        <f>+'SCC x Atuacao = Comércio'!F303/'SCC x Atuacao = Comércio'!F271-1</f>
        <v>1.6523631060280541E-2</v>
      </c>
      <c r="G271" s="17" t="e">
        <f>+'SCC x Atuacao = Comércio'!G303/'SCC x Atuacao = Comércio'!G271-1</f>
        <v>#DIV/0!</v>
      </c>
      <c r="H271" s="17" t="e">
        <f>+'SCC x Atuacao = Comércio'!H303/'SCC x Atuacao = Comércio'!H271-1</f>
        <v>#DIV/0!</v>
      </c>
      <c r="I271" s="17">
        <f>+'SCC x Atuacao = Comércio'!I303/'SCC x Atuacao = Comércio'!I271-1</f>
        <v>-0.14193033368333219</v>
      </c>
      <c r="J271" s="17" t="e">
        <f>+'SCC x Atuacao = Comércio'!J303/'SCC x Atuacao = Comércio'!J271-1</f>
        <v>#DIV/0!</v>
      </c>
      <c r="K271" s="17" t="e">
        <f>+'SCC x Atuacao = Comércio'!K303/'SCC x Atuacao = Comércio'!K271-1</f>
        <v>#DIV/0!</v>
      </c>
      <c r="L271" s="17">
        <f>+'SCC x Atuacao = Comércio'!L303/'SCC x Atuacao = Comércio'!L271-1</f>
        <v>1.9446631729318042E-2</v>
      </c>
    </row>
    <row r="272" spans="1:12" x14ac:dyDescent="0.25">
      <c r="A272" s="124" t="s">
        <v>540</v>
      </c>
      <c r="B272" s="17">
        <f>+'SCC x Atuacao = Comércio'!B304/'SCC x Atuacao = Comércio'!B272-1</f>
        <v>0.19938344634007432</v>
      </c>
      <c r="C272" s="17" t="e">
        <f>+'SCC x Atuacao = Comércio'!C304/'SCC x Atuacao = Comércio'!C272-1</f>
        <v>#DIV/0!</v>
      </c>
      <c r="D272" s="17" t="e">
        <f>+'SCC x Atuacao = Comércio'!D304/'SCC x Atuacao = Comércio'!D272-1</f>
        <v>#DIV/0!</v>
      </c>
      <c r="E272" s="17" t="e">
        <f>+'SCC x Atuacao = Comércio'!E304/'SCC x Atuacao = Comércio'!E272-1</f>
        <v>#DIV/0!</v>
      </c>
      <c r="F272" s="17">
        <f>+'SCC x Atuacao = Comércio'!F304/'SCC x Atuacao = Comércio'!F272-1</f>
        <v>6.9277456313885377E-3</v>
      </c>
      <c r="G272" s="17" t="e">
        <f>+'SCC x Atuacao = Comércio'!G304/'SCC x Atuacao = Comércio'!G272-1</f>
        <v>#DIV/0!</v>
      </c>
      <c r="H272" s="17" t="e">
        <f>+'SCC x Atuacao = Comércio'!H304/'SCC x Atuacao = Comércio'!H272-1</f>
        <v>#DIV/0!</v>
      </c>
      <c r="I272" s="17">
        <f>+'SCC x Atuacao = Comércio'!I304/'SCC x Atuacao = Comércio'!I272-1</f>
        <v>0.27459887958737039</v>
      </c>
      <c r="J272" s="17" t="e">
        <f>+'SCC x Atuacao = Comércio'!J304/'SCC x Atuacao = Comércio'!J272-1</f>
        <v>#DIV/0!</v>
      </c>
      <c r="K272" s="17" t="e">
        <f>+'SCC x Atuacao = Comércio'!K304/'SCC x Atuacao = Comércio'!K272-1</f>
        <v>#DIV/0!</v>
      </c>
      <c r="L272" s="17">
        <f>+'SCC x Atuacao = Comércio'!L304/'SCC x Atuacao = Comércio'!L272-1</f>
        <v>6.1503456504180321E-2</v>
      </c>
    </row>
    <row r="273" spans="1:12" x14ac:dyDescent="0.25">
      <c r="A273" s="124" t="s">
        <v>541</v>
      </c>
      <c r="B273" s="17">
        <f>+'SCC x Atuacao = Comércio'!B305/'SCC x Atuacao = Comércio'!B273-1</f>
        <v>0.20837939277869277</v>
      </c>
      <c r="C273" s="17" t="e">
        <f>+'SCC x Atuacao = Comércio'!C305/'SCC x Atuacao = Comércio'!C273-1</f>
        <v>#DIV/0!</v>
      </c>
      <c r="D273" s="17" t="e">
        <f>+'SCC x Atuacao = Comércio'!D305/'SCC x Atuacao = Comércio'!D273-1</f>
        <v>#DIV/0!</v>
      </c>
      <c r="E273" s="17" t="e">
        <f>+'SCC x Atuacao = Comércio'!E305/'SCC x Atuacao = Comércio'!E273-1</f>
        <v>#DIV/0!</v>
      </c>
      <c r="F273" s="17">
        <f>+'SCC x Atuacao = Comércio'!F305/'SCC x Atuacao = Comércio'!F273-1</f>
        <v>-0.38837946659752154</v>
      </c>
      <c r="G273" s="17" t="e">
        <f>+'SCC x Atuacao = Comércio'!G305/'SCC x Atuacao = Comércio'!G273-1</f>
        <v>#DIV/0!</v>
      </c>
      <c r="H273" s="17" t="e">
        <f>+'SCC x Atuacao = Comércio'!H305/'SCC x Atuacao = Comércio'!H273-1</f>
        <v>#DIV/0!</v>
      </c>
      <c r="I273" s="17">
        <f>+'SCC x Atuacao = Comércio'!I305/'SCC x Atuacao = Comércio'!I273-1</f>
        <v>-8.0546340254590731E-2</v>
      </c>
      <c r="J273" s="17" t="e">
        <f>+'SCC x Atuacao = Comércio'!J305/'SCC x Atuacao = Comércio'!J273-1</f>
        <v>#DIV/0!</v>
      </c>
      <c r="K273" s="17" t="e">
        <f>+'SCC x Atuacao = Comércio'!K305/'SCC x Atuacao = Comércio'!K273-1</f>
        <v>#DIV/0!</v>
      </c>
      <c r="L273" s="17">
        <f>+'SCC x Atuacao = Comércio'!L305/'SCC x Atuacao = Comércio'!L273-1</f>
        <v>-0.30894053564851609</v>
      </c>
    </row>
    <row r="274" spans="1:12" x14ac:dyDescent="0.25">
      <c r="A274" s="124" t="s">
        <v>542</v>
      </c>
      <c r="B274" s="17">
        <f>+'SCC x Atuacao = Comércio'!B306/'SCC x Atuacao = Comércio'!B274-1</f>
        <v>0.19835345587382247</v>
      </c>
      <c r="C274" s="17" t="e">
        <f>+'SCC x Atuacao = Comércio'!C306/'SCC x Atuacao = Comércio'!C274-1</f>
        <v>#DIV/0!</v>
      </c>
      <c r="D274" s="17" t="e">
        <f>+'SCC x Atuacao = Comércio'!D306/'SCC x Atuacao = Comércio'!D274-1</f>
        <v>#DIV/0!</v>
      </c>
      <c r="E274" s="17" t="e">
        <f>+'SCC x Atuacao = Comércio'!E306/'SCC x Atuacao = Comércio'!E274-1</f>
        <v>#DIV/0!</v>
      </c>
      <c r="F274" s="17">
        <f>+'SCC x Atuacao = Comércio'!F306/'SCC x Atuacao = Comércio'!F274-1</f>
        <v>0.11361294825367829</v>
      </c>
      <c r="G274" s="17" t="e">
        <f>+'SCC x Atuacao = Comércio'!G306/'SCC x Atuacao = Comércio'!G274-1</f>
        <v>#DIV/0!</v>
      </c>
      <c r="H274" s="17" t="e">
        <f>+'SCC x Atuacao = Comércio'!H306/'SCC x Atuacao = Comércio'!H274-1</f>
        <v>#DIV/0!</v>
      </c>
      <c r="I274" s="17">
        <f>+'SCC x Atuacao = Comércio'!I306/'SCC x Atuacao = Comércio'!I274-1</f>
        <v>-0.17360356784035114</v>
      </c>
      <c r="J274" s="17" t="e">
        <f>+'SCC x Atuacao = Comércio'!J306/'SCC x Atuacao = Comércio'!J274-1</f>
        <v>#DIV/0!</v>
      </c>
      <c r="K274" s="17" t="e">
        <f>+'SCC x Atuacao = Comércio'!K306/'SCC x Atuacao = Comércio'!K274-1</f>
        <v>#DIV/0!</v>
      </c>
      <c r="L274" s="17">
        <f>+'SCC x Atuacao = Comércio'!L306/'SCC x Atuacao = Comércio'!L274-1</f>
        <v>0.11449098797972024</v>
      </c>
    </row>
    <row r="275" spans="1:12" x14ac:dyDescent="0.25">
      <c r="A275" s="124" t="s">
        <v>543</v>
      </c>
      <c r="B275" s="17">
        <f>+'SCC x Atuacao = Comércio'!B307/'SCC x Atuacao = Comércio'!B275-1</f>
        <v>9.5146127986607487E-2</v>
      </c>
      <c r="C275" s="17" t="e">
        <f>+'SCC x Atuacao = Comércio'!C307/'SCC x Atuacao = Comércio'!C275-1</f>
        <v>#DIV/0!</v>
      </c>
      <c r="D275" s="17" t="e">
        <f>+'SCC x Atuacao = Comércio'!D307/'SCC x Atuacao = Comércio'!D275-1</f>
        <v>#DIV/0!</v>
      </c>
      <c r="E275" s="17" t="e">
        <f>+'SCC x Atuacao = Comércio'!E307/'SCC x Atuacao = Comércio'!E275-1</f>
        <v>#DIV/0!</v>
      </c>
      <c r="F275" s="17">
        <f>+'SCC x Atuacao = Comércio'!F307/'SCC x Atuacao = Comércio'!F275-1</f>
        <v>-0.17830381871059808</v>
      </c>
      <c r="G275" s="17" t="e">
        <f>+'SCC x Atuacao = Comércio'!G307/'SCC x Atuacao = Comércio'!G275-1</f>
        <v>#DIV/0!</v>
      </c>
      <c r="H275" s="17" t="e">
        <f>+'SCC x Atuacao = Comércio'!H307/'SCC x Atuacao = Comércio'!H275-1</f>
        <v>#DIV/0!</v>
      </c>
      <c r="I275" s="17">
        <f>+'SCC x Atuacao = Comércio'!I307/'SCC x Atuacao = Comércio'!I275-1</f>
        <v>0.19407463008348991</v>
      </c>
      <c r="J275" s="17" t="e">
        <f>+'SCC x Atuacao = Comércio'!J307/'SCC x Atuacao = Comércio'!J275-1</f>
        <v>#DIV/0!</v>
      </c>
      <c r="K275" s="17" t="e">
        <f>+'SCC x Atuacao = Comércio'!K307/'SCC x Atuacao = Comércio'!K275-1</f>
        <v>#DIV/0!</v>
      </c>
      <c r="L275" s="17">
        <f>+'SCC x Atuacao = Comércio'!L307/'SCC x Atuacao = Comércio'!L275-1</f>
        <v>-0.10764379293290915</v>
      </c>
    </row>
    <row r="276" spans="1:12" x14ac:dyDescent="0.25">
      <c r="A276" s="124" t="s">
        <v>544</v>
      </c>
      <c r="B276" s="17">
        <f>+'SCC x Atuacao = Comércio'!B308/'SCC x Atuacao = Comércio'!B276-1</f>
        <v>0.11639200505349345</v>
      </c>
      <c r="C276" s="17" t="e">
        <f>+'SCC x Atuacao = Comércio'!C308/'SCC x Atuacao = Comércio'!C276-1</f>
        <v>#DIV/0!</v>
      </c>
      <c r="D276" s="17" t="e">
        <f>+'SCC x Atuacao = Comércio'!D308/'SCC x Atuacao = Comércio'!D276-1</f>
        <v>#DIV/0!</v>
      </c>
      <c r="E276" s="17" t="e">
        <f>+'SCC x Atuacao = Comércio'!E308/'SCC x Atuacao = Comércio'!E276-1</f>
        <v>#DIV/0!</v>
      </c>
      <c r="F276" s="17">
        <f>+'SCC x Atuacao = Comércio'!F308/'SCC x Atuacao = Comércio'!F276-1</f>
        <v>-0.11727315516716863</v>
      </c>
      <c r="G276" s="17" t="e">
        <f>+'SCC x Atuacao = Comércio'!G308/'SCC x Atuacao = Comércio'!G276-1</f>
        <v>#DIV/0!</v>
      </c>
      <c r="H276" s="17" t="e">
        <f>+'SCC x Atuacao = Comércio'!H308/'SCC x Atuacao = Comércio'!H276-1</f>
        <v>#DIV/0!</v>
      </c>
      <c r="I276" s="17">
        <f>+'SCC x Atuacao = Comércio'!I308/'SCC x Atuacao = Comércio'!I276-1</f>
        <v>-0.12744553128032321</v>
      </c>
      <c r="J276" s="17" t="e">
        <f>+'SCC x Atuacao = Comércio'!J308/'SCC x Atuacao = Comércio'!J276-1</f>
        <v>#DIV/0!</v>
      </c>
      <c r="K276" s="17" t="e">
        <f>+'SCC x Atuacao = Comércio'!K308/'SCC x Atuacao = Comércio'!K276-1</f>
        <v>#DIV/0!</v>
      </c>
      <c r="L276" s="17">
        <f>+'SCC x Atuacao = Comércio'!L308/'SCC x Atuacao = Comércio'!L276-1</f>
        <v>-8.7727007078346908E-2</v>
      </c>
    </row>
    <row r="277" spans="1:12" x14ac:dyDescent="0.25">
      <c r="A277" s="124" t="s">
        <v>545</v>
      </c>
      <c r="B277" s="17">
        <f>+'SCC x Atuacao = Comércio'!B309/'SCC x Atuacao = Comércio'!B277-1</f>
        <v>0.1666590749129635</v>
      </c>
      <c r="C277" s="17" t="e">
        <f>+'SCC x Atuacao = Comércio'!C309/'SCC x Atuacao = Comércio'!C277-1</f>
        <v>#DIV/0!</v>
      </c>
      <c r="D277" s="17" t="e">
        <f>+'SCC x Atuacao = Comércio'!D309/'SCC x Atuacao = Comércio'!D277-1</f>
        <v>#DIV/0!</v>
      </c>
      <c r="E277" s="17" t="e">
        <f>+'SCC x Atuacao = Comércio'!E309/'SCC x Atuacao = Comércio'!E277-1</f>
        <v>#DIV/0!</v>
      </c>
      <c r="F277" s="17">
        <f>+'SCC x Atuacao = Comércio'!F309/'SCC x Atuacao = Comércio'!F277-1</f>
        <v>-9.0386291918831407E-3</v>
      </c>
      <c r="G277" s="17" t="e">
        <f>+'SCC x Atuacao = Comércio'!G309/'SCC x Atuacao = Comércio'!G277-1</f>
        <v>#DIV/0!</v>
      </c>
      <c r="H277" s="17" t="e">
        <f>+'SCC x Atuacao = Comércio'!H309/'SCC x Atuacao = Comércio'!H277-1</f>
        <v>#DIV/0!</v>
      </c>
      <c r="I277" s="17">
        <f>+'SCC x Atuacao = Comércio'!I309/'SCC x Atuacao = Comércio'!I277-1</f>
        <v>2.6259557833878677E-3</v>
      </c>
      <c r="J277" s="17" t="e">
        <f>+'SCC x Atuacao = Comércio'!J309/'SCC x Atuacao = Comércio'!J277-1</f>
        <v>#DIV/0!</v>
      </c>
      <c r="K277" s="17" t="e">
        <f>+'SCC x Atuacao = Comércio'!K309/'SCC x Atuacao = Comércio'!K277-1</f>
        <v>#DIV/0!</v>
      </c>
      <c r="L277" s="17">
        <f>+'SCC x Atuacao = Comércio'!L309/'SCC x Atuacao = Comércio'!L277-1</f>
        <v>2.0240734270761562E-2</v>
      </c>
    </row>
    <row r="278" spans="1:12" x14ac:dyDescent="0.25">
      <c r="A278" s="124" t="s">
        <v>546</v>
      </c>
      <c r="B278" s="17">
        <f>+'SCC x Atuacao = Comércio'!B310/'SCC x Atuacao = Comércio'!B278-1</f>
        <v>8.4756627779443594E-2</v>
      </c>
      <c r="C278" s="17" t="e">
        <f>+'SCC x Atuacao = Comércio'!C310/'SCC x Atuacao = Comércio'!C278-1</f>
        <v>#DIV/0!</v>
      </c>
      <c r="D278" s="17" t="e">
        <f>+'SCC x Atuacao = Comércio'!D310/'SCC x Atuacao = Comércio'!D278-1</f>
        <v>#DIV/0!</v>
      </c>
      <c r="E278" s="17" t="e">
        <f>+'SCC x Atuacao = Comércio'!E310/'SCC x Atuacao = Comércio'!E278-1</f>
        <v>#DIV/0!</v>
      </c>
      <c r="F278" s="17">
        <f>+'SCC x Atuacao = Comércio'!F310/'SCC x Atuacao = Comércio'!F278-1</f>
        <v>-4.5475964523692847E-2</v>
      </c>
      <c r="G278" s="17" t="e">
        <f>+'SCC x Atuacao = Comércio'!G310/'SCC x Atuacao = Comércio'!G278-1</f>
        <v>#DIV/0!</v>
      </c>
      <c r="H278" s="17" t="e">
        <f>+'SCC x Atuacao = Comércio'!H310/'SCC x Atuacao = Comércio'!H278-1</f>
        <v>#DIV/0!</v>
      </c>
      <c r="I278" s="17">
        <f>+'SCC x Atuacao = Comércio'!I310/'SCC x Atuacao = Comércio'!I278-1</f>
        <v>1.0448676679581048E-2</v>
      </c>
      <c r="J278" s="17" t="e">
        <f>+'SCC x Atuacao = Comércio'!J310/'SCC x Atuacao = Comércio'!J278-1</f>
        <v>#DIV/0!</v>
      </c>
      <c r="K278" s="17" t="e">
        <f>+'SCC x Atuacao = Comércio'!K310/'SCC x Atuacao = Comércio'!K278-1</f>
        <v>#DIV/0!</v>
      </c>
      <c r="L278" s="17">
        <f>+'SCC x Atuacao = Comércio'!L310/'SCC x Atuacao = Comércio'!L278-1</f>
        <v>-1.6583398567128649E-2</v>
      </c>
    </row>
    <row r="279" spans="1:12" x14ac:dyDescent="0.25">
      <c r="A279" s="124" t="s">
        <v>547</v>
      </c>
      <c r="B279" s="17">
        <f>+'SCC x Atuacao = Comércio'!B311/'SCC x Atuacao = Comércio'!B279-1</f>
        <v>0.11355133273960205</v>
      </c>
      <c r="C279" s="17" t="e">
        <f>+'SCC x Atuacao = Comércio'!C311/'SCC x Atuacao = Comércio'!C279-1</f>
        <v>#DIV/0!</v>
      </c>
      <c r="D279" s="17" t="e">
        <f>+'SCC x Atuacao = Comércio'!D311/'SCC x Atuacao = Comércio'!D279-1</f>
        <v>#DIV/0!</v>
      </c>
      <c r="E279" s="17" t="e">
        <f>+'SCC x Atuacao = Comércio'!E311/'SCC x Atuacao = Comércio'!E279-1</f>
        <v>#DIV/0!</v>
      </c>
      <c r="F279" s="17">
        <f>+'SCC x Atuacao = Comércio'!F311/'SCC x Atuacao = Comércio'!F279-1</f>
        <v>1.0865904510251045E-3</v>
      </c>
      <c r="G279" s="17" t="e">
        <f>+'SCC x Atuacao = Comércio'!G311/'SCC x Atuacao = Comércio'!G279-1</f>
        <v>#DIV/0!</v>
      </c>
      <c r="H279" s="17" t="e">
        <f>+'SCC x Atuacao = Comércio'!H311/'SCC x Atuacao = Comércio'!H279-1</f>
        <v>#DIV/0!</v>
      </c>
      <c r="I279" s="17">
        <f>+'SCC x Atuacao = Comércio'!I311/'SCC x Atuacao = Comércio'!I279-1</f>
        <v>-1.2951495484121445E-2</v>
      </c>
      <c r="J279" s="17" t="e">
        <f>+'SCC x Atuacao = Comércio'!J311/'SCC x Atuacao = Comércio'!J279-1</f>
        <v>#DIV/0!</v>
      </c>
      <c r="K279" s="17" t="e">
        <f>+'SCC x Atuacao = Comércio'!K311/'SCC x Atuacao = Comércio'!K279-1</f>
        <v>#DIV/0!</v>
      </c>
      <c r="L279" s="17">
        <f>+'SCC x Atuacao = Comércio'!L311/'SCC x Atuacao = Comércio'!L279-1</f>
        <v>2.100301640671498E-2</v>
      </c>
    </row>
    <row r="280" spans="1:12" x14ac:dyDescent="0.25">
      <c r="A280" s="124" t="s">
        <v>548</v>
      </c>
      <c r="B280" s="17">
        <f>+'SCC x Atuacao = Comércio'!B312/'SCC x Atuacao = Comércio'!B280-1</f>
        <v>0.14524159903777445</v>
      </c>
      <c r="C280" s="17" t="e">
        <f>+'SCC x Atuacao = Comércio'!C312/'SCC x Atuacao = Comércio'!C280-1</f>
        <v>#DIV/0!</v>
      </c>
      <c r="D280" s="17" t="e">
        <f>+'SCC x Atuacao = Comércio'!D312/'SCC x Atuacao = Comércio'!D280-1</f>
        <v>#DIV/0!</v>
      </c>
      <c r="E280" s="17" t="e">
        <f>+'SCC x Atuacao = Comércio'!E312/'SCC x Atuacao = Comércio'!E280-1</f>
        <v>#DIV/0!</v>
      </c>
      <c r="F280" s="17">
        <f>+'SCC x Atuacao = Comércio'!F312/'SCC x Atuacao = Comércio'!F280-1</f>
        <v>2.6156252699702787E-3</v>
      </c>
      <c r="G280" s="17" t="e">
        <f>+'SCC x Atuacao = Comércio'!G312/'SCC x Atuacao = Comércio'!G280-1</f>
        <v>#DIV/0!</v>
      </c>
      <c r="H280" s="17" t="e">
        <f>+'SCC x Atuacao = Comércio'!H312/'SCC x Atuacao = Comércio'!H280-1</f>
        <v>#DIV/0!</v>
      </c>
      <c r="I280" s="17">
        <f>+'SCC x Atuacao = Comércio'!I312/'SCC x Atuacao = Comércio'!I280-1</f>
        <v>-7.579231339576209E-2</v>
      </c>
      <c r="J280" s="17" t="e">
        <f>+'SCC x Atuacao = Comércio'!J312/'SCC x Atuacao = Comércio'!J280-1</f>
        <v>#DIV/0!</v>
      </c>
      <c r="K280" s="17" t="e">
        <f>+'SCC x Atuacao = Comércio'!K312/'SCC x Atuacao = Comércio'!K280-1</f>
        <v>#DIV/0!</v>
      </c>
      <c r="L280" s="17">
        <f>+'SCC x Atuacao = Comércio'!L312/'SCC x Atuacao = Comércio'!L280-1</f>
        <v>2.478869587700272E-2</v>
      </c>
    </row>
    <row r="281" spans="1:12" x14ac:dyDescent="0.25">
      <c r="A281" s="124" t="s">
        <v>549</v>
      </c>
      <c r="B281" s="17">
        <f>+'SCC x Atuacao = Comércio'!B313/'SCC x Atuacao = Comércio'!B281-1</f>
        <v>0.11495725113733823</v>
      </c>
      <c r="C281" s="17" t="e">
        <f>+'SCC x Atuacao = Comércio'!C313/'SCC x Atuacao = Comércio'!C281-1</f>
        <v>#DIV/0!</v>
      </c>
      <c r="D281" s="17" t="e">
        <f>+'SCC x Atuacao = Comércio'!D313/'SCC x Atuacao = Comércio'!D281-1</f>
        <v>#DIV/0!</v>
      </c>
      <c r="E281" s="17" t="e">
        <f>+'SCC x Atuacao = Comércio'!E313/'SCC x Atuacao = Comércio'!E281-1</f>
        <v>#DIV/0!</v>
      </c>
      <c r="F281" s="17">
        <f>+'SCC x Atuacao = Comércio'!F313/'SCC x Atuacao = Comércio'!F281-1</f>
        <v>-2.8902779913277721E-2</v>
      </c>
      <c r="G281" s="17" t="e">
        <f>+'SCC x Atuacao = Comércio'!G313/'SCC x Atuacao = Comércio'!G281-1</f>
        <v>#DIV/0!</v>
      </c>
      <c r="H281" s="17" t="e">
        <f>+'SCC x Atuacao = Comércio'!H313/'SCC x Atuacao = Comércio'!H281-1</f>
        <v>#DIV/0!</v>
      </c>
      <c r="I281" s="17">
        <f>+'SCC x Atuacao = Comércio'!I313/'SCC x Atuacao = Comércio'!I281-1</f>
        <v>6.8320986801130523E-2</v>
      </c>
      <c r="J281" s="17" t="e">
        <f>+'SCC x Atuacao = Comércio'!J313/'SCC x Atuacao = Comércio'!J281-1</f>
        <v>#DIV/0!</v>
      </c>
      <c r="K281" s="17" t="e">
        <f>+'SCC x Atuacao = Comércio'!K313/'SCC x Atuacao = Comércio'!K281-1</f>
        <v>#DIV/0!</v>
      </c>
      <c r="L281" s="17">
        <f>+'SCC x Atuacao = Comércio'!L313/'SCC x Atuacao = Comércio'!L281-1</f>
        <v>9.9432969454171793E-3</v>
      </c>
    </row>
    <row r="282" spans="1:12" x14ac:dyDescent="0.25">
      <c r="A282" s="124" t="s">
        <v>550</v>
      </c>
      <c r="B282" s="17">
        <f>+'SCC x Atuacao = Comércio'!B314/'SCC x Atuacao = Comércio'!B282-1</f>
        <v>0.18672760511827247</v>
      </c>
      <c r="C282" s="17" t="e">
        <f>+'SCC x Atuacao = Comércio'!C314/'SCC x Atuacao = Comércio'!C282-1</f>
        <v>#DIV/0!</v>
      </c>
      <c r="D282" s="17" t="e">
        <f>+'SCC x Atuacao = Comércio'!D314/'SCC x Atuacao = Comércio'!D282-1</f>
        <v>#DIV/0!</v>
      </c>
      <c r="E282" s="17" t="e">
        <f>+'SCC x Atuacao = Comércio'!E314/'SCC x Atuacao = Comércio'!E282-1</f>
        <v>#DIV/0!</v>
      </c>
      <c r="F282" s="17">
        <f>+'SCC x Atuacao = Comércio'!F314/'SCC x Atuacao = Comércio'!F282-1</f>
        <v>1.8293718733908282E-3</v>
      </c>
      <c r="G282" s="17" t="e">
        <f>+'SCC x Atuacao = Comércio'!G314/'SCC x Atuacao = Comércio'!G282-1</f>
        <v>#DIV/0!</v>
      </c>
      <c r="H282" s="17" t="e">
        <f>+'SCC x Atuacao = Comércio'!H314/'SCC x Atuacao = Comércio'!H282-1</f>
        <v>#DIV/0!</v>
      </c>
      <c r="I282" s="17">
        <f>+'SCC x Atuacao = Comércio'!I314/'SCC x Atuacao = Comércio'!I282-1</f>
        <v>3.9925536344140866E-2</v>
      </c>
      <c r="J282" s="17" t="e">
        <f>+'SCC x Atuacao = Comércio'!J314/'SCC x Atuacao = Comércio'!J282-1</f>
        <v>#DIV/0!</v>
      </c>
      <c r="K282" s="17" t="e">
        <f>+'SCC x Atuacao = Comércio'!K314/'SCC x Atuacao = Comércio'!K282-1</f>
        <v>#DIV/0!</v>
      </c>
      <c r="L282" s="17">
        <f>+'SCC x Atuacao = Comércio'!L314/'SCC x Atuacao = Comércio'!L282-1</f>
        <v>6.3956191688171016E-2</v>
      </c>
    </row>
    <row r="283" spans="1:12" x14ac:dyDescent="0.25">
      <c r="A283" s="124" t="s">
        <v>551</v>
      </c>
      <c r="B283" s="17">
        <f>+'SCC x Atuacao = Comércio'!B315/'SCC x Atuacao = Comércio'!B283-1</f>
        <v>0.15657234091274752</v>
      </c>
      <c r="C283" s="17" t="e">
        <f>+'SCC x Atuacao = Comércio'!C315/'SCC x Atuacao = Comércio'!C283-1</f>
        <v>#DIV/0!</v>
      </c>
      <c r="D283" s="17" t="e">
        <f>+'SCC x Atuacao = Comércio'!D315/'SCC x Atuacao = Comércio'!D283-1</f>
        <v>#DIV/0!</v>
      </c>
      <c r="E283" s="17" t="e">
        <f>+'SCC x Atuacao = Comércio'!E315/'SCC x Atuacao = Comércio'!E283-1</f>
        <v>#DIV/0!</v>
      </c>
      <c r="F283" s="17">
        <f>+'SCC x Atuacao = Comércio'!F315/'SCC x Atuacao = Comércio'!F283-1</f>
        <v>8.3084815286103009E-2</v>
      </c>
      <c r="G283" s="17" t="e">
        <f>+'SCC x Atuacao = Comércio'!G315/'SCC x Atuacao = Comércio'!G283-1</f>
        <v>#DIV/0!</v>
      </c>
      <c r="H283" s="17" t="e">
        <f>+'SCC x Atuacao = Comércio'!H315/'SCC x Atuacao = Comércio'!H283-1</f>
        <v>#DIV/0!</v>
      </c>
      <c r="I283" s="17">
        <f>+'SCC x Atuacao = Comércio'!I315/'SCC x Atuacao = Comércio'!I283-1</f>
        <v>-0.14582850375274703</v>
      </c>
      <c r="J283" s="17" t="e">
        <f>+'SCC x Atuacao = Comércio'!J315/'SCC x Atuacao = Comércio'!J283-1</f>
        <v>#DIV/0!</v>
      </c>
      <c r="K283" s="17" t="e">
        <f>+'SCC x Atuacao = Comércio'!K315/'SCC x Atuacao = Comércio'!K283-1</f>
        <v>#DIV/0!</v>
      </c>
      <c r="L283" s="17">
        <f>+'SCC x Atuacao = Comércio'!L315/'SCC x Atuacao = Comércio'!L283-1</f>
        <v>9.1437069808994575E-2</v>
      </c>
    </row>
    <row r="284" spans="1:12" x14ac:dyDescent="0.25">
      <c r="A284" s="124" t="s">
        <v>552</v>
      </c>
      <c r="B284" s="17">
        <f>+'SCC x Atuacao = Comércio'!B316/'SCC x Atuacao = Comércio'!B284-1</f>
        <v>7.5268490546686717E-2</v>
      </c>
      <c r="C284" s="17" t="e">
        <f>+'SCC x Atuacao = Comércio'!C316/'SCC x Atuacao = Comércio'!C284-1</f>
        <v>#DIV/0!</v>
      </c>
      <c r="D284" s="17" t="e">
        <f>+'SCC x Atuacao = Comércio'!D316/'SCC x Atuacao = Comércio'!D284-1</f>
        <v>#DIV/0!</v>
      </c>
      <c r="E284" s="17" t="e">
        <f>+'SCC x Atuacao = Comércio'!E316/'SCC x Atuacao = Comércio'!E284-1</f>
        <v>#DIV/0!</v>
      </c>
      <c r="F284" s="17">
        <f>+'SCC x Atuacao = Comércio'!F316/'SCC x Atuacao = Comércio'!F284-1</f>
        <v>-0.141027764337182</v>
      </c>
      <c r="G284" s="17" t="e">
        <f>+'SCC x Atuacao = Comércio'!G316/'SCC x Atuacao = Comércio'!G284-1</f>
        <v>#DIV/0!</v>
      </c>
      <c r="H284" s="17" t="e">
        <f>+'SCC x Atuacao = Comércio'!H316/'SCC x Atuacao = Comércio'!H284-1</f>
        <v>#DIV/0!</v>
      </c>
      <c r="I284" s="17">
        <f>+'SCC x Atuacao = Comércio'!I316/'SCC x Atuacao = Comércio'!I284-1</f>
        <v>-2.2648610346373999E-2</v>
      </c>
      <c r="J284" s="17" t="e">
        <f>+'SCC x Atuacao = Comércio'!J316/'SCC x Atuacao = Comércio'!J284-1</f>
        <v>#DIV/0!</v>
      </c>
      <c r="K284" s="17" t="e">
        <f>+'SCC x Atuacao = Comércio'!K316/'SCC x Atuacao = Comércio'!K284-1</f>
        <v>#DIV/0!</v>
      </c>
      <c r="L284" s="17">
        <f>+'SCC x Atuacao = Comércio'!L316/'SCC x Atuacao = Comércio'!L284-1</f>
        <v>-8.1764671498911978E-2</v>
      </c>
    </row>
    <row r="285" spans="1:12" x14ac:dyDescent="0.25">
      <c r="A285" s="124" t="s">
        <v>553</v>
      </c>
      <c r="B285" s="17">
        <f>+'SCC x Atuacao = Comércio'!B317/'SCC x Atuacao = Comércio'!B285-1</f>
        <v>6.4652954342615088E-2</v>
      </c>
      <c r="C285" s="17" t="e">
        <f>+'SCC x Atuacao = Comércio'!C317/'SCC x Atuacao = Comércio'!C285-1</f>
        <v>#DIV/0!</v>
      </c>
      <c r="D285" s="17" t="e">
        <f>+'SCC x Atuacao = Comércio'!D317/'SCC x Atuacao = Comércio'!D285-1</f>
        <v>#DIV/0!</v>
      </c>
      <c r="E285" s="17" t="e">
        <f>+'SCC x Atuacao = Comércio'!E317/'SCC x Atuacao = Comércio'!E285-1</f>
        <v>#DIV/0!</v>
      </c>
      <c r="F285" s="17">
        <f>+'SCC x Atuacao = Comércio'!F317/'SCC x Atuacao = Comércio'!F285-1</f>
        <v>-5.8873536697127915E-2</v>
      </c>
      <c r="G285" s="17" t="e">
        <f>+'SCC x Atuacao = Comércio'!G317/'SCC x Atuacao = Comércio'!G285-1</f>
        <v>#DIV/0!</v>
      </c>
      <c r="H285" s="17" t="e">
        <f>+'SCC x Atuacao = Comércio'!H317/'SCC x Atuacao = Comércio'!H285-1</f>
        <v>#DIV/0!</v>
      </c>
      <c r="I285" s="17">
        <f>+'SCC x Atuacao = Comércio'!I317/'SCC x Atuacao = Comércio'!I285-1</f>
        <v>3.2314861349143076E-2</v>
      </c>
      <c r="J285" s="17" t="e">
        <f>+'SCC x Atuacao = Comércio'!J317/'SCC x Atuacao = Comércio'!J285-1</f>
        <v>#DIV/0!</v>
      </c>
      <c r="K285" s="17" t="e">
        <f>+'SCC x Atuacao = Comércio'!K317/'SCC x Atuacao = Comércio'!K285-1</f>
        <v>#DIV/0!</v>
      </c>
      <c r="L285" s="17">
        <f>+'SCC x Atuacao = Comércio'!L317/'SCC x Atuacao = Comércio'!L285-1</f>
        <v>-3.2245840464096953E-2</v>
      </c>
    </row>
    <row r="286" spans="1:12" x14ac:dyDescent="0.25">
      <c r="A286" s="124" t="s">
        <v>554</v>
      </c>
      <c r="B286" s="17">
        <f>+'SCC x Atuacao = Comércio'!B318/'SCC x Atuacao = Comércio'!B286-1</f>
        <v>0.28097997942924535</v>
      </c>
      <c r="C286" s="17" t="e">
        <f>+'SCC x Atuacao = Comércio'!C318/'SCC x Atuacao = Comércio'!C286-1</f>
        <v>#DIV/0!</v>
      </c>
      <c r="D286" s="17" t="e">
        <f>+'SCC x Atuacao = Comércio'!D318/'SCC x Atuacao = Comércio'!D286-1</f>
        <v>#DIV/0!</v>
      </c>
      <c r="E286" s="17" t="e">
        <f>+'SCC x Atuacao = Comércio'!E318/'SCC x Atuacao = Comércio'!E286-1</f>
        <v>#DIV/0!</v>
      </c>
      <c r="F286" s="17">
        <f>+'SCC x Atuacao = Comércio'!F318/'SCC x Atuacao = Comércio'!F286-1</f>
        <v>-3.5351945586723499E-2</v>
      </c>
      <c r="G286" s="17" t="e">
        <f>+'SCC x Atuacao = Comércio'!G318/'SCC x Atuacao = Comércio'!G286-1</f>
        <v>#DIV/0!</v>
      </c>
      <c r="H286" s="17" t="e">
        <f>+'SCC x Atuacao = Comércio'!H318/'SCC x Atuacao = Comércio'!H286-1</f>
        <v>#DIV/0!</v>
      </c>
      <c r="I286" s="17">
        <f>+'SCC x Atuacao = Comércio'!I318/'SCC x Atuacao = Comércio'!I286-1</f>
        <v>-6.2127298257501851E-2</v>
      </c>
      <c r="J286" s="17" t="e">
        <f>+'SCC x Atuacao = Comércio'!J318/'SCC x Atuacao = Comércio'!J286-1</f>
        <v>#DIV/0!</v>
      </c>
      <c r="K286" s="17" t="e">
        <f>+'SCC x Atuacao = Comércio'!K318/'SCC x Atuacao = Comércio'!K286-1</f>
        <v>#DIV/0!</v>
      </c>
      <c r="L286" s="17">
        <f>+'SCC x Atuacao = Comércio'!L318/'SCC x Atuacao = Comércio'!L286-1</f>
        <v>2.7535141368540295E-2</v>
      </c>
    </row>
    <row r="287" spans="1:12" x14ac:dyDescent="0.25">
      <c r="A287" s="124" t="s">
        <v>555</v>
      </c>
      <c r="B287" s="17">
        <f>+'SCC x Atuacao = Comércio'!B319/'SCC x Atuacao = Comércio'!B287-1</f>
        <v>0.19952678438065607</v>
      </c>
      <c r="C287" s="17" t="e">
        <f>+'SCC x Atuacao = Comércio'!C319/'SCC x Atuacao = Comércio'!C287-1</f>
        <v>#DIV/0!</v>
      </c>
      <c r="D287" s="17" t="e">
        <f>+'SCC x Atuacao = Comércio'!D319/'SCC x Atuacao = Comércio'!D287-1</f>
        <v>#DIV/0!</v>
      </c>
      <c r="E287" s="17" t="e">
        <f>+'SCC x Atuacao = Comércio'!E319/'SCC x Atuacao = Comércio'!E287-1</f>
        <v>#DIV/0!</v>
      </c>
      <c r="F287" s="17">
        <f>+'SCC x Atuacao = Comércio'!F319/'SCC x Atuacao = Comércio'!F287-1</f>
        <v>-2.3425177277656251E-2</v>
      </c>
      <c r="G287" s="17" t="e">
        <f>+'SCC x Atuacao = Comércio'!G319/'SCC x Atuacao = Comércio'!G287-1</f>
        <v>#DIV/0!</v>
      </c>
      <c r="H287" s="17" t="e">
        <f>+'SCC x Atuacao = Comércio'!H319/'SCC x Atuacao = Comércio'!H287-1</f>
        <v>#DIV/0!</v>
      </c>
      <c r="I287" s="17">
        <f>+'SCC x Atuacao = Comércio'!I319/'SCC x Atuacao = Comércio'!I287-1</f>
        <v>-5.2280482913524828E-3</v>
      </c>
      <c r="J287" s="17" t="e">
        <f>+'SCC x Atuacao = Comércio'!J319/'SCC x Atuacao = Comércio'!J287-1</f>
        <v>#DIV/0!</v>
      </c>
      <c r="K287" s="17" t="e">
        <f>+'SCC x Atuacao = Comércio'!K319/'SCC x Atuacao = Comércio'!K287-1</f>
        <v>#DIV/0!</v>
      </c>
      <c r="L287" s="17">
        <f>+'SCC x Atuacao = Comércio'!L319/'SCC x Atuacao = Comércio'!L287-1</f>
        <v>2.2582636970985615E-2</v>
      </c>
    </row>
    <row r="288" spans="1:12" x14ac:dyDescent="0.25">
      <c r="A288" s="134" t="s">
        <v>95</v>
      </c>
      <c r="B288" s="17">
        <f>+'SCC x Atuacao = Comércio'!B320/'SCC x Atuacao = Comércio'!B288-1</f>
        <v>0.14584832646343293</v>
      </c>
      <c r="C288" s="17" t="e">
        <f>+'SCC x Atuacao = Comércio'!C320/'SCC x Atuacao = Comércio'!C288-1</f>
        <v>#DIV/0!</v>
      </c>
      <c r="D288" s="17" t="e">
        <f>+'SCC x Atuacao = Comércio'!D320/'SCC x Atuacao = Comércio'!D288-1</f>
        <v>#DIV/0!</v>
      </c>
      <c r="E288" s="17" t="e">
        <f>+'SCC x Atuacao = Comércio'!E320/'SCC x Atuacao = Comércio'!E288-1</f>
        <v>#DIV/0!</v>
      </c>
      <c r="F288" s="17">
        <f>+'SCC x Atuacao = Comércio'!F320/'SCC x Atuacao = Comércio'!F288-1</f>
        <v>-2.0009873902104847E-2</v>
      </c>
      <c r="G288" s="17" t="e">
        <f>+'SCC x Atuacao = Comércio'!G320/'SCC x Atuacao = Comércio'!G288-1</f>
        <v>#DIV/0!</v>
      </c>
      <c r="H288" s="17" t="e">
        <f>+'SCC x Atuacao = Comércio'!H320/'SCC x Atuacao = Comércio'!H288-1</f>
        <v>#DIV/0!</v>
      </c>
      <c r="I288" s="17">
        <f>+'SCC x Atuacao = Comércio'!I320/'SCC x Atuacao = Comércio'!I288-1</f>
        <v>-4.3500759356061458E-2</v>
      </c>
      <c r="J288" s="17" t="e">
        <f>+'SCC x Atuacao = Comércio'!J320/'SCC x Atuacao = Comércio'!J288-1</f>
        <v>#DIV/0!</v>
      </c>
      <c r="K288" s="17" t="e">
        <f>+'SCC x Atuacao = Comércio'!K320/'SCC x Atuacao = Comércio'!K288-1</f>
        <v>#DIV/0!</v>
      </c>
      <c r="L288" s="17">
        <f>+'SCC x Atuacao = Comércio'!L320/'SCC x Atuacao = Comércio'!L288-1</f>
        <v>1.0156481814741714E-2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320"/>
  <sheetViews>
    <sheetView topLeftCell="A289" zoomScaleNormal="100" workbookViewId="0">
      <selection activeCell="H282" sqref="H282"/>
    </sheetView>
  </sheetViews>
  <sheetFormatPr defaultRowHeight="15" x14ac:dyDescent="0.25"/>
  <cols>
    <col min="1" max="1" width="24.28515625" style="11" customWidth="1"/>
    <col min="2" max="11" width="11.42578125" style="159" customWidth="1"/>
    <col min="12" max="12" width="11.140625" style="159" customWidth="1"/>
    <col min="13" max="13" width="9.140625" style="159"/>
    <col min="14" max="14" width="23.140625" style="134" bestFit="1" customWidth="1"/>
    <col min="15" max="15" width="10" style="134" bestFit="1" customWidth="1"/>
    <col min="16" max="17" width="9.140625" style="134"/>
    <col min="18" max="18" width="10" style="134" bestFit="1" customWidth="1"/>
    <col min="19" max="25" width="9.140625" style="134"/>
    <col min="26" max="16384" width="9.140625" style="11"/>
  </cols>
  <sheetData>
    <row r="1" spans="1:25" s="167" customFormat="1" x14ac:dyDescent="0.25">
      <c r="A1" s="167" t="s">
        <v>941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7" t="s">
        <v>937</v>
      </c>
    </row>
    <row r="2" spans="1:25" x14ac:dyDescent="0.25">
      <c r="A2" s="1"/>
    </row>
    <row r="3" spans="1:25" s="134" customFormat="1" x14ac:dyDescent="0.25">
      <c r="A3" s="124"/>
      <c r="B3" s="173">
        <v>2007</v>
      </c>
      <c r="C3" s="156">
        <v>2007</v>
      </c>
      <c r="D3" s="156">
        <v>2007</v>
      </c>
      <c r="E3" s="156">
        <v>2007</v>
      </c>
      <c r="F3" s="156">
        <v>2007</v>
      </c>
      <c r="G3" s="156">
        <v>2007</v>
      </c>
      <c r="H3" s="156">
        <v>2007</v>
      </c>
      <c r="I3" s="156">
        <v>2007</v>
      </c>
      <c r="J3" s="156">
        <v>2007</v>
      </c>
      <c r="K3" s="156">
        <v>2007</v>
      </c>
      <c r="L3" s="156">
        <v>2007</v>
      </c>
      <c r="M3" s="159"/>
      <c r="N3" s="124"/>
      <c r="O3" s="16">
        <v>2007</v>
      </c>
      <c r="P3" s="124">
        <v>2007</v>
      </c>
      <c r="Q3" s="124">
        <v>2007</v>
      </c>
      <c r="R3" s="124">
        <v>2007</v>
      </c>
      <c r="S3" s="124">
        <v>2007</v>
      </c>
      <c r="T3" s="124">
        <v>2007</v>
      </c>
      <c r="U3" s="124">
        <v>2007</v>
      </c>
      <c r="V3" s="124">
        <v>2007</v>
      </c>
      <c r="W3" s="124">
        <v>2007</v>
      </c>
      <c r="X3" s="124">
        <v>2007</v>
      </c>
      <c r="Y3" s="124">
        <v>2007</v>
      </c>
    </row>
    <row r="4" spans="1:25" x14ac:dyDescent="0.25">
      <c r="A4" s="1"/>
      <c r="B4" s="156" t="s">
        <v>780</v>
      </c>
      <c r="C4" s="156" t="s">
        <v>782</v>
      </c>
      <c r="D4" s="156" t="s">
        <v>23</v>
      </c>
      <c r="E4" s="156" t="s">
        <v>787</v>
      </c>
      <c r="F4" s="156" t="s">
        <v>788</v>
      </c>
      <c r="G4" s="156" t="s">
        <v>791</v>
      </c>
      <c r="H4" s="156" t="s">
        <v>25</v>
      </c>
      <c r="I4" s="156" t="s">
        <v>24</v>
      </c>
      <c r="J4" s="156" t="s">
        <v>35</v>
      </c>
      <c r="K4" s="156" t="s">
        <v>795</v>
      </c>
      <c r="L4" s="156" t="s">
        <v>935</v>
      </c>
      <c r="N4" s="124"/>
      <c r="O4" s="124" t="s">
        <v>780</v>
      </c>
      <c r="P4" s="124" t="s">
        <v>782</v>
      </c>
      <c r="Q4" s="124" t="s">
        <v>23</v>
      </c>
      <c r="R4" s="124" t="s">
        <v>787</v>
      </c>
      <c r="S4" s="124" t="s">
        <v>788</v>
      </c>
      <c r="T4" s="124" t="s">
        <v>791</v>
      </c>
      <c r="U4" s="124" t="s">
        <v>25</v>
      </c>
      <c r="V4" s="124" t="s">
        <v>24</v>
      </c>
      <c r="W4" s="124" t="s">
        <v>35</v>
      </c>
      <c r="X4" s="124" t="s">
        <v>795</v>
      </c>
      <c r="Y4" s="124" t="s">
        <v>935</v>
      </c>
    </row>
    <row r="5" spans="1:25" x14ac:dyDescent="0.25">
      <c r="A5" s="1" t="s">
        <v>529</v>
      </c>
      <c r="B5" s="174">
        <f>tab_dinamicas!M526</f>
        <v>2904.8918426884215</v>
      </c>
      <c r="C5" s="174">
        <f>tab_dinamicas!N526</f>
        <v>1661.4693132916173</v>
      </c>
      <c r="D5" s="174">
        <f>tab_dinamicas!O526</f>
        <v>57745.109002476784</v>
      </c>
      <c r="E5" s="174">
        <f>tab_dinamicas!P526</f>
        <v>0</v>
      </c>
      <c r="F5" s="174">
        <f>tab_dinamicas!Q526</f>
        <v>8993.0531771907208</v>
      </c>
      <c r="G5" s="174">
        <f>tab_dinamicas!R526</f>
        <v>5541.1815711611598</v>
      </c>
      <c r="H5" s="174">
        <f>tab_dinamicas!S526</f>
        <v>1950.0968296077217</v>
      </c>
      <c r="I5" s="174">
        <f>tab_dinamicas!T526</f>
        <v>2125.1076723972269</v>
      </c>
      <c r="J5" s="174">
        <f>tab_dinamicas!U526</f>
        <v>13.424947746845845</v>
      </c>
      <c r="K5" s="174">
        <f>tab_dinamicas!V526</f>
        <v>5993.191023562963</v>
      </c>
      <c r="L5" s="174">
        <f>SUM(B5:K5)</f>
        <v>86927.52538012345</v>
      </c>
      <c r="N5" s="124" t="s">
        <v>529</v>
      </c>
      <c r="O5" s="21">
        <f>+B5/'Total x Ano'!$B$30</f>
        <v>5.2786259063957711E-5</v>
      </c>
      <c r="P5" s="21">
        <f>+C5/'Total x Ano'!$B$30</f>
        <v>3.0191399318006971E-5</v>
      </c>
      <c r="Q5" s="21">
        <f>+D5/'Total x Ano'!$B$30</f>
        <v>1.0493155850719088E-3</v>
      </c>
      <c r="R5" s="21">
        <f>+E5/'Total x Ano'!$B$30</f>
        <v>0</v>
      </c>
      <c r="S5" s="21">
        <f>+F5/'Total x Ano'!$B$30</f>
        <v>1.63417318266763E-4</v>
      </c>
      <c r="T5" s="21">
        <f>+G5/'Total x Ano'!$B$30</f>
        <v>1.0069161324266025E-4</v>
      </c>
      <c r="U5" s="21">
        <f>+H5/'Total x Ano'!$B$30</f>
        <v>3.5436195914340263E-5</v>
      </c>
      <c r="V5" s="21">
        <f>+I5/'Total x Ano'!$B$30</f>
        <v>3.8616406464946734E-5</v>
      </c>
      <c r="W5" s="21">
        <f>+J5/'Total x Ano'!$B$30</f>
        <v>2.4395151629096652E-7</v>
      </c>
      <c r="X5" s="21">
        <f>+K5/'Total x Ano'!$B$30</f>
        <v>1.0890530564359914E-4</v>
      </c>
      <c r="Y5" s="21">
        <f>+L5/'Total x Ano'!$B$30</f>
        <v>1.5796040345024737E-3</v>
      </c>
    </row>
    <row r="6" spans="1:25" x14ac:dyDescent="0.25">
      <c r="A6" s="1" t="s">
        <v>530</v>
      </c>
      <c r="B6" s="174">
        <f>tab_dinamicas!M527</f>
        <v>1523.5215199674064</v>
      </c>
      <c r="C6" s="174">
        <f>tab_dinamicas!N527</f>
        <v>933.7124959577551</v>
      </c>
      <c r="D6" s="174">
        <f>tab_dinamicas!O527</f>
        <v>24403.149117962126</v>
      </c>
      <c r="E6" s="174">
        <f>tab_dinamicas!P527</f>
        <v>0</v>
      </c>
      <c r="F6" s="174">
        <f>tab_dinamicas!Q527</f>
        <v>1896.296520027262</v>
      </c>
      <c r="G6" s="174">
        <f>tab_dinamicas!R527</f>
        <v>1076.5529574779669</v>
      </c>
      <c r="H6" s="174">
        <f>tab_dinamicas!S527</f>
        <v>1492.1784392091865</v>
      </c>
      <c r="I6" s="174">
        <f>tab_dinamicas!T527</f>
        <v>559.78665971435453</v>
      </c>
      <c r="J6" s="174">
        <f>tab_dinamicas!U527</f>
        <v>15831.045665281194</v>
      </c>
      <c r="K6" s="174">
        <f>tab_dinamicas!V527</f>
        <v>1208.5431628131917</v>
      </c>
      <c r="L6" s="174">
        <f t="shared" ref="L6:L32" si="0">SUM(B6:K6)</f>
        <v>48924.786538410444</v>
      </c>
      <c r="N6" s="124" t="s">
        <v>530</v>
      </c>
      <c r="O6" s="21">
        <f>+B6/'Total x Ano'!$B$30</f>
        <v>2.7684680186951831E-5</v>
      </c>
      <c r="P6" s="21">
        <f>+C6/'Total x Ano'!$B$30</f>
        <v>1.6966962066741281E-5</v>
      </c>
      <c r="Q6" s="21">
        <f>+D6/'Total x Ano'!$B$30</f>
        <v>4.4344196654322971E-4</v>
      </c>
      <c r="R6" s="21">
        <f>+E6/'Total x Ano'!$B$30</f>
        <v>0</v>
      </c>
      <c r="S6" s="21">
        <f>+F6/'Total x Ano'!$B$30</f>
        <v>3.4458563274975973E-5</v>
      </c>
      <c r="T6" s="21">
        <f>+G6/'Total x Ano'!$B$30</f>
        <v>1.956258834645951E-5</v>
      </c>
      <c r="U6" s="21">
        <f>+H6/'Total x Ano'!$B$30</f>
        <v>2.7115129212126293E-5</v>
      </c>
      <c r="V6" s="21">
        <f>+I6/'Total x Ano'!$B$30</f>
        <v>1.01721665522949E-5</v>
      </c>
      <c r="W6" s="21">
        <f>+J6/'Total x Ano'!$B$30</f>
        <v>2.8767393865084114E-4</v>
      </c>
      <c r="X6" s="21">
        <f>+K6/'Total x Ano'!$B$30</f>
        <v>2.1961049132621544E-5</v>
      </c>
      <c r="Y6" s="21">
        <f>+L6/'Total x Ano'!$B$30</f>
        <v>8.8903704396624218E-4</v>
      </c>
    </row>
    <row r="7" spans="1:25" x14ac:dyDescent="0.25">
      <c r="A7" s="1" t="s">
        <v>531</v>
      </c>
      <c r="B7" s="174">
        <f>tab_dinamicas!M528</f>
        <v>10379.186055850409</v>
      </c>
      <c r="C7" s="174">
        <f>tab_dinamicas!N528</f>
        <v>4558.4215653167139</v>
      </c>
      <c r="D7" s="174">
        <f>tab_dinamicas!O528</f>
        <v>174441.30690263418</v>
      </c>
      <c r="E7" s="174">
        <f>tab_dinamicas!P528</f>
        <v>163.73488646433498</v>
      </c>
      <c r="F7" s="174">
        <f>tab_dinamicas!Q528</f>
        <v>53582.456587915192</v>
      </c>
      <c r="G7" s="174">
        <f>tab_dinamicas!R528</f>
        <v>21906.711927852804</v>
      </c>
      <c r="H7" s="174">
        <f>tab_dinamicas!S528</f>
        <v>6361.1809741068055</v>
      </c>
      <c r="I7" s="174">
        <f>tab_dinamicas!T528</f>
        <v>10093.511391308875</v>
      </c>
      <c r="J7" s="174">
        <f>tab_dinamicas!U528</f>
        <v>7861.4003324435253</v>
      </c>
      <c r="K7" s="174">
        <f>tab_dinamicas!V528</f>
        <v>26978.105199168247</v>
      </c>
      <c r="L7" s="174">
        <f t="shared" si="0"/>
        <v>316326.01582306111</v>
      </c>
      <c r="N7" s="124" t="s">
        <v>531</v>
      </c>
      <c r="O7" s="21">
        <f>+B7/'Total x Ano'!$B$30</f>
        <v>1.8860543995678896E-4</v>
      </c>
      <c r="P7" s="21">
        <f>+C7/'Total x Ano'!$B$30</f>
        <v>8.2833384063913591E-5</v>
      </c>
      <c r="Q7" s="21">
        <f>+D7/'Total x Ano'!$B$30</f>
        <v>3.1698612259160324E-3</v>
      </c>
      <c r="R7" s="21">
        <f>+E7/'Total x Ano'!$B$30</f>
        <v>2.9753094444697819E-6</v>
      </c>
      <c r="S7" s="21">
        <f>+F7/'Total x Ano'!$B$30</f>
        <v>9.7367392243950573E-4</v>
      </c>
      <c r="T7" s="21">
        <f>+G7/'Total x Ano'!$B$30</f>
        <v>3.9807794358117282E-4</v>
      </c>
      <c r="U7" s="21">
        <f>+H7/'Total x Ano'!$B$30</f>
        <v>1.1559223717643134E-4</v>
      </c>
      <c r="V7" s="21">
        <f>+I7/'Total x Ano'!$B$30</f>
        <v>1.8341430112370159E-4</v>
      </c>
      <c r="W7" s="21">
        <f>+J7/'Total x Ano'!$B$30</f>
        <v>1.4285348199738715E-4</v>
      </c>
      <c r="X7" s="21">
        <f>+K7/'Total x Ano'!$B$30</f>
        <v>4.902327959928612E-4</v>
      </c>
      <c r="Y7" s="21">
        <f>+L7/'Total x Ano'!$B$30</f>
        <v>5.7481200416922649E-3</v>
      </c>
    </row>
    <row r="8" spans="1:25" x14ac:dyDescent="0.25">
      <c r="A8" s="1" t="s">
        <v>532</v>
      </c>
      <c r="B8" s="174">
        <f>tab_dinamicas!M529</f>
        <v>415.63700968227687</v>
      </c>
      <c r="C8" s="174">
        <f>tab_dinamicas!N529</f>
        <v>320.57618317206533</v>
      </c>
      <c r="D8" s="174">
        <f>tab_dinamicas!O529</f>
        <v>15375.107986168498</v>
      </c>
      <c r="E8" s="174">
        <f>tab_dinamicas!P529</f>
        <v>271.69509279899626</v>
      </c>
      <c r="F8" s="174">
        <f>tab_dinamicas!Q529</f>
        <v>3447.9757469703036</v>
      </c>
      <c r="G8" s="174">
        <f>tab_dinamicas!R529</f>
        <v>2875.4253776456858</v>
      </c>
      <c r="H8" s="174">
        <f>tab_dinamicas!S529</f>
        <v>1301.9731734335564</v>
      </c>
      <c r="I8" s="174">
        <f>tab_dinamicas!T529</f>
        <v>354.76676572002282</v>
      </c>
      <c r="J8" s="174">
        <f>tab_dinamicas!U529</f>
        <v>186.45627295114465</v>
      </c>
      <c r="K8" s="174">
        <f>tab_dinamicas!V529</f>
        <v>4807.5030833930696</v>
      </c>
      <c r="L8" s="174">
        <f t="shared" si="0"/>
        <v>29357.116691935615</v>
      </c>
      <c r="N8" s="124" t="s">
        <v>532</v>
      </c>
      <c r="O8" s="21">
        <f>+B8/'Total x Ano'!$B$30</f>
        <v>7.552750345896662E-6</v>
      </c>
      <c r="P8" s="21">
        <f>+C8/'Total x Ano'!$B$30</f>
        <v>5.8253519824663762E-6</v>
      </c>
      <c r="Q8" s="21">
        <f>+D8/'Total x Ano'!$B$30</f>
        <v>2.7938886445531152E-4</v>
      </c>
      <c r="R8" s="21">
        <f>+E8/'Total x Ano'!$B$30</f>
        <v>4.9371089636235189E-6</v>
      </c>
      <c r="S8" s="21">
        <f>+F8/'Total x Ano'!$B$30</f>
        <v>6.2654911398482481E-5</v>
      </c>
      <c r="T8" s="21">
        <f>+G8/'Total x Ano'!$B$30</f>
        <v>5.2250809022552594E-5</v>
      </c>
      <c r="U8" s="21">
        <f>+H8/'Total x Ano'!$B$30</f>
        <v>2.3658813115596755E-5</v>
      </c>
      <c r="V8" s="21">
        <f>+I8/'Total x Ano'!$B$30</f>
        <v>6.4466463526739136E-6</v>
      </c>
      <c r="W8" s="21">
        <f>+J8/'Total x Ano'!$B$30</f>
        <v>3.3881912515511238E-6</v>
      </c>
      <c r="X8" s="21">
        <f>+K8/'Total x Ano'!$B$30</f>
        <v>8.7359570322557249E-5</v>
      </c>
      <c r="Y8" s="21">
        <f>+L8/'Total x Ano'!$B$30</f>
        <v>5.334630172107121E-4</v>
      </c>
    </row>
    <row r="9" spans="1:25" x14ac:dyDescent="0.25">
      <c r="A9" s="1" t="s">
        <v>533</v>
      </c>
      <c r="B9" s="174">
        <f>tab_dinamicas!M530</f>
        <v>6827.9400754162289</v>
      </c>
      <c r="C9" s="174">
        <f>tab_dinamicas!N530</f>
        <v>22589.433960797916</v>
      </c>
      <c r="D9" s="174">
        <f>tab_dinamicas!O530</f>
        <v>167983.5079937327</v>
      </c>
      <c r="E9" s="174">
        <f>tab_dinamicas!P530</f>
        <v>2546.5108845053232</v>
      </c>
      <c r="F9" s="174">
        <f>tab_dinamicas!Q530</f>
        <v>75807.610068892114</v>
      </c>
      <c r="G9" s="174">
        <f>tab_dinamicas!R530</f>
        <v>10951.180395560434</v>
      </c>
      <c r="H9" s="174">
        <f>tab_dinamicas!S530</f>
        <v>8248.306748975665</v>
      </c>
      <c r="I9" s="174">
        <f>tab_dinamicas!T530</f>
        <v>4282.8726538866495</v>
      </c>
      <c r="J9" s="174">
        <f>tab_dinamicas!U530</f>
        <v>3699.5941068614297</v>
      </c>
      <c r="K9" s="174">
        <f>tab_dinamicas!V530</f>
        <v>57030.11807849515</v>
      </c>
      <c r="L9" s="174">
        <f t="shared" si="0"/>
        <v>359967.07496712363</v>
      </c>
      <c r="N9" s="124" t="s">
        <v>533</v>
      </c>
      <c r="O9" s="21">
        <f>+B9/'Total x Ano'!$B$30</f>
        <v>1.2407395290853134E-4</v>
      </c>
      <c r="P9" s="21">
        <f>+C9/'Total x Ano'!$B$30</f>
        <v>4.1048403098522564E-4</v>
      </c>
      <c r="Q9" s="21">
        <f>+D9/'Total x Ano'!$B$30</f>
        <v>3.052513295373897E-3</v>
      </c>
      <c r="R9" s="21">
        <f>+E9/'Total x Ano'!$B$30</f>
        <v>4.627393739185905E-5</v>
      </c>
      <c r="S9" s="21">
        <f>+F9/'Total x Ano'!$B$30</f>
        <v>1.3775384285607771E-3</v>
      </c>
      <c r="T9" s="21">
        <f>+G9/'Total x Ano'!$B$30</f>
        <v>1.9899943843733388E-4</v>
      </c>
      <c r="U9" s="21">
        <f>+H9/'Total x Ano'!$B$30</f>
        <v>1.4988415420226747E-4</v>
      </c>
      <c r="V9" s="21">
        <f>+I9/'Total x Ano'!$B$30</f>
        <v>7.7826245412555888E-5</v>
      </c>
      <c r="W9" s="21">
        <f>+J9/'Total x Ano'!$B$30</f>
        <v>6.7227195892960909E-5</v>
      </c>
      <c r="X9" s="21">
        <f>+K9/'Total x Ano'!$B$30</f>
        <v>1.0363231233261579E-3</v>
      </c>
      <c r="Y9" s="21">
        <f>+L9/'Total x Ano'!$B$30</f>
        <v>6.5411438024915664E-3</v>
      </c>
    </row>
    <row r="10" spans="1:25" x14ac:dyDescent="0.25">
      <c r="A10" s="1" t="s">
        <v>534</v>
      </c>
      <c r="B10" s="174">
        <f>tab_dinamicas!M531</f>
        <v>716.09680758438287</v>
      </c>
      <c r="C10" s="174">
        <f>tab_dinamicas!N531</f>
        <v>101.83578723057377</v>
      </c>
      <c r="D10" s="174">
        <f>tab_dinamicas!O531</f>
        <v>24808.869883610812</v>
      </c>
      <c r="E10" s="174">
        <f>tab_dinamicas!P531</f>
        <v>0</v>
      </c>
      <c r="F10" s="174">
        <f>tab_dinamicas!Q531</f>
        <v>755.60591801496889</v>
      </c>
      <c r="G10" s="174">
        <f>tab_dinamicas!R531</f>
        <v>513.66302428111953</v>
      </c>
      <c r="H10" s="174">
        <f>tab_dinamicas!S531</f>
        <v>1064.7084837613852</v>
      </c>
      <c r="I10" s="174">
        <f>tab_dinamicas!T531</f>
        <v>164.2372032165791</v>
      </c>
      <c r="J10" s="174">
        <f>tab_dinamicas!U531</f>
        <v>0</v>
      </c>
      <c r="K10" s="174">
        <f>tab_dinamicas!V531</f>
        <v>7431.2136870262157</v>
      </c>
      <c r="L10" s="174">
        <f t="shared" si="0"/>
        <v>35556.230794726034</v>
      </c>
      <c r="N10" s="124" t="s">
        <v>534</v>
      </c>
      <c r="O10" s="21">
        <f>+B10/'Total x Ano'!$B$30</f>
        <v>1.3012557316088944E-5</v>
      </c>
      <c r="P10" s="21">
        <f>+C10/'Total x Ano'!$B$30</f>
        <v>1.8505096016794188E-6</v>
      </c>
      <c r="Q10" s="21">
        <f>+D10/'Total x Ano'!$B$30</f>
        <v>4.5081452380282746E-4</v>
      </c>
      <c r="R10" s="21">
        <f>+E10/'Total x Ano'!$B$30</f>
        <v>0</v>
      </c>
      <c r="S10" s="21">
        <f>+F10/'Total x Ano'!$B$30</f>
        <v>1.3730497346739207E-5</v>
      </c>
      <c r="T10" s="21">
        <f>+G10/'Total x Ano'!$B$30</f>
        <v>9.3340306419757671E-6</v>
      </c>
      <c r="U10" s="21">
        <f>+H10/'Total x Ano'!$B$30</f>
        <v>1.9347356423228564E-5</v>
      </c>
      <c r="V10" s="21">
        <f>+I10/'Total x Ano'!$B$30</f>
        <v>2.9844372962632535E-6</v>
      </c>
      <c r="W10" s="21">
        <f>+J10/'Total x Ano'!$B$30</f>
        <v>0</v>
      </c>
      <c r="X10" s="21">
        <f>+K10/'Total x Ano'!$B$30</f>
        <v>1.3503634286086174E-4</v>
      </c>
      <c r="Y10" s="21">
        <f>+L10/'Total x Ano'!$B$30</f>
        <v>6.4611025528966428E-4</v>
      </c>
    </row>
    <row r="11" spans="1:25" x14ac:dyDescent="0.25">
      <c r="A11" s="1" t="s">
        <v>535</v>
      </c>
      <c r="B11" s="174">
        <f>tab_dinamicas!M532</f>
        <v>13305.662801189404</v>
      </c>
      <c r="C11" s="174">
        <f>tab_dinamicas!N532</f>
        <v>970.63571613597469</v>
      </c>
      <c r="D11" s="174">
        <f>tab_dinamicas!O532</f>
        <v>25158.671611819271</v>
      </c>
      <c r="E11" s="174">
        <f>tab_dinamicas!P532</f>
        <v>0</v>
      </c>
      <c r="F11" s="174">
        <f>tab_dinamicas!Q532</f>
        <v>14566.437361319755</v>
      </c>
      <c r="G11" s="174">
        <f>tab_dinamicas!R532</f>
        <v>2397.2975942336766</v>
      </c>
      <c r="H11" s="174">
        <f>tab_dinamicas!S532</f>
        <v>1228.060791385147</v>
      </c>
      <c r="I11" s="174">
        <f>tab_dinamicas!T532</f>
        <v>1295.6399233083901</v>
      </c>
      <c r="J11" s="174">
        <f>tab_dinamicas!U532</f>
        <v>0</v>
      </c>
      <c r="K11" s="174">
        <f>tab_dinamicas!V532</f>
        <v>8064.8005619461637</v>
      </c>
      <c r="L11" s="174">
        <f t="shared" si="0"/>
        <v>66987.206361337783</v>
      </c>
      <c r="N11" s="124" t="s">
        <v>535</v>
      </c>
      <c r="O11" s="21">
        <f>+B11/'Total x Ano'!$B$30</f>
        <v>2.4178392920516862E-4</v>
      </c>
      <c r="P11" s="21">
        <f>+C11/'Total x Ano'!$B$30</f>
        <v>1.7637912577586893E-5</v>
      </c>
      <c r="Q11" s="21">
        <f>+D11/'Total x Ano'!$B$30</f>
        <v>4.5717094794739838E-4</v>
      </c>
      <c r="R11" s="21">
        <f>+E11/'Total x Ano'!$B$30</f>
        <v>0</v>
      </c>
      <c r="S11" s="21">
        <f>+F11/'Total x Ano'!$B$30</f>
        <v>2.6469410147881027E-4</v>
      </c>
      <c r="T11" s="21">
        <f>+G11/'Total x Ano'!$B$30</f>
        <v>4.3562507217310728E-5</v>
      </c>
      <c r="U11" s="21">
        <f>+H11/'Total x Ano'!$B$30</f>
        <v>2.2315713834065248E-5</v>
      </c>
      <c r="V11" s="21">
        <f>+I11/'Total x Ano'!$B$30</f>
        <v>2.3543728424004767E-5</v>
      </c>
      <c r="W11" s="21">
        <f>+J11/'Total x Ano'!$B$30</f>
        <v>0</v>
      </c>
      <c r="X11" s="21">
        <f>+K11/'Total x Ano'!$B$30</f>
        <v>1.4654957045424964E-4</v>
      </c>
      <c r="Y11" s="21">
        <f>+L11/'Total x Ano'!$B$30</f>
        <v>1.2172584111385947E-3</v>
      </c>
    </row>
    <row r="12" spans="1:25" x14ac:dyDescent="0.25">
      <c r="A12" s="1" t="s">
        <v>536</v>
      </c>
      <c r="B12" s="174">
        <f>tab_dinamicas!M533</f>
        <v>4657.6004051778154</v>
      </c>
      <c r="C12" s="174">
        <f>tab_dinamicas!N533</f>
        <v>3701.5380555034485</v>
      </c>
      <c r="D12" s="174">
        <f>tab_dinamicas!O533</f>
        <v>103448.65936994046</v>
      </c>
      <c r="E12" s="174">
        <f>tab_dinamicas!P533</f>
        <v>106.67119836596957</v>
      </c>
      <c r="F12" s="174">
        <f>tab_dinamicas!Q533</f>
        <v>14983.094073756833</v>
      </c>
      <c r="G12" s="174">
        <f>tab_dinamicas!R533</f>
        <v>3270.4594250870077</v>
      </c>
      <c r="H12" s="174">
        <f>tab_dinamicas!S533</f>
        <v>2410.3795529655217</v>
      </c>
      <c r="I12" s="174">
        <f>tab_dinamicas!T533</f>
        <v>1317.2133443571697</v>
      </c>
      <c r="J12" s="174">
        <f>tab_dinamicas!U533</f>
        <v>580.30467157657768</v>
      </c>
      <c r="K12" s="174">
        <f>tab_dinamicas!V533</f>
        <v>19305.755757212075</v>
      </c>
      <c r="L12" s="174">
        <f t="shared" si="0"/>
        <v>153781.6758539429</v>
      </c>
      <c r="N12" s="124" t="s">
        <v>536</v>
      </c>
      <c r="O12" s="21">
        <f>+B12/'Total x Ano'!$B$30</f>
        <v>8.4635612930970388E-5</v>
      </c>
      <c r="P12" s="21">
        <f>+C12/'Total x Ano'!$B$30</f>
        <v>6.7262520367048612E-5</v>
      </c>
      <c r="Q12" s="21">
        <f>+D12/'Total x Ano'!$B$30</f>
        <v>1.8798179171679765E-3</v>
      </c>
      <c r="R12" s="21">
        <f>+E12/'Total x Ano'!$B$30</f>
        <v>1.9383763033317342E-6</v>
      </c>
      <c r="S12" s="21">
        <f>+F12/'Total x Ano'!$B$30</f>
        <v>2.7226538135926383E-4</v>
      </c>
      <c r="T12" s="21">
        <f>+G12/'Total x Ano'!$B$30</f>
        <v>5.9429172519908457E-5</v>
      </c>
      <c r="U12" s="21">
        <f>+H12/'Total x Ano'!$B$30</f>
        <v>4.3800226106714922E-5</v>
      </c>
      <c r="V12" s="21">
        <f>+I12/'Total x Ano'!$B$30</f>
        <v>2.3935749970432742E-5</v>
      </c>
      <c r="W12" s="21">
        <f>+J12/'Total x Ano'!$B$30</f>
        <v>1.0545009724533046E-5</v>
      </c>
      <c r="X12" s="21">
        <f>+K12/'Total x Ano'!$B$30</f>
        <v>3.5081465335471903E-4</v>
      </c>
      <c r="Y12" s="21">
        <f>+L12/'Total x Ano'!$B$30</f>
        <v>2.7944446198048998E-3</v>
      </c>
    </row>
    <row r="13" spans="1:25" x14ac:dyDescent="0.25">
      <c r="A13" s="1" t="s">
        <v>537</v>
      </c>
      <c r="B13" s="174">
        <f>tab_dinamicas!M534</f>
        <v>4800.8182476427355</v>
      </c>
      <c r="C13" s="174">
        <f>tab_dinamicas!N534</f>
        <v>14696.332115610263</v>
      </c>
      <c r="D13" s="174">
        <f>tab_dinamicas!O534</f>
        <v>54045.471402125047</v>
      </c>
      <c r="E13" s="174">
        <f>tab_dinamicas!P534</f>
        <v>36.663400306682732</v>
      </c>
      <c r="F13" s="174">
        <f>tab_dinamicas!Q534</f>
        <v>14924.224257429478</v>
      </c>
      <c r="G13" s="174">
        <f>tab_dinamicas!R534</f>
        <v>3146.8954663280165</v>
      </c>
      <c r="H13" s="174">
        <f>tab_dinamicas!S534</f>
        <v>4125.7494047641885</v>
      </c>
      <c r="I13" s="174">
        <f>tab_dinamicas!T534</f>
        <v>729.57983463440621</v>
      </c>
      <c r="J13" s="174">
        <f>tab_dinamicas!U534</f>
        <v>1394.9675961055113</v>
      </c>
      <c r="K13" s="174">
        <f>tab_dinamicas!V534</f>
        <v>7896.0176007625441</v>
      </c>
      <c r="L13" s="174">
        <f t="shared" si="0"/>
        <v>105796.71932570888</v>
      </c>
      <c r="N13" s="124" t="s">
        <v>537</v>
      </c>
      <c r="O13" s="21">
        <f>+B13/'Total x Ano'!$B$30</f>
        <v>8.7238096790726686E-5</v>
      </c>
      <c r="P13" s="21">
        <f>+C13/'Total x Ano'!$B$30</f>
        <v>2.6705448476409022E-4</v>
      </c>
      <c r="Q13" s="21">
        <f>+D13/'Total x Ano'!$B$30</f>
        <v>9.8208759883673495E-4</v>
      </c>
      <c r="R13" s="21">
        <f>+E13/'Total x Ano'!$B$30</f>
        <v>6.6622919253442378E-7</v>
      </c>
      <c r="S13" s="21">
        <f>+F13/'Total x Ano'!$B$30</f>
        <v>2.7119562814847736E-4</v>
      </c>
      <c r="T13" s="21">
        <f>+G13/'Total x Ano'!$B$30</f>
        <v>5.7183829322557653E-5</v>
      </c>
      <c r="U13" s="21">
        <f>+H13/'Total x Ano'!$B$30</f>
        <v>7.4971079374610357E-5</v>
      </c>
      <c r="V13" s="21">
        <f>+I13/'Total x Ano'!$B$30</f>
        <v>1.3257564220776383E-5</v>
      </c>
      <c r="W13" s="21">
        <f>+J13/'Total x Ano'!$B$30</f>
        <v>2.5348661809626607E-5</v>
      </c>
      <c r="X13" s="21">
        <f>+K13/'Total x Ano'!$B$30</f>
        <v>1.4348252989057243E-4</v>
      </c>
      <c r="Y13" s="21">
        <f>+L13/'Total x Ano'!$B$30</f>
        <v>1.9224857023507074E-3</v>
      </c>
    </row>
    <row r="14" spans="1:25" x14ac:dyDescent="0.25">
      <c r="A14" s="1" t="s">
        <v>538</v>
      </c>
      <c r="B14" s="174">
        <f>tab_dinamicas!M535</f>
        <v>29024.25013604742</v>
      </c>
      <c r="C14" s="174">
        <f>tab_dinamicas!N535</f>
        <v>16255.122660742318</v>
      </c>
      <c r="D14" s="174">
        <f>tab_dinamicas!O535</f>
        <v>247210.31838589255</v>
      </c>
      <c r="E14" s="174">
        <f>tab_dinamicas!P535</f>
        <v>527.70828446043413</v>
      </c>
      <c r="F14" s="174">
        <f>tab_dinamicas!Q535</f>
        <v>128288.02787548513</v>
      </c>
      <c r="G14" s="174">
        <f>tab_dinamicas!R535</f>
        <v>13803.156585707367</v>
      </c>
      <c r="H14" s="174">
        <f>tab_dinamicas!S535</f>
        <v>21636.712921257746</v>
      </c>
      <c r="I14" s="174">
        <f>tab_dinamicas!T535</f>
        <v>6901.4490135518172</v>
      </c>
      <c r="J14" s="174">
        <f>tab_dinamicas!U535</f>
        <v>244.03163438010768</v>
      </c>
      <c r="K14" s="174">
        <f>tab_dinamicas!V535</f>
        <v>44711.907051152368</v>
      </c>
      <c r="L14" s="174">
        <f t="shared" si="0"/>
        <v>508602.68454867729</v>
      </c>
      <c r="N14" s="124" t="s">
        <v>538</v>
      </c>
      <c r="O14" s="21">
        <f>+B14/'Total x Ano'!$B$30</f>
        <v>5.2741433064874355E-4</v>
      </c>
      <c r="P14" s="21">
        <f>+C14/'Total x Ano'!$B$30</f>
        <v>2.9538005624754946E-4</v>
      </c>
      <c r="Q14" s="21">
        <f>+D14/'Total x Ano'!$B$30</f>
        <v>4.4921837425534955E-3</v>
      </c>
      <c r="R14" s="21">
        <f>+E14/'Total x Ano'!$B$30</f>
        <v>9.5892541692516881E-6</v>
      </c>
      <c r="S14" s="21">
        <f>+F14/'Total x Ano'!$B$30</f>
        <v>2.3311866468571766E-3</v>
      </c>
      <c r="T14" s="21">
        <f>+G14/'Total x Ano'!$B$30</f>
        <v>2.5082414041247128E-4</v>
      </c>
      <c r="U14" s="21">
        <f>+H14/'Total x Ano'!$B$30</f>
        <v>3.9317165505789762E-4</v>
      </c>
      <c r="V14" s="21">
        <f>+I14/'Total x Ano'!$B$30</f>
        <v>1.2540972100664769E-4</v>
      </c>
      <c r="W14" s="21">
        <f>+J14/'Total x Ano'!$B$30</f>
        <v>4.4344222676007715E-6</v>
      </c>
      <c r="X14" s="21">
        <f>+K14/'Total x Ano'!$B$30</f>
        <v>8.1248267978935513E-4</v>
      </c>
      <c r="Y14" s="21">
        <f>+L14/'Total x Ano'!$B$30</f>
        <v>9.2420766490101895E-3</v>
      </c>
    </row>
    <row r="15" spans="1:25" x14ac:dyDescent="0.25">
      <c r="A15" s="1" t="s">
        <v>539</v>
      </c>
      <c r="B15" s="174">
        <f>tab_dinamicas!M536</f>
        <v>3669.2031296236628</v>
      </c>
      <c r="C15" s="174">
        <f>tab_dinamicas!N536</f>
        <v>7789.3426770175101</v>
      </c>
      <c r="D15" s="174">
        <f>tab_dinamicas!O536</f>
        <v>100820.96880818988</v>
      </c>
      <c r="E15" s="174">
        <f>tab_dinamicas!P536</f>
        <v>531.04040865258366</v>
      </c>
      <c r="F15" s="174">
        <f>tab_dinamicas!Q536</f>
        <v>44733.023954432705</v>
      </c>
      <c r="G15" s="174">
        <f>tab_dinamicas!R536</f>
        <v>7581.3616810527656</v>
      </c>
      <c r="H15" s="174">
        <f>tab_dinamicas!S536</f>
        <v>7082.2344827287798</v>
      </c>
      <c r="I15" s="174">
        <f>tab_dinamicas!T536</f>
        <v>1119.0348470474948</v>
      </c>
      <c r="J15" s="174">
        <f>tab_dinamicas!U536</f>
        <v>3098.2878709749348</v>
      </c>
      <c r="K15" s="174">
        <f>tab_dinamicas!V536</f>
        <v>28985.296398827719</v>
      </c>
      <c r="L15" s="174">
        <f t="shared" si="0"/>
        <v>205409.79425854803</v>
      </c>
      <c r="N15" s="124" t="s">
        <v>539</v>
      </c>
      <c r="O15" s="21">
        <f>+B15/'Total x Ano'!$B$30</f>
        <v>6.6674946072811E-5</v>
      </c>
      <c r="P15" s="21">
        <f>+C15/'Total x Ano'!$B$30</f>
        <v>1.4154408589149331E-4</v>
      </c>
      <c r="Q15" s="21">
        <f>+D15/'Total x Ano'!$B$30</f>
        <v>1.8320688227975255E-3</v>
      </c>
      <c r="R15" s="21">
        <f>+E15/'Total x Ano'!$B$30</f>
        <v>9.6498038834459706E-6</v>
      </c>
      <c r="S15" s="21">
        <f>+F15/'Total x Ano'!$B$30</f>
        <v>8.1286640572049093E-4</v>
      </c>
      <c r="T15" s="21">
        <f>+G15/'Total x Ano'!$B$30</f>
        <v>1.3776475801014453E-4</v>
      </c>
      <c r="U15" s="21">
        <f>+H15/'Total x Ano'!$B$30</f>
        <v>1.2869486521433784E-4</v>
      </c>
      <c r="V15" s="21">
        <f>+I15/'Total x Ano'!$B$30</f>
        <v>2.0334548250573597E-5</v>
      </c>
      <c r="W15" s="21">
        <f>+J15/'Total x Ano'!$B$30</f>
        <v>5.6300556120065823E-5</v>
      </c>
      <c r="X15" s="21">
        <f>+K15/'Total x Ano'!$B$30</f>
        <v>5.2670648258563437E-4</v>
      </c>
      <c r="Y15" s="21">
        <f>+L15/'Total x Ano'!$B$30</f>
        <v>3.7326052745465226E-3</v>
      </c>
    </row>
    <row r="16" spans="1:25" x14ac:dyDescent="0.25">
      <c r="A16" s="1" t="s">
        <v>540</v>
      </c>
      <c r="B16" s="174">
        <f>tab_dinamicas!M537</f>
        <v>2059.2927600036587</v>
      </c>
      <c r="C16" s="174">
        <f>tab_dinamicas!N537</f>
        <v>2214.296796805319</v>
      </c>
      <c r="D16" s="174">
        <f>tab_dinamicas!O537</f>
        <v>117294.43192306929</v>
      </c>
      <c r="E16" s="174">
        <f>tab_dinamicas!P537</f>
        <v>258.13195026872097</v>
      </c>
      <c r="F16" s="174">
        <f>tab_dinamicas!Q537</f>
        <v>40435.617906859232</v>
      </c>
      <c r="G16" s="174">
        <f>tab_dinamicas!R537</f>
        <v>4110.864199163816</v>
      </c>
      <c r="H16" s="174">
        <f>tab_dinamicas!S537</f>
        <v>4888.1472200006847</v>
      </c>
      <c r="I16" s="174">
        <f>tab_dinamicas!T537</f>
        <v>3101.1527190842503</v>
      </c>
      <c r="J16" s="174">
        <f>tab_dinamicas!U537</f>
        <v>217.85086654523025</v>
      </c>
      <c r="K16" s="174">
        <f>tab_dinamicas!V537</f>
        <v>14365.163418820084</v>
      </c>
      <c r="L16" s="174">
        <f t="shared" si="0"/>
        <v>188944.94976062031</v>
      </c>
      <c r="N16" s="124" t="s">
        <v>540</v>
      </c>
      <c r="O16" s="21">
        <f>+B16/'Total x Ano'!$B$30</f>
        <v>3.7420450400481584E-5</v>
      </c>
      <c r="P16" s="21">
        <f>+C16/'Total x Ano'!$B$30</f>
        <v>4.0237107159378093E-5</v>
      </c>
      <c r="Q16" s="21">
        <f>+D16/'Total x Ano'!$B$30</f>
        <v>2.1314164538810305E-3</v>
      </c>
      <c r="R16" s="21">
        <f>+E16/'Total x Ano'!$B$30</f>
        <v>4.6906462400193594E-6</v>
      </c>
      <c r="S16" s="21">
        <f>+F16/'Total x Ano'!$B$30</f>
        <v>7.3477606665978005E-4</v>
      </c>
      <c r="T16" s="21">
        <f>+G16/'Total x Ano'!$B$30</f>
        <v>7.4700592774216187E-5</v>
      </c>
      <c r="U16" s="21">
        <f>+H16/'Total x Ano'!$B$30</f>
        <v>8.8824995721328403E-5</v>
      </c>
      <c r="V16" s="21">
        <f>+I16/'Total x Ano'!$B$30</f>
        <v>5.6352614724195218E-5</v>
      </c>
      <c r="W16" s="21">
        <f>+J16/'Total x Ano'!$B$30</f>
        <v>3.9586782921740749E-6</v>
      </c>
      <c r="X16" s="21">
        <f>+K16/'Total x Ano'!$B$30</f>
        <v>2.6103665085862505E-4</v>
      </c>
      <c r="Y16" s="21">
        <f>+L16/'Total x Ano'!$B$30</f>
        <v>3.4334142567112287E-3</v>
      </c>
    </row>
    <row r="17" spans="1:25" x14ac:dyDescent="0.25">
      <c r="A17" s="1" t="s">
        <v>541</v>
      </c>
      <c r="B17" s="174">
        <f>tab_dinamicas!M538</f>
        <v>303408.6725782656</v>
      </c>
      <c r="C17" s="174">
        <f>tab_dinamicas!N538</f>
        <v>13196.160241619233</v>
      </c>
      <c r="D17" s="174">
        <f>tab_dinamicas!O538</f>
        <v>276320.6228754748</v>
      </c>
      <c r="E17" s="174">
        <f>tab_dinamicas!P538</f>
        <v>1676.9484244189887</v>
      </c>
      <c r="F17" s="174">
        <f>tab_dinamicas!Q538</f>
        <v>214684.16161118523</v>
      </c>
      <c r="G17" s="174">
        <f>tab_dinamicas!R538</f>
        <v>12346.328865375648</v>
      </c>
      <c r="H17" s="174">
        <f>tab_dinamicas!S538</f>
        <v>22227.922764459781</v>
      </c>
      <c r="I17" s="174">
        <f>tab_dinamicas!T538</f>
        <v>12851.524414427888</v>
      </c>
      <c r="J17" s="174">
        <f>tab_dinamicas!U538</f>
        <v>1618.41913887799</v>
      </c>
      <c r="K17" s="174">
        <f>tab_dinamicas!V538</f>
        <v>111006.13421939148</v>
      </c>
      <c r="L17" s="174">
        <f t="shared" si="0"/>
        <v>969336.89513349661</v>
      </c>
      <c r="N17" s="124" t="s">
        <v>541</v>
      </c>
      <c r="O17" s="21">
        <f>+B17/'Total x Ano'!$B$30</f>
        <v>5.5133924635712176E-3</v>
      </c>
      <c r="P17" s="21">
        <f>+C17/'Total x Ano'!$B$30</f>
        <v>2.397941028051991E-4</v>
      </c>
      <c r="Q17" s="21">
        <f>+D17/'Total x Ano'!$B$30</f>
        <v>5.0211618103894609E-3</v>
      </c>
      <c r="R17" s="21">
        <f>+E17/'Total x Ano'!$B$30</f>
        <v>3.0472678076149316E-5</v>
      </c>
      <c r="S17" s="21">
        <f>+F17/'Total x Ano'!$B$30</f>
        <v>3.9011344949933472E-3</v>
      </c>
      <c r="T17" s="21">
        <f>+G17/'Total x Ano'!$B$30</f>
        <v>2.2435138699463143E-4</v>
      </c>
      <c r="U17" s="21">
        <f>+H17/'Total x Ano'!$B$30</f>
        <v>4.0391482817223371E-4</v>
      </c>
      <c r="V17" s="21">
        <f>+I17/'Total x Ano'!$B$30</f>
        <v>2.3353155086109392E-4</v>
      </c>
      <c r="W17" s="21">
        <f>+J17/'Total x Ano'!$B$30</f>
        <v>2.940911282253347E-5</v>
      </c>
      <c r="X17" s="21">
        <f>+K17/'Total x Ano'!$B$30</f>
        <v>2.0171486154783353E-3</v>
      </c>
      <c r="Y17" s="21">
        <f>+L17/'Total x Ano'!$B$30</f>
        <v>1.7614311044164201E-2</v>
      </c>
    </row>
    <row r="18" spans="1:25" x14ac:dyDescent="0.25">
      <c r="A18" s="1" t="s">
        <v>542</v>
      </c>
      <c r="B18" s="174">
        <f>tab_dinamicas!M539</f>
        <v>844.77493894899305</v>
      </c>
      <c r="C18" s="174">
        <f>tab_dinamicas!N539</f>
        <v>698.00924369333632</v>
      </c>
      <c r="D18" s="174">
        <f>tab_dinamicas!O539</f>
        <v>81395.996664871665</v>
      </c>
      <c r="E18" s="174">
        <f>tab_dinamicas!P539</f>
        <v>146.65360122673093</v>
      </c>
      <c r="F18" s="174">
        <f>tab_dinamicas!Q539</f>
        <v>22860.622695594135</v>
      </c>
      <c r="G18" s="174">
        <f>tab_dinamicas!R539</f>
        <v>3147.4976320592041</v>
      </c>
      <c r="H18" s="174">
        <f>tab_dinamicas!S539</f>
        <v>2668.53073526343</v>
      </c>
      <c r="I18" s="174">
        <f>tab_dinamicas!T539</f>
        <v>670.76490741755902</v>
      </c>
      <c r="J18" s="174">
        <f>tab_dinamicas!U539</f>
        <v>129.0208136091606</v>
      </c>
      <c r="K18" s="174">
        <f>tab_dinamicas!V539</f>
        <v>6677.7725365714614</v>
      </c>
      <c r="L18" s="174">
        <f t="shared" si="0"/>
        <v>119239.64376925568</v>
      </c>
      <c r="N18" s="124" t="s">
        <v>542</v>
      </c>
      <c r="O18" s="21">
        <f>+B18/'Total x Ano'!$B$30</f>
        <v>1.5350832730774273E-5</v>
      </c>
      <c r="P18" s="21">
        <f>+C18/'Total x Ano'!$B$30</f>
        <v>1.2683879043336094E-5</v>
      </c>
      <c r="Q18" s="21">
        <f>+D18/'Total x Ano'!$B$30</f>
        <v>1.4790878281872768E-3</v>
      </c>
      <c r="R18" s="21">
        <f>+E18/'Total x Ano'!$B$30</f>
        <v>2.6649167701376951E-6</v>
      </c>
      <c r="S18" s="21">
        <f>+F18/'Total x Ano'!$B$30</f>
        <v>4.1541193866144802E-4</v>
      </c>
      <c r="T18" s="21">
        <f>+G18/'Total x Ano'!$B$30</f>
        <v>5.7194771580654425E-5</v>
      </c>
      <c r="U18" s="21">
        <f>+H18/'Total x Ano'!$B$30</f>
        <v>4.8491221821664837E-5</v>
      </c>
      <c r="V18" s="21">
        <f>+I18/'Total x Ano'!$B$30</f>
        <v>1.2188808427781677E-5</v>
      </c>
      <c r="W18" s="21">
        <f>+J18/'Total x Ano'!$B$30</f>
        <v>2.344502467091078E-6</v>
      </c>
      <c r="X18" s="21">
        <f>+K18/'Total x Ano'!$B$30</f>
        <v>1.2134518260047031E-4</v>
      </c>
      <c r="Y18" s="21">
        <f>+L18/'Total x Ano'!$B$30</f>
        <v>2.166763882290635E-3</v>
      </c>
    </row>
    <row r="19" spans="1:25" x14ac:dyDescent="0.25">
      <c r="A19" s="1" t="s">
        <v>543</v>
      </c>
      <c r="B19" s="174">
        <f>tab_dinamicas!M540</f>
        <v>5056.129100497541</v>
      </c>
      <c r="C19" s="174">
        <f>tab_dinamicas!N540</f>
        <v>3645.2373734173038</v>
      </c>
      <c r="D19" s="174">
        <f>tab_dinamicas!O540</f>
        <v>115290.47647201926</v>
      </c>
      <c r="E19" s="174">
        <f>tab_dinamicas!P540</f>
        <v>5242.3745683610541</v>
      </c>
      <c r="F19" s="174">
        <f>tab_dinamicas!Q540</f>
        <v>24020.081293828538</v>
      </c>
      <c r="G19" s="174">
        <f>tab_dinamicas!R540</f>
        <v>3482.9549625445534</v>
      </c>
      <c r="H19" s="174">
        <f>tab_dinamicas!S540</f>
        <v>13486.284436782455</v>
      </c>
      <c r="I19" s="174">
        <f>tab_dinamicas!T540</f>
        <v>1017.349702230758</v>
      </c>
      <c r="J19" s="174">
        <f>tab_dinamicas!U540</f>
        <v>868.10976123772991</v>
      </c>
      <c r="K19" s="174">
        <f>tab_dinamicas!V540</f>
        <v>13752.203405019154</v>
      </c>
      <c r="L19" s="174">
        <f t="shared" si="0"/>
        <v>185861.20107593833</v>
      </c>
      <c r="N19" s="124" t="s">
        <v>543</v>
      </c>
      <c r="O19" s="21">
        <f>+B19/'Total x Ano'!$B$30</f>
        <v>9.1877479442633328E-5</v>
      </c>
      <c r="P19" s="21">
        <f>+C19/'Total x Ano'!$B$30</f>
        <v>6.6239452194112328E-5</v>
      </c>
      <c r="Q19" s="21">
        <f>+D19/'Total x Ano'!$B$30</f>
        <v>2.0950015657129882E-3</v>
      </c>
      <c r="R19" s="21">
        <f>+E19/'Total x Ano'!$B$30</f>
        <v>9.5261840048304906E-5</v>
      </c>
      <c r="S19" s="21">
        <f>+F19/'Total x Ano'!$B$30</f>
        <v>4.3648104734251062E-4</v>
      </c>
      <c r="T19" s="21">
        <f>+G19/'Total x Ano'!$B$30</f>
        <v>6.3290536418327467E-5</v>
      </c>
      <c r="U19" s="21">
        <f>+H19/'Total x Ano'!$B$30</f>
        <v>2.4506609630993307E-4</v>
      </c>
      <c r="V19" s="21">
        <f>+I19/'Total x Ano'!$B$30</f>
        <v>1.848677604839593E-5</v>
      </c>
      <c r="W19" s="21">
        <f>+J19/'Total x Ano'!$B$30</f>
        <v>1.5774861590108569E-5</v>
      </c>
      <c r="X19" s="21">
        <f>+K19/'Total x Ano'!$B$30</f>
        <v>2.4989824439238006E-4</v>
      </c>
      <c r="Y19" s="21">
        <f>+L19/'Total x Ano'!$B$30</f>
        <v>3.3773778994996939E-3</v>
      </c>
    </row>
    <row r="20" spans="1:25" x14ac:dyDescent="0.25">
      <c r="A20" s="1" t="s">
        <v>544</v>
      </c>
      <c r="B20" s="174">
        <f>tab_dinamicas!M541</f>
        <v>41908.159758828646</v>
      </c>
      <c r="C20" s="174">
        <f>tab_dinamicas!N541</f>
        <v>25729.78369527504</v>
      </c>
      <c r="D20" s="174">
        <f>tab_dinamicas!O541</f>
        <v>395054.06960551545</v>
      </c>
      <c r="E20" s="174">
        <f>tab_dinamicas!P541</f>
        <v>841.30231112991203</v>
      </c>
      <c r="F20" s="174">
        <f>tab_dinamicas!Q541</f>
        <v>167543.63487164635</v>
      </c>
      <c r="G20" s="174">
        <f>tab_dinamicas!R541</f>
        <v>44292.296344693204</v>
      </c>
      <c r="H20" s="174">
        <f>tab_dinamicas!S541</f>
        <v>29475.82626239003</v>
      </c>
      <c r="I20" s="174">
        <f>tab_dinamicas!T541</f>
        <v>9819.333440780083</v>
      </c>
      <c r="J20" s="174">
        <f>tab_dinamicas!U541</f>
        <v>10183.082886023109</v>
      </c>
      <c r="K20" s="174">
        <f>tab_dinamicas!V541</f>
        <v>138451.11200667292</v>
      </c>
      <c r="L20" s="174">
        <f t="shared" si="0"/>
        <v>863298.60118295462</v>
      </c>
      <c r="N20" s="124" t="s">
        <v>544</v>
      </c>
      <c r="O20" s="21">
        <f>+B20/'Total x Ano'!$B$30</f>
        <v>7.6153436951233654E-4</v>
      </c>
      <c r="P20" s="21">
        <f>+C20/'Total x Ano'!$B$30</f>
        <v>4.6754891450327284E-4</v>
      </c>
      <c r="Q20" s="21">
        <f>+D20/'Total x Ano'!$B$30</f>
        <v>7.178727330229299E-3</v>
      </c>
      <c r="R20" s="21">
        <f>+E20/'Total x Ano'!$B$30</f>
        <v>1.5287729854103631E-5</v>
      </c>
      <c r="S20" s="21">
        <f>+F20/'Total x Ano'!$B$30</f>
        <v>3.0445201383700778E-3</v>
      </c>
      <c r="T20" s="21">
        <f>+G20/'Total x Ano'!$B$30</f>
        <v>8.048577213892982E-4</v>
      </c>
      <c r="U20" s="21">
        <f>+H20/'Total x Ano'!$B$30</f>
        <v>5.3562014886267013E-4</v>
      </c>
      <c r="V20" s="21">
        <f>+I20/'Total x Ano'!$B$30</f>
        <v>1.7843207489635831E-4</v>
      </c>
      <c r="W20" s="21">
        <f>+J20/'Total x Ano'!$B$30</f>
        <v>1.8504195006238141E-4</v>
      </c>
      <c r="X20" s="21">
        <f>+K20/'Total x Ano'!$B$30</f>
        <v>2.5158651894294131E-3</v>
      </c>
      <c r="Y20" s="21">
        <f>+L20/'Total x Ano'!$B$30</f>
        <v>1.568743556710921E-2</v>
      </c>
    </row>
    <row r="21" spans="1:25" x14ac:dyDescent="0.25">
      <c r="A21" s="1" t="s">
        <v>545</v>
      </c>
      <c r="B21" s="174">
        <f>tab_dinamicas!M542</f>
        <v>281937.08220450662</v>
      </c>
      <c r="C21" s="174">
        <f>tab_dinamicas!N542</f>
        <v>77770.062356034963</v>
      </c>
      <c r="D21" s="174">
        <f>tab_dinamicas!O542</f>
        <v>1112335.0061305617</v>
      </c>
      <c r="E21" s="174">
        <f>tab_dinamicas!P542</f>
        <v>9408.5579273950098</v>
      </c>
      <c r="F21" s="174">
        <f>tab_dinamicas!Q542</f>
        <v>563943.94480923517</v>
      </c>
      <c r="G21" s="174">
        <f>tab_dinamicas!R542</f>
        <v>112968.37040969224</v>
      </c>
      <c r="H21" s="174">
        <f>tab_dinamicas!S542</f>
        <v>80956.185342258395</v>
      </c>
      <c r="I21" s="174">
        <f>tab_dinamicas!T542</f>
        <v>19677.994572095638</v>
      </c>
      <c r="J21" s="174">
        <f>tab_dinamicas!U542</f>
        <v>20852.713081575355</v>
      </c>
      <c r="K21" s="174">
        <f>tab_dinamicas!V542</f>
        <v>245130.07118738978</v>
      </c>
      <c r="L21" s="174">
        <f t="shared" si="0"/>
        <v>2524979.9880207451</v>
      </c>
      <c r="N21" s="124" t="s">
        <v>545</v>
      </c>
      <c r="O21" s="21">
        <f>+B21/'Total x Ano'!$B$30</f>
        <v>5.1232213338483715E-3</v>
      </c>
      <c r="P21" s="21">
        <f>+C21/'Total x Ano'!$B$30</f>
        <v>1.4131991417437877E-3</v>
      </c>
      <c r="Q21" s="21">
        <f>+D21/'Total x Ano'!$B$30</f>
        <v>2.0212802052270658E-2</v>
      </c>
      <c r="R21" s="21">
        <f>+E21/'Total x Ano'!$B$30</f>
        <v>1.7096766525878391E-4</v>
      </c>
      <c r="S21" s="21">
        <f>+F21/'Total x Ano'!$B$30</f>
        <v>1.0247710682646412E-2</v>
      </c>
      <c r="T21" s="21">
        <f>+G21/'Total x Ano'!$B$30</f>
        <v>2.0528054018563195E-3</v>
      </c>
      <c r="U21" s="21">
        <f>+H21/'Total x Ano'!$B$30</f>
        <v>1.4710957941729431E-3</v>
      </c>
      <c r="V21" s="21">
        <f>+I21/'Total x Ano'!$B$30</f>
        <v>3.5757879315068456E-4</v>
      </c>
      <c r="W21" s="21">
        <f>+J21/'Total x Ano'!$B$30</f>
        <v>3.7892519739795406E-4</v>
      </c>
      <c r="X21" s="21">
        <f>+K21/'Total x Ano'!$B$30</f>
        <v>4.4543825184515974E-3</v>
      </c>
      <c r="Y21" s="21">
        <f>+L21/'Total x Ano'!$B$30</f>
        <v>4.5882688580797519E-2</v>
      </c>
    </row>
    <row r="22" spans="1:25" x14ac:dyDescent="0.25">
      <c r="A22" s="1" t="s">
        <v>546</v>
      </c>
      <c r="B22" s="174">
        <f>tab_dinamicas!M543</f>
        <v>15396.359789563236</v>
      </c>
      <c r="C22" s="174">
        <f>tab_dinamicas!N543</f>
        <v>7030.8197760336352</v>
      </c>
      <c r="D22" s="174">
        <f>tab_dinamicas!O543</f>
        <v>238419.6247246931</v>
      </c>
      <c r="E22" s="174">
        <f>tab_dinamicas!P543</f>
        <v>0</v>
      </c>
      <c r="F22" s="174">
        <f>tab_dinamicas!Q543</f>
        <v>157638.85453704602</v>
      </c>
      <c r="G22" s="174">
        <f>tab_dinamicas!R543</f>
        <v>15805.997617131323</v>
      </c>
      <c r="H22" s="174">
        <f>tab_dinamicas!S543</f>
        <v>8758.4991419333164</v>
      </c>
      <c r="I22" s="174">
        <f>tab_dinamicas!T543</f>
        <v>30856.673485215189</v>
      </c>
      <c r="J22" s="174">
        <f>tab_dinamicas!U543</f>
        <v>5879.9356309689601</v>
      </c>
      <c r="K22" s="174">
        <f>tab_dinamicas!V543</f>
        <v>39634.051816467931</v>
      </c>
      <c r="L22" s="174">
        <f t="shared" si="0"/>
        <v>519420.81651905272</v>
      </c>
      <c r="N22" s="124" t="s">
        <v>546</v>
      </c>
      <c r="O22" s="21">
        <f>+B22/'Total x Ano'!$B$30</f>
        <v>2.7977504172466301E-4</v>
      </c>
      <c r="P22" s="21">
        <f>+C22/'Total x Ano'!$B$30</f>
        <v>1.2776058257171955E-4</v>
      </c>
      <c r="Q22" s="21">
        <f>+D22/'Total x Ano'!$B$30</f>
        <v>4.3324436014119524E-3</v>
      </c>
      <c r="R22" s="21">
        <f>+E22/'Total x Ano'!$B$30</f>
        <v>0</v>
      </c>
      <c r="S22" s="21">
        <f>+F22/'Total x Ano'!$B$30</f>
        <v>2.864535364744244E-3</v>
      </c>
      <c r="T22" s="21">
        <f>+G22/'Total x Ano'!$B$30</f>
        <v>2.8721877789777782E-4</v>
      </c>
      <c r="U22" s="21">
        <f>+H22/'Total x Ano'!$B$30</f>
        <v>1.5915511824690428E-4</v>
      </c>
      <c r="V22" s="21">
        <f>+I22/'Total x Ano'!$B$30</f>
        <v>5.6071222222686722E-4</v>
      </c>
      <c r="W22" s="21">
        <f>+J22/'Total x Ano'!$B$30</f>
        <v>1.0684728461644639E-4</v>
      </c>
      <c r="X22" s="21">
        <f>+K22/'Total x Ano'!$B$30</f>
        <v>7.2021040377261375E-4</v>
      </c>
      <c r="Y22" s="21">
        <f>+L22/'Total x Ano'!$B$30</f>
        <v>9.4386583972131885E-3</v>
      </c>
    </row>
    <row r="23" spans="1:25" x14ac:dyDescent="0.25">
      <c r="A23" s="1" t="s">
        <v>547</v>
      </c>
      <c r="B23" s="174">
        <f>tab_dinamicas!M544</f>
        <v>506853.92903010861</v>
      </c>
      <c r="C23" s="174">
        <f>tab_dinamicas!N544</f>
        <v>134523.55630590155</v>
      </c>
      <c r="D23" s="174">
        <f>tab_dinamicas!O544</f>
        <v>6243738.917564637</v>
      </c>
      <c r="E23" s="174">
        <f>tab_dinamicas!P544</f>
        <v>11722.053220494736</v>
      </c>
      <c r="F23" s="174">
        <f>tab_dinamicas!Q544</f>
        <v>1312758.1405088552</v>
      </c>
      <c r="G23" s="174">
        <f>tab_dinamicas!R544</f>
        <v>173097.03140510677</v>
      </c>
      <c r="H23" s="174">
        <f>tab_dinamicas!S544</f>
        <v>112394.88129714329</v>
      </c>
      <c r="I23" s="174">
        <f>tab_dinamicas!T544</f>
        <v>172391.52538011299</v>
      </c>
      <c r="J23" s="174">
        <f>tab_dinamicas!U544</f>
        <v>53290.794301665926</v>
      </c>
      <c r="K23" s="174">
        <f>tab_dinamicas!V544</f>
        <v>788254.05773232074</v>
      </c>
      <c r="L23" s="174">
        <f t="shared" si="0"/>
        <v>9509024.8867463488</v>
      </c>
      <c r="N23" s="124" t="s">
        <v>547</v>
      </c>
      <c r="O23" s="21">
        <f>+B23/'Total x Ano'!$B$30</f>
        <v>9.2102991279038402E-3</v>
      </c>
      <c r="P23" s="21">
        <f>+C23/'Total x Ano'!$B$30</f>
        <v>2.4444955881029935E-3</v>
      </c>
      <c r="Q23" s="21">
        <f>+D23/'Total x Ano'!$B$30</f>
        <v>0.11345813816092325</v>
      </c>
      <c r="R23" s="21">
        <f>+E23/'Total x Ano'!$B$30</f>
        <v>2.1300735847221125E-4</v>
      </c>
      <c r="S23" s="21">
        <f>+F23/'Total x Ano'!$B$30</f>
        <v>2.3854792207715414E-2</v>
      </c>
      <c r="T23" s="21">
        <f>+G23/'Total x Ano'!$B$30</f>
        <v>3.1454337158714103E-3</v>
      </c>
      <c r="U23" s="21">
        <f>+H23/'Total x Ano'!$B$30</f>
        <v>2.0423842411024127E-3</v>
      </c>
      <c r="V23" s="21">
        <f>+I23/'Total x Ano'!$B$30</f>
        <v>3.1326136090229434E-3</v>
      </c>
      <c r="W23" s="21">
        <f>+J23/'Total x Ano'!$B$30</f>
        <v>9.6837397950362981E-4</v>
      </c>
      <c r="X23" s="21">
        <f>+K23/'Total x Ano'!$B$30</f>
        <v>1.4323763208053161E-2</v>
      </c>
      <c r="Y23" s="21">
        <f>+L23/'Total x Ano'!$B$30</f>
        <v>0.1727933011966713</v>
      </c>
    </row>
    <row r="24" spans="1:25" x14ac:dyDescent="0.25">
      <c r="A24" s="1" t="s">
        <v>548</v>
      </c>
      <c r="B24" s="174">
        <f>tab_dinamicas!M545</f>
        <v>900472.86110978189</v>
      </c>
      <c r="C24" s="174">
        <f>tab_dinamicas!N545</f>
        <v>201976.83644465177</v>
      </c>
      <c r="D24" s="174">
        <f>tab_dinamicas!O545</f>
        <v>9177539.5971541256</v>
      </c>
      <c r="E24" s="174">
        <f>tab_dinamicas!P545</f>
        <v>6781.0981143184226</v>
      </c>
      <c r="F24" s="174">
        <f>tab_dinamicas!Q545</f>
        <v>5412800.3546682624</v>
      </c>
      <c r="G24" s="174">
        <f>tab_dinamicas!R545</f>
        <v>590885.78464746254</v>
      </c>
      <c r="H24" s="174">
        <f>tab_dinamicas!S545</f>
        <v>373340.15828190674</v>
      </c>
      <c r="I24" s="174">
        <f>tab_dinamicas!T545</f>
        <v>703187.33291397791</v>
      </c>
      <c r="J24" s="174">
        <f>tab_dinamicas!U545</f>
        <v>147202.06030320562</v>
      </c>
      <c r="K24" s="174">
        <f>tab_dinamicas!V545</f>
        <v>4895275.9737603366</v>
      </c>
      <c r="L24" s="174">
        <f t="shared" si="0"/>
        <v>22409462.057398029</v>
      </c>
      <c r="N24" s="124" t="s">
        <v>548</v>
      </c>
      <c r="O24" s="21">
        <f>+B24/'Total x Ano'!$B$30</f>
        <v>1.6362947848210987E-2</v>
      </c>
      <c r="P24" s="21">
        <f>+C24/'Total x Ano'!$B$30</f>
        <v>3.6702232616064962E-3</v>
      </c>
      <c r="Q24" s="21">
        <f>+D24/'Total x Ano'!$B$30</f>
        <v>0.16676971432325705</v>
      </c>
      <c r="R24" s="21">
        <f>+E24/'Total x Ano'!$B$30</f>
        <v>1.2322276393920837E-4</v>
      </c>
      <c r="S24" s="21">
        <f>+F24/'Total x Ano'!$B$30</f>
        <v>9.8358733218298189E-2</v>
      </c>
      <c r="T24" s="21">
        <f>+G24/'Total x Ano'!$B$30</f>
        <v>1.0737284482421396E-2</v>
      </c>
      <c r="U24" s="21">
        <f>+H24/'Total x Ano'!$B$30</f>
        <v>6.7841528639527738E-3</v>
      </c>
      <c r="V24" s="21">
        <f>+I24/'Total x Ano'!$B$30</f>
        <v>1.2777972721813332E-2</v>
      </c>
      <c r="W24" s="21">
        <f>+J24/'Total x Ano'!$B$30</f>
        <v>2.6748830974450753E-3</v>
      </c>
      <c r="X24" s="21">
        <f>+K24/'Total x Ano'!$B$30</f>
        <v>8.8954535911854704E-2</v>
      </c>
      <c r="Y24" s="21">
        <f>+L24/'Total x Ano'!$B$30</f>
        <v>0.40721367049279916</v>
      </c>
    </row>
    <row r="25" spans="1:25" x14ac:dyDescent="0.25">
      <c r="A25" s="1" t="s">
        <v>549</v>
      </c>
      <c r="B25" s="174">
        <f>tab_dinamicas!M546</f>
        <v>60359.379225432858</v>
      </c>
      <c r="C25" s="174">
        <f>tab_dinamicas!N546</f>
        <v>75975.317146106419</v>
      </c>
      <c r="D25" s="174">
        <f>tab_dinamicas!O546</f>
        <v>720009.0627192352</v>
      </c>
      <c r="E25" s="174">
        <f>tab_dinamicas!P546</f>
        <v>7107.4224454351343</v>
      </c>
      <c r="F25" s="174">
        <f>tab_dinamicas!Q546</f>
        <v>502740.69900025392</v>
      </c>
      <c r="G25" s="174">
        <f>tab_dinamicas!R546</f>
        <v>87464.173220449084</v>
      </c>
      <c r="H25" s="174">
        <f>tab_dinamicas!S546</f>
        <v>63716.848149778489</v>
      </c>
      <c r="I25" s="174">
        <f>tab_dinamicas!T546</f>
        <v>46586.747761827559</v>
      </c>
      <c r="J25" s="174">
        <f>tab_dinamicas!U546</f>
        <v>27883.462436589696</v>
      </c>
      <c r="K25" s="174">
        <f>tab_dinamicas!V546</f>
        <v>675369.5290689338</v>
      </c>
      <c r="L25" s="174">
        <f t="shared" si="0"/>
        <v>2267212.6411740426</v>
      </c>
      <c r="N25" s="124" t="s">
        <v>549</v>
      </c>
      <c r="O25" s="21">
        <f>+B25/'Total x Ano'!$B$30</f>
        <v>1.0968208116776731E-3</v>
      </c>
      <c r="P25" s="21">
        <f>+C25/'Total x Ano'!$B$30</f>
        <v>1.3805859186926301E-3</v>
      </c>
      <c r="Q25" s="21">
        <f>+D25/'Total x Ano'!$B$30</f>
        <v>1.3083648883092516E-2</v>
      </c>
      <c r="R25" s="21">
        <f>+E25/'Total x Ano'!$B$30</f>
        <v>1.2915256842558045E-4</v>
      </c>
      <c r="S25" s="21">
        <f>+F25/'Total x Ano'!$B$30</f>
        <v>9.1355555444234248E-3</v>
      </c>
      <c r="T25" s="21">
        <f>+G25/'Total x Ano'!$B$30</f>
        <v>1.5893557338632752E-3</v>
      </c>
      <c r="U25" s="21">
        <f>+H25/'Total x Ano'!$B$30</f>
        <v>1.1578310778208954E-3</v>
      </c>
      <c r="V25" s="21">
        <f>+I25/'Total x Ano'!$B$30</f>
        <v>8.4655135869953586E-4</v>
      </c>
      <c r="W25" s="21">
        <f>+J25/'Total x Ano'!$B$30</f>
        <v>5.0668450031371068E-4</v>
      </c>
      <c r="X25" s="21">
        <f>+K25/'Total x Ano'!$B$30</f>
        <v>1.2272481336978886E-2</v>
      </c>
      <c r="Y25" s="21">
        <f>+L25/'Total x Ano'!$B$30</f>
        <v>4.1198667733988135E-2</v>
      </c>
    </row>
    <row r="26" spans="1:25" x14ac:dyDescent="0.25">
      <c r="A26" s="1" t="s">
        <v>550</v>
      </c>
      <c r="B26" s="174">
        <f>tab_dinamicas!M547</f>
        <v>29570.526770650344</v>
      </c>
      <c r="C26" s="174">
        <f>tab_dinamicas!N547</f>
        <v>38515.045549999253</v>
      </c>
      <c r="D26" s="174">
        <f>tab_dinamicas!O547</f>
        <v>538644.63399389107</v>
      </c>
      <c r="E26" s="174">
        <f>tab_dinamicas!P547</f>
        <v>2372.3080183575903</v>
      </c>
      <c r="F26" s="174">
        <f>tab_dinamicas!Q547</f>
        <v>206382.09036327282</v>
      </c>
      <c r="G26" s="174">
        <f>tab_dinamicas!R547</f>
        <v>69713.387595585576</v>
      </c>
      <c r="H26" s="174">
        <f>tab_dinamicas!S547</f>
        <v>59545.754090264185</v>
      </c>
      <c r="I26" s="174">
        <f>tab_dinamicas!T547</f>
        <v>48369.478888640719</v>
      </c>
      <c r="J26" s="174">
        <f>tab_dinamicas!U547</f>
        <v>1556.5085791910208</v>
      </c>
      <c r="K26" s="174">
        <f>tab_dinamicas!V547</f>
        <v>119877.22330368723</v>
      </c>
      <c r="L26" s="174">
        <f t="shared" si="0"/>
        <v>1114546.9571535399</v>
      </c>
      <c r="N26" s="124" t="s">
        <v>550</v>
      </c>
      <c r="O26" s="21">
        <f>+B26/'Total x Ano'!$B$30</f>
        <v>5.3734099970092065E-4</v>
      </c>
      <c r="P26" s="21">
        <f>+C26/'Total x Ano'!$B$30</f>
        <v>6.9987637487419483E-4</v>
      </c>
      <c r="Q26" s="21">
        <f>+D26/'Total x Ano'!$B$30</f>
        <v>9.7879841085917983E-3</v>
      </c>
      <c r="R26" s="21">
        <f>+E26/'Total x Ano'!$B$30</f>
        <v>4.3108408993511558E-5</v>
      </c>
      <c r="S26" s="21">
        <f>+F26/'Total x Ano'!$B$30</f>
        <v>3.7502733588850364E-3</v>
      </c>
      <c r="T26" s="21">
        <f>+G26/'Total x Ano'!$B$30</f>
        <v>1.2667972293388353E-3</v>
      </c>
      <c r="U26" s="21">
        <f>+H26/'Total x Ano'!$B$30</f>
        <v>1.0820360177879931E-3</v>
      </c>
      <c r="V26" s="21">
        <f>+I26/'Total x Ano'!$B$30</f>
        <v>8.7894626776928268E-4</v>
      </c>
      <c r="W26" s="21">
        <f>+J26/'Total x Ano'!$B$30</f>
        <v>2.8284104726050788E-5</v>
      </c>
      <c r="X26" s="21">
        <f>+K26/'Total x Ano'!$B$30</f>
        <v>2.1783496625196277E-3</v>
      </c>
      <c r="Y26" s="21">
        <f>+L26/'Total x Ano'!$B$30</f>
        <v>2.0252996533187254E-2</v>
      </c>
    </row>
    <row r="27" spans="1:25" x14ac:dyDescent="0.25">
      <c r="A27" s="1" t="s">
        <v>551</v>
      </c>
      <c r="B27" s="174">
        <f>tab_dinamicas!M548</f>
        <v>207369.71701614995</v>
      </c>
      <c r="C27" s="174">
        <f>tab_dinamicas!N548</f>
        <v>46932.507457303756</v>
      </c>
      <c r="D27" s="174">
        <f>tab_dinamicas!O548</f>
        <v>1112570.5814338033</v>
      </c>
      <c r="E27" s="174">
        <f>tab_dinamicas!P548</f>
        <v>1453.5733776411003</v>
      </c>
      <c r="F27" s="174">
        <f>tab_dinamicas!Q548</f>
        <v>661236.77332445595</v>
      </c>
      <c r="G27" s="174">
        <f>tab_dinamicas!R548</f>
        <v>88480.097817122791</v>
      </c>
      <c r="H27" s="174">
        <f>tab_dinamicas!S548</f>
        <v>50045.173915006817</v>
      </c>
      <c r="I27" s="174">
        <f>tab_dinamicas!T548</f>
        <v>27814.856732201228</v>
      </c>
      <c r="J27" s="174">
        <f>tab_dinamicas!U548</f>
        <v>20207.041632842789</v>
      </c>
      <c r="K27" s="174">
        <f>tab_dinamicas!V548</f>
        <v>220970.10022758602</v>
      </c>
      <c r="L27" s="174">
        <f t="shared" si="0"/>
        <v>2437080.4229341135</v>
      </c>
      <c r="N27" s="124" t="s">
        <v>551</v>
      </c>
      <c r="O27" s="21">
        <f>+B27/'Total x Ano'!$B$30</f>
        <v>3.7682200223687254E-3</v>
      </c>
      <c r="P27" s="21">
        <f>+C27/'Total x Ano'!$B$30</f>
        <v>8.5283433302273494E-4</v>
      </c>
      <c r="Q27" s="21">
        <f>+D27/'Total x Ano'!$B$30</f>
        <v>2.0217082810267649E-2</v>
      </c>
      <c r="R27" s="21">
        <f>+E27/'Total x Ano'!$B$30</f>
        <v>2.6413617110654355E-5</v>
      </c>
      <c r="S27" s="21">
        <f>+F27/'Total x Ano'!$B$30</f>
        <v>1.2015667883530229E-2</v>
      </c>
      <c r="T27" s="21">
        <f>+G27/'Total x Ano'!$B$30</f>
        <v>1.6078166135977284E-3</v>
      </c>
      <c r="U27" s="21">
        <f>+H27/'Total x Ano'!$B$30</f>
        <v>9.0939616971540268E-4</v>
      </c>
      <c r="V27" s="21">
        <f>+I27/'Total x Ano'!$B$30</f>
        <v>5.0543783135623122E-4</v>
      </c>
      <c r="W27" s="21">
        <f>+J27/'Total x Ano'!$B$30</f>
        <v>3.6719237490103954E-4</v>
      </c>
      <c r="X27" s="21">
        <f>+K27/'Total x Ano'!$B$30</f>
        <v>4.0153594652278272E-3</v>
      </c>
      <c r="Y27" s="21">
        <f>+L27/'Total x Ano'!$B$30</f>
        <v>4.428542112109822E-2</v>
      </c>
    </row>
    <row r="28" spans="1:25" x14ac:dyDescent="0.25">
      <c r="A28" s="1" t="s">
        <v>552</v>
      </c>
      <c r="B28" s="174">
        <f>tab_dinamicas!M549</f>
        <v>3666.481567380793</v>
      </c>
      <c r="C28" s="174">
        <f>tab_dinamicas!N549</f>
        <v>17050.911363905769</v>
      </c>
      <c r="D28" s="174">
        <f>tab_dinamicas!O549</f>
        <v>174580.74680464953</v>
      </c>
      <c r="E28" s="174">
        <f>tab_dinamicas!P549</f>
        <v>2686.551952038777</v>
      </c>
      <c r="F28" s="174">
        <f>tab_dinamicas!Q549</f>
        <v>38518.654983348999</v>
      </c>
      <c r="G28" s="174">
        <f>tab_dinamicas!R549</f>
        <v>7529.8557497261636</v>
      </c>
      <c r="H28" s="174">
        <f>tab_dinamicas!S549</f>
        <v>8938.8503167846829</v>
      </c>
      <c r="I28" s="174">
        <f>tab_dinamicas!T549</f>
        <v>1407.6597806426596</v>
      </c>
      <c r="J28" s="174">
        <f>tab_dinamicas!U549</f>
        <v>589.58554992683833</v>
      </c>
      <c r="K28" s="174">
        <f>tab_dinamicas!V549</f>
        <v>29609.88635482224</v>
      </c>
      <c r="L28" s="174">
        <f t="shared" si="0"/>
        <v>284579.18442322646</v>
      </c>
      <c r="N28" s="124" t="s">
        <v>552</v>
      </c>
      <c r="O28" s="21">
        <f>+B28/'Total x Ano'!$B$30</f>
        <v>6.6625491188639519E-5</v>
      </c>
      <c r="P28" s="21">
        <f>+C28/'Total x Ano'!$B$30</f>
        <v>3.0984073530900479E-4</v>
      </c>
      <c r="Q28" s="21">
        <f>+D28/'Total x Ano'!$B$30</f>
        <v>3.1723950589088723E-3</v>
      </c>
      <c r="R28" s="21">
        <f>+E28/'Total x Ano'!$B$30</f>
        <v>4.8818694467417742E-5</v>
      </c>
      <c r="S28" s="21">
        <f>+F28/'Total x Ano'!$B$30</f>
        <v>6.9994196371336392E-4</v>
      </c>
      <c r="T28" s="21">
        <f>+G28/'Total x Ano'!$B$30</f>
        <v>1.3682881767860356E-4</v>
      </c>
      <c r="U28" s="21">
        <f>+H28/'Total x Ano'!$B$30</f>
        <v>1.6243237067272359E-4</v>
      </c>
      <c r="V28" s="21">
        <f>+I28/'Total x Ano'!$B$30</f>
        <v>2.5579297914978267E-5</v>
      </c>
      <c r="W28" s="21">
        <f>+J28/'Total x Ano'!$B$30</f>
        <v>1.0713657259611164E-5</v>
      </c>
      <c r="X28" s="21">
        <f>+K28/'Total x Ano'!$B$30</f>
        <v>5.3805622261428895E-4</v>
      </c>
      <c r="Y28" s="21">
        <f>+L28/'Total x Ano'!$B$30</f>
        <v>5.1712323097275036E-3</v>
      </c>
    </row>
    <row r="29" spans="1:25" x14ac:dyDescent="0.25">
      <c r="A29" s="1" t="s">
        <v>553</v>
      </c>
      <c r="B29" s="174">
        <f>tab_dinamicas!M550</f>
        <v>3141.7041578899625</v>
      </c>
      <c r="C29" s="174">
        <f>tab_dinamicas!N550</f>
        <v>12948.41105873292</v>
      </c>
      <c r="D29" s="174">
        <f>tab_dinamicas!O550</f>
        <v>114629.31843000464</v>
      </c>
      <c r="E29" s="174">
        <f>tab_dinamicas!P550</f>
        <v>2982.9164961474567</v>
      </c>
      <c r="F29" s="174">
        <f>tab_dinamicas!Q550</f>
        <v>17979.06947831274</v>
      </c>
      <c r="G29" s="174">
        <f>tab_dinamicas!R550</f>
        <v>9922.2197386708067</v>
      </c>
      <c r="H29" s="174">
        <f>tab_dinamicas!S550</f>
        <v>5861.0636256854523</v>
      </c>
      <c r="I29" s="174">
        <f>tab_dinamicas!T550</f>
        <v>7856.2632357303601</v>
      </c>
      <c r="J29" s="174">
        <f>tab_dinamicas!U550</f>
        <v>197.87878375514575</v>
      </c>
      <c r="K29" s="174">
        <f>tab_dinamicas!V550</f>
        <v>26983.589908214457</v>
      </c>
      <c r="L29" s="174">
        <f t="shared" si="0"/>
        <v>202502.43491314395</v>
      </c>
      <c r="N29" s="124" t="s">
        <v>553</v>
      </c>
      <c r="O29" s="21">
        <f>+B29/'Total x Ano'!$B$30</f>
        <v>5.7089495430994097E-5</v>
      </c>
      <c r="P29" s="21">
        <f>+C29/'Total x Ano'!$B$30</f>
        <v>2.3529212708323297E-4</v>
      </c>
      <c r="Q29" s="21">
        <f>+D29/'Total x Ano'!$B$30</f>
        <v>2.0829873284959138E-3</v>
      </c>
      <c r="R29" s="21">
        <f>+E29/'Total x Ano'!$B$30</f>
        <v>5.4204084509414723E-5</v>
      </c>
      <c r="S29" s="21">
        <f>+F29/'Total x Ano'!$B$30</f>
        <v>3.2670676589899674E-4</v>
      </c>
      <c r="T29" s="21">
        <f>+G29/'Total x Ano'!$B$30</f>
        <v>1.8030167385862638E-4</v>
      </c>
      <c r="U29" s="21">
        <f>+H29/'Total x Ano'!$B$30</f>
        <v>1.0650435186235469E-4</v>
      </c>
      <c r="V29" s="21">
        <f>+I29/'Total x Ano'!$B$30</f>
        <v>1.4276013321449864E-4</v>
      </c>
      <c r="W29" s="21">
        <f>+J29/'Total x Ano'!$B$30</f>
        <v>3.5957554732547575E-6</v>
      </c>
      <c r="X29" s="21">
        <f>+K29/'Total x Ano'!$B$30</f>
        <v>4.9033246141528728E-4</v>
      </c>
      <c r="Y29" s="21">
        <f>+L29/'Total x Ano'!$B$30</f>
        <v>3.6797741772425742E-3</v>
      </c>
    </row>
    <row r="30" spans="1:25" x14ac:dyDescent="0.25">
      <c r="A30" s="1" t="s">
        <v>554</v>
      </c>
      <c r="B30" s="174">
        <f>tab_dinamicas!M551</f>
        <v>25260.446879153074</v>
      </c>
      <c r="C30" s="174">
        <f>tab_dinamicas!N551</f>
        <v>17828.706888596331</v>
      </c>
      <c r="D30" s="174">
        <f>tab_dinamicas!O551</f>
        <v>306117.56388146343</v>
      </c>
      <c r="E30" s="174">
        <f>tab_dinamicas!P551</f>
        <v>1680.2018187831839</v>
      </c>
      <c r="F30" s="174">
        <f>tab_dinamicas!Q551</f>
        <v>113398.54013575544</v>
      </c>
      <c r="G30" s="174">
        <f>tab_dinamicas!R551</f>
        <v>18899.834241593209</v>
      </c>
      <c r="H30" s="174">
        <f>tab_dinamicas!S551</f>
        <v>19088.56464826702</v>
      </c>
      <c r="I30" s="174">
        <f>tab_dinamicas!T551</f>
        <v>7435.4359860087561</v>
      </c>
      <c r="J30" s="174">
        <f>tab_dinamicas!U551</f>
        <v>627.68555163236874</v>
      </c>
      <c r="K30" s="174">
        <f>tab_dinamicas!V551</f>
        <v>52096.387750775866</v>
      </c>
      <c r="L30" s="174">
        <f t="shared" si="0"/>
        <v>562433.36778202862</v>
      </c>
      <c r="N30" s="124" t="s">
        <v>554</v>
      </c>
      <c r="O30" s="21">
        <f>+B30/'Total x Ano'!$B$30</f>
        <v>4.5902035781142066E-4</v>
      </c>
      <c r="P30" s="21">
        <f>+C30/'Total x Ano'!$B$30</f>
        <v>3.2397445122288391E-4</v>
      </c>
      <c r="Q30" s="21">
        <f>+D30/'Total x Ano'!$B$30</f>
        <v>5.5626170976885297E-3</v>
      </c>
      <c r="R30" s="21">
        <f>+E30/'Total x Ano'!$B$30</f>
        <v>3.0531797150815683E-5</v>
      </c>
      <c r="S30" s="21">
        <f>+F30/'Total x Ano'!$B$30</f>
        <v>2.0606222335427028E-3</v>
      </c>
      <c r="T30" s="21">
        <f>+G30/'Total x Ano'!$B$30</f>
        <v>3.4343844816586721E-4</v>
      </c>
      <c r="U30" s="21">
        <f>+H30/'Total x Ano'!$B$30</f>
        <v>3.4686796385162498E-4</v>
      </c>
      <c r="V30" s="21">
        <f>+I30/'Total x Ano'!$B$30</f>
        <v>1.3511306839145211E-4</v>
      </c>
      <c r="W30" s="21">
        <f>+J30/'Total x Ano'!$B$30</f>
        <v>1.1405991662844599E-5</v>
      </c>
      <c r="X30" s="21">
        <f>+K30/'Total x Ano'!$B$30</f>
        <v>9.4666981389702988E-4</v>
      </c>
      <c r="Y30" s="21">
        <f>+L30/'Total x Ano'!$B$30</f>
        <v>1.0220261223385171E-2</v>
      </c>
    </row>
    <row r="31" spans="1:25" x14ac:dyDescent="0.25">
      <c r="A31" s="1" t="s">
        <v>555</v>
      </c>
      <c r="B31" s="174">
        <f>tab_dinamicas!M552</f>
        <v>22110.743573154079</v>
      </c>
      <c r="C31" s="174">
        <f>tab_dinamicas!N552</f>
        <v>20816.610252735813</v>
      </c>
      <c r="D31" s="174">
        <f>tab_dinamicas!O552</f>
        <v>760396.40703923174</v>
      </c>
      <c r="E31" s="174">
        <f>tab_dinamicas!P552</f>
        <v>1695.8134805640984</v>
      </c>
      <c r="F31" s="174">
        <f>tab_dinamicas!Q552</f>
        <v>338309.24935501715</v>
      </c>
      <c r="G31" s="174">
        <f>tab_dinamicas!R552</f>
        <v>32533.312375419562</v>
      </c>
      <c r="H31" s="174">
        <f>tab_dinamicas!S552</f>
        <v>19555.079790358057</v>
      </c>
      <c r="I31" s="174">
        <f>tab_dinamicas!T552</f>
        <v>3402.2269696884478</v>
      </c>
      <c r="J31" s="174">
        <f>tab_dinamicas!U552</f>
        <v>167132.368542109</v>
      </c>
      <c r="K31" s="174">
        <f>tab_dinamicas!V552</f>
        <v>233410.15254664086</v>
      </c>
      <c r="L31" s="174">
        <f t="shared" si="0"/>
        <v>1599361.9639249186</v>
      </c>
      <c r="N31" s="124" t="s">
        <v>555</v>
      </c>
      <c r="O31" s="21">
        <f>+B31/'Total x Ano'!$B$30</f>
        <v>4.0178550581390334E-4</v>
      </c>
      <c r="P31" s="21">
        <f>+C31/'Total x Ano'!$B$30</f>
        <v>3.7826915463310464E-4</v>
      </c>
      <c r="Q31" s="21">
        <f>+D31/'Total x Ano'!$B$30</f>
        <v>1.3817547745987036E-2</v>
      </c>
      <c r="R31" s="21">
        <f>+E31/'Total x Ano'!$B$30</f>
        <v>3.0815484553932069E-5</v>
      </c>
      <c r="S31" s="21">
        <f>+F31/'Total x Ano'!$B$30</f>
        <v>6.1475884980487583E-3</v>
      </c>
      <c r="T31" s="21">
        <f>+G31/'Total x Ano'!$B$30</f>
        <v>5.9117927560023008E-4</v>
      </c>
      <c r="U31" s="21">
        <f>+H31/'Total x Ano'!$B$30</f>
        <v>3.5534524647736501E-4</v>
      </c>
      <c r="V31" s="21">
        <f>+I31/'Total x Ano'!$B$30</f>
        <v>6.1823587225247724E-5</v>
      </c>
      <c r="W31" s="21">
        <f>+J31/'Total x Ano'!$B$30</f>
        <v>3.0370468098639297E-3</v>
      </c>
      <c r="X31" s="21">
        <f>+K31/'Total x Ano'!$B$30</f>
        <v>4.2414139485076885E-3</v>
      </c>
      <c r="Y31" s="21">
        <f>+L31/'Total x Ano'!$B$30</f>
        <v>2.9062815256711189E-2</v>
      </c>
    </row>
    <row r="32" spans="1:25" x14ac:dyDescent="0.25">
      <c r="A32" s="22" t="s">
        <v>95</v>
      </c>
      <c r="B32" s="154">
        <f t="shared" ref="B32:K32" si="1">SUM(B5:B31)</f>
        <v>2487641.0684911855</v>
      </c>
      <c r="C32" s="154">
        <f t="shared" si="1"/>
        <v>770430.69248158834</v>
      </c>
      <c r="D32" s="154">
        <f t="shared" si="1"/>
        <v>22479778.197881803</v>
      </c>
      <c r="E32" s="154">
        <f t="shared" si="1"/>
        <v>60239.931862135243</v>
      </c>
      <c r="F32" s="154">
        <f t="shared" si="1"/>
        <v>10157228.295084365</v>
      </c>
      <c r="G32" s="154">
        <f t="shared" si="1"/>
        <v>1347743.8928281844</v>
      </c>
      <c r="H32" s="154">
        <f t="shared" si="1"/>
        <v>931849.35182047845</v>
      </c>
      <c r="I32" s="154">
        <f t="shared" si="1"/>
        <v>1125389.5201992251</v>
      </c>
      <c r="J32" s="154">
        <f t="shared" si="1"/>
        <v>491346.03095807717</v>
      </c>
      <c r="K32" s="154">
        <f t="shared" si="1"/>
        <v>7823275.8608480096</v>
      </c>
      <c r="L32" s="174">
        <f t="shared" si="0"/>
        <v>47674922.842455044</v>
      </c>
      <c r="N32" s="124" t="s">
        <v>95</v>
      </c>
      <c r="O32" s="21">
        <f>+B32/'Total x Ano'!$B$30</f>
        <v>4.520418418676421E-2</v>
      </c>
      <c r="P32" s="21">
        <f>+C32/'Total x Ano'!$B$30</f>
        <v>1.399988582243388E-2</v>
      </c>
      <c r="Q32" s="21">
        <f>+D32/'Total x Ano'!$B$30</f>
        <v>0.40849142064976168</v>
      </c>
      <c r="R32" s="21">
        <f>+E32/'Total x Ano'!$B$30</f>
        <v>1.0946502732187612E-3</v>
      </c>
      <c r="S32" s="21">
        <f>+F32/'Total x Ano'!$B$30</f>
        <v>0.18457213321232541</v>
      </c>
      <c r="T32" s="21">
        <f>+G32/'Total x Ano'!$B$30</f>
        <v>2.4490536010061743E-2</v>
      </c>
      <c r="U32" s="21">
        <f>+H32/'Total x Ano'!$B$30</f>
        <v>1.6933105932182838E-2</v>
      </c>
      <c r="V32" s="21">
        <f>+I32/'Total x Ano'!$B$30</f>
        <v>2.0450022230817752E-2</v>
      </c>
      <c r="W32" s="21">
        <f>+J32/'Total x Ano'!$B$30</f>
        <v>8.9284972676286923E-3</v>
      </c>
      <c r="X32" s="21">
        <f>+K32/'Total x Ano'!$B$30</f>
        <v>0.14216070293940511</v>
      </c>
      <c r="Y32" s="21">
        <f>+L32/'Total x Ano'!$B$30</f>
        <v>0.86632513852459991</v>
      </c>
    </row>
    <row r="33" spans="1:25" x14ac:dyDescent="0.25">
      <c r="A33" s="1"/>
    </row>
    <row r="34" spans="1:25" x14ac:dyDescent="0.25">
      <c r="A34" s="1"/>
      <c r="B34" s="156"/>
      <c r="L34" s="156"/>
    </row>
    <row r="35" spans="1:25" s="134" customFormat="1" x14ac:dyDescent="0.25">
      <c r="A35" s="124"/>
      <c r="B35" s="173">
        <v>2008</v>
      </c>
      <c r="C35" s="156">
        <v>2008</v>
      </c>
      <c r="D35" s="156">
        <v>2008</v>
      </c>
      <c r="E35" s="156">
        <v>2008</v>
      </c>
      <c r="F35" s="156">
        <v>2008</v>
      </c>
      <c r="G35" s="156">
        <v>2008</v>
      </c>
      <c r="H35" s="156">
        <v>2008</v>
      </c>
      <c r="I35" s="156">
        <v>2008</v>
      </c>
      <c r="J35" s="156">
        <v>2008</v>
      </c>
      <c r="K35" s="156">
        <v>2008</v>
      </c>
      <c r="L35" s="156">
        <v>2008</v>
      </c>
      <c r="M35" s="159"/>
      <c r="N35" s="124"/>
      <c r="O35" s="16">
        <v>2008</v>
      </c>
      <c r="P35" s="124">
        <v>2008</v>
      </c>
      <c r="Q35" s="124">
        <v>2008</v>
      </c>
      <c r="R35" s="124">
        <v>2008</v>
      </c>
      <c r="S35" s="124">
        <v>2008</v>
      </c>
      <c r="T35" s="124">
        <v>2008</v>
      </c>
      <c r="U35" s="124">
        <v>2008</v>
      </c>
      <c r="V35" s="124">
        <v>2008</v>
      </c>
      <c r="W35" s="124">
        <v>2008</v>
      </c>
      <c r="X35" s="124">
        <v>2008</v>
      </c>
      <c r="Y35" s="124">
        <v>2008</v>
      </c>
    </row>
    <row r="36" spans="1:25" s="134" customFormat="1" x14ac:dyDescent="0.25">
      <c r="A36" s="124"/>
      <c r="B36" s="156" t="s">
        <v>780</v>
      </c>
      <c r="C36" s="156" t="s">
        <v>782</v>
      </c>
      <c r="D36" s="156" t="s">
        <v>23</v>
      </c>
      <c r="E36" s="156" t="s">
        <v>787</v>
      </c>
      <c r="F36" s="156" t="s">
        <v>788</v>
      </c>
      <c r="G36" s="156" t="s">
        <v>791</v>
      </c>
      <c r="H36" s="156" t="s">
        <v>25</v>
      </c>
      <c r="I36" s="156" t="s">
        <v>24</v>
      </c>
      <c r="J36" s="156" t="s">
        <v>35</v>
      </c>
      <c r="K36" s="156" t="s">
        <v>795</v>
      </c>
      <c r="L36" s="156" t="s">
        <v>935</v>
      </c>
      <c r="M36" s="159"/>
      <c r="N36" s="124"/>
      <c r="O36" s="124" t="s">
        <v>780</v>
      </c>
      <c r="P36" s="124" t="s">
        <v>782</v>
      </c>
      <c r="Q36" s="124" t="s">
        <v>23</v>
      </c>
      <c r="R36" s="124" t="s">
        <v>787</v>
      </c>
      <c r="S36" s="124" t="s">
        <v>788</v>
      </c>
      <c r="T36" s="124" t="s">
        <v>791</v>
      </c>
      <c r="U36" s="124" t="s">
        <v>25</v>
      </c>
      <c r="V36" s="124" t="s">
        <v>24</v>
      </c>
      <c r="W36" s="124" t="s">
        <v>35</v>
      </c>
      <c r="X36" s="124" t="s">
        <v>795</v>
      </c>
      <c r="Y36" s="124" t="s">
        <v>935</v>
      </c>
    </row>
    <row r="37" spans="1:25" x14ac:dyDescent="0.25">
      <c r="A37" s="1" t="s">
        <v>529</v>
      </c>
      <c r="B37" s="174">
        <f>tab_dinamicas!M558</f>
        <v>1137.907121131906</v>
      </c>
      <c r="C37" s="174">
        <f>tab_dinamicas!N558</f>
        <v>356.16490580852553</v>
      </c>
      <c r="D37" s="174">
        <f>tab_dinamicas!O558</f>
        <v>68392.778260186533</v>
      </c>
      <c r="E37" s="174">
        <f>tab_dinamicas!P558</f>
        <v>144.67442586455908</v>
      </c>
      <c r="F37" s="174">
        <f>tab_dinamicas!Q558</f>
        <v>10438.326912196986</v>
      </c>
      <c r="G37" s="174">
        <f>tab_dinamicas!R558</f>
        <v>5682.4563636822859</v>
      </c>
      <c r="H37" s="174">
        <f>tab_dinamicas!S558</f>
        <v>2079.3592124182101</v>
      </c>
      <c r="I37" s="174">
        <f>tab_dinamicas!T558</f>
        <v>2591.6747020724865</v>
      </c>
      <c r="J37" s="174">
        <f>tab_dinamicas!U558</f>
        <v>151.44001261805738</v>
      </c>
      <c r="K37" s="174">
        <f>tab_dinamicas!V558</f>
        <v>6891.1298591270634</v>
      </c>
      <c r="L37" s="174">
        <f>SUM(B37:K37)</f>
        <v>97865.911775106608</v>
      </c>
      <c r="N37" s="124" t="s">
        <v>529</v>
      </c>
      <c r="O37" s="21">
        <f>+B37/'Total x Ano'!$C$30</f>
        <v>1.8728872596673545E-5</v>
      </c>
      <c r="P37" s="21">
        <f>+C37/'Total x Ano'!$C$30</f>
        <v>5.8621367424598947E-6</v>
      </c>
      <c r="Q37" s="21">
        <f>+D37/'Total x Ano'!$C$30</f>
        <v>1.1256803009488275E-3</v>
      </c>
      <c r="R37" s="21">
        <f>+E37/'Total x Ano'!$C$30</f>
        <v>2.3812039134783867E-6</v>
      </c>
      <c r="S37" s="21">
        <f>+F37/'Total x Ano'!$C$30</f>
        <v>1.7180496653057154E-4</v>
      </c>
      <c r="T37" s="21">
        <f>+G37/'Total x Ano'!$C$30</f>
        <v>9.3527845370804637E-5</v>
      </c>
      <c r="U37" s="21">
        <f>+H37/'Total x Ano'!$C$30</f>
        <v>3.4224281620947614E-5</v>
      </c>
      <c r="V37" s="21">
        <f>+I37/'Total x Ano'!$C$30</f>
        <v>4.2656508959056615E-5</v>
      </c>
      <c r="W37" s="21">
        <f>+J37/'Total x Ano'!$C$30</f>
        <v>2.492559058371028E-6</v>
      </c>
      <c r="X37" s="21">
        <f>+K37/'Total x Ano'!$C$30</f>
        <v>1.1342146540953294E-4</v>
      </c>
      <c r="Y37" s="21">
        <f>+L37/'Total x Ano'!$C$30</f>
        <v>1.6107801411507235E-3</v>
      </c>
    </row>
    <row r="38" spans="1:25" x14ac:dyDescent="0.25">
      <c r="A38" s="1" t="s">
        <v>530</v>
      </c>
      <c r="B38" s="174">
        <f>tab_dinamicas!M559</f>
        <v>4908.3578804207164</v>
      </c>
      <c r="C38" s="174">
        <f>tab_dinamicas!N559</f>
        <v>639.60432699439775</v>
      </c>
      <c r="D38" s="174">
        <f>tab_dinamicas!O559</f>
        <v>21382.889363573311</v>
      </c>
      <c r="E38" s="174">
        <f>tab_dinamicas!P559</f>
        <v>0</v>
      </c>
      <c r="F38" s="174">
        <f>tab_dinamicas!Q559</f>
        <v>1924.3969342119531</v>
      </c>
      <c r="G38" s="174">
        <f>tab_dinamicas!R559</f>
        <v>1245.1337569927659</v>
      </c>
      <c r="H38" s="174">
        <f>tab_dinamicas!S559</f>
        <v>1402.7216812340482</v>
      </c>
      <c r="I38" s="174">
        <f>tab_dinamicas!T559</f>
        <v>849.85080545410358</v>
      </c>
      <c r="J38" s="174">
        <f>tab_dinamicas!U559</f>
        <v>17744.733450108422</v>
      </c>
      <c r="K38" s="174">
        <f>tab_dinamicas!V559</f>
        <v>2079.7997113780589</v>
      </c>
      <c r="L38" s="174">
        <f t="shared" ref="L38:L64" si="2">SUM(B38:K38)</f>
        <v>52177.487910367781</v>
      </c>
      <c r="N38" s="124" t="s">
        <v>530</v>
      </c>
      <c r="O38" s="21">
        <f>+B38/'Total x Ano'!$C$30</f>
        <v>8.0786918100868383E-5</v>
      </c>
      <c r="P38" s="21">
        <f>+C38/'Total x Ano'!$C$30</f>
        <v>1.0527280944198072E-5</v>
      </c>
      <c r="Q38" s="21">
        <f>+D38/'Total x Ano'!$C$30</f>
        <v>3.5194209017759293E-4</v>
      </c>
      <c r="R38" s="21">
        <f>+E38/'Total x Ano'!$C$30</f>
        <v>0</v>
      </c>
      <c r="S38" s="21">
        <f>+F38/'Total x Ano'!$C$30</f>
        <v>3.1673749409734884E-5</v>
      </c>
      <c r="T38" s="21">
        <f>+G38/'Total x Ano'!$C$30</f>
        <v>2.049372138328656E-5</v>
      </c>
      <c r="U38" s="21">
        <f>+H38/'Total x Ano'!$C$30</f>
        <v>2.3087469239397468E-5</v>
      </c>
      <c r="V38" s="21">
        <f>+I38/'Total x Ano'!$C$30</f>
        <v>1.398773868793219E-5</v>
      </c>
      <c r="W38" s="21">
        <f>+J38/'Total x Ano'!$C$30</f>
        <v>2.9206149243395709E-4</v>
      </c>
      <c r="X38" s="21">
        <f>+K38/'Total x Ano'!$C$30</f>
        <v>3.4231531816279699E-5</v>
      </c>
      <c r="Y38" s="21">
        <f>+L38/'Total x Ano'!$C$30</f>
        <v>8.5879199219324729E-4</v>
      </c>
    </row>
    <row r="39" spans="1:25" x14ac:dyDescent="0.25">
      <c r="A39" s="1" t="s">
        <v>531</v>
      </c>
      <c r="B39" s="174">
        <f>tab_dinamicas!M560</f>
        <v>22485.992303787076</v>
      </c>
      <c r="C39" s="174">
        <f>tab_dinamicas!N560</f>
        <v>28870.245743819472</v>
      </c>
      <c r="D39" s="174">
        <f>tab_dinamicas!O560</f>
        <v>200614.55695940915</v>
      </c>
      <c r="E39" s="174">
        <f>tab_dinamicas!P560</f>
        <v>472.7289137908939</v>
      </c>
      <c r="F39" s="174">
        <f>tab_dinamicas!Q560</f>
        <v>49166.875576701452</v>
      </c>
      <c r="G39" s="174">
        <f>tab_dinamicas!R560</f>
        <v>8397.1516737605925</v>
      </c>
      <c r="H39" s="174">
        <f>tab_dinamicas!S560</f>
        <v>6556.4328586805887</v>
      </c>
      <c r="I39" s="174">
        <f>tab_dinamicas!T560</f>
        <v>13570.792765488839</v>
      </c>
      <c r="J39" s="174">
        <f>tab_dinamicas!U560</f>
        <v>8000.3208752945602</v>
      </c>
      <c r="K39" s="174">
        <f>tab_dinamicas!V560</f>
        <v>33734.284226620002</v>
      </c>
      <c r="L39" s="174">
        <f t="shared" si="2"/>
        <v>371869.38189735269</v>
      </c>
      <c r="N39" s="124" t="s">
        <v>531</v>
      </c>
      <c r="O39" s="21">
        <f>+B39/'Total x Ano'!$C$30</f>
        <v>3.7009811894708397E-4</v>
      </c>
      <c r="P39" s="21">
        <f>+C39/'Total x Ano'!$C$30</f>
        <v>4.7517687896424802E-4</v>
      </c>
      <c r="Q39" s="21">
        <f>+D39/'Total x Ano'!$C$30</f>
        <v>3.3019254458952793E-3</v>
      </c>
      <c r="R39" s="21">
        <f>+E39/'Total x Ano'!$C$30</f>
        <v>7.7806698233389523E-6</v>
      </c>
      <c r="S39" s="21">
        <f>+F39/'Total x Ano'!$C$30</f>
        <v>8.0924016692729525E-4</v>
      </c>
      <c r="T39" s="21">
        <f>+G39/'Total x Ano'!$C$30</f>
        <v>1.3820915692694356E-4</v>
      </c>
      <c r="U39" s="21">
        <f>+H39/'Total x Ano'!$C$30</f>
        <v>1.0791267003999929E-4</v>
      </c>
      <c r="V39" s="21">
        <f>+I39/'Total x Ano'!$C$30</f>
        <v>2.2336238522514411E-4</v>
      </c>
      <c r="W39" s="21">
        <f>+J39/'Total x Ano'!$C$30</f>
        <v>1.3167769813836197E-4</v>
      </c>
      <c r="X39" s="21">
        <f>+K39/'Total x Ano'!$C$30</f>
        <v>5.5523434179045026E-4</v>
      </c>
      <c r="Y39" s="21">
        <f>+L39/'Total x Ano'!$C$30</f>
        <v>6.1206175326781456E-3</v>
      </c>
    </row>
    <row r="40" spans="1:25" x14ac:dyDescent="0.25">
      <c r="A40" s="1" t="s">
        <v>532</v>
      </c>
      <c r="B40" s="174">
        <f>tab_dinamicas!M561</f>
        <v>244.62817520405648</v>
      </c>
      <c r="C40" s="174">
        <f>tab_dinamicas!N561</f>
        <v>388.31245216805956</v>
      </c>
      <c r="D40" s="174">
        <f>tab_dinamicas!O561</f>
        <v>17769.03908790334</v>
      </c>
      <c r="E40" s="174">
        <f>tab_dinamicas!P561</f>
        <v>142.91769045263089</v>
      </c>
      <c r="F40" s="174">
        <f>tab_dinamicas!Q561</f>
        <v>4254.5352007396568</v>
      </c>
      <c r="G40" s="174">
        <f>tab_dinamicas!R561</f>
        <v>1901.5342682953133</v>
      </c>
      <c r="H40" s="174">
        <f>tab_dinamicas!S561</f>
        <v>1187.7444662145058</v>
      </c>
      <c r="I40" s="174">
        <f>tab_dinamicas!T561</f>
        <v>308.2363104727529</v>
      </c>
      <c r="J40" s="174">
        <f>tab_dinamicas!U561</f>
        <v>213.53824546924423</v>
      </c>
      <c r="K40" s="174">
        <f>tab_dinamicas!V561</f>
        <v>4875.0447192208394</v>
      </c>
      <c r="L40" s="174">
        <f t="shared" si="2"/>
        <v>31285.530616140401</v>
      </c>
      <c r="N40" s="124" t="s">
        <v>532</v>
      </c>
      <c r="O40" s="21">
        <f>+B40/'Total x Ano'!$C$30</f>
        <v>4.0263478818869335E-6</v>
      </c>
      <c r="P40" s="21">
        <f>+C40/'Total x Ano'!$C$30</f>
        <v>6.3912548830199587E-6</v>
      </c>
      <c r="Q40" s="21">
        <f>+D40/'Total x Ano'!$C$30</f>
        <v>2.924615401928542E-4</v>
      </c>
      <c r="R40" s="21">
        <f>+E40/'Total x Ano'!$C$30</f>
        <v>2.3522897137998225E-6</v>
      </c>
      <c r="S40" s="21">
        <f>+F40/'Total x Ano'!$C$30</f>
        <v>7.0025616548961863E-5</v>
      </c>
      <c r="T40" s="21">
        <f>+G40/'Total x Ano'!$C$30</f>
        <v>3.1297451600167508E-5</v>
      </c>
      <c r="U40" s="21">
        <f>+H40/'Total x Ano'!$C$30</f>
        <v>1.954914805613283E-5</v>
      </c>
      <c r="V40" s="21">
        <f>+I40/'Total x Ano'!$C$30</f>
        <v>5.0732774945378914E-6</v>
      </c>
      <c r="W40" s="21">
        <f>+J40/'Total x Ano'!$C$30</f>
        <v>3.5146371084596417E-6</v>
      </c>
      <c r="X40" s="21">
        <f>+K40/'Total x Ano'!$C$30</f>
        <v>8.0238615044917448E-5</v>
      </c>
      <c r="Y40" s="21">
        <f>+L40/'Total x Ano'!$C$30</f>
        <v>5.149301785247381E-4</v>
      </c>
    </row>
    <row r="41" spans="1:25" x14ac:dyDescent="0.25">
      <c r="A41" s="1" t="s">
        <v>533</v>
      </c>
      <c r="B41" s="174">
        <f>tab_dinamicas!M562</f>
        <v>9785.0970690754402</v>
      </c>
      <c r="C41" s="174">
        <f>tab_dinamicas!N562</f>
        <v>34608.584497044016</v>
      </c>
      <c r="D41" s="174">
        <f>tab_dinamicas!O562</f>
        <v>192066.00888747969</v>
      </c>
      <c r="E41" s="174">
        <f>tab_dinamicas!P562</f>
        <v>1996.7754744011049</v>
      </c>
      <c r="F41" s="174">
        <f>tab_dinamicas!Q562</f>
        <v>84012.813441428851</v>
      </c>
      <c r="G41" s="174">
        <f>tab_dinamicas!R562</f>
        <v>15780.313238130471</v>
      </c>
      <c r="H41" s="174">
        <f>tab_dinamicas!S562</f>
        <v>7300.5190306198838</v>
      </c>
      <c r="I41" s="174">
        <f>tab_dinamicas!T562</f>
        <v>388.32770783048693</v>
      </c>
      <c r="J41" s="174">
        <f>tab_dinamicas!U562</f>
        <v>10706.982593913297</v>
      </c>
      <c r="K41" s="174">
        <f>tab_dinamicas!V562</f>
        <v>62577.317875309011</v>
      </c>
      <c r="L41" s="174">
        <f t="shared" si="2"/>
        <v>419222.73981523223</v>
      </c>
      <c r="N41" s="124" t="s">
        <v>533</v>
      </c>
      <c r="O41" s="21">
        <f>+B41/'Total x Ano'!$C$30</f>
        <v>1.6105342250648743E-4</v>
      </c>
      <c r="P41" s="21">
        <f>+C41/'Total x Ano'!$C$30</f>
        <v>5.6962449549624681E-4</v>
      </c>
      <c r="Q41" s="21">
        <f>+D41/'Total x Ano'!$C$30</f>
        <v>3.1612244477624563E-3</v>
      </c>
      <c r="R41" s="21">
        <f>+E41/'Total x Ano'!$C$30</f>
        <v>3.2865031573948274E-5</v>
      </c>
      <c r="S41" s="21">
        <f>+F41/'Total x Ano'!$C$30</f>
        <v>1.3827712738693969E-3</v>
      </c>
      <c r="T41" s="21">
        <f>+G41/'Total x Ano'!$C$30</f>
        <v>2.5972899781008291E-4</v>
      </c>
      <c r="U41" s="21">
        <f>+H41/'Total x Ano'!$C$30</f>
        <v>1.2015962311410887E-4</v>
      </c>
      <c r="V41" s="21">
        <f>+I41/'Total x Ano'!$C$30</f>
        <v>6.3915059767627373E-6</v>
      </c>
      <c r="W41" s="21">
        <f>+J41/'Total x Ano'!$C$30</f>
        <v>1.7622678439408238E-4</v>
      </c>
      <c r="X41" s="21">
        <f>+K41/'Total x Ano'!$C$30</f>
        <v>1.0299633354630762E-3</v>
      </c>
      <c r="Y41" s="21">
        <f>+L41/'Total x Ano'!$C$30</f>
        <v>6.900008917966648E-3</v>
      </c>
    </row>
    <row r="42" spans="1:25" x14ac:dyDescent="0.25">
      <c r="A42" s="1" t="s">
        <v>534</v>
      </c>
      <c r="B42" s="174">
        <f>tab_dinamicas!M563</f>
        <v>573.72390311717072</v>
      </c>
      <c r="C42" s="174">
        <f>tab_dinamicas!N563</f>
        <v>2479.4189174448816</v>
      </c>
      <c r="D42" s="174">
        <f>tab_dinamicas!O563</f>
        <v>28926.922264967121</v>
      </c>
      <c r="E42" s="174">
        <f>tab_dinamicas!P563</f>
        <v>0</v>
      </c>
      <c r="F42" s="174">
        <f>tab_dinamicas!Q563</f>
        <v>668.54565467299869</v>
      </c>
      <c r="G42" s="174">
        <f>tab_dinamicas!R563</f>
        <v>947.39104542305233</v>
      </c>
      <c r="H42" s="174">
        <f>tab_dinamicas!S563</f>
        <v>1055.7066074465408</v>
      </c>
      <c r="I42" s="174">
        <f>tab_dinamicas!T563</f>
        <v>0</v>
      </c>
      <c r="J42" s="174">
        <f>tab_dinamicas!U563</f>
        <v>0</v>
      </c>
      <c r="K42" s="174">
        <f>tab_dinamicas!V563</f>
        <v>8814.6095920126627</v>
      </c>
      <c r="L42" s="174">
        <f t="shared" si="2"/>
        <v>43466.317985084424</v>
      </c>
      <c r="N42" s="124" t="s">
        <v>534</v>
      </c>
      <c r="O42" s="21">
        <f>+B42/'Total x Ano'!$C$30</f>
        <v>9.442951614943084E-6</v>
      </c>
      <c r="P42" s="21">
        <f>+C42/'Total x Ano'!$C$30</f>
        <v>4.0808885150850985E-5</v>
      </c>
      <c r="Q42" s="21">
        <f>+D42/'Total x Ano'!$C$30</f>
        <v>4.7610972077891307E-4</v>
      </c>
      <c r="R42" s="21">
        <f>+E42/'Total x Ano'!$C$30</f>
        <v>0</v>
      </c>
      <c r="S42" s="21">
        <f>+F42/'Total x Ano'!$C$30</f>
        <v>1.100362776443057E-5</v>
      </c>
      <c r="T42" s="21">
        <f>+G42/'Total x Ano'!$C$30</f>
        <v>1.5593158579856428E-5</v>
      </c>
      <c r="U42" s="21">
        <f>+H42/'Total x Ano'!$C$30</f>
        <v>1.7375930058917985E-5</v>
      </c>
      <c r="V42" s="21">
        <f>+I42/'Total x Ano'!$C$30</f>
        <v>0</v>
      </c>
      <c r="W42" s="21">
        <f>+J42/'Total x Ano'!$C$30</f>
        <v>0</v>
      </c>
      <c r="X42" s="21">
        <f>+K42/'Total x Ano'!$C$30</f>
        <v>1.4508011855484716E-4</v>
      </c>
      <c r="Y42" s="21">
        <f>+L42/'Total x Ano'!$C$30</f>
        <v>7.1541439250275918E-4</v>
      </c>
    </row>
    <row r="43" spans="1:25" x14ac:dyDescent="0.25">
      <c r="A43" s="1" t="s">
        <v>535</v>
      </c>
      <c r="B43" s="174">
        <f>tab_dinamicas!M564</f>
        <v>6954.5722470879728</v>
      </c>
      <c r="C43" s="174">
        <f>tab_dinamicas!N564</f>
        <v>1478.4755915360272</v>
      </c>
      <c r="D43" s="174">
        <f>tab_dinamicas!O564</f>
        <v>58246.634675394751</v>
      </c>
      <c r="E43" s="174">
        <f>tab_dinamicas!P564</f>
        <v>322.25792149390873</v>
      </c>
      <c r="F43" s="174">
        <f>tab_dinamicas!Q564</f>
        <v>14316.899554957878</v>
      </c>
      <c r="G43" s="174">
        <f>tab_dinamicas!R564</f>
        <v>2794.5502920961617</v>
      </c>
      <c r="H43" s="174">
        <f>tab_dinamicas!S564</f>
        <v>2432.9750232153406</v>
      </c>
      <c r="I43" s="174">
        <f>tab_dinamicas!T564</f>
        <v>1269.1767849721839</v>
      </c>
      <c r="J43" s="174">
        <f>tab_dinamicas!U564</f>
        <v>0</v>
      </c>
      <c r="K43" s="174">
        <f>tab_dinamicas!V564</f>
        <v>9707.4739025474937</v>
      </c>
      <c r="L43" s="174">
        <f t="shared" si="2"/>
        <v>97523.015993301728</v>
      </c>
      <c r="N43" s="124" t="s">
        <v>535</v>
      </c>
      <c r="O43" s="21">
        <f>+B43/'Total x Ano'!$C$30</f>
        <v>1.1446566697860887E-4</v>
      </c>
      <c r="P43" s="21">
        <f>+C43/'Total x Ano'!$C$30</f>
        <v>2.4334306796169498E-5</v>
      </c>
      <c r="Q43" s="21">
        <f>+D43/'Total x Ano'!$C$30</f>
        <v>9.5868439502805401E-4</v>
      </c>
      <c r="R43" s="21">
        <f>+E43/'Total x Ano'!$C$30</f>
        <v>5.3040599209226713E-6</v>
      </c>
      <c r="S43" s="21">
        <f>+F43/'Total x Ano'!$C$30</f>
        <v>2.356425957484588E-4</v>
      </c>
      <c r="T43" s="21">
        <f>+G43/'Total x Ano'!$C$30</f>
        <v>4.5995648865966412E-5</v>
      </c>
      <c r="U43" s="21">
        <f>+H43/'Total x Ano'!$C$30</f>
        <v>4.0044462675795901E-5</v>
      </c>
      <c r="V43" s="21">
        <f>+I43/'Total x Ano'!$C$30</f>
        <v>2.0889446833547257E-5</v>
      </c>
      <c r="W43" s="21">
        <f>+J43/'Total x Ano'!$C$30</f>
        <v>0</v>
      </c>
      <c r="X43" s="21">
        <f>+K43/'Total x Ano'!$C$30</f>
        <v>1.5977581876409574E-4</v>
      </c>
      <c r="Y43" s="21">
        <f>+L43/'Total x Ano'!$C$30</f>
        <v>1.6051364016116192E-3</v>
      </c>
    </row>
    <row r="44" spans="1:25" x14ac:dyDescent="0.25">
      <c r="A44" s="1" t="s">
        <v>536</v>
      </c>
      <c r="B44" s="174">
        <f>tab_dinamicas!M565</f>
        <v>4999.9123046004443</v>
      </c>
      <c r="C44" s="174">
        <f>tab_dinamicas!N565</f>
        <v>1908.3155936124854</v>
      </c>
      <c r="D44" s="174">
        <f>tab_dinamicas!O565</f>
        <v>150857.88731100759</v>
      </c>
      <c r="E44" s="174">
        <f>tab_dinamicas!P565</f>
        <v>0</v>
      </c>
      <c r="F44" s="174">
        <f>tab_dinamicas!Q565</f>
        <v>20451.485873143654</v>
      </c>
      <c r="G44" s="174">
        <f>tab_dinamicas!R565</f>
        <v>4016.7219447086268</v>
      </c>
      <c r="H44" s="174">
        <f>tab_dinamicas!S565</f>
        <v>1959.2436176561464</v>
      </c>
      <c r="I44" s="174">
        <f>tab_dinamicas!T565</f>
        <v>2537.7225245780301</v>
      </c>
      <c r="J44" s="174">
        <f>tab_dinamicas!U565</f>
        <v>0</v>
      </c>
      <c r="K44" s="174">
        <f>tab_dinamicas!V565</f>
        <v>33626.944152145967</v>
      </c>
      <c r="L44" s="174">
        <f t="shared" si="2"/>
        <v>220358.23332145298</v>
      </c>
      <c r="N44" s="124" t="s">
        <v>536</v>
      </c>
      <c r="O44" s="21">
        <f>+B44/'Total x Ano'!$C$30</f>
        <v>8.2293817138830511E-5</v>
      </c>
      <c r="P44" s="21">
        <f>+C44/'Total x Ano'!$C$30</f>
        <v>3.1409065786899708E-5</v>
      </c>
      <c r="Q44" s="21">
        <f>+D44/'Total x Ano'!$C$30</f>
        <v>2.4829778276110079E-3</v>
      </c>
      <c r="R44" s="21">
        <f>+E44/'Total x Ano'!$C$30</f>
        <v>0</v>
      </c>
      <c r="S44" s="21">
        <f>+F44/'Total x Ano'!$C$30</f>
        <v>3.3661207159839472E-4</v>
      </c>
      <c r="T44" s="21">
        <f>+G44/'Total x Ano'!$C$30</f>
        <v>6.611143577683102E-5</v>
      </c>
      <c r="U44" s="21">
        <f>+H44/'Total x Ano'!$C$30</f>
        <v>3.2247292788208268E-5</v>
      </c>
      <c r="V44" s="21">
        <f>+I44/'Total x Ano'!$C$30</f>
        <v>4.176850725852972E-5</v>
      </c>
      <c r="W44" s="21">
        <f>+J44/'Total x Ano'!$C$30</f>
        <v>0</v>
      </c>
      <c r="X44" s="21">
        <f>+K44/'Total x Ano'!$C$30</f>
        <v>5.5346762591179232E-4</v>
      </c>
      <c r="Y44" s="21">
        <f>+L44/'Total x Ano'!$C$30</f>
        <v>3.6268876438704948E-3</v>
      </c>
    </row>
    <row r="45" spans="1:25" x14ac:dyDescent="0.25">
      <c r="A45" s="1" t="s">
        <v>537</v>
      </c>
      <c r="B45" s="174">
        <f>tab_dinamicas!M566</f>
        <v>3583.906937003082</v>
      </c>
      <c r="C45" s="174">
        <f>tab_dinamicas!N566</f>
        <v>16161.195602482478</v>
      </c>
      <c r="D45" s="174">
        <f>tab_dinamicas!O566</f>
        <v>62918.400432961709</v>
      </c>
      <c r="E45" s="174">
        <f>tab_dinamicas!P566</f>
        <v>258.4250250650461</v>
      </c>
      <c r="F45" s="174">
        <f>tab_dinamicas!Q566</f>
        <v>17654.636330013207</v>
      </c>
      <c r="G45" s="174">
        <f>tab_dinamicas!R566</f>
        <v>3120.4857989861607</v>
      </c>
      <c r="H45" s="174">
        <f>tab_dinamicas!S566</f>
        <v>1219.8274843563458</v>
      </c>
      <c r="I45" s="174">
        <f>tab_dinamicas!T566</f>
        <v>487.22572465030436</v>
      </c>
      <c r="J45" s="174">
        <f>tab_dinamicas!U566</f>
        <v>1261.1707120188278</v>
      </c>
      <c r="K45" s="174">
        <f>tab_dinamicas!V566</f>
        <v>10947.571731509186</v>
      </c>
      <c r="L45" s="174">
        <f t="shared" si="2"/>
        <v>117612.84577904634</v>
      </c>
      <c r="N45" s="124" t="s">
        <v>537</v>
      </c>
      <c r="O45" s="21">
        <f>+B45/'Total x Ano'!$C$30</f>
        <v>5.8987711013440801E-5</v>
      </c>
      <c r="P45" s="21">
        <f>+C45/'Total x Ano'!$C$30</f>
        <v>2.6599796049059821E-4</v>
      </c>
      <c r="Q45" s="21">
        <f>+D45/'Total x Ano'!$C$30</f>
        <v>1.0355772310513827E-3</v>
      </c>
      <c r="R45" s="21">
        <f>+E45/'Total x Ano'!$C$30</f>
        <v>4.2534309526254934E-6</v>
      </c>
      <c r="S45" s="21">
        <f>+F45/'Total x Ano'!$C$30</f>
        <v>2.9057857923985389E-4</v>
      </c>
      <c r="T45" s="21">
        <f>+G45/'Total x Ano'!$C$30</f>
        <v>5.1360238356541701E-5</v>
      </c>
      <c r="U45" s="21">
        <f>+H45/'Total x Ano'!$C$30</f>
        <v>2.0077204123395664E-5</v>
      </c>
      <c r="V45" s="21">
        <f>+I45/'Total x Ano'!$C$30</f>
        <v>8.0192735886215663E-6</v>
      </c>
      <c r="W45" s="21">
        <f>+J45/'Total x Ano'!$C$30</f>
        <v>2.075767446165637E-5</v>
      </c>
      <c r="X45" s="21">
        <f>+K45/'Total x Ano'!$C$30</f>
        <v>1.8018665354552487E-4</v>
      </c>
      <c r="Y45" s="21">
        <f>+L45/'Total x Ano'!$C$30</f>
        <v>1.9357959568236411E-3</v>
      </c>
    </row>
    <row r="46" spans="1:25" x14ac:dyDescent="0.25">
      <c r="A46" s="1" t="s">
        <v>538</v>
      </c>
      <c r="B46" s="174">
        <f>tab_dinamicas!M567</f>
        <v>33964.105773856645</v>
      </c>
      <c r="C46" s="174">
        <f>tab_dinamicas!N567</f>
        <v>17816.460098396376</v>
      </c>
      <c r="D46" s="174">
        <f>tab_dinamicas!O567</f>
        <v>268783.19578374573</v>
      </c>
      <c r="E46" s="174">
        <f>tab_dinamicas!P567</f>
        <v>4604.0818866918198</v>
      </c>
      <c r="F46" s="174">
        <f>tab_dinamicas!Q567</f>
        <v>136210.91849124953</v>
      </c>
      <c r="G46" s="174">
        <f>tab_dinamicas!R567</f>
        <v>29201.067877245601</v>
      </c>
      <c r="H46" s="174">
        <f>tab_dinamicas!S567</f>
        <v>28889.686385631918</v>
      </c>
      <c r="I46" s="174">
        <f>tab_dinamicas!T567</f>
        <v>7526.0366049532031</v>
      </c>
      <c r="J46" s="174">
        <f>tab_dinamicas!U567</f>
        <v>384.2962811536288</v>
      </c>
      <c r="K46" s="174">
        <f>tab_dinamicas!V567</f>
        <v>67133.00119266301</v>
      </c>
      <c r="L46" s="174">
        <f t="shared" si="2"/>
        <v>594512.85037558747</v>
      </c>
      <c r="N46" s="124" t="s">
        <v>538</v>
      </c>
      <c r="O46" s="21">
        <f>+B46/'Total x Ano'!$C$30</f>
        <v>5.5901698661113108E-4</v>
      </c>
      <c r="P46" s="21">
        <f>+C46/'Total x Ano'!$C$30</f>
        <v>2.9324204507540221E-4</v>
      </c>
      <c r="Q46" s="21">
        <f>+D46/'Total x Ano'!$C$30</f>
        <v>4.4239166241908023E-3</v>
      </c>
      <c r="R46" s="21">
        <f>+E46/'Total x Ano'!$C$30</f>
        <v>7.5778823665967535E-5</v>
      </c>
      <c r="S46" s="21">
        <f>+F46/'Total x Ano'!$C$30</f>
        <v>2.2419026046351428E-3</v>
      </c>
      <c r="T46" s="21">
        <f>+G46/'Total x Ano'!$C$30</f>
        <v>4.8062189769559617E-4</v>
      </c>
      <c r="U46" s="21">
        <f>+H46/'Total x Ano'!$C$30</f>
        <v>4.7549685350078193E-4</v>
      </c>
      <c r="V46" s="21">
        <f>+I46/'Total x Ano'!$C$30</f>
        <v>1.2387142862051802E-4</v>
      </c>
      <c r="W46" s="21">
        <f>+J46/'Total x Ano'!$C$30</f>
        <v>6.3251525150332764E-6</v>
      </c>
      <c r="X46" s="21">
        <f>+K46/'Total x Ano'!$C$30</f>
        <v>1.1049455645545344E-3</v>
      </c>
      <c r="Y46" s="21">
        <f>+L46/'Total x Ano'!$C$30</f>
        <v>9.7851179810649093E-3</v>
      </c>
    </row>
    <row r="47" spans="1:25" x14ac:dyDescent="0.25">
      <c r="A47" s="1" t="s">
        <v>539</v>
      </c>
      <c r="B47" s="174">
        <f>tab_dinamicas!M568</f>
        <v>5839.2483646717765</v>
      </c>
      <c r="C47" s="174">
        <f>tab_dinamicas!N568</f>
        <v>7177.116718652198</v>
      </c>
      <c r="D47" s="174">
        <f>tab_dinamicas!O568</f>
        <v>105755.08487729264</v>
      </c>
      <c r="E47" s="174">
        <f>tab_dinamicas!P568</f>
        <v>321.09953280507386</v>
      </c>
      <c r="F47" s="174">
        <f>tab_dinamicas!Q568</f>
        <v>49370.738934874222</v>
      </c>
      <c r="G47" s="174">
        <f>tab_dinamicas!R568</f>
        <v>9736.1373689119227</v>
      </c>
      <c r="H47" s="174">
        <f>tab_dinamicas!S568</f>
        <v>7037.176352298633</v>
      </c>
      <c r="I47" s="174">
        <f>tab_dinamicas!T568</f>
        <v>820.16364090475474</v>
      </c>
      <c r="J47" s="174">
        <f>tab_dinamicas!U568</f>
        <v>2396.4516513859098</v>
      </c>
      <c r="K47" s="174">
        <f>tab_dinamicas!V568</f>
        <v>37240.594214309211</v>
      </c>
      <c r="L47" s="174">
        <f t="shared" si="2"/>
        <v>225693.81165610638</v>
      </c>
      <c r="N47" s="124" t="s">
        <v>539</v>
      </c>
      <c r="O47" s="21">
        <f>+B47/'Total x Ano'!$C$30</f>
        <v>9.6108493084643207E-5</v>
      </c>
      <c r="P47" s="21">
        <f>+C47/'Total x Ano'!$C$30</f>
        <v>1.1812853803162978E-4</v>
      </c>
      <c r="Q47" s="21">
        <f>+D47/'Total x Ano'!$C$30</f>
        <v>1.7406284523002046E-3</v>
      </c>
      <c r="R47" s="21">
        <f>+E47/'Total x Ano'!$C$30</f>
        <v>5.2849939411359947E-6</v>
      </c>
      <c r="S47" s="21">
        <f>+F47/'Total x Ano'!$C$30</f>
        <v>8.1259556456163816E-4</v>
      </c>
      <c r="T47" s="21">
        <f>+G47/'Total x Ano'!$C$30</f>
        <v>1.6024759225048048E-4</v>
      </c>
      <c r="U47" s="21">
        <f>+H47/'Total x Ano'!$C$30</f>
        <v>1.1582525225030815E-4</v>
      </c>
      <c r="V47" s="21">
        <f>+I47/'Total x Ano'!$C$30</f>
        <v>1.3499116099782671E-5</v>
      </c>
      <c r="W47" s="21">
        <f>+J47/'Total x Ano'!$C$30</f>
        <v>3.944332259582706E-5</v>
      </c>
      <c r="X47" s="21">
        <f>+K47/'Total x Ano'!$C$30</f>
        <v>6.1294488057199187E-4</v>
      </c>
      <c r="Y47" s="21">
        <f>+L47/'Total x Ano'!$C$30</f>
        <v>3.7147062056876426E-3</v>
      </c>
    </row>
    <row r="48" spans="1:25" x14ac:dyDescent="0.25">
      <c r="A48" s="1" t="s">
        <v>540</v>
      </c>
      <c r="B48" s="174">
        <f>tab_dinamicas!M569</f>
        <v>1560.6175921529698</v>
      </c>
      <c r="C48" s="174">
        <f>tab_dinamicas!N569</f>
        <v>6101.5885131445739</v>
      </c>
      <c r="D48" s="174">
        <f>tab_dinamicas!O569</f>
        <v>109776.29270161393</v>
      </c>
      <c r="E48" s="174">
        <f>tab_dinamicas!P569</f>
        <v>446.24315553582204</v>
      </c>
      <c r="F48" s="174">
        <f>tab_dinamicas!Q569</f>
        <v>42894.365299263212</v>
      </c>
      <c r="G48" s="174">
        <f>tab_dinamicas!R569</f>
        <v>5466.4836038799949</v>
      </c>
      <c r="H48" s="174">
        <f>tab_dinamicas!S569</f>
        <v>2859.2713355552032</v>
      </c>
      <c r="I48" s="174">
        <f>tab_dinamicas!T569</f>
        <v>5471.3410596639678</v>
      </c>
      <c r="J48" s="174">
        <f>tab_dinamicas!U569</f>
        <v>482.30600370198204</v>
      </c>
      <c r="K48" s="174">
        <f>tab_dinamicas!V569</f>
        <v>16332.976285779196</v>
      </c>
      <c r="L48" s="174">
        <f t="shared" si="2"/>
        <v>191391.48555029088</v>
      </c>
      <c r="N48" s="124" t="s">
        <v>540</v>
      </c>
      <c r="O48" s="21">
        <f>+B48/'Total x Ano'!$C$30</f>
        <v>2.5686286264283106E-5</v>
      </c>
      <c r="P48" s="21">
        <f>+C48/'Total x Ano'!$C$30</f>
        <v>1.0042636325743202E-4</v>
      </c>
      <c r="Q48" s="21">
        <f>+D48/'Total x Ano'!$C$30</f>
        <v>1.8068137214033145E-3</v>
      </c>
      <c r="R48" s="21">
        <f>+E48/'Total x Ano'!$C$30</f>
        <v>7.3447393481942833E-6</v>
      </c>
      <c r="S48" s="21">
        <f>+F48/'Total x Ano'!$C$30</f>
        <v>7.0600059344557852E-4</v>
      </c>
      <c r="T48" s="21">
        <f>+G48/'Total x Ano'!$C$30</f>
        <v>8.9973138464088476E-5</v>
      </c>
      <c r="U48" s="21">
        <f>+H48/'Total x Ano'!$C$30</f>
        <v>4.7060895892509667E-5</v>
      </c>
      <c r="V48" s="21">
        <f>+I48/'Total x Ano'!$C$30</f>
        <v>9.0053087581931697E-5</v>
      </c>
      <c r="W48" s="21">
        <f>+J48/'Total x Ano'!$C$30</f>
        <v>7.9382996451940393E-6</v>
      </c>
      <c r="X48" s="21">
        <f>+K48/'Total x Ano'!$C$30</f>
        <v>2.6882530770750768E-4</v>
      </c>
      <c r="Y48" s="21">
        <f>+L48/'Total x Ano'!$C$30</f>
        <v>3.1501224330100345E-3</v>
      </c>
    </row>
    <row r="49" spans="1:25" x14ac:dyDescent="0.25">
      <c r="A49" s="1" t="s">
        <v>541</v>
      </c>
      <c r="B49" s="174">
        <f>tab_dinamicas!M570</f>
        <v>325251.97657448088</v>
      </c>
      <c r="C49" s="174">
        <f>tab_dinamicas!N570</f>
        <v>52390.029861550684</v>
      </c>
      <c r="D49" s="174">
        <f>tab_dinamicas!O570</f>
        <v>335050.11221918231</v>
      </c>
      <c r="E49" s="174">
        <f>tab_dinamicas!P570</f>
        <v>1425.9064707821919</v>
      </c>
      <c r="F49" s="174">
        <f>tab_dinamicas!Q570</f>
        <v>241875.82082442942</v>
      </c>
      <c r="G49" s="174">
        <f>tab_dinamicas!R570</f>
        <v>16575.078752738329</v>
      </c>
      <c r="H49" s="174">
        <f>tab_dinamicas!S570</f>
        <v>19018.28523156295</v>
      </c>
      <c r="I49" s="174">
        <f>tab_dinamicas!T570</f>
        <v>15197.555076124132</v>
      </c>
      <c r="J49" s="174">
        <f>tab_dinamicas!U570</f>
        <v>12670.726399159359</v>
      </c>
      <c r="K49" s="174">
        <f>tab_dinamicas!V570</f>
        <v>143019.9421853919</v>
      </c>
      <c r="L49" s="174">
        <f t="shared" si="2"/>
        <v>1162475.4335954022</v>
      </c>
      <c r="N49" s="124" t="s">
        <v>541</v>
      </c>
      <c r="O49" s="21">
        <f>+B49/'Total x Ano'!$C$30</f>
        <v>5.353339229497241E-3</v>
      </c>
      <c r="P49" s="21">
        <f>+C49/'Total x Ano'!$C$30</f>
        <v>8.622902312421367E-4</v>
      </c>
      <c r="Q49" s="21">
        <f>+D49/'Total x Ano'!$C$30</f>
        <v>5.5146072545993229E-3</v>
      </c>
      <c r="R49" s="21">
        <f>+E49/'Total x Ano'!$C$30</f>
        <v>2.346906889859983E-5</v>
      </c>
      <c r="S49" s="21">
        <f>+F49/'Total x Ano'!$C$30</f>
        <v>3.9810467377428887E-3</v>
      </c>
      <c r="T49" s="21">
        <f>+G49/'Total x Ano'!$C$30</f>
        <v>2.7281008482579093E-4</v>
      </c>
      <c r="U49" s="21">
        <f>+H49/'Total x Ano'!$C$30</f>
        <v>3.1302294756256377E-4</v>
      </c>
      <c r="V49" s="21">
        <f>+I49/'Total x Ano'!$C$30</f>
        <v>2.5013735085735841E-4</v>
      </c>
      <c r="W49" s="21">
        <f>+J49/'Total x Ano'!$C$30</f>
        <v>2.0854814600431264E-4</v>
      </c>
      <c r="X49" s="21">
        <f>+K49/'Total x Ano'!$C$30</f>
        <v>2.3539726803971008E-3</v>
      </c>
      <c r="Y49" s="21">
        <f>+L49/'Total x Ano'!$C$30</f>
        <v>1.9133243731627315E-2</v>
      </c>
    </row>
    <row r="50" spans="1:25" x14ac:dyDescent="0.25">
      <c r="A50" s="1" t="s">
        <v>542</v>
      </c>
      <c r="B50" s="174">
        <f>tab_dinamicas!M571</f>
        <v>2370.6553604740716</v>
      </c>
      <c r="C50" s="174">
        <f>tab_dinamicas!N571</f>
        <v>800.14920873093206</v>
      </c>
      <c r="D50" s="174">
        <f>tab_dinamicas!O571</f>
        <v>94939.106854148253</v>
      </c>
      <c r="E50" s="174">
        <f>tab_dinamicas!P571</f>
        <v>863.93605849413177</v>
      </c>
      <c r="F50" s="174">
        <f>tab_dinamicas!Q571</f>
        <v>22627.323120009743</v>
      </c>
      <c r="G50" s="174">
        <f>tab_dinamicas!R571</f>
        <v>4354.8070565115431</v>
      </c>
      <c r="H50" s="174">
        <f>tab_dinamicas!S571</f>
        <v>2652.511367882691</v>
      </c>
      <c r="I50" s="174">
        <f>tab_dinamicas!T571</f>
        <v>737.51666125268036</v>
      </c>
      <c r="J50" s="174">
        <f>tab_dinamicas!U571</f>
        <v>156.45806522175852</v>
      </c>
      <c r="K50" s="174">
        <f>tab_dinamicas!V571</f>
        <v>9715.3427190765942</v>
      </c>
      <c r="L50" s="174">
        <f t="shared" si="2"/>
        <v>139217.80647180241</v>
      </c>
      <c r="N50" s="124" t="s">
        <v>542</v>
      </c>
      <c r="O50" s="21">
        <f>+B50/'Total x Ano'!$C$30</f>
        <v>3.9018740099608956E-5</v>
      </c>
      <c r="P50" s="21">
        <f>+C50/'Total x Ano'!$C$30</f>
        <v>1.3169697517793819E-5</v>
      </c>
      <c r="Q50" s="21">
        <f>+D50/'Total x Ano'!$C$30</f>
        <v>1.5626077064572667E-3</v>
      </c>
      <c r="R50" s="21">
        <f>+E50/'Total x Ano'!$C$30</f>
        <v>1.4219568601621618E-5</v>
      </c>
      <c r="S50" s="21">
        <f>+F50/'Total x Ano'!$C$30</f>
        <v>3.7242429021524967E-4</v>
      </c>
      <c r="T50" s="21">
        <f>+G50/'Total x Ano'!$C$30</f>
        <v>7.1675996247715841E-5</v>
      </c>
      <c r="U50" s="21">
        <f>+H50/'Total x Ano'!$C$30</f>
        <v>4.3657822811484514E-5</v>
      </c>
      <c r="V50" s="21">
        <f>+I50/'Total x Ano'!$C$30</f>
        <v>1.2138825155418206E-5</v>
      </c>
      <c r="W50" s="21">
        <f>+J50/'Total x Ano'!$C$30</f>
        <v>2.5751514476379459E-6</v>
      </c>
      <c r="X50" s="21">
        <f>+K50/'Total x Ano'!$C$30</f>
        <v>1.5990533202534814E-4</v>
      </c>
      <c r="Y50" s="21">
        <f>+L50/'Total x Ano'!$C$30</f>
        <v>2.2913931305791457E-3</v>
      </c>
    </row>
    <row r="51" spans="1:25" x14ac:dyDescent="0.25">
      <c r="A51" s="1" t="s">
        <v>543</v>
      </c>
      <c r="B51" s="174">
        <f>tab_dinamicas!M572</f>
        <v>8850.0365550928655</v>
      </c>
      <c r="C51" s="174">
        <f>tab_dinamicas!N572</f>
        <v>3591.2721755121288</v>
      </c>
      <c r="D51" s="174">
        <f>tab_dinamicas!O572</f>
        <v>104661.1198498548</v>
      </c>
      <c r="E51" s="174">
        <f>tab_dinamicas!P572</f>
        <v>5205.2116484220242</v>
      </c>
      <c r="F51" s="174">
        <f>tab_dinamicas!Q572</f>
        <v>25682.771452708977</v>
      </c>
      <c r="G51" s="174">
        <f>tab_dinamicas!R572</f>
        <v>5751.5852666863075</v>
      </c>
      <c r="H51" s="174">
        <f>tab_dinamicas!S572</f>
        <v>3672.3524956777742</v>
      </c>
      <c r="I51" s="174">
        <f>tab_dinamicas!T572</f>
        <v>541.572749139606</v>
      </c>
      <c r="J51" s="174">
        <f>tab_dinamicas!U572</f>
        <v>1635.3858317436263</v>
      </c>
      <c r="K51" s="174">
        <f>tab_dinamicas!V572</f>
        <v>17725.071539029981</v>
      </c>
      <c r="L51" s="174">
        <f t="shared" si="2"/>
        <v>177316.37956386807</v>
      </c>
      <c r="N51" s="124" t="s">
        <v>543</v>
      </c>
      <c r="O51" s="21">
        <f>+B51/'Total x Ano'!$C$30</f>
        <v>1.4566321278608474E-4</v>
      </c>
      <c r="P51" s="21">
        <f>+C51/'Total x Ano'!$C$30</f>
        <v>5.9108935857822509E-5</v>
      </c>
      <c r="Q51" s="21">
        <f>+D51/'Total x Ano'!$C$30</f>
        <v>1.7226228249132181E-3</v>
      </c>
      <c r="R51" s="21">
        <f>+E51/'Total x Ano'!$C$30</f>
        <v>8.5672849735788246E-5</v>
      </c>
      <c r="S51" s="21">
        <f>+F51/'Total x Ano'!$C$30</f>
        <v>4.2271407352543696E-4</v>
      </c>
      <c r="T51" s="21">
        <f>+G51/'Total x Ano'!$C$30</f>
        <v>9.4665641587267583E-5</v>
      </c>
      <c r="U51" s="21">
        <f>+H51/'Total x Ano'!$C$30</f>
        <v>6.0443441072069992E-5</v>
      </c>
      <c r="V51" s="21">
        <f>+I51/'Total x Ano'!$C$30</f>
        <v>8.9137740964098794E-6</v>
      </c>
      <c r="W51" s="21">
        <f>+J51/'Total x Ano'!$C$30</f>
        <v>2.6916900615459703E-5</v>
      </c>
      <c r="X51" s="21">
        <f>+K51/'Total x Ano'!$C$30</f>
        <v>2.9173787601504504E-4</v>
      </c>
      <c r="Y51" s="21">
        <f>+L51/'Total x Ano'!$C$30</f>
        <v>2.9184595302046024E-3</v>
      </c>
    </row>
    <row r="52" spans="1:25" x14ac:dyDescent="0.25">
      <c r="A52" s="1" t="s">
        <v>544</v>
      </c>
      <c r="B52" s="174">
        <f>tab_dinamicas!M573</f>
        <v>52308.345945401707</v>
      </c>
      <c r="C52" s="174">
        <f>tab_dinamicas!N573</f>
        <v>34628.328346424714</v>
      </c>
      <c r="D52" s="174">
        <f>tab_dinamicas!O573</f>
        <v>427168.42130712967</v>
      </c>
      <c r="E52" s="174">
        <f>tab_dinamicas!P573</f>
        <v>1668.4515323215583</v>
      </c>
      <c r="F52" s="174">
        <f>tab_dinamicas!Q573</f>
        <v>189379.27156988875</v>
      </c>
      <c r="G52" s="174">
        <f>tab_dinamicas!R573</f>
        <v>48842.726240981719</v>
      </c>
      <c r="H52" s="174">
        <f>tab_dinamicas!S573</f>
        <v>28289.833386283306</v>
      </c>
      <c r="I52" s="174">
        <f>tab_dinamicas!T573</f>
        <v>8902.5504527318208</v>
      </c>
      <c r="J52" s="174">
        <f>tab_dinamicas!U573</f>
        <v>7982.9069819453161</v>
      </c>
      <c r="K52" s="174">
        <f>tab_dinamicas!V573</f>
        <v>183480.46820079917</v>
      </c>
      <c r="L52" s="174">
        <f t="shared" si="2"/>
        <v>982651.30396390765</v>
      </c>
      <c r="N52" s="124" t="s">
        <v>544</v>
      </c>
      <c r="O52" s="21">
        <f>+B52/'Total x Ano'!$C$30</f>
        <v>8.6094579141014966E-4</v>
      </c>
      <c r="P52" s="21">
        <f>+C52/'Total x Ano'!$C$30</f>
        <v>5.6994946054194512E-4</v>
      </c>
      <c r="Q52" s="21">
        <f>+D52/'Total x Ano'!$C$30</f>
        <v>7.0307873036467251E-3</v>
      </c>
      <c r="R52" s="21">
        <f>+E52/'Total x Ano'!$C$30</f>
        <v>2.7461130704140247E-5</v>
      </c>
      <c r="S52" s="21">
        <f>+F52/'Total x Ano'!$C$30</f>
        <v>3.1170032982614014E-3</v>
      </c>
      <c r="T52" s="21">
        <f>+G52/'Total x Ano'!$C$30</f>
        <v>8.0390497612107886E-4</v>
      </c>
      <c r="U52" s="21">
        <f>+H52/'Total x Ano'!$C$30</f>
        <v>4.6562384172952476E-4</v>
      </c>
      <c r="V52" s="21">
        <f>+I52/'Total x Ano'!$C$30</f>
        <v>1.4652754176352922E-4</v>
      </c>
      <c r="W52" s="21">
        <f>+J52/'Total x Ano'!$C$30</f>
        <v>1.3139108196038636E-4</v>
      </c>
      <c r="X52" s="21">
        <f>+K52/'Total x Ano'!$C$30</f>
        <v>3.0199145862559677E-3</v>
      </c>
      <c r="Y52" s="21">
        <f>+L52/'Total x Ano'!$C$30</f>
        <v>1.6173509012394848E-2</v>
      </c>
    </row>
    <row r="53" spans="1:25" x14ac:dyDescent="0.25">
      <c r="A53" s="1" t="s">
        <v>545</v>
      </c>
      <c r="B53" s="174">
        <f>tab_dinamicas!M574</f>
        <v>420768.51950457919</v>
      </c>
      <c r="C53" s="174">
        <f>tab_dinamicas!N574</f>
        <v>94282.615680256713</v>
      </c>
      <c r="D53" s="174">
        <f>tab_dinamicas!O574</f>
        <v>1174742.8525979386</v>
      </c>
      <c r="E53" s="174">
        <f>tab_dinamicas!P574</f>
        <v>9566.7478131480675</v>
      </c>
      <c r="F53" s="174">
        <f>tab_dinamicas!Q574</f>
        <v>609574.24148304004</v>
      </c>
      <c r="G53" s="174">
        <f>tab_dinamicas!R574</f>
        <v>132942.23392101203</v>
      </c>
      <c r="H53" s="174">
        <f>tab_dinamicas!S574</f>
        <v>73107.910910576771</v>
      </c>
      <c r="I53" s="174">
        <f>tab_dinamicas!T574</f>
        <v>19529.42085608824</v>
      </c>
      <c r="J53" s="174">
        <f>tab_dinamicas!U574</f>
        <v>31290.982593491164</v>
      </c>
      <c r="K53" s="174">
        <f>tab_dinamicas!V574</f>
        <v>305731.24109441962</v>
      </c>
      <c r="L53" s="174">
        <f t="shared" si="2"/>
        <v>2871536.7664545504</v>
      </c>
      <c r="N53" s="124" t="s">
        <v>545</v>
      </c>
      <c r="O53" s="21">
        <f>+B53/'Total x Ano'!$C$30</f>
        <v>6.925450986415527E-3</v>
      </c>
      <c r="P53" s="21">
        <f>+C53/'Total x Ano'!$C$30</f>
        <v>1.5518024840201095E-3</v>
      </c>
      <c r="Q53" s="21">
        <f>+D53/'Total x Ano'!$C$30</f>
        <v>1.9335153820176525E-2</v>
      </c>
      <c r="R53" s="21">
        <f>+E53/'Total x Ano'!$C$30</f>
        <v>1.5745960072622266E-4</v>
      </c>
      <c r="S53" s="21">
        <f>+F53/'Total x Ano'!$C$30</f>
        <v>1.0033014202067161E-2</v>
      </c>
      <c r="T53" s="21">
        <f>+G53/'Total x Ano'!$C$30</f>
        <v>2.1881031549807681E-3</v>
      </c>
      <c r="U53" s="21">
        <f>+H53/'Total x Ano'!$C$30</f>
        <v>1.2032869149207401E-3</v>
      </c>
      <c r="V53" s="21">
        <f>+I53/'Total x Ano'!$C$30</f>
        <v>3.2143575543903865E-4</v>
      </c>
      <c r="W53" s="21">
        <f>+J53/'Total x Ano'!$C$30</f>
        <v>5.1501991290402638E-4</v>
      </c>
      <c r="X53" s="21">
        <f>+K53/'Total x Ano'!$C$30</f>
        <v>5.0320464271147759E-3</v>
      </c>
      <c r="Y53" s="21">
        <f>+L53/'Total x Ano'!$C$30</f>
        <v>4.7262773258764892E-2</v>
      </c>
    </row>
    <row r="54" spans="1:25" x14ac:dyDescent="0.25">
      <c r="A54" s="1" t="s">
        <v>546</v>
      </c>
      <c r="B54" s="174">
        <f>tab_dinamicas!M575</f>
        <v>20779.793493839788</v>
      </c>
      <c r="C54" s="174">
        <f>tab_dinamicas!N575</f>
        <v>7261.2800314949618</v>
      </c>
      <c r="D54" s="174">
        <f>tab_dinamicas!O575</f>
        <v>378665.81319455866</v>
      </c>
      <c r="E54" s="174">
        <f>tab_dinamicas!P575</f>
        <v>650.26353783364334</v>
      </c>
      <c r="F54" s="174">
        <f>tab_dinamicas!Q575</f>
        <v>165816.03258101342</v>
      </c>
      <c r="G54" s="174">
        <f>tab_dinamicas!R575</f>
        <v>21649.754015057249</v>
      </c>
      <c r="H54" s="174">
        <f>tab_dinamicas!S575</f>
        <v>9124.8898751728466</v>
      </c>
      <c r="I54" s="174">
        <f>tab_dinamicas!T575</f>
        <v>39648.358435893402</v>
      </c>
      <c r="J54" s="174">
        <f>tab_dinamicas!U575</f>
        <v>6896.0722403304553</v>
      </c>
      <c r="K54" s="174">
        <f>tab_dinamicas!V575</f>
        <v>58385.143074954161</v>
      </c>
      <c r="L54" s="174">
        <f t="shared" si="2"/>
        <v>708877.40048014873</v>
      </c>
      <c r="N54" s="124" t="s">
        <v>546</v>
      </c>
      <c r="O54" s="21">
        <f>+B54/'Total x Ano'!$C$30</f>
        <v>3.4201570383370273E-4</v>
      </c>
      <c r="P54" s="21">
        <f>+C54/'Total x Ano'!$C$30</f>
        <v>1.1951378638298742E-4</v>
      </c>
      <c r="Q54" s="21">
        <f>+D54/'Total x Ano'!$C$30</f>
        <v>6.2324803495228077E-3</v>
      </c>
      <c r="R54" s="21">
        <f>+E54/'Total x Ano'!$C$30</f>
        <v>1.070272145079296E-5</v>
      </c>
      <c r="S54" s="21">
        <f>+F54/'Total x Ano'!$C$30</f>
        <v>2.7291747199951616E-3</v>
      </c>
      <c r="T54" s="21">
        <f>+G54/'Total x Ano'!$C$30</f>
        <v>3.5633442938118863E-4</v>
      </c>
      <c r="U54" s="21">
        <f>+H54/'Total x Ano'!$C$30</f>
        <v>1.5018703790234744E-4</v>
      </c>
      <c r="V54" s="21">
        <f>+I54/'Total x Ano'!$C$30</f>
        <v>6.5257439735014709E-4</v>
      </c>
      <c r="W54" s="21">
        <f>+J54/'Total x Ano'!$C$30</f>
        <v>1.1350281231927936E-4</v>
      </c>
      <c r="X54" s="21">
        <f>+K54/'Total x Ano'!$C$30</f>
        <v>9.6096411199329888E-4</v>
      </c>
      <c r="Y54" s="21">
        <f>+L54/'Total x Ano'!$C$30</f>
        <v>1.1667450070131716E-2</v>
      </c>
    </row>
    <row r="55" spans="1:25" x14ac:dyDescent="0.25">
      <c r="A55" s="1" t="s">
        <v>547</v>
      </c>
      <c r="B55" s="174">
        <f>tab_dinamicas!M576</f>
        <v>754165.66049845237</v>
      </c>
      <c r="C55" s="174">
        <f>tab_dinamicas!N576</f>
        <v>130540.65719083347</v>
      </c>
      <c r="D55" s="174">
        <f>tab_dinamicas!O576</f>
        <v>6317047.577090703</v>
      </c>
      <c r="E55" s="174">
        <f>tab_dinamicas!P576</f>
        <v>16599.379037995019</v>
      </c>
      <c r="F55" s="174">
        <f>tab_dinamicas!Q576</f>
        <v>1342500.9492823584</v>
      </c>
      <c r="G55" s="174">
        <f>tab_dinamicas!R576</f>
        <v>211366.43815638818</v>
      </c>
      <c r="H55" s="174">
        <f>tab_dinamicas!S576</f>
        <v>111264.88393490291</v>
      </c>
      <c r="I55" s="174">
        <f>tab_dinamicas!T576</f>
        <v>187807.5641735518</v>
      </c>
      <c r="J55" s="174">
        <f>tab_dinamicas!U576</f>
        <v>67697.508358017862</v>
      </c>
      <c r="K55" s="174">
        <f>tab_dinamicas!V576</f>
        <v>840484.28223091899</v>
      </c>
      <c r="L55" s="174">
        <f t="shared" si="2"/>
        <v>9979474.8999541216</v>
      </c>
      <c r="N55" s="124" t="s">
        <v>547</v>
      </c>
      <c r="O55" s="21">
        <f>+B55/'Total x Ano'!$C$30</f>
        <v>1.241285190149042E-2</v>
      </c>
      <c r="P55" s="21">
        <f>+C55/'Total x Ano'!$C$30</f>
        <v>2.1485754784460538E-3</v>
      </c>
      <c r="Q55" s="21">
        <f>+D55/'Total x Ano'!$C$30</f>
        <v>0.10397261521728579</v>
      </c>
      <c r="R55" s="21">
        <f>+E55/'Total x Ano'!$C$30</f>
        <v>2.7321004448698248E-4</v>
      </c>
      <c r="S55" s="21">
        <f>+F55/'Total x Ano'!$C$30</f>
        <v>2.2096293074439728E-2</v>
      </c>
      <c r="T55" s="21">
        <f>+G55/'Total x Ano'!$C$30</f>
        <v>3.4788912187366352E-3</v>
      </c>
      <c r="U55" s="21">
        <f>+H55/'Total x Ano'!$C$30</f>
        <v>1.8313145220741653E-3</v>
      </c>
      <c r="V55" s="21">
        <f>+I55/'Total x Ano'!$C$30</f>
        <v>3.0911344843322264E-3</v>
      </c>
      <c r="W55" s="21">
        <f>+J55/'Total x Ano'!$C$30</f>
        <v>1.1142368174024149E-3</v>
      </c>
      <c r="X55" s="21">
        <f>+K55/'Total x Ano'!$C$30</f>
        <v>1.3833574594164757E-2</v>
      </c>
      <c r="Y55" s="21">
        <f>+L55/'Total x Ano'!$C$30</f>
        <v>0.16425269735285916</v>
      </c>
    </row>
    <row r="56" spans="1:25" x14ac:dyDescent="0.25">
      <c r="A56" s="1" t="s">
        <v>548</v>
      </c>
      <c r="B56" s="174">
        <f>tab_dinamicas!M577</f>
        <v>1231609.5585428975</v>
      </c>
      <c r="C56" s="174">
        <f>tab_dinamicas!N577</f>
        <v>300987.68107597437</v>
      </c>
      <c r="D56" s="174">
        <f>tab_dinamicas!O577</f>
        <v>9006436.1578955334</v>
      </c>
      <c r="E56" s="174">
        <f>tab_dinamicas!P577</f>
        <v>124881.34543590747</v>
      </c>
      <c r="F56" s="174">
        <f>tab_dinamicas!Q577</f>
        <v>5788066.606019577</v>
      </c>
      <c r="G56" s="174">
        <f>tab_dinamicas!R577</f>
        <v>792917.84725489933</v>
      </c>
      <c r="H56" s="174">
        <f>tab_dinamicas!S577</f>
        <v>359660.06836049334</v>
      </c>
      <c r="I56" s="174">
        <f>tab_dinamicas!T577</f>
        <v>756922.35668578791</v>
      </c>
      <c r="J56" s="174">
        <f>tab_dinamicas!U577</f>
        <v>152515.39265591066</v>
      </c>
      <c r="K56" s="174">
        <f>tab_dinamicas!V577</f>
        <v>6260014.6991544832</v>
      </c>
      <c r="L56" s="174">
        <f t="shared" si="2"/>
        <v>24774011.713081464</v>
      </c>
      <c r="N56" s="124" t="s">
        <v>548</v>
      </c>
      <c r="O56" s="21">
        <f>+B56/'Total x Ano'!$C$30</f>
        <v>2.027112589632998E-2</v>
      </c>
      <c r="P56" s="21">
        <f>+C56/'Total x Ano'!$C$30</f>
        <v>4.953971925610855E-3</v>
      </c>
      <c r="Q56" s="21">
        <f>+D56/'Total x Ano'!$C$30</f>
        <v>0.1482374019977207</v>
      </c>
      <c r="R56" s="21">
        <f>+E56/'Total x Ano'!$C$30</f>
        <v>2.0554285713967045E-3</v>
      </c>
      <c r="S56" s="21">
        <f>+F56/'Total x Ano'!$C$30</f>
        <v>9.5266089852192024E-2</v>
      </c>
      <c r="T56" s="21">
        <f>+G56/'Total x Ano'!$C$30</f>
        <v>1.3050676162474075E-2</v>
      </c>
      <c r="U56" s="21">
        <f>+H56/'Total x Ano'!$C$30</f>
        <v>5.9196638050160672E-3</v>
      </c>
      <c r="V56" s="21">
        <f>+I56/'Total x Ano'!$C$30</f>
        <v>1.2458224507673766E-2</v>
      </c>
      <c r="W56" s="21">
        <f>+J56/'Total x Ano'!$C$30</f>
        <v>2.5102587944460827E-3</v>
      </c>
      <c r="X56" s="21">
        <f>+K56/'Total x Ano'!$C$30</f>
        <v>0.10303390810766988</v>
      </c>
      <c r="Y56" s="21">
        <f>+L56/'Total x Ano'!$C$30</f>
        <v>0.40775674962053016</v>
      </c>
    </row>
    <row r="57" spans="1:25" x14ac:dyDescent="0.25">
      <c r="A57" s="1" t="s">
        <v>549</v>
      </c>
      <c r="B57" s="174">
        <f>tab_dinamicas!M578</f>
        <v>64711.886650954249</v>
      </c>
      <c r="C57" s="174">
        <f>tab_dinamicas!N578</f>
        <v>78758.383618226275</v>
      </c>
      <c r="D57" s="174">
        <f>tab_dinamicas!O578</f>
        <v>899434.75187308551</v>
      </c>
      <c r="E57" s="174">
        <f>tab_dinamicas!P578</f>
        <v>18638.775158940964</v>
      </c>
      <c r="F57" s="174">
        <f>tab_dinamicas!Q578</f>
        <v>777865.27174291329</v>
      </c>
      <c r="G57" s="174">
        <f>tab_dinamicas!R578</f>
        <v>100824.65640240075</v>
      </c>
      <c r="H57" s="174">
        <f>tab_dinamicas!S578</f>
        <v>62594.309559203291</v>
      </c>
      <c r="I57" s="174">
        <f>tab_dinamicas!T578</f>
        <v>38836.808261941624</v>
      </c>
      <c r="J57" s="174">
        <f>tab_dinamicas!U578</f>
        <v>32411.386910008143</v>
      </c>
      <c r="K57" s="174">
        <f>tab_dinamicas!V578</f>
        <v>320929.682993797</v>
      </c>
      <c r="L57" s="174">
        <f t="shared" si="2"/>
        <v>2395005.9131714706</v>
      </c>
      <c r="N57" s="124" t="s">
        <v>549</v>
      </c>
      <c r="O57" s="21">
        <f>+B57/'Total x Ano'!$C$30</f>
        <v>1.0650963141618384E-3</v>
      </c>
      <c r="P57" s="21">
        <f>+C57/'Total x Ano'!$C$30</f>
        <v>1.2962883396304122E-3</v>
      </c>
      <c r="Q57" s="21">
        <f>+D57/'Total x Ano'!$C$30</f>
        <v>1.4803843445583803E-2</v>
      </c>
      <c r="R57" s="21">
        <f>+E57/'Total x Ano'!$C$30</f>
        <v>3.0677657150313532E-4</v>
      </c>
      <c r="S57" s="21">
        <f>+F57/'Total x Ano'!$C$30</f>
        <v>1.2802925037816937E-2</v>
      </c>
      <c r="T57" s="21">
        <f>+G57/'Total x Ano'!$C$30</f>
        <v>1.6594782731349602E-3</v>
      </c>
      <c r="U57" s="21">
        <f>+H57/'Total x Ano'!$C$30</f>
        <v>1.0302430024736336E-3</v>
      </c>
      <c r="V57" s="21">
        <f>+I57/'Total x Ano'!$C$30</f>
        <v>6.3921705075174295E-4</v>
      </c>
      <c r="W57" s="21">
        <f>+J57/'Total x Ano'!$C$30</f>
        <v>5.3346070592756969E-4</v>
      </c>
      <c r="X57" s="21">
        <f>+K57/'Total x Ano'!$C$30</f>
        <v>5.2821983742422675E-3</v>
      </c>
      <c r="Y57" s="21">
        <f>+L57/'Total x Ano'!$C$30</f>
        <v>3.941952711522629E-2</v>
      </c>
    </row>
    <row r="58" spans="1:25" x14ac:dyDescent="0.25">
      <c r="A58" s="1" t="s">
        <v>550</v>
      </c>
      <c r="B58" s="174">
        <f>tab_dinamicas!M579</f>
        <v>39332.223021000267</v>
      </c>
      <c r="C58" s="174">
        <f>tab_dinamicas!N579</f>
        <v>38380.315922060006</v>
      </c>
      <c r="D58" s="174">
        <f>tab_dinamicas!O579</f>
        <v>632713.94010457897</v>
      </c>
      <c r="E58" s="174">
        <f>tab_dinamicas!P579</f>
        <v>6047.73666854979</v>
      </c>
      <c r="F58" s="174">
        <f>tab_dinamicas!Q579</f>
        <v>224243.34573738018</v>
      </c>
      <c r="G58" s="174">
        <f>tab_dinamicas!R579</f>
        <v>82655.310985741031</v>
      </c>
      <c r="H58" s="174">
        <f>tab_dinamicas!S579</f>
        <v>61880.117919130265</v>
      </c>
      <c r="I58" s="174">
        <f>tab_dinamicas!T579</f>
        <v>47252.408664080678</v>
      </c>
      <c r="J58" s="174">
        <f>tab_dinamicas!U579</f>
        <v>1571.9930731269442</v>
      </c>
      <c r="K58" s="174">
        <f>tab_dinamicas!V579</f>
        <v>159101.11896782034</v>
      </c>
      <c r="L58" s="174">
        <f t="shared" si="2"/>
        <v>1293178.5110634689</v>
      </c>
      <c r="N58" s="124" t="s">
        <v>550</v>
      </c>
      <c r="O58" s="21">
        <f>+B58/'Total x Ano'!$C$30</f>
        <v>6.4737110808437608E-4</v>
      </c>
      <c r="P58" s="21">
        <f>+C58/'Total x Ano'!$C$30</f>
        <v>6.3170361954437365E-4</v>
      </c>
      <c r="Q58" s="21">
        <f>+D58/'Total x Ano'!$C$30</f>
        <v>1.0413871707359097E-2</v>
      </c>
      <c r="R58" s="21">
        <f>+E58/'Total x Ano'!$C$30</f>
        <v>9.9540012941328631E-5</v>
      </c>
      <c r="S58" s="21">
        <f>+F58/'Total x Ano'!$C$30</f>
        <v>3.6908329115556771E-3</v>
      </c>
      <c r="T58" s="21">
        <f>+G58/'Total x Ano'!$C$30</f>
        <v>1.3604280702193851E-3</v>
      </c>
      <c r="U58" s="21">
        <f>+H58/'Total x Ano'!$C$30</f>
        <v>1.0184880850571474E-3</v>
      </c>
      <c r="V58" s="21">
        <f>+I58/'Total x Ano'!$C$30</f>
        <v>7.7772985626032741E-4</v>
      </c>
      <c r="W58" s="21">
        <f>+J58/'Total x Ano'!$C$30</f>
        <v>2.5873515898346318E-5</v>
      </c>
      <c r="X58" s="21">
        <f>+K58/'Total x Ano'!$C$30</f>
        <v>2.618653606959097E-3</v>
      </c>
      <c r="Y58" s="21">
        <f>+L58/'Total x Ano'!$C$30</f>
        <v>2.1284492493879162E-2</v>
      </c>
    </row>
    <row r="59" spans="1:25" x14ac:dyDescent="0.25">
      <c r="A59" s="1" t="s">
        <v>551</v>
      </c>
      <c r="B59" s="174">
        <f>tab_dinamicas!M580</f>
        <v>233505.71372174</v>
      </c>
      <c r="C59" s="174">
        <f>tab_dinamicas!N580</f>
        <v>52681.928109092798</v>
      </c>
      <c r="D59" s="174">
        <f>tab_dinamicas!O580</f>
        <v>1341285.6250186821</v>
      </c>
      <c r="E59" s="174">
        <f>tab_dinamicas!P580</f>
        <v>5512.1470066479296</v>
      </c>
      <c r="F59" s="174">
        <f>tab_dinamicas!Q580</f>
        <v>673171.81646249222</v>
      </c>
      <c r="G59" s="174">
        <f>tab_dinamicas!R580</f>
        <v>106566.53947071912</v>
      </c>
      <c r="H59" s="174">
        <f>tab_dinamicas!S580</f>
        <v>44022.903091685053</v>
      </c>
      <c r="I59" s="174">
        <f>tab_dinamicas!T580</f>
        <v>29552.397431078767</v>
      </c>
      <c r="J59" s="174">
        <f>tab_dinamicas!U580</f>
        <v>4707.3129578011385</v>
      </c>
      <c r="K59" s="174">
        <f>tab_dinamicas!V580</f>
        <v>429177.00724605459</v>
      </c>
      <c r="L59" s="174">
        <f t="shared" si="2"/>
        <v>2920183.3905159938</v>
      </c>
      <c r="N59" s="124" t="s">
        <v>551</v>
      </c>
      <c r="O59" s="21">
        <f>+B59/'Total x Ano'!$C$30</f>
        <v>3.843282708820347E-3</v>
      </c>
      <c r="P59" s="21">
        <f>+C59/'Total x Ano'!$C$30</f>
        <v>8.6709459970761441E-4</v>
      </c>
      <c r="Q59" s="21">
        <f>+D59/'Total x Ano'!$C$30</f>
        <v>2.2076289989060142E-2</v>
      </c>
      <c r="R59" s="21">
        <f>+E59/'Total x Ano'!$C$30</f>
        <v>9.0724714789509951E-5</v>
      </c>
      <c r="S59" s="21">
        <f>+F59/'Total x Ano'!$C$30</f>
        <v>1.1079770002367212E-2</v>
      </c>
      <c r="T59" s="21">
        <f>+G59/'Total x Ano'!$C$30</f>
        <v>1.7539842257337627E-3</v>
      </c>
      <c r="U59" s="21">
        <f>+H59/'Total x Ano'!$C$30</f>
        <v>7.2457525577282987E-4</v>
      </c>
      <c r="V59" s="21">
        <f>+I59/'Total x Ano'!$C$30</f>
        <v>4.864044491279505E-4</v>
      </c>
      <c r="W59" s="21">
        <f>+J59/'Total x Ano'!$C$30</f>
        <v>7.7477909244148442E-5</v>
      </c>
      <c r="X59" s="21">
        <f>+K59/'Total x Ano'!$C$30</f>
        <v>7.0638467242716482E-3</v>
      </c>
      <c r="Y59" s="21">
        <f>+L59/'Total x Ano'!$C$30</f>
        <v>4.8063450578895169E-2</v>
      </c>
    </row>
    <row r="60" spans="1:25" x14ac:dyDescent="0.25">
      <c r="A60" s="1" t="s">
        <v>552</v>
      </c>
      <c r="B60" s="174">
        <f>tab_dinamicas!M581</f>
        <v>3422.8729584052185</v>
      </c>
      <c r="C60" s="174">
        <f>tab_dinamicas!N581</f>
        <v>12579.082666034166</v>
      </c>
      <c r="D60" s="174">
        <f>tab_dinamicas!O581</f>
        <v>178172.78887636584</v>
      </c>
      <c r="E60" s="174">
        <f>tab_dinamicas!P581</f>
        <v>207.96841398666757</v>
      </c>
      <c r="F60" s="174">
        <f>tab_dinamicas!Q581</f>
        <v>42258.234772247488</v>
      </c>
      <c r="G60" s="174">
        <f>tab_dinamicas!R581</f>
        <v>11342.226118981975</v>
      </c>
      <c r="H60" s="174">
        <f>tab_dinamicas!S581</f>
        <v>9748.2180743555018</v>
      </c>
      <c r="I60" s="174">
        <f>tab_dinamicas!T581</f>
        <v>1817.4950388135233</v>
      </c>
      <c r="J60" s="174">
        <f>tab_dinamicas!U581</f>
        <v>718.99305978229586</v>
      </c>
      <c r="K60" s="174">
        <f>tab_dinamicas!V581</f>
        <v>32001.710156975587</v>
      </c>
      <c r="L60" s="174">
        <f t="shared" si="2"/>
        <v>292269.59013594827</v>
      </c>
      <c r="N60" s="124" t="s">
        <v>552</v>
      </c>
      <c r="O60" s="21">
        <f>+B60/'Total x Ano'!$C$30</f>
        <v>5.6337244369120337E-5</v>
      </c>
      <c r="P60" s="21">
        <f>+C60/'Total x Ano'!$C$30</f>
        <v>2.070397770257637E-4</v>
      </c>
      <c r="Q60" s="21">
        <f>+D60/'Total x Ano'!$C$30</f>
        <v>2.9325552157016934E-3</v>
      </c>
      <c r="R60" s="21">
        <f>+E60/'Total x Ano'!$C$30</f>
        <v>3.422962961875206E-6</v>
      </c>
      <c r="S60" s="21">
        <f>+F60/'Total x Ano'!$C$30</f>
        <v>6.9553048795622965E-4</v>
      </c>
      <c r="T60" s="21">
        <f>+G60/'Total x Ano'!$C$30</f>
        <v>1.8668229067216808E-4</v>
      </c>
      <c r="U60" s="21">
        <f>+H60/'Total x Ano'!$C$30</f>
        <v>1.6044642921083423E-4</v>
      </c>
      <c r="V60" s="21">
        <f>+I60/'Total x Ano'!$C$30</f>
        <v>2.9914245543313416E-5</v>
      </c>
      <c r="W60" s="21">
        <f>+J60/'Total x Ano'!$C$30</f>
        <v>1.1833944233656075E-5</v>
      </c>
      <c r="X60" s="21">
        <f>+K60/'Total x Ano'!$C$30</f>
        <v>5.2671781490344703E-4</v>
      </c>
      <c r="Y60" s="21">
        <f>+L60/'Total x Ano'!$C$30</f>
        <v>4.8104804125781008E-3</v>
      </c>
    </row>
    <row r="61" spans="1:25" x14ac:dyDescent="0.25">
      <c r="A61" s="1" t="s">
        <v>553</v>
      </c>
      <c r="B61" s="174">
        <f>tab_dinamicas!M582</f>
        <v>4664.7303541335432</v>
      </c>
      <c r="C61" s="174">
        <f>tab_dinamicas!N582</f>
        <v>13033.181283190195</v>
      </c>
      <c r="D61" s="174">
        <f>tab_dinamicas!O582</f>
        <v>138245.01626569626</v>
      </c>
      <c r="E61" s="174">
        <f>tab_dinamicas!P582</f>
        <v>4834.2974394329003</v>
      </c>
      <c r="F61" s="174">
        <f>tab_dinamicas!Q582</f>
        <v>18026.282050861289</v>
      </c>
      <c r="G61" s="174">
        <f>tab_dinamicas!R582</f>
        <v>11561.828139387322</v>
      </c>
      <c r="H61" s="174">
        <f>tab_dinamicas!S582</f>
        <v>7114.313209918203</v>
      </c>
      <c r="I61" s="174">
        <f>tab_dinamicas!T582</f>
        <v>10261.399548994044</v>
      </c>
      <c r="J61" s="174">
        <f>tab_dinamicas!U582</f>
        <v>253.66350059314286</v>
      </c>
      <c r="K61" s="174">
        <f>tab_dinamicas!V582</f>
        <v>34561.757105215613</v>
      </c>
      <c r="L61" s="174">
        <f t="shared" si="2"/>
        <v>242556.46889742254</v>
      </c>
      <c r="N61" s="124" t="s">
        <v>553</v>
      </c>
      <c r="O61" s="21">
        <f>+B61/'Total x Ano'!$C$30</f>
        <v>7.6777039951642635E-5</v>
      </c>
      <c r="P61" s="21">
        <f>+C61/'Total x Ano'!$C$30</f>
        <v>2.1451380982606905E-4</v>
      </c>
      <c r="Q61" s="21">
        <f>+D61/'Total x Ano'!$C$30</f>
        <v>2.2753819258901982E-3</v>
      </c>
      <c r="R61" s="21">
        <f>+E61/'Total x Ano'!$C$30</f>
        <v>7.9567953443775353E-5</v>
      </c>
      <c r="S61" s="21">
        <f>+F61/'Total x Ano'!$C$30</f>
        <v>2.9669551552366838E-4</v>
      </c>
      <c r="T61" s="21">
        <f>+G61/'Total x Ano'!$C$30</f>
        <v>1.9029673176825039E-4</v>
      </c>
      <c r="U61" s="21">
        <f>+H61/'Total x Ano'!$C$30</f>
        <v>1.1709485180903805E-4</v>
      </c>
      <c r="V61" s="21">
        <f>+I61/'Total x Ano'!$C$30</f>
        <v>1.6889290984092089E-4</v>
      </c>
      <c r="W61" s="21">
        <f>+J61/'Total x Ano'!$C$30</f>
        <v>4.1750607732460808E-6</v>
      </c>
      <c r="X61" s="21">
        <f>+K61/'Total x Ano'!$C$30</f>
        <v>5.6885376101423017E-4</v>
      </c>
      <c r="Y61" s="21">
        <f>+L61/'Total x Ano'!$C$30</f>
        <v>3.9922495598410396E-3</v>
      </c>
    </row>
    <row r="62" spans="1:25" x14ac:dyDescent="0.25">
      <c r="A62" s="1" t="s">
        <v>554</v>
      </c>
      <c r="B62" s="174">
        <f>tab_dinamicas!M583</f>
        <v>30949.126744261986</v>
      </c>
      <c r="C62" s="174">
        <f>tab_dinamicas!N583</f>
        <v>11427.861491174122</v>
      </c>
      <c r="D62" s="174">
        <f>tab_dinamicas!O583</f>
        <v>363194.10041636549</v>
      </c>
      <c r="E62" s="174">
        <f>tab_dinamicas!P583</f>
        <v>3434.3979174418328</v>
      </c>
      <c r="F62" s="174">
        <f>tab_dinamicas!Q583</f>
        <v>121387.77859731097</v>
      </c>
      <c r="G62" s="174">
        <f>tab_dinamicas!R583</f>
        <v>21563.273529156948</v>
      </c>
      <c r="H62" s="174">
        <f>tab_dinamicas!S583</f>
        <v>16572.040715883184</v>
      </c>
      <c r="I62" s="174">
        <f>tab_dinamicas!T583</f>
        <v>7932.2356861024346</v>
      </c>
      <c r="J62" s="174">
        <f>tab_dinamicas!U583</f>
        <v>714.33881935465502</v>
      </c>
      <c r="K62" s="174">
        <f>tab_dinamicas!V583</f>
        <v>65161.360731855333</v>
      </c>
      <c r="L62" s="174">
        <f t="shared" si="2"/>
        <v>642336.51464890689</v>
      </c>
      <c r="N62" s="124" t="s">
        <v>554</v>
      </c>
      <c r="O62" s="21">
        <f>+B62/'Total x Ano'!$C$30</f>
        <v>5.0939328966937065E-4</v>
      </c>
      <c r="P62" s="21">
        <f>+C62/'Total x Ano'!$C$30</f>
        <v>1.8809176772505799E-4</v>
      </c>
      <c r="Q62" s="21">
        <f>+D62/'Total x Ano'!$C$30</f>
        <v>5.977830622762274E-3</v>
      </c>
      <c r="R62" s="21">
        <f>+E62/'Total x Ano'!$C$30</f>
        <v>5.6526934270405005E-5</v>
      </c>
      <c r="S62" s="21">
        <f>+F62/'Total x Ano'!$C$30</f>
        <v>1.9979277727700541E-3</v>
      </c>
      <c r="T62" s="21">
        <f>+G62/'Total x Ano'!$C$30</f>
        <v>3.5491104255774202E-4</v>
      </c>
      <c r="U62" s="21">
        <f>+H62/'Total x Ano'!$C$30</f>
        <v>2.7276008161889701E-4</v>
      </c>
      <c r="V62" s="21">
        <f>+I62/'Total x Ano'!$C$30</f>
        <v>1.3055708046191109E-4</v>
      </c>
      <c r="W62" s="21">
        <f>+J62/'Total x Ano'!$C$30</f>
        <v>1.1757339847951148E-5</v>
      </c>
      <c r="X62" s="21">
        <f>+K62/'Total x Ano'!$C$30</f>
        <v>1.0724942314789649E-3</v>
      </c>
      <c r="Y62" s="21">
        <f>+L62/'Total x Ano'!$C$30</f>
        <v>1.0572250163162626E-2</v>
      </c>
    </row>
    <row r="63" spans="1:25" x14ac:dyDescent="0.25">
      <c r="A63" s="1" t="s">
        <v>555</v>
      </c>
      <c r="B63" s="174">
        <f>tab_dinamicas!M584</f>
        <v>25754.231067286815</v>
      </c>
      <c r="C63" s="174">
        <f>tab_dinamicas!N584</f>
        <v>19683.746540086038</v>
      </c>
      <c r="D63" s="174">
        <f>tab_dinamicas!O584</f>
        <v>532075.38086363778</v>
      </c>
      <c r="E63" s="174">
        <f>tab_dinamicas!P584</f>
        <v>702.21931785379468</v>
      </c>
      <c r="F63" s="174">
        <f>tab_dinamicas!Q584</f>
        <v>362536.28075358854</v>
      </c>
      <c r="G63" s="174">
        <f>tab_dinamicas!R584</f>
        <v>52500.213442345659</v>
      </c>
      <c r="H63" s="174">
        <f>tab_dinamicas!S584</f>
        <v>19391.846093653017</v>
      </c>
      <c r="I63" s="174">
        <f>tab_dinamicas!T584</f>
        <v>2869.8945325473442</v>
      </c>
      <c r="J63" s="174">
        <f>tab_dinamicas!U584</f>
        <v>184453.77868066341</v>
      </c>
      <c r="K63" s="174">
        <f>tab_dinamicas!V584</f>
        <v>217416.82024014794</v>
      </c>
      <c r="L63" s="174">
        <f t="shared" si="2"/>
        <v>1417384.4115318102</v>
      </c>
      <c r="N63" s="124" t="s">
        <v>555</v>
      </c>
      <c r="O63" s="21">
        <f>+B63/'Total x Ano'!$C$30</f>
        <v>4.2389023104513366E-4</v>
      </c>
      <c r="P63" s="21">
        <f>+C63/'Total x Ano'!$C$30</f>
        <v>3.2397580991300499E-4</v>
      </c>
      <c r="Q63" s="21">
        <f>+D63/'Total x Ano'!$C$30</f>
        <v>8.7574564171010796E-3</v>
      </c>
      <c r="R63" s="21">
        <f>+E63/'Total x Ano'!$C$30</f>
        <v>1.1557864341269179E-5</v>
      </c>
      <c r="S63" s="21">
        <f>+F63/'Total x Ano'!$C$30</f>
        <v>5.9670035346573317E-3</v>
      </c>
      <c r="T63" s="21">
        <f>+G63/'Total x Ano'!$C$30</f>
        <v>8.6410374853949023E-4</v>
      </c>
      <c r="U63" s="21">
        <f>+H63/'Total x Ano'!$C$30</f>
        <v>3.1917140525586737E-4</v>
      </c>
      <c r="V63" s="21">
        <f>+I63/'Total x Ano'!$C$30</f>
        <v>4.723574364531858E-5</v>
      </c>
      <c r="W63" s="21">
        <f>+J63/'Total x Ano'!$C$30</f>
        <v>3.0359343541578082E-3</v>
      </c>
      <c r="X63" s="21">
        <f>+K63/'Total x Ano'!$C$30</f>
        <v>3.5784747727047421E-3</v>
      </c>
      <c r="Y63" s="21">
        <f>+L63/'Total x Ano'!$C$30</f>
        <v>2.3328803881361042E-2</v>
      </c>
    </row>
    <row r="64" spans="1:25" x14ac:dyDescent="0.25">
      <c r="A64" s="1" t="s">
        <v>95</v>
      </c>
      <c r="B64" s="154">
        <f t="shared" ref="B64:K64" si="3">SUM(B37:B63)</f>
        <v>3314483.40066511</v>
      </c>
      <c r="C64" s="154">
        <f t="shared" si="3"/>
        <v>969011.99616174481</v>
      </c>
      <c r="D64" s="154">
        <f t="shared" si="3"/>
        <v>23209322.455032997</v>
      </c>
      <c r="E64" s="154">
        <f t="shared" si="3"/>
        <v>208947.98748385886</v>
      </c>
      <c r="F64" s="154">
        <f t="shared" si="3"/>
        <v>11036376.564653276</v>
      </c>
      <c r="G64" s="154">
        <f t="shared" si="3"/>
        <v>1709703.9459851205</v>
      </c>
      <c r="H64" s="154">
        <f t="shared" si="3"/>
        <v>892095.14828170836</v>
      </c>
      <c r="I64" s="154">
        <f t="shared" si="3"/>
        <v>1203630.0828851692</v>
      </c>
      <c r="J64" s="154">
        <f t="shared" si="3"/>
        <v>547018.13995281386</v>
      </c>
      <c r="K64" s="154">
        <f t="shared" si="3"/>
        <v>9370866.3951035608</v>
      </c>
      <c r="L64" s="174">
        <f t="shared" si="2"/>
        <v>52461456.116205364</v>
      </c>
      <c r="N64" s="124" t="s">
        <v>95</v>
      </c>
      <c r="O64" s="21">
        <f>+B64/'Total x Ano'!$C$30</f>
        <v>5.4553254990703431E-2</v>
      </c>
      <c r="P64" s="21">
        <f>+C64/'Total x Ano'!$C$30</f>
        <v>1.5949018934611151E-2</v>
      </c>
      <c r="Q64" s="21">
        <f>+D64/'Total x Ano'!$C$30</f>
        <v>0.38200344759512134</v>
      </c>
      <c r="R64" s="21">
        <f>+E64/'Total x Ano'!$C$30</f>
        <v>3.4390858131055631E-3</v>
      </c>
      <c r="S64" s="21">
        <f>+F64/'Total x Ano'!$C$30</f>
        <v>0.18164829692136567</v>
      </c>
      <c r="T64" s="21">
        <f>+G64/'Total x Ano'!$C$30</f>
        <v>2.8140106330060925E-2</v>
      </c>
      <c r="U64" s="21">
        <f>+H64/'Total x Ano'!$C$30</f>
        <v>1.4683040527647713E-2</v>
      </c>
      <c r="V64" s="21">
        <f>+I64/'Total x Ano'!$C$30</f>
        <v>1.9810610248625744E-2</v>
      </c>
      <c r="W64" s="21">
        <f>+J64/'Total x Ano'!$C$30</f>
        <v>9.0034000675332689E-3</v>
      </c>
      <c r="X64" s="21">
        <f>+K64/'Total x Ano'!$C$30</f>
        <v>0.15423557826034512</v>
      </c>
      <c r="Y64" s="21">
        <f>+L64/'Total x Ano'!$C$30</f>
        <v>0.86346583968912005</v>
      </c>
    </row>
    <row r="65" spans="1:25" x14ac:dyDescent="0.25">
      <c r="A65" s="22"/>
      <c r="B65" s="175"/>
      <c r="C65" s="174"/>
      <c r="D65" s="174"/>
      <c r="E65" s="174"/>
      <c r="F65" s="174"/>
      <c r="G65" s="174"/>
      <c r="H65" s="174"/>
      <c r="I65" s="174"/>
      <c r="J65" s="174"/>
      <c r="K65" s="174"/>
      <c r="L65" s="175"/>
    </row>
    <row r="66" spans="1:25" x14ac:dyDescent="0.25">
      <c r="A66" s="1"/>
      <c r="B66" s="156"/>
      <c r="L66" s="156"/>
    </row>
    <row r="67" spans="1:25" s="134" customFormat="1" x14ac:dyDescent="0.25">
      <c r="A67" s="124"/>
      <c r="B67" s="173">
        <v>2009</v>
      </c>
      <c r="C67" s="156">
        <v>2009</v>
      </c>
      <c r="D67" s="156">
        <v>2009</v>
      </c>
      <c r="E67" s="156">
        <v>2009</v>
      </c>
      <c r="F67" s="156">
        <v>2009</v>
      </c>
      <c r="G67" s="156">
        <v>2009</v>
      </c>
      <c r="H67" s="156">
        <v>2009</v>
      </c>
      <c r="I67" s="156">
        <v>2009</v>
      </c>
      <c r="J67" s="156">
        <v>2009</v>
      </c>
      <c r="K67" s="156">
        <v>2009</v>
      </c>
      <c r="L67" s="156">
        <v>2009</v>
      </c>
      <c r="M67" s="159"/>
      <c r="N67" s="124"/>
      <c r="O67" s="16">
        <v>2009</v>
      </c>
      <c r="P67" s="124">
        <v>2009</v>
      </c>
      <c r="Q67" s="124">
        <v>2009</v>
      </c>
      <c r="R67" s="124">
        <v>2009</v>
      </c>
      <c r="S67" s="124">
        <v>2009</v>
      </c>
      <c r="T67" s="124">
        <v>2009</v>
      </c>
      <c r="U67" s="124">
        <v>2009</v>
      </c>
      <c r="V67" s="124">
        <v>2009</v>
      </c>
      <c r="W67" s="124">
        <v>2009</v>
      </c>
      <c r="X67" s="124">
        <v>2009</v>
      </c>
      <c r="Y67" s="124">
        <v>2009</v>
      </c>
    </row>
    <row r="68" spans="1:25" s="134" customFormat="1" x14ac:dyDescent="0.25">
      <c r="A68" s="124"/>
      <c r="B68" s="156" t="s">
        <v>780</v>
      </c>
      <c r="C68" s="156" t="s">
        <v>782</v>
      </c>
      <c r="D68" s="156" t="s">
        <v>23</v>
      </c>
      <c r="E68" s="156" t="s">
        <v>787</v>
      </c>
      <c r="F68" s="156" t="s">
        <v>788</v>
      </c>
      <c r="G68" s="156" t="s">
        <v>791</v>
      </c>
      <c r="H68" s="156" t="s">
        <v>25</v>
      </c>
      <c r="I68" s="156" t="s">
        <v>24</v>
      </c>
      <c r="J68" s="156" t="s">
        <v>35</v>
      </c>
      <c r="K68" s="156" t="s">
        <v>795</v>
      </c>
      <c r="L68" s="156" t="s">
        <v>935</v>
      </c>
      <c r="M68" s="159"/>
      <c r="N68" s="124"/>
      <c r="O68" s="124" t="s">
        <v>780</v>
      </c>
      <c r="P68" s="124" t="s">
        <v>782</v>
      </c>
      <c r="Q68" s="124" t="s">
        <v>23</v>
      </c>
      <c r="R68" s="124" t="s">
        <v>787</v>
      </c>
      <c r="S68" s="124" t="s">
        <v>788</v>
      </c>
      <c r="T68" s="124" t="s">
        <v>791</v>
      </c>
      <c r="U68" s="124" t="s">
        <v>25</v>
      </c>
      <c r="V68" s="124" t="s">
        <v>24</v>
      </c>
      <c r="W68" s="124" t="s">
        <v>35</v>
      </c>
      <c r="X68" s="124" t="s">
        <v>795</v>
      </c>
      <c r="Y68" s="124" t="s">
        <v>935</v>
      </c>
    </row>
    <row r="69" spans="1:25" x14ac:dyDescent="0.25">
      <c r="A69" s="1" t="s">
        <v>529</v>
      </c>
      <c r="B69" s="174">
        <f>tab_dinamicas!M590</f>
        <v>1883.8241833914187</v>
      </c>
      <c r="C69" s="174">
        <f>tab_dinamicas!N590</f>
        <v>527.48852497769406</v>
      </c>
      <c r="D69" s="174">
        <f>tab_dinamicas!O590</f>
        <v>87739.294959088991</v>
      </c>
      <c r="E69" s="174">
        <f>tab_dinamicas!P590</f>
        <v>89.755824602689771</v>
      </c>
      <c r="F69" s="174">
        <f>tab_dinamicas!Q590</f>
        <v>12722.993602161936</v>
      </c>
      <c r="G69" s="174">
        <f>tab_dinamicas!R590</f>
        <v>5948.7257193482073</v>
      </c>
      <c r="H69" s="174">
        <f>tab_dinamicas!S590</f>
        <v>2213.2616007899483</v>
      </c>
      <c r="I69" s="174">
        <f>tab_dinamicas!T590</f>
        <v>3589.4638472746142</v>
      </c>
      <c r="J69" s="174">
        <f>tab_dinamicas!U590</f>
        <v>366.15655933368635</v>
      </c>
      <c r="K69" s="174">
        <f>tab_dinamicas!V590</f>
        <v>5347.3901960421263</v>
      </c>
      <c r="L69" s="174">
        <f>SUM(B69:K69)</f>
        <v>120428.3550170113</v>
      </c>
      <c r="N69" s="124" t="s">
        <v>529</v>
      </c>
      <c r="O69" s="21">
        <f>+B69/'Total x Ano'!$D$30</f>
        <v>2.9099184876233006E-5</v>
      </c>
      <c r="P69" s="21">
        <f>+C69/'Total x Ano'!$D$30</f>
        <v>8.1480460033079819E-6</v>
      </c>
      <c r="Q69" s="21">
        <f>+D69/'Total x Ano'!$D$30</f>
        <v>1.3552973719280364E-3</v>
      </c>
      <c r="R69" s="21">
        <f>+E69/'Total x Ano'!$D$30</f>
        <v>1.386446440628229E-6</v>
      </c>
      <c r="S69" s="21">
        <f>+F69/'Total x Ano'!$D$30</f>
        <v>1.9653041205890191E-4</v>
      </c>
      <c r="T69" s="21">
        <f>+G69/'Total x Ano'!$D$30</f>
        <v>9.1889185313292327E-5</v>
      </c>
      <c r="U69" s="21">
        <f>+H69/'Total x Ano'!$D$30</f>
        <v>3.41879614184103E-5</v>
      </c>
      <c r="V69" s="21">
        <f>+I69/'Total x Ano'!$D$30</f>
        <v>5.5445976869432725E-5</v>
      </c>
      <c r="W69" s="21">
        <f>+J69/'Total x Ano'!$D$30</f>
        <v>5.6559723076250935E-6</v>
      </c>
      <c r="X69" s="21">
        <f>+K69/'Total x Ano'!$D$30</f>
        <v>8.2600434420505755E-5</v>
      </c>
      <c r="Y69" s="21">
        <f>+L69/'Total x Ano'!$D$30</f>
        <v>1.8602409916363737E-3</v>
      </c>
    </row>
    <row r="70" spans="1:25" x14ac:dyDescent="0.25">
      <c r="A70" s="1" t="s">
        <v>530</v>
      </c>
      <c r="B70" s="174">
        <f>tab_dinamicas!M591</f>
        <v>4642.1366413296646</v>
      </c>
      <c r="C70" s="174">
        <f>tab_dinamicas!N591</f>
        <v>138.67106931494544</v>
      </c>
      <c r="D70" s="174">
        <f>tab_dinamicas!O591</f>
        <v>20260.829601460959</v>
      </c>
      <c r="E70" s="174">
        <f>tab_dinamicas!P591</f>
        <v>0</v>
      </c>
      <c r="F70" s="174">
        <f>tab_dinamicas!Q591</f>
        <v>1867.2292248467736</v>
      </c>
      <c r="G70" s="174">
        <f>tab_dinamicas!R591</f>
        <v>1618.1740776119748</v>
      </c>
      <c r="H70" s="174">
        <f>tab_dinamicas!S591</f>
        <v>1415.2055528343237</v>
      </c>
      <c r="I70" s="174">
        <f>tab_dinamicas!T591</f>
        <v>798.97352153179133</v>
      </c>
      <c r="J70" s="174">
        <f>tab_dinamicas!U591</f>
        <v>17581.827333925354</v>
      </c>
      <c r="K70" s="174">
        <f>tab_dinamicas!V591</f>
        <v>4020.0142721728521</v>
      </c>
      <c r="L70" s="174">
        <f t="shared" ref="L70:L96" si="4">SUM(B70:K70)</f>
        <v>52343.061295028638</v>
      </c>
      <c r="N70" s="124" t="s">
        <v>530</v>
      </c>
      <c r="O70" s="21">
        <f>+B70/'Total x Ano'!$D$30</f>
        <v>7.1706475337629752E-5</v>
      </c>
      <c r="P70" s="21">
        <f>+C70/'Total x Ano'!$D$30</f>
        <v>2.1420338047237433E-6</v>
      </c>
      <c r="Q70" s="21">
        <f>+D70/'Total x Ano'!$D$30</f>
        <v>3.1296637526829428E-4</v>
      </c>
      <c r="R70" s="21">
        <f>+E70/'Total x Ano'!$D$30</f>
        <v>0</v>
      </c>
      <c r="S70" s="21">
        <f>+F70/'Total x Ano'!$D$30</f>
        <v>2.8842844729970156E-5</v>
      </c>
      <c r="T70" s="21">
        <f>+G70/'Total x Ano'!$D$30</f>
        <v>2.4995722563444171E-5</v>
      </c>
      <c r="U70" s="21">
        <f>+H70/'Total x Ano'!$D$30</f>
        <v>2.1860494404344803E-5</v>
      </c>
      <c r="V70" s="21">
        <f>+I70/'Total x Ano'!$D$30</f>
        <v>1.2341639107962222E-5</v>
      </c>
      <c r="W70" s="21">
        <f>+J70/'Total x Ano'!$D$30</f>
        <v>2.7158417890720834E-4</v>
      </c>
      <c r="X70" s="21">
        <f>+K70/'Total x Ano'!$D$30</f>
        <v>6.209663276562116E-5</v>
      </c>
      <c r="Y70" s="21">
        <f>+L70/'Total x Ano'!$D$30</f>
        <v>8.0853639688919859E-4</v>
      </c>
    </row>
    <row r="71" spans="1:25" x14ac:dyDescent="0.25">
      <c r="A71" s="1" t="s">
        <v>531</v>
      </c>
      <c r="B71" s="174">
        <f>tab_dinamicas!M592</f>
        <v>19611.683229427494</v>
      </c>
      <c r="C71" s="174">
        <f>tab_dinamicas!N592</f>
        <v>25648.442158098664</v>
      </c>
      <c r="D71" s="174">
        <f>tab_dinamicas!O592</f>
        <v>215284.08417247725</v>
      </c>
      <c r="E71" s="174">
        <f>tab_dinamicas!P592</f>
        <v>125.32152615524747</v>
      </c>
      <c r="F71" s="174">
        <f>tab_dinamicas!Q592</f>
        <v>60049.681358453425</v>
      </c>
      <c r="G71" s="174">
        <f>tab_dinamicas!R592</f>
        <v>8899.8934892443795</v>
      </c>
      <c r="H71" s="174">
        <f>tab_dinamicas!S592</f>
        <v>5262.5397255616454</v>
      </c>
      <c r="I71" s="174">
        <f>tab_dinamicas!T592</f>
        <v>10930.677049388732</v>
      </c>
      <c r="J71" s="174">
        <f>tab_dinamicas!U592</f>
        <v>9823.8062773368383</v>
      </c>
      <c r="K71" s="174">
        <f>tab_dinamicas!V592</f>
        <v>36999.76579617316</v>
      </c>
      <c r="L71" s="174">
        <f t="shared" si="4"/>
        <v>392635.89478231687</v>
      </c>
      <c r="N71" s="124" t="s">
        <v>531</v>
      </c>
      <c r="O71" s="21">
        <f>+B71/'Total x Ano'!$D$30</f>
        <v>3.0293909647121937E-4</v>
      </c>
      <c r="P71" s="21">
        <f>+C71/'Total x Ano'!$D$30</f>
        <v>3.9618811921303713E-4</v>
      </c>
      <c r="Q71" s="21">
        <f>+D71/'Total x Ano'!$D$30</f>
        <v>3.3254649884403645E-3</v>
      </c>
      <c r="R71" s="21">
        <f>+E71/'Total x Ano'!$D$30</f>
        <v>1.9358251638950844E-6</v>
      </c>
      <c r="S71" s="21">
        <f>+F71/'Total x Ano'!$D$30</f>
        <v>9.2757954538130434E-4</v>
      </c>
      <c r="T71" s="21">
        <f>+G71/'Total x Ano'!$D$30</f>
        <v>1.3747548646289681E-4</v>
      </c>
      <c r="U71" s="21">
        <f>+H71/'Total x Ano'!$D$30</f>
        <v>8.1289760341090437E-5</v>
      </c>
      <c r="V71" s="21">
        <f>+I71/'Total x Ano'!$D$30</f>
        <v>1.6884473354086401E-4</v>
      </c>
      <c r="W71" s="21">
        <f>+J71/'Total x Ano'!$D$30</f>
        <v>1.5174704602097485E-4</v>
      </c>
      <c r="X71" s="21">
        <f>+K71/'Total x Ano'!$D$30</f>
        <v>5.7153052539216586E-4</v>
      </c>
      <c r="Y71" s="21">
        <f>+L71/'Total x Ano'!$D$30</f>
        <v>6.0649951264278128E-3</v>
      </c>
    </row>
    <row r="72" spans="1:25" x14ac:dyDescent="0.25">
      <c r="A72" s="1" t="s">
        <v>532</v>
      </c>
      <c r="B72" s="174">
        <f>tab_dinamicas!M593</f>
        <v>278.64263792509001</v>
      </c>
      <c r="C72" s="174">
        <f>tab_dinamicas!N593</f>
        <v>775.76130897069015</v>
      </c>
      <c r="D72" s="174">
        <f>tab_dinamicas!O593</f>
        <v>23293.298614337134</v>
      </c>
      <c r="E72" s="174">
        <f>tab_dinamicas!P593</f>
        <v>132.56072942793892</v>
      </c>
      <c r="F72" s="174">
        <f>tab_dinamicas!Q593</f>
        <v>5393.9807702072903</v>
      </c>
      <c r="G72" s="174">
        <f>tab_dinamicas!R593</f>
        <v>2192.8016327854712</v>
      </c>
      <c r="H72" s="174">
        <f>tab_dinamicas!S593</f>
        <v>1479.5588238666885</v>
      </c>
      <c r="I72" s="174">
        <f>tab_dinamicas!T593</f>
        <v>544.89314695816017</v>
      </c>
      <c r="J72" s="174">
        <f>tab_dinamicas!U593</f>
        <v>1592.689035193597</v>
      </c>
      <c r="K72" s="174">
        <f>tab_dinamicas!V593</f>
        <v>3926.8734116310798</v>
      </c>
      <c r="L72" s="174">
        <f t="shared" si="4"/>
        <v>39611.060111303137</v>
      </c>
      <c r="N72" s="124" t="s">
        <v>532</v>
      </c>
      <c r="O72" s="21">
        <f>+B72/'Total x Ano'!$D$30</f>
        <v>4.3041562513473276E-6</v>
      </c>
      <c r="P72" s="21">
        <f>+C72/'Total x Ano'!$D$30</f>
        <v>1.1983083107536593E-5</v>
      </c>
      <c r="Q72" s="21">
        <f>+D72/'Total x Ano'!$D$30</f>
        <v>3.5980852604601191E-4</v>
      </c>
      <c r="R72" s="21">
        <f>+E72/'Total x Ano'!$D$30</f>
        <v>2.0476481865772972E-6</v>
      </c>
      <c r="S72" s="21">
        <f>+F72/'Total x Ano'!$D$30</f>
        <v>8.3320112903813694E-5</v>
      </c>
      <c r="T72" s="21">
        <f>+G72/'Total x Ano'!$D$30</f>
        <v>3.3871918978370989E-5</v>
      </c>
      <c r="U72" s="21">
        <f>+H72/'Total x Ano'!$D$30</f>
        <v>2.2854550934498189E-5</v>
      </c>
      <c r="V72" s="21">
        <f>+I72/'Total x Ano'!$D$30</f>
        <v>8.4168929143815826E-6</v>
      </c>
      <c r="W72" s="21">
        <f>+J72/'Total x Ano'!$D$30</f>
        <v>2.4602058458561548E-5</v>
      </c>
      <c r="X72" s="21">
        <f>+K72/'Total x Ano'!$D$30</f>
        <v>6.0657898119186631E-5</v>
      </c>
      <c r="Y72" s="21">
        <f>+L72/'Total x Ano'!$D$30</f>
        <v>6.1186684590028566E-4</v>
      </c>
    </row>
    <row r="73" spans="1:25" x14ac:dyDescent="0.25">
      <c r="A73" s="1" t="s">
        <v>533</v>
      </c>
      <c r="B73" s="174">
        <f>tab_dinamicas!M594</f>
        <v>11510.763820265973</v>
      </c>
      <c r="C73" s="174">
        <f>tab_dinamicas!N594</f>
        <v>28020.331400939467</v>
      </c>
      <c r="D73" s="174">
        <f>tab_dinamicas!O594</f>
        <v>198537.6941583397</v>
      </c>
      <c r="E73" s="174">
        <f>tab_dinamicas!P594</f>
        <v>2462.2055265445715</v>
      </c>
      <c r="F73" s="174">
        <f>tab_dinamicas!Q594</f>
        <v>88423.744083217258</v>
      </c>
      <c r="G73" s="174">
        <f>tab_dinamicas!R594</f>
        <v>15111.585553253099</v>
      </c>
      <c r="H73" s="174">
        <f>tab_dinamicas!S594</f>
        <v>5270.1098207832492</v>
      </c>
      <c r="I73" s="174">
        <f>tab_dinamicas!T594</f>
        <v>236.84032207387219</v>
      </c>
      <c r="J73" s="174">
        <f>tab_dinamicas!U594</f>
        <v>77393.754753472604</v>
      </c>
      <c r="K73" s="174">
        <f>tab_dinamicas!V594</f>
        <v>59934.906263445562</v>
      </c>
      <c r="L73" s="174">
        <f t="shared" si="4"/>
        <v>486901.93570233538</v>
      </c>
      <c r="N73" s="124" t="s">
        <v>533</v>
      </c>
      <c r="O73" s="21">
        <f>+B73/'Total x Ano'!$D$30</f>
        <v>1.7780525774414976E-4</v>
      </c>
      <c r="P73" s="21">
        <f>+C73/'Total x Ano'!$D$30</f>
        <v>4.3282638099557627E-4</v>
      </c>
      <c r="Q73" s="21">
        <f>+D73/'Total x Ano'!$D$30</f>
        <v>3.0667857001462728E-3</v>
      </c>
      <c r="R73" s="21">
        <f>+E73/'Total x Ano'!$D$30</f>
        <v>3.8033365561331768E-5</v>
      </c>
      <c r="S73" s="21">
        <f>+F73/'Total x Ano'!$D$30</f>
        <v>1.365869967702621E-3</v>
      </c>
      <c r="T73" s="21">
        <f>+G73/'Total x Ano'!$D$30</f>
        <v>2.3342667838326407E-4</v>
      </c>
      <c r="U73" s="21">
        <f>+H73/'Total x Ano'!$D$30</f>
        <v>8.1406694608272186E-5</v>
      </c>
      <c r="V73" s="21">
        <f>+I73/'Total x Ano'!$D$30</f>
        <v>3.6584413656729203E-6</v>
      </c>
      <c r="W73" s="21">
        <f>+J73/'Total x Ano'!$D$30</f>
        <v>1.1954911704035592E-3</v>
      </c>
      <c r="X73" s="21">
        <f>+K73/'Total x Ano'!$D$30</f>
        <v>9.2580662955494078E-4</v>
      </c>
      <c r="Y73" s="21">
        <f>+L73/'Total x Ano'!$D$30</f>
        <v>7.5211102864656612E-3</v>
      </c>
    </row>
    <row r="74" spans="1:25" x14ac:dyDescent="0.25">
      <c r="A74" s="1" t="s">
        <v>534</v>
      </c>
      <c r="B74" s="174">
        <f>tab_dinamicas!M595</f>
        <v>296.80509080518624</v>
      </c>
      <c r="C74" s="174">
        <f>tab_dinamicas!N595</f>
        <v>160.94779636137542</v>
      </c>
      <c r="D74" s="174">
        <f>tab_dinamicas!O595</f>
        <v>31335.98067207406</v>
      </c>
      <c r="E74" s="174">
        <f>tab_dinamicas!P595</f>
        <v>0</v>
      </c>
      <c r="F74" s="174">
        <f>tab_dinamicas!Q595</f>
        <v>529.27869717068779</v>
      </c>
      <c r="G74" s="174">
        <f>tab_dinamicas!R595</f>
        <v>627.34480617022518</v>
      </c>
      <c r="H74" s="174">
        <f>tab_dinamicas!S595</f>
        <v>558.30019147682299</v>
      </c>
      <c r="I74" s="174">
        <f>tab_dinamicas!T595</f>
        <v>0</v>
      </c>
      <c r="J74" s="174">
        <f>tab_dinamicas!U595</f>
        <v>0</v>
      </c>
      <c r="K74" s="174">
        <f>tab_dinamicas!V595</f>
        <v>7525.1718876578952</v>
      </c>
      <c r="L74" s="174">
        <f t="shared" si="4"/>
        <v>41033.829141716255</v>
      </c>
      <c r="N74" s="124" t="s">
        <v>534</v>
      </c>
      <c r="O74" s="21">
        <f>+B74/'Total x Ano'!$D$30</f>
        <v>4.5847092768490587E-6</v>
      </c>
      <c r="P74" s="21">
        <f>+C74/'Total x Ano'!$D$30</f>
        <v>2.4861394832029525E-6</v>
      </c>
      <c r="Q74" s="21">
        <f>+D74/'Total x Ano'!$D$30</f>
        <v>4.8404278005028875E-4</v>
      </c>
      <c r="R74" s="21">
        <f>+E74/'Total x Ano'!$D$30</f>
        <v>0</v>
      </c>
      <c r="S74" s="21">
        <f>+F74/'Total x Ano'!$D$30</f>
        <v>8.1756985581819897E-6</v>
      </c>
      <c r="T74" s="21">
        <f>+G74/'Total x Ano'!$D$30</f>
        <v>9.6905128710192882E-6</v>
      </c>
      <c r="U74" s="21">
        <f>+H74/'Total x Ano'!$D$30</f>
        <v>8.6239897711541204E-6</v>
      </c>
      <c r="V74" s="21">
        <f>+I74/'Total x Ano'!$D$30</f>
        <v>0</v>
      </c>
      <c r="W74" s="21">
        <f>+J74/'Total x Ano'!$D$30</f>
        <v>0</v>
      </c>
      <c r="X74" s="21">
        <f>+K74/'Total x Ano'!$D$30</f>
        <v>1.1624034233925628E-4</v>
      </c>
      <c r="Y74" s="21">
        <f>+L74/'Total x Ano'!$D$30</f>
        <v>6.338441723499525E-4</v>
      </c>
    </row>
    <row r="75" spans="1:25" x14ac:dyDescent="0.25">
      <c r="A75" s="1" t="s">
        <v>535</v>
      </c>
      <c r="B75" s="174">
        <f>tab_dinamicas!M596</f>
        <v>6680.3229064548286</v>
      </c>
      <c r="C75" s="174">
        <f>tab_dinamicas!N596</f>
        <v>1670.6515322765349</v>
      </c>
      <c r="D75" s="174">
        <f>tab_dinamicas!O596</f>
        <v>20913.782790033099</v>
      </c>
      <c r="E75" s="174">
        <f>tab_dinamicas!P596</f>
        <v>95.426146687452487</v>
      </c>
      <c r="F75" s="174">
        <f>tab_dinamicas!Q596</f>
        <v>14529.565265854613</v>
      </c>
      <c r="G75" s="174">
        <f>tab_dinamicas!R596</f>
        <v>2727.3208640467233</v>
      </c>
      <c r="H75" s="174">
        <f>tab_dinamicas!S596</f>
        <v>1802.4329555468469</v>
      </c>
      <c r="I75" s="174">
        <f>tab_dinamicas!T596</f>
        <v>1248.2230163602039</v>
      </c>
      <c r="J75" s="174">
        <f>tab_dinamicas!U596</f>
        <v>0</v>
      </c>
      <c r="K75" s="174">
        <f>tab_dinamicas!V596</f>
        <v>12047.509653970181</v>
      </c>
      <c r="L75" s="174">
        <f t="shared" si="4"/>
        <v>61715.235131230496</v>
      </c>
      <c r="N75" s="124" t="s">
        <v>535</v>
      </c>
      <c r="O75" s="21">
        <f>+B75/'Total x Ano'!$D$30</f>
        <v>1.0319007102770202E-4</v>
      </c>
      <c r="P75" s="21">
        <f>+C75/'Total x Ano'!$D$30</f>
        <v>2.5806334917071059E-5</v>
      </c>
      <c r="Q75" s="21">
        <f>+D75/'Total x Ano'!$D$30</f>
        <v>3.2305245746073135E-4</v>
      </c>
      <c r="R75" s="21">
        <f>+E75/'Total x Ano'!$D$30</f>
        <v>1.4740351615433875E-6</v>
      </c>
      <c r="S75" s="21">
        <f>+F75/'Total x Ano'!$D$30</f>
        <v>2.2443628740408223E-4</v>
      </c>
      <c r="T75" s="21">
        <f>+G75/'Total x Ano'!$D$30</f>
        <v>4.2128567378738888E-5</v>
      </c>
      <c r="U75" s="21">
        <f>+H75/'Total x Ano'!$D$30</f>
        <v>2.7841945263728948E-5</v>
      </c>
      <c r="V75" s="21">
        <f>+I75/'Total x Ano'!$D$30</f>
        <v>1.9281137082784649E-5</v>
      </c>
      <c r="W75" s="21">
        <f>+J75/'Total x Ano'!$D$30</f>
        <v>0</v>
      </c>
      <c r="X75" s="21">
        <f>+K75/'Total x Ano'!$D$30</f>
        <v>1.8609630018017378E-4</v>
      </c>
      <c r="Y75" s="21">
        <f>+L75/'Total x Ano'!$D$30</f>
        <v>9.5330713587655656E-4</v>
      </c>
    </row>
    <row r="76" spans="1:25" x14ac:dyDescent="0.25">
      <c r="A76" s="1" t="s">
        <v>536</v>
      </c>
      <c r="B76" s="174">
        <f>tab_dinamicas!M597</f>
        <v>7067.2172324984203</v>
      </c>
      <c r="C76" s="174">
        <f>tab_dinamicas!N597</f>
        <v>1678.2561694045289</v>
      </c>
      <c r="D76" s="174">
        <f>tab_dinamicas!O597</f>
        <v>127118.24025981294</v>
      </c>
      <c r="E76" s="174">
        <f>tab_dinamicas!P597</f>
        <v>224.7850777726471</v>
      </c>
      <c r="F76" s="174">
        <f>tab_dinamicas!Q597</f>
        <v>23367.675101579494</v>
      </c>
      <c r="G76" s="174">
        <f>tab_dinamicas!R597</f>
        <v>5037.7910935845102</v>
      </c>
      <c r="H76" s="174">
        <f>tab_dinamicas!S597</f>
        <v>3621.3863937130932</v>
      </c>
      <c r="I76" s="174">
        <f>tab_dinamicas!T597</f>
        <v>1947.4625623654417</v>
      </c>
      <c r="J76" s="174">
        <f>tab_dinamicas!U597</f>
        <v>568.00064061460773</v>
      </c>
      <c r="K76" s="174">
        <f>tab_dinamicas!V597</f>
        <v>24527.730640625548</v>
      </c>
      <c r="L76" s="174">
        <f t="shared" si="4"/>
        <v>195158.5451719712</v>
      </c>
      <c r="N76" s="124" t="s">
        <v>536</v>
      </c>
      <c r="O76" s="21">
        <f>+B76/'Total x Ano'!$D$30</f>
        <v>1.0916637689550328E-4</v>
      </c>
      <c r="P76" s="21">
        <f>+C76/'Total x Ano'!$D$30</f>
        <v>2.5923802748546596E-5</v>
      </c>
      <c r="Q76" s="21">
        <f>+D76/'Total x Ano'!$D$30</f>
        <v>1.9635787708184023E-3</v>
      </c>
      <c r="R76" s="21">
        <f>+E76/'Total x Ano'!$D$30</f>
        <v>3.4722255894119066E-6</v>
      </c>
      <c r="S76" s="21">
        <f>+F76/'Total x Ano'!$D$30</f>
        <v>3.6095740988124003E-4</v>
      </c>
      <c r="T76" s="21">
        <f>+G76/'Total x Ano'!$D$30</f>
        <v>7.781809772509766E-5</v>
      </c>
      <c r="U76" s="21">
        <f>+H76/'Total x Ano'!$D$30</f>
        <v>5.5939080253879735E-5</v>
      </c>
      <c r="V76" s="21">
        <f>+I76/'Total x Ano'!$D$30</f>
        <v>3.0082198562603176E-5</v>
      </c>
      <c r="W76" s="21">
        <f>+J76/'Total x Ano'!$D$30</f>
        <v>8.7738313356331991E-6</v>
      </c>
      <c r="X76" s="21">
        <f>+K76/'Total x Ano'!$D$30</f>
        <v>3.7887663551546436E-4</v>
      </c>
      <c r="Y76" s="21">
        <f>+L76/'Total x Ano'!$D$30</f>
        <v>3.0145884293257819E-3</v>
      </c>
    </row>
    <row r="77" spans="1:25" x14ac:dyDescent="0.25">
      <c r="A77" s="1" t="s">
        <v>537</v>
      </c>
      <c r="B77" s="174">
        <f>tab_dinamicas!M598</f>
        <v>3796.2081844802651</v>
      </c>
      <c r="C77" s="174">
        <f>tab_dinamicas!N598</f>
        <v>14079.200770730549</v>
      </c>
      <c r="D77" s="174">
        <f>tab_dinamicas!O598</f>
        <v>64111.771883787653</v>
      </c>
      <c r="E77" s="174">
        <f>tab_dinamicas!P598</f>
        <v>449.09553602621082</v>
      </c>
      <c r="F77" s="174">
        <f>tab_dinamicas!Q598</f>
        <v>9885.108194064318</v>
      </c>
      <c r="G77" s="174">
        <f>tab_dinamicas!R598</f>
        <v>4123.0485093726211</v>
      </c>
      <c r="H77" s="174">
        <f>tab_dinamicas!S598</f>
        <v>1714.856917702612</v>
      </c>
      <c r="I77" s="174">
        <f>tab_dinamicas!T598</f>
        <v>454.17453597096568</v>
      </c>
      <c r="J77" s="174">
        <f>tab_dinamicas!U598</f>
        <v>3572.1526070050982</v>
      </c>
      <c r="K77" s="174">
        <f>tab_dinamicas!V598</f>
        <v>14705.517229992198</v>
      </c>
      <c r="L77" s="174">
        <f t="shared" si="4"/>
        <v>116891.13436913249</v>
      </c>
      <c r="N77" s="124" t="s">
        <v>537</v>
      </c>
      <c r="O77" s="21">
        <f>+B77/'Total x Ano'!$D$30</f>
        <v>5.8639529507466505E-5</v>
      </c>
      <c r="P77" s="21">
        <f>+C77/'Total x Ano'!$D$30</f>
        <v>2.1747956616605601E-4</v>
      </c>
      <c r="Q77" s="21">
        <f>+D77/'Total x Ano'!$D$30</f>
        <v>9.9032612450627088E-4</v>
      </c>
      <c r="R77" s="21">
        <f>+E77/'Total x Ano'!$D$30</f>
        <v>6.9371197934145804E-6</v>
      </c>
      <c r="S77" s="21">
        <f>+F77/'Total x Ano'!$D$30</f>
        <v>1.5269396868172389E-4</v>
      </c>
      <c r="T77" s="21">
        <f>+G77/'Total x Ano'!$D$30</f>
        <v>6.368818910261439E-5</v>
      </c>
      <c r="U77" s="21">
        <f>+H77/'Total x Ano'!$D$30</f>
        <v>2.6489169703023735E-5</v>
      </c>
      <c r="V77" s="21">
        <f>+I77/'Total x Ano'!$D$30</f>
        <v>7.0155744388543293E-6</v>
      </c>
      <c r="W77" s="21">
        <f>+J77/'Total x Ano'!$D$30</f>
        <v>5.5178572413390199E-5</v>
      </c>
      <c r="X77" s="21">
        <f>+K77/'Total x Ano'!$D$30</f>
        <v>2.2715419429736691E-4</v>
      </c>
      <c r="Y77" s="21">
        <f>+L77/'Total x Ano'!$D$30</f>
        <v>1.8056020086101813E-3</v>
      </c>
    </row>
    <row r="78" spans="1:25" x14ac:dyDescent="0.25">
      <c r="A78" s="1" t="s">
        <v>538</v>
      </c>
      <c r="B78" s="174">
        <f>tab_dinamicas!M599</f>
        <v>21996.021238472153</v>
      </c>
      <c r="C78" s="174">
        <f>tab_dinamicas!N599</f>
        <v>25613.198632810803</v>
      </c>
      <c r="D78" s="174">
        <f>tab_dinamicas!O599</f>
        <v>308670.85813887126</v>
      </c>
      <c r="E78" s="174">
        <f>tab_dinamicas!P599</f>
        <v>646.68730101101255</v>
      </c>
      <c r="F78" s="174">
        <f>tab_dinamicas!Q599</f>
        <v>151392.82810818148</v>
      </c>
      <c r="G78" s="174">
        <f>tab_dinamicas!R599</f>
        <v>21508.934335288432</v>
      </c>
      <c r="H78" s="174">
        <f>tab_dinamicas!S599</f>
        <v>29648.221007225289</v>
      </c>
      <c r="I78" s="174">
        <f>tab_dinamicas!T599</f>
        <v>8679.6570110024895</v>
      </c>
      <c r="J78" s="174">
        <f>tab_dinamicas!U599</f>
        <v>396.54855070770884</v>
      </c>
      <c r="K78" s="174">
        <f>tab_dinamicas!V599</f>
        <v>83100.608741579112</v>
      </c>
      <c r="L78" s="174">
        <f t="shared" si="4"/>
        <v>651653.56306514982</v>
      </c>
      <c r="N78" s="124" t="s">
        <v>538</v>
      </c>
      <c r="O78" s="21">
        <f>+B78/'Total x Ano'!$D$30</f>
        <v>3.3976965271119289E-4</v>
      </c>
      <c r="P78" s="21">
        <f>+C78/'Total x Ano'!$D$30</f>
        <v>3.9564371710423981E-4</v>
      </c>
      <c r="Q78" s="21">
        <f>+D78/'Total x Ano'!$D$30</f>
        <v>4.767998227264621E-3</v>
      </c>
      <c r="R78" s="21">
        <f>+E78/'Total x Ano'!$D$30</f>
        <v>9.9892938497868312E-6</v>
      </c>
      <c r="S78" s="21">
        <f>+F78/'Total x Ano'!$D$30</f>
        <v>2.3385451428512569E-3</v>
      </c>
      <c r="T78" s="21">
        <f>+G78/'Total x Ano'!$D$30</f>
        <v>3.3224568525632244E-4</v>
      </c>
      <c r="U78" s="21">
        <f>+H78/'Total x Ano'!$D$30</f>
        <v>4.5797217805511363E-4</v>
      </c>
      <c r="V78" s="21">
        <f>+I78/'Total x Ano'!$D$30</f>
        <v>1.3407352249335391E-4</v>
      </c>
      <c r="W78" s="21">
        <f>+J78/'Total x Ano'!$D$30</f>
        <v>6.1254334089033563E-6</v>
      </c>
      <c r="X78" s="21">
        <f>+K78/'Total x Ano'!$D$30</f>
        <v>1.283644194834223E-3</v>
      </c>
      <c r="Y78" s="21">
        <f>+L78/'Total x Ano'!$D$30</f>
        <v>1.0066007047829015E-2</v>
      </c>
    </row>
    <row r="79" spans="1:25" x14ac:dyDescent="0.25">
      <c r="A79" s="1" t="s">
        <v>539</v>
      </c>
      <c r="B79" s="174">
        <f>tab_dinamicas!M600</f>
        <v>5117.0800839416479</v>
      </c>
      <c r="C79" s="174">
        <f>tab_dinamicas!N600</f>
        <v>8258.0534810407844</v>
      </c>
      <c r="D79" s="174">
        <f>tab_dinamicas!O600</f>
        <v>139111.52409973511</v>
      </c>
      <c r="E79" s="174">
        <f>tab_dinamicas!P600</f>
        <v>871.04358892710002</v>
      </c>
      <c r="F79" s="174">
        <f>tab_dinamicas!Q600</f>
        <v>49814.914169392672</v>
      </c>
      <c r="G79" s="174">
        <f>tab_dinamicas!R600</f>
        <v>9018.6021002174821</v>
      </c>
      <c r="H79" s="174">
        <f>tab_dinamicas!S600</f>
        <v>5248.1859424408876</v>
      </c>
      <c r="I79" s="174">
        <f>tab_dinamicas!T600</f>
        <v>873.78713027844833</v>
      </c>
      <c r="J79" s="174">
        <f>tab_dinamicas!U600</f>
        <v>2396.9673032898236</v>
      </c>
      <c r="K79" s="174">
        <f>tab_dinamicas!V600</f>
        <v>40083.417508619474</v>
      </c>
      <c r="L79" s="174">
        <f t="shared" si="4"/>
        <v>260793.57540788339</v>
      </c>
      <c r="N79" s="124" t="s">
        <v>539</v>
      </c>
      <c r="O79" s="21">
        <f>+B79/'Total x Ano'!$D$30</f>
        <v>7.9042864351088472E-5</v>
      </c>
      <c r="P79" s="21">
        <f>+C79/'Total x Ano'!$D$30</f>
        <v>1.2756106810881489E-4</v>
      </c>
      <c r="Q79" s="21">
        <f>+D79/'Total x Ano'!$D$30</f>
        <v>2.1488374519670556E-3</v>
      </c>
      <c r="R79" s="21">
        <f>+E79/'Total x Ano'!$D$30</f>
        <v>1.3454895978570571E-5</v>
      </c>
      <c r="S79" s="21">
        <f>+F79/'Total x Ano'!$D$30</f>
        <v>7.6948444010268126E-4</v>
      </c>
      <c r="T79" s="21">
        <f>+G79/'Total x Ano'!$D$30</f>
        <v>1.3930916279403319E-4</v>
      </c>
      <c r="U79" s="21">
        <f>+H79/'Total x Ano'!$D$30</f>
        <v>8.106803933740721E-5</v>
      </c>
      <c r="V79" s="21">
        <f>+I79/'Total x Ano'!$D$30</f>
        <v>1.3497275101687437E-5</v>
      </c>
      <c r="W79" s="21">
        <f>+J79/'Total x Ano'!$D$30</f>
        <v>3.7025639290364561E-5</v>
      </c>
      <c r="X79" s="21">
        <f>+K79/'Total x Ano'!$D$30</f>
        <v>6.1916328861152589E-4</v>
      </c>
      <c r="Y79" s="21">
        <f>+L79/'Total x Ano'!$D$30</f>
        <v>4.0284441256432284E-3</v>
      </c>
    </row>
    <row r="80" spans="1:25" x14ac:dyDescent="0.25">
      <c r="A80" s="1" t="s">
        <v>540</v>
      </c>
      <c r="B80" s="174">
        <f>tab_dinamicas!M601</f>
        <v>1444.0235152692808</v>
      </c>
      <c r="C80" s="174">
        <f>tab_dinamicas!N601</f>
        <v>7953.3240962927102</v>
      </c>
      <c r="D80" s="174">
        <f>tab_dinamicas!O601</f>
        <v>157152.20226535117</v>
      </c>
      <c r="E80" s="174">
        <f>tab_dinamicas!P601</f>
        <v>1627.1853079919911</v>
      </c>
      <c r="F80" s="174">
        <f>tab_dinamicas!Q601</f>
        <v>44401.581189055411</v>
      </c>
      <c r="G80" s="174">
        <f>tab_dinamicas!R601</f>
        <v>6907.3295052529957</v>
      </c>
      <c r="H80" s="174">
        <f>tab_dinamicas!S601</f>
        <v>3335.1573214083346</v>
      </c>
      <c r="I80" s="174">
        <f>tab_dinamicas!T601</f>
        <v>5189.9961265346947</v>
      </c>
      <c r="J80" s="174">
        <f>tab_dinamicas!U601</f>
        <v>251.60267069826557</v>
      </c>
      <c r="K80" s="174">
        <f>tab_dinamicas!V601</f>
        <v>22386.625384017683</v>
      </c>
      <c r="L80" s="174">
        <f t="shared" si="4"/>
        <v>250649.02738187253</v>
      </c>
      <c r="N80" s="124" t="s">
        <v>540</v>
      </c>
      <c r="O80" s="21">
        <f>+B80/'Total x Ano'!$D$30</f>
        <v>2.2305641687219932E-5</v>
      </c>
      <c r="P80" s="21">
        <f>+C80/'Total x Ano'!$D$30</f>
        <v>1.2285395330363113E-4</v>
      </c>
      <c r="Q80" s="21">
        <f>+D80/'Total x Ano'!$D$30</f>
        <v>2.4275094394392558E-3</v>
      </c>
      <c r="R80" s="21">
        <f>+E80/'Total x Ano'!$D$30</f>
        <v>2.5134917856243921E-5</v>
      </c>
      <c r="S80" s="21">
        <f>+F80/'Total x Ano'!$D$30</f>
        <v>6.8586539614930327E-4</v>
      </c>
      <c r="T80" s="21">
        <f>+G80/'Total x Ano'!$D$30</f>
        <v>1.0669661216078195E-4</v>
      </c>
      <c r="U80" s="21">
        <f>+H80/'Total x Ano'!$D$30</f>
        <v>5.1517737346520831E-5</v>
      </c>
      <c r="V80" s="21">
        <f>+I80/'Total x Ano'!$D$30</f>
        <v>8.0169188889527362E-5</v>
      </c>
      <c r="W80" s="21">
        <f>+J80/'Total x Ano'!$D$30</f>
        <v>3.8864734270594958E-6</v>
      </c>
      <c r="X80" s="21">
        <f>+K80/'Total x Ano'!$D$30</f>
        <v>3.4580326367386242E-4</v>
      </c>
      <c r="Y80" s="21">
        <f>+L80/'Total x Ano'!$D$30</f>
        <v>3.8717426239334063E-3</v>
      </c>
    </row>
    <row r="81" spans="1:25" x14ac:dyDescent="0.25">
      <c r="A81" s="1" t="s">
        <v>541</v>
      </c>
      <c r="B81" s="174">
        <f>tab_dinamicas!M602</f>
        <v>306783.84673518338</v>
      </c>
      <c r="C81" s="174">
        <f>tab_dinamicas!N602</f>
        <v>72797.179845572042</v>
      </c>
      <c r="D81" s="174">
        <f>tab_dinamicas!O602</f>
        <v>350229.40656357468</v>
      </c>
      <c r="E81" s="174">
        <f>tab_dinamicas!P602</f>
        <v>2103.1929007951121</v>
      </c>
      <c r="F81" s="174">
        <f>tab_dinamicas!Q602</f>
        <v>174953.24174691245</v>
      </c>
      <c r="G81" s="174">
        <f>tab_dinamicas!R602</f>
        <v>19354.943234100723</v>
      </c>
      <c r="H81" s="174">
        <f>tab_dinamicas!S602</f>
        <v>19684.417541339946</v>
      </c>
      <c r="I81" s="174">
        <f>tab_dinamicas!T602</f>
        <v>6692.1344810337087</v>
      </c>
      <c r="J81" s="174">
        <f>tab_dinamicas!U602</f>
        <v>3187.8982388324303</v>
      </c>
      <c r="K81" s="174">
        <f>tab_dinamicas!V602</f>
        <v>159395.80960122193</v>
      </c>
      <c r="L81" s="174">
        <f t="shared" si="4"/>
        <v>1115182.0708885663</v>
      </c>
      <c r="N81" s="124" t="s">
        <v>541</v>
      </c>
      <c r="O81" s="21">
        <f>+B81/'Total x Ano'!$D$30</f>
        <v>4.7388498098148461E-3</v>
      </c>
      <c r="P81" s="21">
        <f>+C81/'Total x Ano'!$D$30</f>
        <v>1.1244884811814407E-3</v>
      </c>
      <c r="Q81" s="21">
        <f>+D81/'Total x Ano'!$D$30</f>
        <v>5.4099476695003649E-3</v>
      </c>
      <c r="R81" s="21">
        <f>+E81/'Total x Ano'!$D$30</f>
        <v>3.2487744658016974E-5</v>
      </c>
      <c r="S81" s="21">
        <f>+F81/'Total x Ano'!$D$30</f>
        <v>2.7024797596155981E-3</v>
      </c>
      <c r="T81" s="21">
        <f>+G81/'Total x Ano'!$D$30</f>
        <v>2.9897326746498637E-4</v>
      </c>
      <c r="U81" s="21">
        <f>+H81/'Total x Ano'!$D$30</f>
        <v>3.0406261383969041E-4</v>
      </c>
      <c r="V81" s="21">
        <f>+I81/'Total x Ano'!$D$30</f>
        <v>1.0337252286974786E-4</v>
      </c>
      <c r="W81" s="21">
        <f>+J81/'Total x Ano'!$D$30</f>
        <v>4.9243045628280819E-5</v>
      </c>
      <c r="X81" s="21">
        <f>+K81/'Total x Ano'!$D$30</f>
        <v>2.4621661474440552E-3</v>
      </c>
      <c r="Y81" s="21">
        <f>+L81/'Total x Ano'!$D$30</f>
        <v>1.7226071062017026E-2</v>
      </c>
    </row>
    <row r="82" spans="1:25" x14ac:dyDescent="0.25">
      <c r="A82" s="1" t="s">
        <v>542</v>
      </c>
      <c r="B82" s="174">
        <f>tab_dinamicas!M603</f>
        <v>1235.1700417072384</v>
      </c>
      <c r="C82" s="174">
        <f>tab_dinamicas!N603</f>
        <v>20285.446070264868</v>
      </c>
      <c r="D82" s="174">
        <f>tab_dinamicas!O603</f>
        <v>125840.23562830011</v>
      </c>
      <c r="E82" s="174">
        <f>tab_dinamicas!P603</f>
        <v>838.16739798242634</v>
      </c>
      <c r="F82" s="174">
        <f>tab_dinamicas!Q603</f>
        <v>23711.580017624907</v>
      </c>
      <c r="G82" s="174">
        <f>tab_dinamicas!R603</f>
        <v>4493.0441514901659</v>
      </c>
      <c r="H82" s="174">
        <f>tab_dinamicas!S603</f>
        <v>2484.4128169834012</v>
      </c>
      <c r="I82" s="174">
        <f>tab_dinamicas!T603</f>
        <v>1128.396634619816</v>
      </c>
      <c r="J82" s="174">
        <f>tab_dinamicas!U603</f>
        <v>118.14095180629968</v>
      </c>
      <c r="K82" s="174">
        <f>tab_dinamicas!V603</f>
        <v>10078.778315066893</v>
      </c>
      <c r="L82" s="174">
        <f t="shared" si="4"/>
        <v>190213.37202584615</v>
      </c>
      <c r="N82" s="124" t="s">
        <v>542</v>
      </c>
      <c r="O82" s="21">
        <f>+B82/'Total x Ano'!$D$30</f>
        <v>1.9079509496749723E-5</v>
      </c>
      <c r="P82" s="21">
        <f>+C82/'Total x Ano'!$D$30</f>
        <v>3.1334662263056954E-4</v>
      </c>
      <c r="Q82" s="21">
        <f>+D82/'Total x Ano'!$D$30</f>
        <v>1.943837601035709E-3</v>
      </c>
      <c r="R82" s="21">
        <f>+E82/'Total x Ano'!$D$30</f>
        <v>1.2947061772618762E-5</v>
      </c>
      <c r="S82" s="21">
        <f>+F82/'Total x Ano'!$D$30</f>
        <v>3.6626966397590547E-4</v>
      </c>
      <c r="T82" s="21">
        <f>+G82/'Total x Ano'!$D$30</f>
        <v>6.9403463218055519E-5</v>
      </c>
      <c r="U82" s="21">
        <f>+H82/'Total x Ano'!$D$30</f>
        <v>3.8376398661648134E-5</v>
      </c>
      <c r="V82" s="21">
        <f>+I82/'Total x Ano'!$D$30</f>
        <v>1.7430194693332837E-5</v>
      </c>
      <c r="W82" s="21">
        <f>+J82/'Total x Ano'!$D$30</f>
        <v>1.8249077745018763E-6</v>
      </c>
      <c r="X82" s="21">
        <f>+K82/'Total x Ano'!$D$30</f>
        <v>1.556855656182865E-4</v>
      </c>
      <c r="Y82" s="21">
        <f>+L82/'Total x Ano'!$D$30</f>
        <v>2.9382009888773777E-3</v>
      </c>
    </row>
    <row r="83" spans="1:25" x14ac:dyDescent="0.25">
      <c r="A83" s="1" t="s">
        <v>543</v>
      </c>
      <c r="B83" s="174">
        <f>tab_dinamicas!M604</f>
        <v>6495.3467543185525</v>
      </c>
      <c r="C83" s="174">
        <f>tab_dinamicas!N604</f>
        <v>3051.9248344882535</v>
      </c>
      <c r="D83" s="174">
        <f>tab_dinamicas!O604</f>
        <v>101467.79619439064</v>
      </c>
      <c r="E83" s="174">
        <f>tab_dinamicas!P604</f>
        <v>5299.7384109044879</v>
      </c>
      <c r="F83" s="174">
        <f>tab_dinamicas!Q604</f>
        <v>19781.868821163454</v>
      </c>
      <c r="G83" s="174">
        <f>tab_dinamicas!R604</f>
        <v>6955.2734308886756</v>
      </c>
      <c r="H83" s="174">
        <f>tab_dinamicas!S604</f>
        <v>3559.9857768472575</v>
      </c>
      <c r="I83" s="174">
        <f>tab_dinamicas!T604</f>
        <v>235.3491156806443</v>
      </c>
      <c r="J83" s="174">
        <f>tab_dinamicas!U604</f>
        <v>2024.3598946568679</v>
      </c>
      <c r="K83" s="174">
        <f>tab_dinamicas!V604</f>
        <v>17763.829120265138</v>
      </c>
      <c r="L83" s="174">
        <f t="shared" si="4"/>
        <v>166635.47235360398</v>
      </c>
      <c r="N83" s="124" t="s">
        <v>543</v>
      </c>
      <c r="O83" s="21">
        <f>+B83/'Total x Ano'!$D$30</f>
        <v>1.0033276868698284E-4</v>
      </c>
      <c r="P83" s="21">
        <f>+C83/'Total x Ano'!$D$30</f>
        <v>4.7142682300245203E-5</v>
      </c>
      <c r="Q83" s="21">
        <f>+D83/'Total x Ano'!$D$30</f>
        <v>1.567359728405722E-3</v>
      </c>
      <c r="R83" s="21">
        <f>+E83/'Total x Ano'!$D$30</f>
        <v>8.186436355060836E-5</v>
      </c>
      <c r="S83" s="21">
        <f>+F83/'Total x Ano'!$D$30</f>
        <v>3.0556793096695259E-4</v>
      </c>
      <c r="T83" s="21">
        <f>+G83/'Total x Ano'!$D$30</f>
        <v>1.074371956866041E-4</v>
      </c>
      <c r="U83" s="21">
        <f>+H83/'Total x Ano'!$D$30</f>
        <v>5.499063298504963E-5</v>
      </c>
      <c r="V83" s="21">
        <f>+I83/'Total x Ano'!$D$30</f>
        <v>3.6354068962634454E-6</v>
      </c>
      <c r="W83" s="21">
        <f>+J83/'Total x Ano'!$D$30</f>
        <v>3.1270021560399567E-5</v>
      </c>
      <c r="X83" s="21">
        <f>+K83/'Total x Ano'!$D$30</f>
        <v>2.7439553660990623E-4</v>
      </c>
      <c r="Y83" s="21">
        <f>+L83/'Total x Ano'!$D$30</f>
        <v>2.5739962676487342E-3</v>
      </c>
    </row>
    <row r="84" spans="1:25" x14ac:dyDescent="0.25">
      <c r="A84" s="1" t="s">
        <v>544</v>
      </c>
      <c r="B84" s="174">
        <f>tab_dinamicas!M605</f>
        <v>46691.609480466432</v>
      </c>
      <c r="C84" s="174">
        <f>tab_dinamicas!N605</f>
        <v>44624.196784811997</v>
      </c>
      <c r="D84" s="174">
        <f>tab_dinamicas!O605</f>
        <v>465823.99488122953</v>
      </c>
      <c r="E84" s="174">
        <f>tab_dinamicas!P605</f>
        <v>2339.4498336889114</v>
      </c>
      <c r="F84" s="174">
        <f>tab_dinamicas!Q605</f>
        <v>179788.67563558885</v>
      </c>
      <c r="G84" s="174">
        <f>tab_dinamicas!R605</f>
        <v>45267.760431717114</v>
      </c>
      <c r="H84" s="174">
        <f>tab_dinamicas!S605</f>
        <v>28226.024838967616</v>
      </c>
      <c r="I84" s="174">
        <f>tab_dinamicas!T605</f>
        <v>9556.8046452058643</v>
      </c>
      <c r="J84" s="174">
        <f>tab_dinamicas!U605</f>
        <v>10013.579145779826</v>
      </c>
      <c r="K84" s="174">
        <f>tab_dinamicas!V605</f>
        <v>169118.58853835441</v>
      </c>
      <c r="L84" s="174">
        <f t="shared" si="4"/>
        <v>1001450.6842158105</v>
      </c>
      <c r="N84" s="124" t="s">
        <v>544</v>
      </c>
      <c r="O84" s="21">
        <f>+B84/'Total x Ano'!$D$30</f>
        <v>7.2123916256077705E-4</v>
      </c>
      <c r="P84" s="21">
        <f>+C84/'Total x Ano'!$D$30</f>
        <v>6.8930411003479525E-4</v>
      </c>
      <c r="Q84" s="21">
        <f>+D84/'Total x Ano'!$D$30</f>
        <v>7.1955221014475389E-3</v>
      </c>
      <c r="R84" s="21">
        <f>+E84/'Total x Ano'!$D$30</f>
        <v>3.6137174487605262E-5</v>
      </c>
      <c r="S84" s="21">
        <f>+F84/'Total x Ano'!$D$30</f>
        <v>2.7771720721593749E-3</v>
      </c>
      <c r="T84" s="21">
        <f>+G84/'Total x Ano'!$D$30</f>
        <v>6.9924515320964216E-4</v>
      </c>
      <c r="U84" s="21">
        <f>+H84/'Total x Ano'!$D$30</f>
        <v>4.3600370053196395E-4</v>
      </c>
      <c r="V84" s="21">
        <f>+I84/'Total x Ano'!$D$30</f>
        <v>1.4762270685804522E-4</v>
      </c>
      <c r="W84" s="21">
        <f>+J84/'Total x Ano'!$D$30</f>
        <v>1.5467844260883156E-4</v>
      </c>
      <c r="X84" s="21">
        <f>+K84/'Total x Ano'!$D$30</f>
        <v>2.612352637402485E-3</v>
      </c>
      <c r="Y84" s="21">
        <f>+L84/'Total x Ano'!$D$30</f>
        <v>1.5469277261301059E-2</v>
      </c>
    </row>
    <row r="85" spans="1:25" x14ac:dyDescent="0.25">
      <c r="A85" s="1" t="s">
        <v>545</v>
      </c>
      <c r="B85" s="174">
        <f>tab_dinamicas!M606</f>
        <v>193062.45796915109</v>
      </c>
      <c r="C85" s="174">
        <f>tab_dinamicas!N606</f>
        <v>102581.47920430542</v>
      </c>
      <c r="D85" s="174">
        <f>tab_dinamicas!O606</f>
        <v>1328042.5337164586</v>
      </c>
      <c r="E85" s="174">
        <f>tab_dinamicas!P606</f>
        <v>14247.40935107394</v>
      </c>
      <c r="F85" s="174">
        <f>tab_dinamicas!Q606</f>
        <v>625330.85322114581</v>
      </c>
      <c r="G85" s="174">
        <f>tab_dinamicas!R606</f>
        <v>133664.00164988244</v>
      </c>
      <c r="H85" s="174">
        <f>tab_dinamicas!S606</f>
        <v>76380.847564798343</v>
      </c>
      <c r="I85" s="174">
        <f>tab_dinamicas!T606</f>
        <v>23729.325908264869</v>
      </c>
      <c r="J85" s="174">
        <f>tab_dinamicas!U606</f>
        <v>44975.123390464702</v>
      </c>
      <c r="K85" s="174">
        <f>tab_dinamicas!V606</f>
        <v>340660.77380655712</v>
      </c>
      <c r="L85" s="174">
        <f t="shared" si="4"/>
        <v>2882674.8057821025</v>
      </c>
      <c r="N85" s="124" t="s">
        <v>545</v>
      </c>
      <c r="O85" s="21">
        <f>+B85/'Total x Ano'!$D$30</f>
        <v>2.9822104454516386E-3</v>
      </c>
      <c r="P85" s="21">
        <f>+C85/'Total x Ano'!$D$30</f>
        <v>1.5845626436696548E-3</v>
      </c>
      <c r="Q85" s="21">
        <f>+D85/'Total x Ano'!$D$30</f>
        <v>2.0514098689689945E-2</v>
      </c>
      <c r="R85" s="21">
        <f>+E85/'Total x Ano'!$D$30</f>
        <v>2.2007786202632527E-4</v>
      </c>
      <c r="S85" s="21">
        <f>+F85/'Total x Ano'!$D$30</f>
        <v>9.6594036041811326E-3</v>
      </c>
      <c r="T85" s="21">
        <f>+G85/'Total x Ano'!$D$30</f>
        <v>2.0646902877660342E-3</v>
      </c>
      <c r="U85" s="21">
        <f>+H85/'Total x Ano'!$D$30</f>
        <v>1.1798449260217534E-3</v>
      </c>
      <c r="V85" s="21">
        <f>+I85/'Total x Ano'!$D$30</f>
        <v>3.6654378241916488E-4</v>
      </c>
      <c r="W85" s="21">
        <f>+J85/'Total x Ano'!$D$30</f>
        <v>6.9472482724710597E-4</v>
      </c>
      <c r="X85" s="21">
        <f>+K85/'Total x Ano'!$D$30</f>
        <v>5.2621422553518092E-3</v>
      </c>
      <c r="Y85" s="21">
        <f>+L85/'Total x Ano'!$D$30</f>
        <v>4.4528299323824565E-2</v>
      </c>
    </row>
    <row r="86" spans="1:25" x14ac:dyDescent="0.25">
      <c r="A86" s="1" t="s">
        <v>546</v>
      </c>
      <c r="B86" s="174">
        <f>tab_dinamicas!M607</f>
        <v>23369.75784913174</v>
      </c>
      <c r="C86" s="174">
        <f>tab_dinamicas!N607</f>
        <v>9446.9220781524655</v>
      </c>
      <c r="D86" s="174">
        <f>tab_dinamicas!O607</f>
        <v>359968.45626440656</v>
      </c>
      <c r="E86" s="174">
        <f>tab_dinamicas!P607</f>
        <v>655.40749296816898</v>
      </c>
      <c r="F86" s="174">
        <f>tab_dinamicas!Q607</f>
        <v>170535.90145734299</v>
      </c>
      <c r="G86" s="174">
        <f>tab_dinamicas!R607</f>
        <v>24431.528639665481</v>
      </c>
      <c r="H86" s="174">
        <f>tab_dinamicas!S607</f>
        <v>11273.409612647702</v>
      </c>
      <c r="I86" s="174">
        <f>tab_dinamicas!T607</f>
        <v>16414.998402645775</v>
      </c>
      <c r="J86" s="174">
        <f>tab_dinamicas!U607</f>
        <v>7813.752179490346</v>
      </c>
      <c r="K86" s="174">
        <f>tab_dinamicas!V607</f>
        <v>57033.323304033795</v>
      </c>
      <c r="L86" s="174">
        <f t="shared" si="4"/>
        <v>680943.45728048519</v>
      </c>
      <c r="N86" s="124" t="s">
        <v>546</v>
      </c>
      <c r="O86" s="21">
        <f>+B86/'Total x Ano'!$D$30</f>
        <v>3.6098958180928281E-4</v>
      </c>
      <c r="P86" s="21">
        <f>+C86/'Total x Ano'!$D$30</f>
        <v>1.4592536526876509E-4</v>
      </c>
      <c r="Q86" s="21">
        <f>+D86/'Total x Ano'!$D$30</f>
        <v>5.5603854918098387E-3</v>
      </c>
      <c r="R86" s="21">
        <f>+E86/'Total x Ano'!$D$30</f>
        <v>1.0123993510272509E-5</v>
      </c>
      <c r="S86" s="21">
        <f>+F86/'Total x Ano'!$D$30</f>
        <v>2.6342456840151864E-3</v>
      </c>
      <c r="T86" s="21">
        <f>+G86/'Total x Ano'!$D$30</f>
        <v>3.7739061583481626E-4</v>
      </c>
      <c r="U86" s="21">
        <f>+H86/'Total x Ano'!$D$30</f>
        <v>1.7413887845592891E-4</v>
      </c>
      <c r="V86" s="21">
        <f>+I86/'Total x Ano'!$D$30</f>
        <v>2.5356032557227802E-4</v>
      </c>
      <c r="W86" s="21">
        <f>+J86/'Total x Ano'!$D$30</f>
        <v>1.2069800422602108E-4</v>
      </c>
      <c r="X86" s="21">
        <f>+K86/'Total x Ano'!$D$30</f>
        <v>8.8098625846402205E-4</v>
      </c>
      <c r="Y86" s="21">
        <f>+L86/'Total x Ano'!$D$30</f>
        <v>1.0518444198966415E-2</v>
      </c>
    </row>
    <row r="87" spans="1:25" x14ac:dyDescent="0.25">
      <c r="A87" s="1" t="s">
        <v>547</v>
      </c>
      <c r="B87" s="174">
        <f>tab_dinamicas!M608</f>
        <v>347197.41034063289</v>
      </c>
      <c r="C87" s="174">
        <f>tab_dinamicas!N608</f>
        <v>140627.01033847427</v>
      </c>
      <c r="D87" s="174">
        <f>tab_dinamicas!O608</f>
        <v>6704832.9736753134</v>
      </c>
      <c r="E87" s="174">
        <f>tab_dinamicas!P608</f>
        <v>27149.849317143795</v>
      </c>
      <c r="F87" s="174">
        <f>tab_dinamicas!Q608</f>
        <v>1427780.7236756778</v>
      </c>
      <c r="G87" s="174">
        <f>tab_dinamicas!R608</f>
        <v>214250.98258972148</v>
      </c>
      <c r="H87" s="174">
        <f>tab_dinamicas!S608</f>
        <v>111360.29843544189</v>
      </c>
      <c r="I87" s="174">
        <f>tab_dinamicas!T608</f>
        <v>178448.80424924259</v>
      </c>
      <c r="J87" s="174">
        <f>tab_dinamicas!U608</f>
        <v>130770.45907881382</v>
      </c>
      <c r="K87" s="174">
        <f>tab_dinamicas!V608</f>
        <v>800870.65699089877</v>
      </c>
      <c r="L87" s="174">
        <f t="shared" si="4"/>
        <v>10083289.168691359</v>
      </c>
      <c r="N87" s="124" t="s">
        <v>547</v>
      </c>
      <c r="O87" s="21">
        <f>+B87/'Total x Ano'!$D$30</f>
        <v>5.3631128218467015E-3</v>
      </c>
      <c r="P87" s="21">
        <f>+C87/'Total x Ano'!$D$30</f>
        <v>2.1722469689629919E-3</v>
      </c>
      <c r="Q87" s="21">
        <f>+D87/'Total x Ano'!$D$30</f>
        <v>0.10356867481868522</v>
      </c>
      <c r="R87" s="21">
        <f>+E87/'Total x Ano'!$D$30</f>
        <v>4.1938015851306358E-4</v>
      </c>
      <c r="S87" s="21">
        <f>+F87/'Total x Ano'!$D$30</f>
        <v>2.2054741417621808E-2</v>
      </c>
      <c r="T87" s="21">
        <f>+G87/'Total x Ano'!$D$30</f>
        <v>3.3095068039040464E-3</v>
      </c>
      <c r="U87" s="21">
        <f>+H87/'Total x Ano'!$D$30</f>
        <v>1.720167911960656E-3</v>
      </c>
      <c r="V87" s="21">
        <f>+I87/'Total x Ano'!$D$30</f>
        <v>2.7564752547358548E-3</v>
      </c>
      <c r="W87" s="21">
        <f>+J87/'Total x Ano'!$D$30</f>
        <v>2.0199941154984114E-3</v>
      </c>
      <c r="X87" s="21">
        <f>+K87/'Total x Ano'!$D$30</f>
        <v>1.2370943910367103E-2</v>
      </c>
      <c r="Y87" s="21">
        <f>+L87/'Total x Ano'!$D$30</f>
        <v>0.15575524418209583</v>
      </c>
    </row>
    <row r="88" spans="1:25" x14ac:dyDescent="0.25">
      <c r="A88" s="1" t="s">
        <v>548</v>
      </c>
      <c r="B88" s="174">
        <f>tab_dinamicas!M609</f>
        <v>1034597.0677646024</v>
      </c>
      <c r="C88" s="174">
        <f>tab_dinamicas!N609</f>
        <v>361938.28154694696</v>
      </c>
      <c r="D88" s="174">
        <f>tab_dinamicas!O609</f>
        <v>11619976.602462159</v>
      </c>
      <c r="E88" s="174">
        <f>tab_dinamicas!P609</f>
        <v>566674.44643339911</v>
      </c>
      <c r="F88" s="174">
        <f>tab_dinamicas!Q609</f>
        <v>5899598.9287462421</v>
      </c>
      <c r="G88" s="174">
        <f>tab_dinamicas!R609</f>
        <v>827379.38129301951</v>
      </c>
      <c r="H88" s="174">
        <f>tab_dinamicas!S609</f>
        <v>348800.13530836557</v>
      </c>
      <c r="I88" s="174">
        <f>tab_dinamicas!T609</f>
        <v>773262.33983528637</v>
      </c>
      <c r="J88" s="174">
        <f>tab_dinamicas!U609</f>
        <v>120657.63337221293</v>
      </c>
      <c r="K88" s="174">
        <f>tab_dinamicas!V609</f>
        <v>5792600.3522866759</v>
      </c>
      <c r="L88" s="174">
        <f t="shared" si="4"/>
        <v>27345485.169048913</v>
      </c>
      <c r="N88" s="124" t="s">
        <v>548</v>
      </c>
      <c r="O88" s="21">
        <f>+B88/'Total x Ano'!$D$30</f>
        <v>1.5981285096941213E-2</v>
      </c>
      <c r="P88" s="21">
        <f>+C88/'Total x Ano'!$D$30</f>
        <v>5.59081312437549E-3</v>
      </c>
      <c r="Q88" s="21">
        <f>+D88/'Total x Ano'!$D$30</f>
        <v>0.17949225325466142</v>
      </c>
      <c r="R88" s="21">
        <f>+E88/'Total x Ano'!$D$30</f>
        <v>8.7533457882020705E-3</v>
      </c>
      <c r="S88" s="21">
        <f>+F88/'Total x Ano'!$D$30</f>
        <v>9.1130330227607539E-2</v>
      </c>
      <c r="T88" s="21">
        <f>+G88/'Total x Ano'!$D$30</f>
        <v>1.278042069493189E-2</v>
      </c>
      <c r="U88" s="21">
        <f>+H88/'Total x Ano'!$D$30</f>
        <v>5.3878699040378038E-3</v>
      </c>
      <c r="V88" s="21">
        <f>+I88/'Total x Ano'!$D$30</f>
        <v>1.1944481859335075E-2</v>
      </c>
      <c r="W88" s="21">
        <f>+J88/'Total x Ano'!$D$30</f>
        <v>1.8637826242924105E-3</v>
      </c>
      <c r="X88" s="21">
        <f>+K88/'Total x Ano'!$D$30</f>
        <v>8.9477537262456538E-2</v>
      </c>
      <c r="Y88" s="21">
        <f>+L88/'Total x Ano'!$D$30</f>
        <v>0.42240211983684151</v>
      </c>
    </row>
    <row r="89" spans="1:25" x14ac:dyDescent="0.25">
      <c r="A89" s="1" t="s">
        <v>549</v>
      </c>
      <c r="B89" s="174">
        <f>tab_dinamicas!M610</f>
        <v>72210.766258528311</v>
      </c>
      <c r="C89" s="174">
        <f>tab_dinamicas!N610</f>
        <v>80298.516774671778</v>
      </c>
      <c r="D89" s="174">
        <f>tab_dinamicas!O610</f>
        <v>952589.9646587132</v>
      </c>
      <c r="E89" s="174">
        <f>tab_dinamicas!P610</f>
        <v>29918.829815573798</v>
      </c>
      <c r="F89" s="174">
        <f>tab_dinamicas!Q610</f>
        <v>824326.22345410753</v>
      </c>
      <c r="G89" s="174">
        <f>tab_dinamicas!R610</f>
        <v>115915.0853022432</v>
      </c>
      <c r="H89" s="174">
        <f>tab_dinamicas!S610</f>
        <v>60814.101852925429</v>
      </c>
      <c r="I89" s="174">
        <f>tab_dinamicas!T610</f>
        <v>52662.802528125962</v>
      </c>
      <c r="J89" s="174">
        <f>tab_dinamicas!U610</f>
        <v>37099.021247909302</v>
      </c>
      <c r="K89" s="174">
        <f>tab_dinamicas!V610</f>
        <v>311439.69578710152</v>
      </c>
      <c r="L89" s="174">
        <f t="shared" si="4"/>
        <v>2537275.0076799002</v>
      </c>
      <c r="N89" s="124" t="s">
        <v>549</v>
      </c>
      <c r="O89" s="21">
        <f>+B89/'Total x Ano'!$D$30</f>
        <v>1.1154302274793357E-3</v>
      </c>
      <c r="P89" s="21">
        <f>+C89/'Total x Ano'!$D$30</f>
        <v>1.2403606480446011E-3</v>
      </c>
      <c r="Q89" s="21">
        <f>+D89/'Total x Ano'!$D$30</f>
        <v>1.4714532140119902E-2</v>
      </c>
      <c r="R89" s="21">
        <f>+E89/'Total x Ano'!$D$30</f>
        <v>4.6215223679557107E-4</v>
      </c>
      <c r="S89" s="21">
        <f>+F89/'Total x Ano'!$D$30</f>
        <v>1.2733258966574165E-2</v>
      </c>
      <c r="T89" s="21">
        <f>+G89/'Total x Ano'!$D$30</f>
        <v>1.79052510679732E-3</v>
      </c>
      <c r="U89" s="21">
        <f>+H89/'Total x Ano'!$D$30</f>
        <v>9.3938744841595841E-4</v>
      </c>
      <c r="V89" s="21">
        <f>+I89/'Total x Ano'!$D$30</f>
        <v>8.1347539774526763E-4</v>
      </c>
      <c r="W89" s="21">
        <f>+J89/'Total x Ano'!$D$30</f>
        <v>5.7306371132613359E-4</v>
      </c>
      <c r="X89" s="21">
        <f>+K89/'Total x Ano'!$D$30</f>
        <v>4.8107680989588446E-3</v>
      </c>
      <c r="Y89" s="21">
        <f>+L89/'Total x Ano'!$D$30</f>
        <v>3.9192953982257105E-2</v>
      </c>
    </row>
    <row r="90" spans="1:25" x14ac:dyDescent="0.25">
      <c r="A90" s="1" t="s">
        <v>550</v>
      </c>
      <c r="B90" s="174">
        <f>tab_dinamicas!M611</f>
        <v>55364.678322246058</v>
      </c>
      <c r="C90" s="174">
        <f>tab_dinamicas!N611</f>
        <v>46566.998761854251</v>
      </c>
      <c r="D90" s="174">
        <f>tab_dinamicas!O611</f>
        <v>687779.16463510855</v>
      </c>
      <c r="E90" s="174">
        <f>tab_dinamicas!P611</f>
        <v>5370.6438047156043</v>
      </c>
      <c r="F90" s="174">
        <f>tab_dinamicas!Q611</f>
        <v>241317.19901669351</v>
      </c>
      <c r="G90" s="174">
        <f>tab_dinamicas!R611</f>
        <v>95130.418399435177</v>
      </c>
      <c r="H90" s="174">
        <f>tab_dinamicas!S611</f>
        <v>66051.721130854407</v>
      </c>
      <c r="I90" s="174">
        <f>tab_dinamicas!T611</f>
        <v>47620.7247587116</v>
      </c>
      <c r="J90" s="174">
        <f>tab_dinamicas!U611</f>
        <v>1850.8201364278482</v>
      </c>
      <c r="K90" s="174">
        <f>tab_dinamicas!V611</f>
        <v>162094.20808417146</v>
      </c>
      <c r="L90" s="174">
        <f t="shared" si="4"/>
        <v>1409146.5770502186</v>
      </c>
      <c r="N90" s="124" t="s">
        <v>550</v>
      </c>
      <c r="O90" s="21">
        <f>+B90/'Total x Ano'!$D$30</f>
        <v>8.5521091846895694E-4</v>
      </c>
      <c r="P90" s="21">
        <f>+C90/'Total x Ano'!$D$30</f>
        <v>7.1931431714769383E-4</v>
      </c>
      <c r="Q90" s="21">
        <f>+D90/'Total x Ano'!$D$30</f>
        <v>1.062403447316807E-2</v>
      </c>
      <c r="R90" s="21">
        <f>+E90/'Total x Ano'!$D$30</f>
        <v>8.2959629861245317E-5</v>
      </c>
      <c r="S90" s="21">
        <f>+F90/'Total x Ano'!$D$30</f>
        <v>3.7275950961408949E-3</v>
      </c>
      <c r="T90" s="21">
        <f>+G90/'Total x Ano'!$D$30</f>
        <v>1.4694670854978537E-3</v>
      </c>
      <c r="U90" s="21">
        <f>+H90/'Total x Ano'!$D$30</f>
        <v>1.0202922658737081E-3</v>
      </c>
      <c r="V90" s="21">
        <f>+I90/'Total x Ano'!$D$30</f>
        <v>7.3559108430132684E-4</v>
      </c>
      <c r="W90" s="21">
        <f>+J90/'Total x Ano'!$D$30</f>
        <v>2.858937569514062E-5</v>
      </c>
      <c r="X90" s="21">
        <f>+K90/'Total x Ano'!$D$30</f>
        <v>2.5038479545985504E-3</v>
      </c>
      <c r="Y90" s="21">
        <f>+L90/'Total x Ano'!$D$30</f>
        <v>2.1766902200753443E-2</v>
      </c>
    </row>
    <row r="91" spans="1:25" x14ac:dyDescent="0.25">
      <c r="A91" s="1" t="s">
        <v>551</v>
      </c>
      <c r="B91" s="174">
        <f>tab_dinamicas!M612</f>
        <v>232061.01391142432</v>
      </c>
      <c r="C91" s="174">
        <f>tab_dinamicas!N612</f>
        <v>43777.548806647646</v>
      </c>
      <c r="D91" s="174">
        <f>tab_dinamicas!O612</f>
        <v>1324003.2130293536</v>
      </c>
      <c r="E91" s="174">
        <f>tab_dinamicas!P612</f>
        <v>7832.0212583164566</v>
      </c>
      <c r="F91" s="174">
        <f>tab_dinamicas!Q612</f>
        <v>715914.70298779174</v>
      </c>
      <c r="G91" s="174">
        <f>tab_dinamicas!R612</f>
        <v>107300.3858041174</v>
      </c>
      <c r="H91" s="174">
        <f>tab_dinamicas!S612</f>
        <v>43186.332265608668</v>
      </c>
      <c r="I91" s="174">
        <f>tab_dinamicas!T612</f>
        <v>38642.397161523855</v>
      </c>
      <c r="J91" s="174">
        <f>tab_dinamicas!U612</f>
        <v>12521.459212017144</v>
      </c>
      <c r="K91" s="174">
        <f>tab_dinamicas!V612</f>
        <v>399618.86697462108</v>
      </c>
      <c r="L91" s="174">
        <f t="shared" si="4"/>
        <v>2924857.9414114216</v>
      </c>
      <c r="N91" s="124" t="s">
        <v>551</v>
      </c>
      <c r="O91" s="21">
        <f>+B91/'Total x Ano'!$D$30</f>
        <v>3.5846160198547204E-3</v>
      </c>
      <c r="P91" s="21">
        <f>+C91/'Total x Ano'!$D$30</f>
        <v>6.7622604985332962E-4</v>
      </c>
      <c r="Q91" s="21">
        <f>+D91/'Total x Ano'!$D$30</f>
        <v>2.0451703833267172E-2</v>
      </c>
      <c r="R91" s="21">
        <f>+E91/'Total x Ano'!$D$30</f>
        <v>1.2098020428851439E-4</v>
      </c>
      <c r="S91" s="21">
        <f>+F91/'Total x Ano'!$D$30</f>
        <v>1.1058640440824321E-2</v>
      </c>
      <c r="T91" s="21">
        <f>+G91/'Total x Ano'!$D$30</f>
        <v>1.6574549744785714E-3</v>
      </c>
      <c r="U91" s="21">
        <f>+H91/'Total x Ano'!$D$30</f>
        <v>6.6709360555133098E-4</v>
      </c>
      <c r="V91" s="21">
        <f>+I91/'Total x Ano'!$D$30</f>
        <v>5.9690403646886654E-4</v>
      </c>
      <c r="W91" s="21">
        <f>+J91/'Total x Ano'!$D$30</f>
        <v>1.9341733678922125E-4</v>
      </c>
      <c r="X91" s="21">
        <f>+K91/'Total x Ano'!$D$30</f>
        <v>6.1728601812460595E-3</v>
      </c>
      <c r="Y91" s="21">
        <f>+L91/'Total x Ano'!$D$30</f>
        <v>4.5179896682622102E-2</v>
      </c>
    </row>
    <row r="92" spans="1:25" x14ac:dyDescent="0.25">
      <c r="A92" s="1" t="s">
        <v>552</v>
      </c>
      <c r="B92" s="174">
        <f>tab_dinamicas!M613</f>
        <v>3736.6145268278519</v>
      </c>
      <c r="C92" s="174">
        <f>tab_dinamicas!N613</f>
        <v>11732.286497424971</v>
      </c>
      <c r="D92" s="174">
        <f>tab_dinamicas!O613</f>
        <v>214957.8039523979</v>
      </c>
      <c r="E92" s="174">
        <f>tab_dinamicas!P613</f>
        <v>247.25793531753968</v>
      </c>
      <c r="F92" s="174">
        <f>tab_dinamicas!Q613</f>
        <v>44598.304506123714</v>
      </c>
      <c r="G92" s="174">
        <f>tab_dinamicas!R613</f>
        <v>6315.2842667927034</v>
      </c>
      <c r="H92" s="174">
        <f>tab_dinamicas!S613</f>
        <v>10563.266748343205</v>
      </c>
      <c r="I92" s="174">
        <f>tab_dinamicas!T613</f>
        <v>1833.9767324046336</v>
      </c>
      <c r="J92" s="174">
        <f>tab_dinamicas!U613</f>
        <v>636.83688378342197</v>
      </c>
      <c r="K92" s="174">
        <f>tab_dinamicas!V613</f>
        <v>35517.260581320421</v>
      </c>
      <c r="L92" s="174">
        <f t="shared" si="4"/>
        <v>330138.89263073634</v>
      </c>
      <c r="N92" s="124" t="s">
        <v>552</v>
      </c>
      <c r="O92" s="21">
        <f>+B92/'Total x Ano'!$D$30</f>
        <v>5.7718994100411376E-5</v>
      </c>
      <c r="P92" s="21">
        <f>+C92/'Total x Ano'!$D$30</f>
        <v>1.8122708945952933E-4</v>
      </c>
      <c r="Q92" s="21">
        <f>+D92/'Total x Ano'!$D$30</f>
        <v>3.3204249807107398E-3</v>
      </c>
      <c r="R92" s="21">
        <f>+E92/'Total x Ano'!$D$30</f>
        <v>3.8193608699553359E-6</v>
      </c>
      <c r="S92" s="21">
        <f>+F92/'Total x Ano'!$D$30</f>
        <v>6.8890415540470826E-4</v>
      </c>
      <c r="T92" s="21">
        <f>+G92/'Total x Ano'!$D$30</f>
        <v>9.7551367078497185E-5</v>
      </c>
      <c r="U92" s="21">
        <f>+H92/'Total x Ano'!$D$30</f>
        <v>1.6316939484959145E-4</v>
      </c>
      <c r="V92" s="21">
        <f>+I92/'Total x Ano'!$D$30</f>
        <v>2.8329197844183086E-5</v>
      </c>
      <c r="W92" s="21">
        <f>+J92/'Total x Ano'!$D$30</f>
        <v>9.8371357479104363E-6</v>
      </c>
      <c r="X92" s="21">
        <f>+K92/'Total x Ano'!$D$30</f>
        <v>5.4863046194287104E-4</v>
      </c>
      <c r="Y92" s="21">
        <f>+L92/'Total x Ano'!$D$30</f>
        <v>5.0996121380083971E-3</v>
      </c>
    </row>
    <row r="93" spans="1:25" x14ac:dyDescent="0.25">
      <c r="A93" s="1" t="s">
        <v>553</v>
      </c>
      <c r="B93" s="174">
        <f>tab_dinamicas!M614</f>
        <v>4067.4742530956746</v>
      </c>
      <c r="C93" s="174">
        <f>tab_dinamicas!N614</f>
        <v>11597.195313478798</v>
      </c>
      <c r="D93" s="174">
        <f>tab_dinamicas!O614</f>
        <v>155778.30627901171</v>
      </c>
      <c r="E93" s="174">
        <f>tab_dinamicas!P614</f>
        <v>5886.3769257014746</v>
      </c>
      <c r="F93" s="174">
        <f>tab_dinamicas!Q614</f>
        <v>22659.002677982906</v>
      </c>
      <c r="G93" s="174">
        <f>tab_dinamicas!R614</f>
        <v>13500.331990953106</v>
      </c>
      <c r="H93" s="174">
        <f>tab_dinamicas!S614</f>
        <v>6031.3343469569036</v>
      </c>
      <c r="I93" s="174">
        <f>tab_dinamicas!T614</f>
        <v>8230.744076814346</v>
      </c>
      <c r="J93" s="174">
        <f>tab_dinamicas!U614</f>
        <v>294.77968337767095</v>
      </c>
      <c r="K93" s="174">
        <f>tab_dinamicas!V614</f>
        <v>36426.399051225249</v>
      </c>
      <c r="L93" s="174">
        <f t="shared" si="4"/>
        <v>264471.94459859782</v>
      </c>
      <c r="N93" s="124" t="s">
        <v>553</v>
      </c>
      <c r="O93" s="21">
        <f>+B93/'Total x Ano'!$D$30</f>
        <v>6.2829740860989924E-5</v>
      </c>
      <c r="P93" s="21">
        <f>+C93/'Total x Ano'!$D$30</f>
        <v>1.7914035367417493E-4</v>
      </c>
      <c r="Q93" s="21">
        <f>+D93/'Total x Ano'!$D$30</f>
        <v>2.40628704848596E-3</v>
      </c>
      <c r="R93" s="21">
        <f>+E93/'Total x Ano'!$D$30</f>
        <v>9.0926091682192359E-5</v>
      </c>
      <c r="S93" s="21">
        <f>+F93/'Total x Ano'!$D$30</f>
        <v>3.500106399794968E-4</v>
      </c>
      <c r="T93" s="21">
        <f>+G93/'Total x Ano'!$D$30</f>
        <v>2.0853785611140636E-4</v>
      </c>
      <c r="U93" s="21">
        <f>+H93/'Total x Ano'!$D$30</f>
        <v>9.316522994014797E-5</v>
      </c>
      <c r="V93" s="21">
        <f>+I93/'Total x Ano'!$D$30</f>
        <v>1.2713922332656228E-4</v>
      </c>
      <c r="W93" s="21">
        <f>+J93/'Total x Ano'!$D$30</f>
        <v>4.5534230741861016E-6</v>
      </c>
      <c r="X93" s="21">
        <f>+K93/'Total x Ano'!$D$30</f>
        <v>5.6267380454729041E-4</v>
      </c>
      <c r="Y93" s="21">
        <f>+L93/'Total x Ano'!$D$30</f>
        <v>4.0852634116824065E-3</v>
      </c>
    </row>
    <row r="94" spans="1:25" x14ac:dyDescent="0.25">
      <c r="A94" s="1" t="s">
        <v>554</v>
      </c>
      <c r="B94" s="174">
        <f>tab_dinamicas!M615</f>
        <v>31413.52981450094</v>
      </c>
      <c r="C94" s="174">
        <f>tab_dinamicas!N615</f>
        <v>10308.109177328755</v>
      </c>
      <c r="D94" s="174">
        <f>tab_dinamicas!O615</f>
        <v>376728.64954923396</v>
      </c>
      <c r="E94" s="174">
        <f>tab_dinamicas!P615</f>
        <v>1685.4084413470798</v>
      </c>
      <c r="F94" s="174">
        <f>tab_dinamicas!Q615</f>
        <v>124053.08410762197</v>
      </c>
      <c r="G94" s="174">
        <f>tab_dinamicas!R615</f>
        <v>22245.216793901811</v>
      </c>
      <c r="H94" s="174">
        <f>tab_dinamicas!S615</f>
        <v>16975.938886347572</v>
      </c>
      <c r="I94" s="174">
        <f>tab_dinamicas!T615</f>
        <v>9579.7713637333818</v>
      </c>
      <c r="J94" s="174">
        <f>tab_dinamicas!U615</f>
        <v>1069.5010274285059</v>
      </c>
      <c r="K94" s="174">
        <f>tab_dinamicas!V615</f>
        <v>81169.822736915434</v>
      </c>
      <c r="L94" s="174">
        <f t="shared" si="4"/>
        <v>675229.03189835942</v>
      </c>
      <c r="N94" s="124" t="s">
        <v>554</v>
      </c>
      <c r="O94" s="21">
        <f>+B94/'Total x Ano'!$D$30</f>
        <v>4.8524067147368612E-4</v>
      </c>
      <c r="P94" s="21">
        <f>+C94/'Total x Ano'!$D$30</f>
        <v>1.5922800934399024E-4</v>
      </c>
      <c r="Q94" s="21">
        <f>+D94/'Total x Ano'!$D$30</f>
        <v>5.819277997414358E-3</v>
      </c>
      <c r="R94" s="21">
        <f>+E94/'Total x Ano'!$D$30</f>
        <v>2.6034282954383372E-5</v>
      </c>
      <c r="S94" s="21">
        <f>+F94/'Total x Ano'!$D$30</f>
        <v>1.9162317060904433E-3</v>
      </c>
      <c r="T94" s="21">
        <f>+G94/'Total x Ano'!$D$30</f>
        <v>3.4361894374467384E-4</v>
      </c>
      <c r="U94" s="21">
        <f>+H94/'Total x Ano'!$D$30</f>
        <v>2.6222509959084717E-4</v>
      </c>
      <c r="V94" s="21">
        <f>+I94/'Total x Ano'!$D$30</f>
        <v>1.4797747074435944E-4</v>
      </c>
      <c r="W94" s="21">
        <f>+J94/'Total x Ano'!$D$30</f>
        <v>1.6520441980119134E-5</v>
      </c>
      <c r="X94" s="21">
        <f>+K94/'Total x Ano'!$D$30</f>
        <v>1.2538195968693515E-3</v>
      </c>
      <c r="Y94" s="21">
        <f>+L94/'Total x Ano'!$D$30</f>
        <v>1.0430174220206211E-2</v>
      </c>
    </row>
    <row r="95" spans="1:25" x14ac:dyDescent="0.25">
      <c r="A95" s="1" t="s">
        <v>555</v>
      </c>
      <c r="B95" s="174">
        <f>tab_dinamicas!M616</f>
        <v>15612.544844795337</v>
      </c>
      <c r="C95" s="174">
        <f>tab_dinamicas!N616</f>
        <v>19223.464985012444</v>
      </c>
      <c r="D95" s="174">
        <f>tab_dinamicas!O616</f>
        <v>1180267.3198177107</v>
      </c>
      <c r="E95" s="174">
        <f>tab_dinamicas!P616</f>
        <v>649.87277646025893</v>
      </c>
      <c r="F95" s="174">
        <f>tab_dinamicas!Q616</f>
        <v>356672.83519247005</v>
      </c>
      <c r="G95" s="174">
        <f>tab_dinamicas!R616</f>
        <v>52198.043945491998</v>
      </c>
      <c r="H95" s="174">
        <f>tab_dinamicas!S616</f>
        <v>17005.101911990459</v>
      </c>
      <c r="I95" s="174">
        <f>tab_dinamicas!T616</f>
        <v>3475.4674150326905</v>
      </c>
      <c r="J95" s="174">
        <f>tab_dinamicas!U616</f>
        <v>12261.426454166958</v>
      </c>
      <c r="K95" s="174">
        <f>tab_dinamicas!V616</f>
        <v>249704.43459285185</v>
      </c>
      <c r="L95" s="174">
        <f t="shared" si="4"/>
        <v>1907070.5119359829</v>
      </c>
      <c r="N95" s="124" t="s">
        <v>555</v>
      </c>
      <c r="O95" s="21">
        <f>+B95/'Total x Ano'!$D$30</f>
        <v>2.4116493080011682E-4</v>
      </c>
      <c r="P95" s="21">
        <f>+C95/'Total x Ano'!$D$30</f>
        <v>2.9694234021012143E-4</v>
      </c>
      <c r="Q95" s="21">
        <f>+D95/'Total x Ano'!$D$30</f>
        <v>1.8231434358657168E-2</v>
      </c>
      <c r="R95" s="21">
        <f>+E95/'Total x Ano'!$D$30</f>
        <v>1.003849947090241E-5</v>
      </c>
      <c r="S95" s="21">
        <f>+F95/'Total x Ano'!$D$30</f>
        <v>5.5094784657190908E-3</v>
      </c>
      <c r="T95" s="21">
        <f>+G95/'Total x Ano'!$D$30</f>
        <v>8.0629633292694975E-4</v>
      </c>
      <c r="U95" s="21">
        <f>+H95/'Total x Ano'!$D$30</f>
        <v>2.6267557701979965E-4</v>
      </c>
      <c r="V95" s="21">
        <f>+I95/'Total x Ano'!$D$30</f>
        <v>5.3685088944601655E-5</v>
      </c>
      <c r="W95" s="21">
        <f>+J95/'Total x Ano'!$D$30</f>
        <v>1.8940064491252128E-4</v>
      </c>
      <c r="X95" s="21">
        <f>+K95/'Total x Ano'!$D$30</f>
        <v>3.8571516231155991E-3</v>
      </c>
      <c r="Y95" s="21">
        <f>+L95/'Total x Ano'!$D$30</f>
        <v>2.9458267861776872E-2</v>
      </c>
    </row>
    <row r="96" spans="1:25" x14ac:dyDescent="0.25">
      <c r="A96" s="1" t="s">
        <v>95</v>
      </c>
      <c r="B96" s="154">
        <f t="shared" ref="B96:K96" si="5">SUM(B69:B95)</f>
        <v>2458224.0176308732</v>
      </c>
      <c r="C96" s="154">
        <f t="shared" si="5"/>
        <v>1093380.8879606538</v>
      </c>
      <c r="D96" s="154">
        <f t="shared" si="5"/>
        <v>27341815.982922737</v>
      </c>
      <c r="E96" s="154">
        <f t="shared" si="5"/>
        <v>677622.1386605351</v>
      </c>
      <c r="F96" s="154">
        <f t="shared" si="5"/>
        <v>11313401.705028674</v>
      </c>
      <c r="G96" s="154">
        <f t="shared" si="5"/>
        <v>1772123.2336095972</v>
      </c>
      <c r="H96" s="154">
        <f t="shared" si="5"/>
        <v>883966.54529176815</v>
      </c>
      <c r="I96" s="154">
        <f t="shared" si="5"/>
        <v>1206008.1855780655</v>
      </c>
      <c r="J96" s="154">
        <f t="shared" si="5"/>
        <v>499238.29662874551</v>
      </c>
      <c r="K96" s="154">
        <f t="shared" si="5"/>
        <v>8938098.3307572063</v>
      </c>
      <c r="L96" s="174">
        <f t="shared" si="4"/>
        <v>56183879.324068852</v>
      </c>
      <c r="N96" s="124" t="s">
        <v>95</v>
      </c>
      <c r="O96" s="21">
        <f>+B96/'Total x Ano'!$D$30</f>
        <v>3.7971863715784003E-2</v>
      </c>
      <c r="P96" s="21">
        <f>+C96/'Total x Ano'!$D$30</f>
        <v>1.6889311051113139E-2</v>
      </c>
      <c r="Q96" s="21">
        <f>+D96/'Total x Ano'!$D$30</f>
        <v>0.42234544240039479</v>
      </c>
      <c r="R96" s="21">
        <f>+E96/'Total x Ano'!$D$30</f>
        <v>1.0467140226224749E-2</v>
      </c>
      <c r="S96" s="21">
        <f>+F96/'Total x Ano'!$D$30</f>
        <v>0.17475663105728168</v>
      </c>
      <c r="T96" s="21">
        <f>+G96/'Total x Ano'!$D$30</f>
        <v>2.7373754967641224E-2</v>
      </c>
      <c r="U96" s="21">
        <f>+H96/'Total x Ano'!$D$30</f>
        <v>1.3654515189173324E-2</v>
      </c>
      <c r="V96" s="21">
        <f>+I96/'Total x Ano'!$D$30</f>
        <v>1.8629050133122053E-2</v>
      </c>
      <c r="W96" s="21">
        <f>+J96/'Total x Ano'!$D$30</f>
        <v>7.7116684343344725E-3</v>
      </c>
      <c r="X96" s="21">
        <f>+K96/'Total x Ano'!$D$30</f>
        <v>0.13806563163469704</v>
      </c>
      <c r="Y96" s="21">
        <f>+L96/'Total x Ano'!$D$30</f>
        <v>0.86786500880976647</v>
      </c>
    </row>
    <row r="97" spans="1:25" x14ac:dyDescent="0.25">
      <c r="A97" s="22"/>
      <c r="B97" s="175"/>
      <c r="C97" s="174"/>
      <c r="D97" s="174"/>
      <c r="E97" s="174"/>
      <c r="F97" s="174"/>
      <c r="G97" s="174"/>
      <c r="H97" s="174"/>
      <c r="I97" s="174"/>
      <c r="J97" s="174"/>
      <c r="K97" s="174"/>
      <c r="L97" s="175"/>
    </row>
    <row r="98" spans="1:25" x14ac:dyDescent="0.25">
      <c r="A98" s="1"/>
      <c r="B98" s="156"/>
      <c r="L98" s="156"/>
    </row>
    <row r="99" spans="1:25" s="134" customFormat="1" x14ac:dyDescent="0.25">
      <c r="A99" s="124"/>
      <c r="B99" s="173">
        <v>2010</v>
      </c>
      <c r="C99" s="156">
        <v>2010</v>
      </c>
      <c r="D99" s="156">
        <v>2010</v>
      </c>
      <c r="E99" s="156">
        <v>2010</v>
      </c>
      <c r="F99" s="156">
        <v>2010</v>
      </c>
      <c r="G99" s="156">
        <v>2010</v>
      </c>
      <c r="H99" s="156">
        <v>2010</v>
      </c>
      <c r="I99" s="156">
        <v>2010</v>
      </c>
      <c r="J99" s="156">
        <v>2010</v>
      </c>
      <c r="K99" s="156">
        <v>2010</v>
      </c>
      <c r="L99" s="156">
        <v>2010</v>
      </c>
      <c r="M99" s="159"/>
      <c r="N99" s="124"/>
      <c r="O99" s="16">
        <v>2010</v>
      </c>
      <c r="P99" s="124">
        <v>2010</v>
      </c>
      <c r="Q99" s="124">
        <v>2010</v>
      </c>
      <c r="R99" s="124">
        <v>2010</v>
      </c>
      <c r="S99" s="124">
        <v>2010</v>
      </c>
      <c r="T99" s="124">
        <v>2010</v>
      </c>
      <c r="U99" s="124">
        <v>2010</v>
      </c>
      <c r="V99" s="124">
        <v>2010</v>
      </c>
      <c r="W99" s="124">
        <v>2010</v>
      </c>
      <c r="X99" s="124">
        <v>2010</v>
      </c>
      <c r="Y99" s="124">
        <v>2010</v>
      </c>
    </row>
    <row r="100" spans="1:25" s="134" customFormat="1" x14ac:dyDescent="0.25">
      <c r="A100" s="124"/>
      <c r="B100" s="156" t="s">
        <v>780</v>
      </c>
      <c r="C100" s="156" t="s">
        <v>782</v>
      </c>
      <c r="D100" s="156" t="s">
        <v>23</v>
      </c>
      <c r="E100" s="156" t="s">
        <v>787</v>
      </c>
      <c r="F100" s="156" t="s">
        <v>788</v>
      </c>
      <c r="G100" s="156" t="s">
        <v>791</v>
      </c>
      <c r="H100" s="156" t="s">
        <v>25</v>
      </c>
      <c r="I100" s="156" t="s">
        <v>24</v>
      </c>
      <c r="J100" s="156" t="s">
        <v>35</v>
      </c>
      <c r="K100" s="156" t="s">
        <v>795</v>
      </c>
      <c r="L100" s="156" t="s">
        <v>935</v>
      </c>
      <c r="M100" s="159"/>
      <c r="N100" s="124"/>
      <c r="O100" s="124" t="s">
        <v>780</v>
      </c>
      <c r="P100" s="124" t="s">
        <v>782</v>
      </c>
      <c r="Q100" s="124" t="s">
        <v>23</v>
      </c>
      <c r="R100" s="124" t="s">
        <v>787</v>
      </c>
      <c r="S100" s="124" t="s">
        <v>788</v>
      </c>
      <c r="T100" s="124" t="s">
        <v>791</v>
      </c>
      <c r="U100" s="124" t="s">
        <v>25</v>
      </c>
      <c r="V100" s="124" t="s">
        <v>24</v>
      </c>
      <c r="W100" s="124" t="s">
        <v>35</v>
      </c>
      <c r="X100" s="124" t="s">
        <v>795</v>
      </c>
      <c r="Y100" s="124" t="s">
        <v>935</v>
      </c>
    </row>
    <row r="101" spans="1:25" x14ac:dyDescent="0.25">
      <c r="A101" s="1" t="s">
        <v>529</v>
      </c>
      <c r="B101" s="174">
        <f>tab_dinamicas!M622</f>
        <v>2268.1653629828315</v>
      </c>
      <c r="C101" s="174">
        <f>tab_dinamicas!N622</f>
        <v>1118.4741469076582</v>
      </c>
      <c r="D101" s="174">
        <f>tab_dinamicas!O622</f>
        <v>107402.2967720046</v>
      </c>
      <c r="E101" s="174">
        <f>tab_dinamicas!P622</f>
        <v>248.85777744833953</v>
      </c>
      <c r="F101" s="174">
        <f>tab_dinamicas!Q622</f>
        <v>18243.646181059885</v>
      </c>
      <c r="G101" s="174">
        <f>tab_dinamicas!R622</f>
        <v>7084.8388367157786</v>
      </c>
      <c r="H101" s="174">
        <f>tab_dinamicas!S622</f>
        <v>1985.5369714833753</v>
      </c>
      <c r="I101" s="174">
        <f>tab_dinamicas!T622</f>
        <v>2515.691960670883</v>
      </c>
      <c r="J101" s="174">
        <f>tab_dinamicas!U622</f>
        <v>348.45102639543734</v>
      </c>
      <c r="K101" s="174">
        <f>tab_dinamicas!V622</f>
        <v>6463.6456826705953</v>
      </c>
      <c r="L101" s="174">
        <f>SUM(B101:K101)</f>
        <v>147679.60471833937</v>
      </c>
      <c r="N101" s="124" t="s">
        <v>529</v>
      </c>
      <c r="O101" s="21">
        <f>+B101/'Total x Ano'!$E$30</f>
        <v>3.1556356838115433E-5</v>
      </c>
      <c r="P101" s="21">
        <f>+C101/'Total x Ano'!$E$30</f>
        <v>1.5561021198035097E-5</v>
      </c>
      <c r="Q101" s="21">
        <f>+D101/'Total x Ano'!$E$30</f>
        <v>1.4942584246650471E-3</v>
      </c>
      <c r="R101" s="21">
        <f>+E101/'Total x Ano'!$E$30</f>
        <v>3.462289370635963E-6</v>
      </c>
      <c r="S101" s="21">
        <f>+F101/'Total x Ano'!$E$30</f>
        <v>2.5381879924343299E-4</v>
      </c>
      <c r="T101" s="21">
        <f>+G101/'Total x Ano'!$E$30</f>
        <v>9.8569401561588897E-5</v>
      </c>
      <c r="U101" s="21">
        <f>+H101/'Total x Ano'!$E$30</f>
        <v>2.7624226262322431E-5</v>
      </c>
      <c r="V101" s="21">
        <f>+I101/'Total x Ano'!$E$30</f>
        <v>3.5000125873234027E-5</v>
      </c>
      <c r="W101" s="21">
        <f>+J101/'Total x Ano'!$E$30</f>
        <v>4.8479026745569927E-6</v>
      </c>
      <c r="X101" s="21">
        <f>+K101/'Total x Ano'!$E$30</f>
        <v>8.9926913163536153E-5</v>
      </c>
      <c r="Y101" s="21">
        <f>+L101/'Total x Ano'!$E$30</f>
        <v>2.0546254608505049E-3</v>
      </c>
    </row>
    <row r="102" spans="1:25" x14ac:dyDescent="0.25">
      <c r="A102" s="1" t="s">
        <v>530</v>
      </c>
      <c r="B102" s="174">
        <f>tab_dinamicas!M623</f>
        <v>2210.9866045728668</v>
      </c>
      <c r="C102" s="174">
        <f>tab_dinamicas!N623</f>
        <v>166.78759975698875</v>
      </c>
      <c r="D102" s="174">
        <f>tab_dinamicas!O623</f>
        <v>29049.23598220155</v>
      </c>
      <c r="E102" s="174">
        <f>tab_dinamicas!P623</f>
        <v>0</v>
      </c>
      <c r="F102" s="174">
        <f>tab_dinamicas!Q623</f>
        <v>2847.7890237292663</v>
      </c>
      <c r="G102" s="174">
        <f>tab_dinamicas!R623</f>
        <v>1485.1629463515569</v>
      </c>
      <c r="H102" s="174">
        <f>tab_dinamicas!S623</f>
        <v>1491.9676784917644</v>
      </c>
      <c r="I102" s="174">
        <f>tab_dinamicas!T623</f>
        <v>801.37296955950364</v>
      </c>
      <c r="J102" s="174">
        <f>tab_dinamicas!U623</f>
        <v>18985.202641520766</v>
      </c>
      <c r="K102" s="174">
        <f>tab_dinamicas!V623</f>
        <v>5084.9151435120866</v>
      </c>
      <c r="L102" s="174">
        <f t="shared" ref="L102:L128" si="6">SUM(B102:K102)</f>
        <v>62123.420589696347</v>
      </c>
      <c r="N102" s="124" t="s">
        <v>530</v>
      </c>
      <c r="O102" s="21">
        <f>+B102/'Total x Ano'!$E$30</f>
        <v>3.0760844600166278E-5</v>
      </c>
      <c r="P102" s="21">
        <f>+C102/'Total x Ano'!$E$30</f>
        <v>2.3204697064868068E-6</v>
      </c>
      <c r="Q102" s="21">
        <f>+D102/'Total x Ano'!$E$30</f>
        <v>4.0415397902181683E-4</v>
      </c>
      <c r="R102" s="21">
        <f>+E102/'Total x Ano'!$E$30</f>
        <v>0</v>
      </c>
      <c r="S102" s="21">
        <f>+F102/'Total x Ano'!$E$30</f>
        <v>3.9620500382867957E-5</v>
      </c>
      <c r="T102" s="21">
        <f>+G102/'Total x Ano'!$E$30</f>
        <v>2.0662660960567436E-5</v>
      </c>
      <c r="U102" s="21">
        <f>+H102/'Total x Ano'!$E$30</f>
        <v>2.0757333315197608E-5</v>
      </c>
      <c r="V102" s="21">
        <f>+I102/'Total x Ano'!$E$30</f>
        <v>1.1149280295235392E-5</v>
      </c>
      <c r="W102" s="21">
        <f>+J102/'Total x Ano'!$E$30</f>
        <v>2.6413586900555093E-4</v>
      </c>
      <c r="X102" s="21">
        <f>+K102/'Total x Ano'!$E$30</f>
        <v>7.074501682239954E-5</v>
      </c>
      <c r="Y102" s="21">
        <f>+L102/'Total x Ano'!$E$30</f>
        <v>8.6430595411028871E-4</v>
      </c>
    </row>
    <row r="103" spans="1:25" x14ac:dyDescent="0.25">
      <c r="A103" s="1" t="s">
        <v>531</v>
      </c>
      <c r="B103" s="174">
        <f>tab_dinamicas!M624</f>
        <v>41141.784156462345</v>
      </c>
      <c r="C103" s="174">
        <f>tab_dinamicas!N624</f>
        <v>29145.202082142991</v>
      </c>
      <c r="D103" s="174">
        <f>tab_dinamicas!O624</f>
        <v>247599.09395095662</v>
      </c>
      <c r="E103" s="174">
        <f>tab_dinamicas!P624</f>
        <v>0</v>
      </c>
      <c r="F103" s="174">
        <f>tab_dinamicas!Q624</f>
        <v>64376.05903084734</v>
      </c>
      <c r="G103" s="174">
        <f>tab_dinamicas!R624</f>
        <v>11016.842714086453</v>
      </c>
      <c r="H103" s="174">
        <f>tab_dinamicas!S624</f>
        <v>8045.7141427944071</v>
      </c>
      <c r="I103" s="174">
        <f>tab_dinamicas!T624</f>
        <v>10680.980936543148</v>
      </c>
      <c r="J103" s="174">
        <f>tab_dinamicas!U624</f>
        <v>9449.5236624794288</v>
      </c>
      <c r="K103" s="174">
        <f>tab_dinamicas!V624</f>
        <v>53060.215450090465</v>
      </c>
      <c r="L103" s="174">
        <f t="shared" si="6"/>
        <v>474515.4161264032</v>
      </c>
      <c r="N103" s="124" t="s">
        <v>531</v>
      </c>
      <c r="O103" s="21">
        <f>+B103/'Total x Ano'!$E$30</f>
        <v>5.7239425439893599E-4</v>
      </c>
      <c r="P103" s="21">
        <f>+C103/'Total x Ano'!$E$30</f>
        <v>4.0548912880566316E-4</v>
      </c>
      <c r="Q103" s="21">
        <f>+D103/'Total x Ano'!$E$30</f>
        <v>3.4447776555565001E-3</v>
      </c>
      <c r="R103" s="21">
        <f>+E103/'Total x Ano'!$E$30</f>
        <v>0</v>
      </c>
      <c r="S103" s="21">
        <f>+F103/'Total x Ano'!$E$30</f>
        <v>8.9564628918300756E-4</v>
      </c>
      <c r="T103" s="21">
        <f>+G103/'Total x Ano'!$E$30</f>
        <v>1.532742830786874E-4</v>
      </c>
      <c r="U103" s="21">
        <f>+H103/'Total x Ano'!$E$30</f>
        <v>1.1193779371253637E-4</v>
      </c>
      <c r="V103" s="21">
        <f>+I103/'Total x Ano'!$E$30</f>
        <v>1.4860153113854566E-4</v>
      </c>
      <c r="W103" s="21">
        <f>+J103/'Total x Ano'!$E$30</f>
        <v>1.3146860696755709E-4</v>
      </c>
      <c r="X103" s="21">
        <f>+K103/'Total x Ano'!$E$30</f>
        <v>7.3821208981358314E-4</v>
      </c>
      <c r="Y103" s="21">
        <f>+L103/'Total x Ano'!$E$30</f>
        <v>6.6018016326550161E-3</v>
      </c>
    </row>
    <row r="104" spans="1:25" x14ac:dyDescent="0.25">
      <c r="A104" s="1" t="s">
        <v>532</v>
      </c>
      <c r="B104" s="174">
        <f>tab_dinamicas!M625</f>
        <v>71.780549749377769</v>
      </c>
      <c r="C104" s="174">
        <f>tab_dinamicas!N625</f>
        <v>722.15014478904834</v>
      </c>
      <c r="D104" s="174">
        <f>tab_dinamicas!O625</f>
        <v>28897.495124899753</v>
      </c>
      <c r="E104" s="174">
        <f>tab_dinamicas!P625</f>
        <v>265.39782105074624</v>
      </c>
      <c r="F104" s="174">
        <f>tab_dinamicas!Q625</f>
        <v>6024.7094505904442</v>
      </c>
      <c r="G104" s="174">
        <f>tab_dinamicas!R625</f>
        <v>2389.9684137145364</v>
      </c>
      <c r="H104" s="174">
        <f>tab_dinamicas!S625</f>
        <v>1690.8530878463962</v>
      </c>
      <c r="I104" s="174">
        <f>tab_dinamicas!T625</f>
        <v>646.97504397161356</v>
      </c>
      <c r="J104" s="174">
        <f>tab_dinamicas!U625</f>
        <v>339.18837866605901</v>
      </c>
      <c r="K104" s="174">
        <f>tab_dinamicas!V625</f>
        <v>2903.5556089828056</v>
      </c>
      <c r="L104" s="174">
        <f t="shared" si="6"/>
        <v>43952.073624260782</v>
      </c>
      <c r="N104" s="124" t="s">
        <v>532</v>
      </c>
      <c r="O104" s="21">
        <f>+B104/'Total x Ano'!$E$30</f>
        <v>9.9866291889257094E-7</v>
      </c>
      <c r="P104" s="21">
        <f>+C104/'Total x Ano'!$E$30</f>
        <v>1.0047075064091096E-5</v>
      </c>
      <c r="Q104" s="21">
        <f>+D104/'Total x Ano'!$E$30</f>
        <v>4.0204285047797914E-4</v>
      </c>
      <c r="R104" s="21">
        <f>+E104/'Total x Ano'!$E$30</f>
        <v>3.6924064187814889E-6</v>
      </c>
      <c r="S104" s="21">
        <f>+F104/'Total x Ano'!$E$30</f>
        <v>8.3820114869745288E-5</v>
      </c>
      <c r="T104" s="21">
        <f>+G104/'Total x Ano'!$E$30</f>
        <v>3.3250968966309657E-5</v>
      </c>
      <c r="U104" s="21">
        <f>+H104/'Total x Ano'!$E$30</f>
        <v>2.3524370961533857E-5</v>
      </c>
      <c r="V104" s="21">
        <f>+I104/'Total x Ano'!$E$30</f>
        <v>9.0011846958436249E-6</v>
      </c>
      <c r="W104" s="21">
        <f>+J104/'Total x Ano'!$E$30</f>
        <v>4.7190340207170322E-6</v>
      </c>
      <c r="X104" s="21">
        <f>+K104/'Total x Ano'!$E$30</f>
        <v>4.0396365446599283E-5</v>
      </c>
      <c r="Y104" s="21">
        <f>+L104/'Total x Ano'!$E$30</f>
        <v>6.1149303384049308E-4</v>
      </c>
    </row>
    <row r="105" spans="1:25" x14ac:dyDescent="0.25">
      <c r="A105" s="1" t="s">
        <v>533</v>
      </c>
      <c r="B105" s="174">
        <f>tab_dinamicas!M626</f>
        <v>14074.921028656931</v>
      </c>
      <c r="C105" s="174">
        <f>tab_dinamicas!N626</f>
        <v>26396.339448738614</v>
      </c>
      <c r="D105" s="174">
        <f>tab_dinamicas!O626</f>
        <v>251627.28858672883</v>
      </c>
      <c r="E105" s="174">
        <f>tab_dinamicas!P626</f>
        <v>3553.5885259027573</v>
      </c>
      <c r="F105" s="174">
        <f>tab_dinamicas!Q626</f>
        <v>105607.88396427072</v>
      </c>
      <c r="G105" s="174">
        <f>tab_dinamicas!R626</f>
        <v>17394.655061354431</v>
      </c>
      <c r="H105" s="174">
        <f>tab_dinamicas!S626</f>
        <v>7134.6975310372909</v>
      </c>
      <c r="I105" s="174">
        <f>tab_dinamicas!T626</f>
        <v>840.60610216172927</v>
      </c>
      <c r="J105" s="174">
        <f>tab_dinamicas!U626</f>
        <v>78087.666187566996</v>
      </c>
      <c r="K105" s="174">
        <f>tab_dinamicas!V626</f>
        <v>58920.071297505245</v>
      </c>
      <c r="L105" s="174">
        <f t="shared" si="6"/>
        <v>563637.71773392358</v>
      </c>
      <c r="N105" s="124" t="s">
        <v>533</v>
      </c>
      <c r="O105" s="21">
        <f>+B105/'Total x Ano'!$E$30</f>
        <v>1.9582048015427472E-4</v>
      </c>
      <c r="P105" s="21">
        <f>+C105/'Total x Ano'!$E$30</f>
        <v>3.6724496390730046E-4</v>
      </c>
      <c r="Q105" s="21">
        <f>+D105/'Total x Ano'!$E$30</f>
        <v>3.5008208124684115E-3</v>
      </c>
      <c r="R105" s="21">
        <f>+E105/'Total x Ano'!$E$30</f>
        <v>4.9440093482314955E-5</v>
      </c>
      <c r="S105" s="21">
        <f>+F105/'Total x Ano'!$E$30</f>
        <v>1.4692932559873682E-3</v>
      </c>
      <c r="T105" s="21">
        <f>+G105/'Total x Ano'!$E$30</f>
        <v>2.4200702080652754E-4</v>
      </c>
      <c r="U105" s="21">
        <f>+H105/'Total x Ano'!$E$30</f>
        <v>9.9263071774162407E-5</v>
      </c>
      <c r="V105" s="21">
        <f>+I105/'Total x Ano'!$E$30</f>
        <v>1.1695120008899296E-5</v>
      </c>
      <c r="W105" s="21">
        <f>+J105/'Total x Ano'!$E$30</f>
        <v>1.0864120840069266E-3</v>
      </c>
      <c r="X105" s="21">
        <f>+K105/'Total x Ano'!$E$30</f>
        <v>8.1973864213592275E-4</v>
      </c>
      <c r="Y105" s="21">
        <f>+L105/'Total x Ano'!$E$30</f>
        <v>7.8417355447321091E-3</v>
      </c>
    </row>
    <row r="106" spans="1:25" x14ac:dyDescent="0.25">
      <c r="A106" s="1" t="s">
        <v>534</v>
      </c>
      <c r="B106" s="174">
        <f>tab_dinamicas!M627</f>
        <v>215.82552886310208</v>
      </c>
      <c r="C106" s="174">
        <f>tab_dinamicas!N627</f>
        <v>292.98010319814153</v>
      </c>
      <c r="D106" s="174">
        <f>tab_dinamicas!O627</f>
        <v>30187.878006897157</v>
      </c>
      <c r="E106" s="174">
        <f>tab_dinamicas!P627</f>
        <v>0</v>
      </c>
      <c r="F106" s="174">
        <f>tab_dinamicas!Q627</f>
        <v>423.96601403006707</v>
      </c>
      <c r="G106" s="174">
        <f>tab_dinamicas!R627</f>
        <v>635.61968606952428</v>
      </c>
      <c r="H106" s="174">
        <f>tab_dinamicas!S627</f>
        <v>741.85578524814264</v>
      </c>
      <c r="I106" s="174">
        <f>tab_dinamicas!T627</f>
        <v>144.31414952820646</v>
      </c>
      <c r="J106" s="174">
        <f>tab_dinamicas!U627</f>
        <v>0</v>
      </c>
      <c r="K106" s="174">
        <f>tab_dinamicas!V627</f>
        <v>5373.3962468387435</v>
      </c>
      <c r="L106" s="174">
        <f t="shared" si="6"/>
        <v>38015.835520673085</v>
      </c>
      <c r="N106" s="124" t="s">
        <v>534</v>
      </c>
      <c r="O106" s="21">
        <f>+B106/'Total x Ano'!$E$30</f>
        <v>3.0027208398167324E-6</v>
      </c>
      <c r="P106" s="21">
        <f>+C106/'Total x Ano'!$E$30</f>
        <v>4.0761510751711537E-6</v>
      </c>
      <c r="Q106" s="21">
        <f>+D106/'Total x Ano'!$E$30</f>
        <v>4.1999559032079018E-4</v>
      </c>
      <c r="R106" s="21">
        <f>+E106/'Total x Ano'!$E$30</f>
        <v>0</v>
      </c>
      <c r="S106" s="21">
        <f>+F106/'Total x Ano'!$E$30</f>
        <v>5.8985217940070977E-6</v>
      </c>
      <c r="T106" s="21">
        <f>+G106/'Total x Ano'!$E$30</f>
        <v>8.8432007446595698E-6</v>
      </c>
      <c r="U106" s="21">
        <f>+H106/'Total x Ano'!$E$30</f>
        <v>1.0321234185026184E-5</v>
      </c>
      <c r="V106" s="21">
        <f>+I106/'Total x Ano'!$E$30</f>
        <v>2.0078028143910521E-6</v>
      </c>
      <c r="W106" s="21">
        <f>+J106/'Total x Ano'!$E$30</f>
        <v>0</v>
      </c>
      <c r="X106" s="21">
        <f>+K106/'Total x Ano'!$E$30</f>
        <v>7.47585745577392E-5</v>
      </c>
      <c r="Y106" s="21">
        <f>+L106/'Total x Ano'!$E$30</f>
        <v>5.2890379633160119E-4</v>
      </c>
    </row>
    <row r="107" spans="1:25" x14ac:dyDescent="0.25">
      <c r="A107" s="1" t="s">
        <v>535</v>
      </c>
      <c r="B107" s="174">
        <f>tab_dinamicas!M628</f>
        <v>3500.1216227130626</v>
      </c>
      <c r="C107" s="174">
        <f>tab_dinamicas!N628</f>
        <v>863.32639060808356</v>
      </c>
      <c r="D107" s="174">
        <f>tab_dinamicas!O628</f>
        <v>29230.865759805714</v>
      </c>
      <c r="E107" s="174">
        <f>tab_dinamicas!P628</f>
        <v>458.9284948205663</v>
      </c>
      <c r="F107" s="174">
        <f>tab_dinamicas!Q628</f>
        <v>13127.424490164643</v>
      </c>
      <c r="G107" s="174">
        <f>tab_dinamicas!R628</f>
        <v>3105.5013994013543</v>
      </c>
      <c r="H107" s="174">
        <f>tab_dinamicas!S628</f>
        <v>1874.7386559951285</v>
      </c>
      <c r="I107" s="174">
        <f>tab_dinamicas!T628</f>
        <v>35.728260320089944</v>
      </c>
      <c r="J107" s="174">
        <f>tab_dinamicas!U628</f>
        <v>0</v>
      </c>
      <c r="K107" s="174">
        <f>tab_dinamicas!V628</f>
        <v>10017.294507614675</v>
      </c>
      <c r="L107" s="174">
        <f t="shared" si="6"/>
        <v>62213.929581443314</v>
      </c>
      <c r="N107" s="124" t="s">
        <v>535</v>
      </c>
      <c r="O107" s="21">
        <f>+B107/'Total x Ano'!$E$30</f>
        <v>4.8696223258556603E-5</v>
      </c>
      <c r="P107" s="21">
        <f>+C107/'Total x Ano'!$E$30</f>
        <v>1.2011221092788167E-5</v>
      </c>
      <c r="Q107" s="21">
        <f>+D107/'Total x Ano'!$E$30</f>
        <v>4.0668094384018751E-4</v>
      </c>
      <c r="R107" s="21">
        <f>+E107/'Total x Ano'!$E$30</f>
        <v>6.3849451111852735E-6</v>
      </c>
      <c r="S107" s="21">
        <f>+F107/'Total x Ano'!$E$30</f>
        <v>1.8263822309334273E-4</v>
      </c>
      <c r="T107" s="21">
        <f>+G107/'Total x Ano'!$E$30</f>
        <v>4.3205981327525354E-5</v>
      </c>
      <c r="U107" s="21">
        <f>+H107/'Total x Ano'!$E$30</f>
        <v>2.6082719969319543E-5</v>
      </c>
      <c r="V107" s="21">
        <f>+I107/'Total x Ano'!$E$30</f>
        <v>4.9707739579584296E-7</v>
      </c>
      <c r="W107" s="21">
        <f>+J107/'Total x Ano'!$E$30</f>
        <v>0</v>
      </c>
      <c r="X107" s="21">
        <f>+K107/'Total x Ano'!$E$30</f>
        <v>1.393678455697215E-4</v>
      </c>
      <c r="Y107" s="21">
        <f>+L107/'Total x Ano'!$E$30</f>
        <v>8.6556518065842246E-4</v>
      </c>
    </row>
    <row r="108" spans="1:25" x14ac:dyDescent="0.25">
      <c r="A108" s="1" t="s">
        <v>536</v>
      </c>
      <c r="B108" s="174">
        <f>tab_dinamicas!M629</f>
        <v>6522.4522499179529</v>
      </c>
      <c r="C108" s="174">
        <f>tab_dinamicas!N629</f>
        <v>1088.6761984095663</v>
      </c>
      <c r="D108" s="174">
        <f>tab_dinamicas!O629</f>
        <v>151512.81123380747</v>
      </c>
      <c r="E108" s="174">
        <f>tab_dinamicas!P629</f>
        <v>64.882994095321436</v>
      </c>
      <c r="F108" s="174">
        <f>tab_dinamicas!Q629</f>
        <v>24774.109758434704</v>
      </c>
      <c r="G108" s="174">
        <f>tab_dinamicas!R629</f>
        <v>5655.2537415687475</v>
      </c>
      <c r="H108" s="174">
        <f>tab_dinamicas!S629</f>
        <v>3798.9289202759887</v>
      </c>
      <c r="I108" s="174">
        <f>tab_dinamicas!T629</f>
        <v>2477.5881213167509</v>
      </c>
      <c r="J108" s="174">
        <f>tab_dinamicas!U629</f>
        <v>3117.6328968706071</v>
      </c>
      <c r="K108" s="174">
        <f>tab_dinamicas!V629</f>
        <v>36216.37672712325</v>
      </c>
      <c r="L108" s="174">
        <f t="shared" si="6"/>
        <v>235228.71284182035</v>
      </c>
      <c r="N108" s="124" t="s">
        <v>536</v>
      </c>
      <c r="O108" s="21">
        <f>+B108/'Total x Ano'!$E$30</f>
        <v>9.074507265524174E-5</v>
      </c>
      <c r="P108" s="21">
        <f>+C108/'Total x Ano'!$E$30</f>
        <v>1.5146450589032857E-5</v>
      </c>
      <c r="Q108" s="21">
        <f>+D108/'Total x Ano'!$E$30</f>
        <v>2.1079558020198211E-3</v>
      </c>
      <c r="R108" s="21">
        <f>+E108/'Total x Ano'!$E$30</f>
        <v>9.0269913640895237E-7</v>
      </c>
      <c r="S108" s="21">
        <f>+F108/'Total x Ano'!$E$30</f>
        <v>3.4467533127994463E-4</v>
      </c>
      <c r="T108" s="21">
        <f>+G108/'Total x Ano'!$E$30</f>
        <v>7.8679979860172856E-5</v>
      </c>
      <c r="U108" s="21">
        <f>+H108/'Total x Ano'!$E$30</f>
        <v>5.2853446475883381E-5</v>
      </c>
      <c r="V108" s="21">
        <f>+I108/'Total x Ano'!$E$30</f>
        <v>3.4469997703928092E-5</v>
      </c>
      <c r="W108" s="21">
        <f>+J108/'Total x Ano'!$E$30</f>
        <v>4.3374763493662032E-5</v>
      </c>
      <c r="X108" s="21">
        <f>+K108/'Total x Ano'!$E$30</f>
        <v>5.0386842425005813E-4</v>
      </c>
      <c r="Y108" s="21">
        <f>+L108/'Total x Ano'!$E$30</f>
        <v>3.2726719674641539E-3</v>
      </c>
    </row>
    <row r="109" spans="1:25" x14ac:dyDescent="0.25">
      <c r="A109" s="1" t="s">
        <v>537</v>
      </c>
      <c r="B109" s="174">
        <f>tab_dinamicas!M630</f>
        <v>3702.1631836369065</v>
      </c>
      <c r="C109" s="174">
        <f>tab_dinamicas!N630</f>
        <v>14972.430759190926</v>
      </c>
      <c r="D109" s="174">
        <f>tab_dinamicas!O630</f>
        <v>70311.563406906906</v>
      </c>
      <c r="E109" s="174">
        <f>tab_dinamicas!P630</f>
        <v>1462.61411159107</v>
      </c>
      <c r="F109" s="174">
        <f>tab_dinamicas!Q630</f>
        <v>15133.796063148955</v>
      </c>
      <c r="G109" s="174">
        <f>tab_dinamicas!R630</f>
        <v>3796.3316238288849</v>
      </c>
      <c r="H109" s="174">
        <f>tab_dinamicas!S630</f>
        <v>2203.1831484047816</v>
      </c>
      <c r="I109" s="174">
        <f>tab_dinamicas!T630</f>
        <v>510.0034022161858</v>
      </c>
      <c r="J109" s="174">
        <f>tab_dinamicas!U630</f>
        <v>1840.7391902724398</v>
      </c>
      <c r="K109" s="174">
        <f>tab_dinamicas!V630</f>
        <v>13780.891588342818</v>
      </c>
      <c r="L109" s="174">
        <f t="shared" si="6"/>
        <v>127713.71647753987</v>
      </c>
      <c r="N109" s="124" t="s">
        <v>537</v>
      </c>
      <c r="O109" s="21">
        <f>+B109/'Total x Ano'!$E$30</f>
        <v>5.1507171568012347E-5</v>
      </c>
      <c r="P109" s="21">
        <f>+C109/'Total x Ano'!$E$30</f>
        <v>2.0830728459306816E-4</v>
      </c>
      <c r="Q109" s="21">
        <f>+D109/'Total x Ano'!$E$30</f>
        <v>9.7822531854390555E-4</v>
      </c>
      <c r="R109" s="21">
        <f>+E109/'Total x Ano'!$E$30</f>
        <v>2.0348945264349473E-5</v>
      </c>
      <c r="S109" s="21">
        <f>+F109/'Total x Ano'!$E$30</f>
        <v>2.1055231539906459E-4</v>
      </c>
      <c r="T109" s="21">
        <f>+G109/'Total x Ano'!$E$30</f>
        <v>5.2817311009379565E-5</v>
      </c>
      <c r="U109" s="21">
        <f>+H109/'Total x Ano'!$E$30</f>
        <v>3.0652277274595778E-5</v>
      </c>
      <c r="V109" s="21">
        <f>+I109/'Total x Ano'!$E$30</f>
        <v>7.0955361595955604E-6</v>
      </c>
      <c r="W109" s="21">
        <f>+J109/'Total x Ano'!$E$30</f>
        <v>2.5609694814204979E-5</v>
      </c>
      <c r="X109" s="21">
        <f>+K109/'Total x Ano'!$E$30</f>
        <v>1.9172972994227892E-4</v>
      </c>
      <c r="Y109" s="21">
        <f>+L109/'Total x Ano'!$E$30</f>
        <v>1.776845584568455E-3</v>
      </c>
    </row>
    <row r="110" spans="1:25" x14ac:dyDescent="0.25">
      <c r="A110" s="1" t="s">
        <v>538</v>
      </c>
      <c r="B110" s="174">
        <f>tab_dinamicas!M631</f>
        <v>51668.09607637467</v>
      </c>
      <c r="C110" s="174">
        <f>tab_dinamicas!N631</f>
        <v>56643.583393473149</v>
      </c>
      <c r="D110" s="174">
        <f>tab_dinamicas!O631</f>
        <v>349982.61793472845</v>
      </c>
      <c r="E110" s="174">
        <f>tab_dinamicas!P631</f>
        <v>1757.7135117657081</v>
      </c>
      <c r="F110" s="174">
        <f>tab_dinamicas!Q631</f>
        <v>146248.46381530163</v>
      </c>
      <c r="G110" s="174">
        <f>tab_dinamicas!R631</f>
        <v>19764.086891076724</v>
      </c>
      <c r="H110" s="174">
        <f>tab_dinamicas!S631</f>
        <v>37372.297310561436</v>
      </c>
      <c r="I110" s="174">
        <f>tab_dinamicas!T631</f>
        <v>14558.390747097157</v>
      </c>
      <c r="J110" s="174">
        <f>tab_dinamicas!U631</f>
        <v>1458.6558737597102</v>
      </c>
      <c r="K110" s="174">
        <f>tab_dinamicas!V631</f>
        <v>94782.090673635743</v>
      </c>
      <c r="L110" s="174">
        <f t="shared" si="6"/>
        <v>774235.99622777442</v>
      </c>
      <c r="N110" s="124" t="s">
        <v>538</v>
      </c>
      <c r="O110" s="21">
        <f>+B110/'Total x Ano'!$E$30</f>
        <v>7.1884391832345096E-4</v>
      </c>
      <c r="P110" s="21">
        <f>+C110/'Total x Ano'!$E$30</f>
        <v>7.8806649608797422E-4</v>
      </c>
      <c r="Q110" s="21">
        <f>+D110/'Total x Ano'!$E$30</f>
        <v>4.8692112836791019E-3</v>
      </c>
      <c r="R110" s="21">
        <f>+E110/'Total x Ano'!$E$30</f>
        <v>2.4454581531706226E-5</v>
      </c>
      <c r="S110" s="21">
        <f>+F110/'Total x Ano'!$E$30</f>
        <v>2.034714393624573E-3</v>
      </c>
      <c r="T110" s="21">
        <f>+G110/'Total x Ano'!$E$30</f>
        <v>2.7497226996454113E-4</v>
      </c>
      <c r="U110" s="21">
        <f>+H110/'Total x Ano'!$E$30</f>
        <v>5.1995042735389189E-4</v>
      </c>
      <c r="V110" s="21">
        <f>+I110/'Total x Ano'!$E$30</f>
        <v>2.0254686051635702E-4</v>
      </c>
      <c r="W110" s="21">
        <f>+J110/'Total x Ano'!$E$30</f>
        <v>2.0293875397092417E-5</v>
      </c>
      <c r="X110" s="21">
        <f>+K110/'Total x Ano'!$E$30</f>
        <v>1.3186769906522473E-3</v>
      </c>
      <c r="Y110" s="21">
        <f>+L110/'Total x Ano'!$E$30</f>
        <v>1.0771731097130937E-2</v>
      </c>
    </row>
    <row r="111" spans="1:25" x14ac:dyDescent="0.25">
      <c r="A111" s="1" t="s">
        <v>539</v>
      </c>
      <c r="B111" s="174">
        <f>tab_dinamicas!M632</f>
        <v>15702.948235984646</v>
      </c>
      <c r="C111" s="174">
        <f>tab_dinamicas!N632</f>
        <v>8957.0717155577295</v>
      </c>
      <c r="D111" s="174">
        <f>tab_dinamicas!O632</f>
        <v>172269.12866035363</v>
      </c>
      <c r="E111" s="174">
        <f>tab_dinamicas!P632</f>
        <v>1175.9380196788677</v>
      </c>
      <c r="F111" s="174">
        <f>tab_dinamicas!Q632</f>
        <v>50166.048223425991</v>
      </c>
      <c r="G111" s="174">
        <f>tab_dinamicas!R632</f>
        <v>11241.985496403588</v>
      </c>
      <c r="H111" s="174">
        <f>tab_dinamicas!S632</f>
        <v>7987.0802574618983</v>
      </c>
      <c r="I111" s="174">
        <f>tab_dinamicas!T632</f>
        <v>1002.1817759255981</v>
      </c>
      <c r="J111" s="174">
        <f>tab_dinamicas!U632</f>
        <v>2506.6121551831743</v>
      </c>
      <c r="K111" s="174">
        <f>tab_dinamicas!V632</f>
        <v>41866.365247803828</v>
      </c>
      <c r="L111" s="174">
        <f t="shared" si="6"/>
        <v>312875.35978777893</v>
      </c>
      <c r="N111" s="124" t="s">
        <v>539</v>
      </c>
      <c r="O111" s="21">
        <f>+B111/'Total x Ano'!$E$30</f>
        <v>2.1847077203115617E-4</v>
      </c>
      <c r="P111" s="21">
        <f>+C111/'Total x Ano'!$E$30</f>
        <v>1.2461725934700732E-4</v>
      </c>
      <c r="Q111" s="21">
        <f>+D111/'Total x Ano'!$E$30</f>
        <v>2.3967327007622971E-3</v>
      </c>
      <c r="R111" s="21">
        <f>+E111/'Total x Ano'!$E$30</f>
        <v>1.6360500153168968E-5</v>
      </c>
      <c r="S111" s="21">
        <f>+F111/'Total x Ano'!$E$30</f>
        <v>6.9794634233135506E-4</v>
      </c>
      <c r="T111" s="21">
        <f>+G111/'Total x Ano'!$E$30</f>
        <v>1.5640663228667565E-4</v>
      </c>
      <c r="U111" s="21">
        <f>+H111/'Total x Ano'!$E$30</f>
        <v>1.1112203669651151E-4</v>
      </c>
      <c r="V111" s="21">
        <f>+I111/'Total x Ano'!$E$30</f>
        <v>1.394307763177133E-5</v>
      </c>
      <c r="W111" s="21">
        <f>+J111/'Total x Ano'!$E$30</f>
        <v>3.4873801052889355E-5</v>
      </c>
      <c r="X111" s="21">
        <f>+K111/'Total x Ano'!$E$30</f>
        <v>5.8247515054949415E-4</v>
      </c>
      <c r="Y111" s="21">
        <f>+L111/'Total x Ano'!$E$30</f>
        <v>4.3529482728423266E-3</v>
      </c>
    </row>
    <row r="112" spans="1:25" x14ac:dyDescent="0.25">
      <c r="A112" s="1" t="s">
        <v>540</v>
      </c>
      <c r="B112" s="174">
        <f>tab_dinamicas!M633</f>
        <v>2153.7823307837871</v>
      </c>
      <c r="C112" s="174">
        <f>tab_dinamicas!N633</f>
        <v>8765.3190138880527</v>
      </c>
      <c r="D112" s="174">
        <f>tab_dinamicas!O633</f>
        <v>193885.84887105032</v>
      </c>
      <c r="E112" s="174">
        <f>tab_dinamicas!P633</f>
        <v>4267.1556216047493</v>
      </c>
      <c r="F112" s="174">
        <f>tab_dinamicas!Q633</f>
        <v>48567.309961573563</v>
      </c>
      <c r="G112" s="174">
        <f>tab_dinamicas!R633</f>
        <v>6693.8313192527139</v>
      </c>
      <c r="H112" s="174">
        <f>tab_dinamicas!S633</f>
        <v>4291.2504980603717</v>
      </c>
      <c r="I112" s="174">
        <f>tab_dinamicas!T633</f>
        <v>6203.784052832345</v>
      </c>
      <c r="J112" s="174">
        <f>tab_dinamicas!U633</f>
        <v>246.96523981281089</v>
      </c>
      <c r="K112" s="174">
        <f>tab_dinamicas!V633</f>
        <v>19893.871692214805</v>
      </c>
      <c r="L112" s="174">
        <f t="shared" si="6"/>
        <v>294969.11860107351</v>
      </c>
      <c r="N112" s="124" t="s">
        <v>540</v>
      </c>
      <c r="O112" s="21">
        <f>+B112/'Total x Ano'!$E$30</f>
        <v>2.9964977373810472E-5</v>
      </c>
      <c r="P112" s="21">
        <f>+C112/'Total x Ano'!$E$30</f>
        <v>1.219494570882675E-4</v>
      </c>
      <c r="Q112" s="21">
        <f>+D112/'Total x Ano'!$E$30</f>
        <v>2.697480145270209E-3</v>
      </c>
      <c r="R112" s="21">
        <f>+E112/'Total x Ano'!$E$30</f>
        <v>5.936775496035516E-5</v>
      </c>
      <c r="S112" s="21">
        <f>+F112/'Total x Ano'!$E$30</f>
        <v>6.75703539445318E-4</v>
      </c>
      <c r="T112" s="21">
        <f>+G112/'Total x Ano'!$E$30</f>
        <v>9.3129422206986829E-5</v>
      </c>
      <c r="U112" s="21">
        <f>+H112/'Total x Ano'!$E$30</f>
        <v>5.9702980306713503E-5</v>
      </c>
      <c r="V112" s="21">
        <f>+I112/'Total x Ano'!$E$30</f>
        <v>8.6311530240605866E-5</v>
      </c>
      <c r="W112" s="21">
        <f>+J112/'Total x Ano'!$E$30</f>
        <v>3.4359590183913779E-6</v>
      </c>
      <c r="X112" s="21">
        <f>+K112/'Total x Ano'!$E$30</f>
        <v>2.767779299766891E-4</v>
      </c>
      <c r="Y112" s="21">
        <f>+L112/'Total x Ano'!$E$30</f>
        <v>4.1038236958873464E-3</v>
      </c>
    </row>
    <row r="113" spans="1:25" x14ac:dyDescent="0.25">
      <c r="A113" s="1" t="s">
        <v>541</v>
      </c>
      <c r="B113" s="174">
        <f>tab_dinamicas!M634</f>
        <v>303928.96675568685</v>
      </c>
      <c r="C113" s="174">
        <f>tab_dinamicas!N634</f>
        <v>57311.575762653891</v>
      </c>
      <c r="D113" s="174">
        <f>tab_dinamicas!O634</f>
        <v>374517.70002085192</v>
      </c>
      <c r="E113" s="174">
        <f>tab_dinamicas!P634</f>
        <v>4276.3267443860605</v>
      </c>
      <c r="F113" s="174">
        <f>tab_dinamicas!Q634</f>
        <v>171173.936254111</v>
      </c>
      <c r="G113" s="174">
        <f>tab_dinamicas!R634</f>
        <v>25126.439332391681</v>
      </c>
      <c r="H113" s="174">
        <f>tab_dinamicas!S634</f>
        <v>23560.293651579283</v>
      </c>
      <c r="I113" s="174">
        <f>tab_dinamicas!T634</f>
        <v>8241.1400725324092</v>
      </c>
      <c r="J113" s="174">
        <f>tab_dinamicas!U634</f>
        <v>1267.566091603223</v>
      </c>
      <c r="K113" s="174">
        <f>tab_dinamicas!V634</f>
        <v>160162.96387732387</v>
      </c>
      <c r="L113" s="174">
        <f t="shared" si="6"/>
        <v>1129566.9085631203</v>
      </c>
      <c r="N113" s="124" t="s">
        <v>541</v>
      </c>
      <c r="O113" s="21">
        <f>+B113/'Total x Ano'!$E$30</f>
        <v>4.2284795830623808E-3</v>
      </c>
      <c r="P113" s="21">
        <f>+C113/'Total x Ano'!$E$30</f>
        <v>7.9736008901158911E-4</v>
      </c>
      <c r="Q113" s="21">
        <f>+D113/'Total x Ano'!$E$30</f>
        <v>5.2105610891200853E-3</v>
      </c>
      <c r="R113" s="21">
        <f>+E113/'Total x Ano'!$E$30</f>
        <v>5.9495350252927931E-5</v>
      </c>
      <c r="S113" s="21">
        <f>+F113/'Total x Ano'!$E$30</f>
        <v>2.3814955919774523E-3</v>
      </c>
      <c r="T113" s="21">
        <f>+G113/'Total x Ano'!$E$30</f>
        <v>3.4957719511309393E-4</v>
      </c>
      <c r="U113" s="21">
        <f>+H113/'Total x Ano'!$E$30</f>
        <v>3.2778784378502531E-4</v>
      </c>
      <c r="V113" s="21">
        <f>+I113/'Total x Ano'!$E$30</f>
        <v>1.1465670057659447E-4</v>
      </c>
      <c r="W113" s="21">
        <f>+J113/'Total x Ano'!$E$30</f>
        <v>1.7635296154035042E-5</v>
      </c>
      <c r="X113" s="21">
        <f>+K113/'Total x Ano'!$E$30</f>
        <v>2.2283029812766261E-3</v>
      </c>
      <c r="Y113" s="21">
        <f>+L113/'Total x Ano'!$E$30</f>
        <v>1.5715351720329812E-2</v>
      </c>
    </row>
    <row r="114" spans="1:25" x14ac:dyDescent="0.25">
      <c r="A114" s="1" t="s">
        <v>542</v>
      </c>
      <c r="B114" s="174">
        <f>tab_dinamicas!M635</f>
        <v>2642.6259370967841</v>
      </c>
      <c r="C114" s="174">
        <f>tab_dinamicas!N635</f>
        <v>2341.1912454030703</v>
      </c>
      <c r="D114" s="174">
        <f>tab_dinamicas!O635</f>
        <v>139691.34762959086</v>
      </c>
      <c r="E114" s="174">
        <f>tab_dinamicas!P635</f>
        <v>2085.9271317578982</v>
      </c>
      <c r="F114" s="174">
        <f>tab_dinamicas!Q635</f>
        <v>26315.031986992697</v>
      </c>
      <c r="G114" s="174">
        <f>tab_dinamicas!R635</f>
        <v>6562.0414623299748</v>
      </c>
      <c r="H114" s="174">
        <f>tab_dinamicas!S635</f>
        <v>3008.0635456678488</v>
      </c>
      <c r="I114" s="174">
        <f>tab_dinamicas!T635</f>
        <v>746.45933400162846</v>
      </c>
      <c r="J114" s="174">
        <f>tab_dinamicas!U635</f>
        <v>110.3841965408473</v>
      </c>
      <c r="K114" s="174">
        <f>tab_dinamicas!V635</f>
        <v>12450.516509135123</v>
      </c>
      <c r="L114" s="174">
        <f t="shared" si="6"/>
        <v>195953.58897851669</v>
      </c>
      <c r="N114" s="124" t="s">
        <v>542</v>
      </c>
      <c r="O114" s="21">
        <f>+B114/'Total x Ano'!$E$30</f>
        <v>3.6766123150306006E-5</v>
      </c>
      <c r="P114" s="21">
        <f>+C114/'Total x Ano'!$E$30</f>
        <v>3.2572345725733746E-5</v>
      </c>
      <c r="Q114" s="21">
        <f>+D114/'Total x Ano'!$E$30</f>
        <v>1.9434870512260647E-3</v>
      </c>
      <c r="R114" s="21">
        <f>+E114/'Total x Ano'!$E$30</f>
        <v>2.9020926772946719E-5</v>
      </c>
      <c r="S114" s="21">
        <f>+F114/'Total x Ano'!$E$30</f>
        <v>3.6611375569897063E-4</v>
      </c>
      <c r="T114" s="21">
        <f>+G114/'Total x Ano'!$E$30</f>
        <v>9.1295866408731908E-5</v>
      </c>
      <c r="U114" s="21">
        <f>+H114/'Total x Ano'!$E$30</f>
        <v>4.185035544057018E-5</v>
      </c>
      <c r="V114" s="21">
        <f>+I114/'Total x Ano'!$E$30</f>
        <v>1.0385282084512495E-5</v>
      </c>
      <c r="W114" s="21">
        <f>+J114/'Total x Ano'!$E$30</f>
        <v>1.5357447707211157E-6</v>
      </c>
      <c r="X114" s="21">
        <f>+K114/'Total x Ano'!$E$30</f>
        <v>1.732205897300307E-4</v>
      </c>
      <c r="Y114" s="21">
        <f>+L114/'Total x Ano'!$E$30</f>
        <v>2.7262480410085877E-3</v>
      </c>
    </row>
    <row r="115" spans="1:25" x14ac:dyDescent="0.25">
      <c r="A115" s="1" t="s">
        <v>543</v>
      </c>
      <c r="B115" s="174">
        <f>tab_dinamicas!M636</f>
        <v>9869.8306261112266</v>
      </c>
      <c r="C115" s="174">
        <f>tab_dinamicas!N636</f>
        <v>4312.7770876325076</v>
      </c>
      <c r="D115" s="174">
        <f>tab_dinamicas!O636</f>
        <v>100281.95568831734</v>
      </c>
      <c r="E115" s="174">
        <f>tab_dinamicas!P636</f>
        <v>6191.92096726404</v>
      </c>
      <c r="F115" s="174">
        <f>tab_dinamicas!Q636</f>
        <v>28474.422655910417</v>
      </c>
      <c r="G115" s="174">
        <f>tab_dinamicas!R636</f>
        <v>8016.8715554409046</v>
      </c>
      <c r="H115" s="174">
        <f>tab_dinamicas!S636</f>
        <v>5560.7833530618</v>
      </c>
      <c r="I115" s="174">
        <f>tab_dinamicas!T636</f>
        <v>0</v>
      </c>
      <c r="J115" s="174">
        <f>tab_dinamicas!U636</f>
        <v>69.027719635216499</v>
      </c>
      <c r="K115" s="174">
        <f>tab_dinamicas!V636</f>
        <v>20088.98107866642</v>
      </c>
      <c r="L115" s="174">
        <f t="shared" si="6"/>
        <v>182866.57073203989</v>
      </c>
      <c r="N115" s="124" t="s">
        <v>543</v>
      </c>
      <c r="O115" s="21">
        <f>+B115/'Total x Ano'!$E$30</f>
        <v>1.3731622140624483E-4</v>
      </c>
      <c r="P115" s="21">
        <f>+C115/'Total x Ano'!$E$30</f>
        <v>6.0002473788596429E-5</v>
      </c>
      <c r="Q115" s="21">
        <f>+D115/'Total x Ano'!$E$30</f>
        <v>1.3951950901688181E-3</v>
      </c>
      <c r="R115" s="21">
        <f>+E115/'Total x Ano'!$E$30</f>
        <v>8.6146482414947248E-5</v>
      </c>
      <c r="S115" s="21">
        <f>+F115/'Total x Ano'!$E$30</f>
        <v>3.9615676032877904E-4</v>
      </c>
      <c r="T115" s="21">
        <f>+G115/'Total x Ano'!$E$30</f>
        <v>1.1153651477868266E-4</v>
      </c>
      <c r="U115" s="21">
        <f>+H115/'Total x Ano'!$E$30</f>
        <v>7.7365639495482612E-5</v>
      </c>
      <c r="V115" s="21">
        <f>+I115/'Total x Ano'!$E$30</f>
        <v>0</v>
      </c>
      <c r="W115" s="21">
        <f>+J115/'Total x Ano'!$E$30</f>
        <v>9.6036355553268672E-7</v>
      </c>
      <c r="X115" s="21">
        <f>+K115/'Total x Ano'!$E$30</f>
        <v>2.7949243286162691E-4</v>
      </c>
      <c r="Y115" s="21">
        <f>+L115/'Total x Ano'!$E$30</f>
        <v>2.5441719787987109E-3</v>
      </c>
    </row>
    <row r="116" spans="1:25" x14ac:dyDescent="0.25">
      <c r="A116" s="1" t="s">
        <v>544</v>
      </c>
      <c r="B116" s="174">
        <f>tab_dinamicas!M637</f>
        <v>82244.303265679016</v>
      </c>
      <c r="C116" s="174">
        <f>tab_dinamicas!N637</f>
        <v>49434.837031123607</v>
      </c>
      <c r="D116" s="174">
        <f>tab_dinamicas!O637</f>
        <v>520846.11355624627</v>
      </c>
      <c r="E116" s="174">
        <f>tab_dinamicas!P637</f>
        <v>5605.8137363087553</v>
      </c>
      <c r="F116" s="174">
        <f>tab_dinamicas!Q637</f>
        <v>179080.12568663486</v>
      </c>
      <c r="G116" s="174">
        <f>tab_dinamicas!R637</f>
        <v>50576.854640925303</v>
      </c>
      <c r="H116" s="174">
        <f>tab_dinamicas!S637</f>
        <v>33110.798871162253</v>
      </c>
      <c r="I116" s="174">
        <f>tab_dinamicas!T637</f>
        <v>9490.0413452314351</v>
      </c>
      <c r="J116" s="174">
        <f>tab_dinamicas!U637</f>
        <v>3889.2912180905505</v>
      </c>
      <c r="K116" s="174">
        <f>tab_dinamicas!V637</f>
        <v>188313.28633736758</v>
      </c>
      <c r="L116" s="174">
        <f t="shared" si="6"/>
        <v>1122591.4656887697</v>
      </c>
      <c r="N116" s="124" t="s">
        <v>544</v>
      </c>
      <c r="O116" s="21">
        <f>+B116/'Total x Ano'!$E$30</f>
        <v>1.1442422250646082E-3</v>
      </c>
      <c r="P116" s="21">
        <f>+C116/'Total x Ano'!$E$30</f>
        <v>6.8777320342142427E-4</v>
      </c>
      <c r="Q116" s="21">
        <f>+D116/'Total x Ano'!$E$30</f>
        <v>7.2463878010692075E-3</v>
      </c>
      <c r="R116" s="21">
        <f>+E116/'Total x Ano'!$E$30</f>
        <v>7.799213475261382E-5</v>
      </c>
      <c r="S116" s="21">
        <f>+F116/'Total x Ano'!$E$30</f>
        <v>2.4914922170182117E-3</v>
      </c>
      <c r="T116" s="21">
        <f>+G116/'Total x Ano'!$E$30</f>
        <v>7.0366177830157365E-4</v>
      </c>
      <c r="U116" s="21">
        <f>+H116/'Total x Ano'!$E$30</f>
        <v>4.6066137920358261E-4</v>
      </c>
      <c r="V116" s="21">
        <f>+I116/'Total x Ano'!$E$30</f>
        <v>1.3203231827187505E-4</v>
      </c>
      <c r="W116" s="21">
        <f>+J116/'Total x Ano'!$E$30</f>
        <v>5.4110632111942293E-5</v>
      </c>
      <c r="X116" s="21">
        <f>+K116/'Total x Ano'!$E$30</f>
        <v>2.6199506252953743E-3</v>
      </c>
      <c r="Y116" s="21">
        <f>+L116/'Total x Ano'!$E$30</f>
        <v>1.5618304314510414E-2</v>
      </c>
    </row>
    <row r="117" spans="1:25" x14ac:dyDescent="0.25">
      <c r="A117" s="1" t="s">
        <v>545</v>
      </c>
      <c r="B117" s="174">
        <f>tab_dinamicas!M638</f>
        <v>476117.50350364746</v>
      </c>
      <c r="C117" s="174">
        <f>tab_dinamicas!N638</f>
        <v>106080.65929743701</v>
      </c>
      <c r="D117" s="174">
        <f>tab_dinamicas!O638</f>
        <v>1486049.4332646003</v>
      </c>
      <c r="E117" s="174">
        <f>tab_dinamicas!P638</f>
        <v>23856.058253340347</v>
      </c>
      <c r="F117" s="174">
        <f>tab_dinamicas!Q638</f>
        <v>677907.61441702791</v>
      </c>
      <c r="G117" s="174">
        <f>tab_dinamicas!R638</f>
        <v>142325.81161689083</v>
      </c>
      <c r="H117" s="174">
        <f>tab_dinamicas!S638</f>
        <v>85302.830408454291</v>
      </c>
      <c r="I117" s="174">
        <f>tab_dinamicas!T638</f>
        <v>19769.75997119601</v>
      </c>
      <c r="J117" s="174">
        <f>tab_dinamicas!U638</f>
        <v>48518.895358269241</v>
      </c>
      <c r="K117" s="174">
        <f>tab_dinamicas!V638</f>
        <v>333423.72044504131</v>
      </c>
      <c r="L117" s="174">
        <f t="shared" si="6"/>
        <v>3399352.2865359047</v>
      </c>
      <c r="N117" s="124" t="s">
        <v>545</v>
      </c>
      <c r="O117" s="21">
        <f>+B117/'Total x Ano'!$E$30</f>
        <v>6.6240910308564219E-3</v>
      </c>
      <c r="P117" s="21">
        <f>+C117/'Total x Ano'!$E$30</f>
        <v>1.4758708483274764E-3</v>
      </c>
      <c r="Q117" s="21">
        <f>+D117/'Total x Ano'!$E$30</f>
        <v>2.0674994407597739E-2</v>
      </c>
      <c r="R117" s="21">
        <f>+E117/'Total x Ano'!$E$30</f>
        <v>3.3190273481791769E-4</v>
      </c>
      <c r="S117" s="21">
        <f>+F117/'Total x Ano'!$E$30</f>
        <v>9.4315409859211507E-3</v>
      </c>
      <c r="T117" s="21">
        <f>+G117/'Total x Ano'!$E$30</f>
        <v>1.9801396194281794E-3</v>
      </c>
      <c r="U117" s="21">
        <f>+H117/'Total x Ano'!$E$30</f>
        <v>1.1867946665627674E-3</v>
      </c>
      <c r="V117" s="21">
        <f>+I117/'Total x Ano'!$E$30</f>
        <v>2.7505119795785991E-4</v>
      </c>
      <c r="W117" s="21">
        <f>+J117/'Total x Ano'!$E$30</f>
        <v>6.7502996047132395E-4</v>
      </c>
      <c r="X117" s="21">
        <f>+K117/'Total x Ano'!$E$30</f>
        <v>4.6388319266188402E-3</v>
      </c>
      <c r="Y117" s="21">
        <f>+L117/'Total x Ano'!$E$30</f>
        <v>4.7294247378559674E-2</v>
      </c>
    </row>
    <row r="118" spans="1:25" x14ac:dyDescent="0.25">
      <c r="A118" s="1" t="s">
        <v>546</v>
      </c>
      <c r="B118" s="174">
        <f>tab_dinamicas!M639</f>
        <v>18205.879767457714</v>
      </c>
      <c r="C118" s="174">
        <f>tab_dinamicas!N639</f>
        <v>10722.348378597626</v>
      </c>
      <c r="D118" s="174">
        <f>tab_dinamicas!O639</f>
        <v>360446.62930601026</v>
      </c>
      <c r="E118" s="174">
        <f>tab_dinamicas!P639</f>
        <v>552.80000672735366</v>
      </c>
      <c r="F118" s="174">
        <f>tab_dinamicas!Q639</f>
        <v>182053.15333566203</v>
      </c>
      <c r="G118" s="174">
        <f>tab_dinamicas!R639</f>
        <v>25253.154591105947</v>
      </c>
      <c r="H118" s="174">
        <f>tab_dinamicas!S639</f>
        <v>16465.666733345901</v>
      </c>
      <c r="I118" s="174">
        <f>tab_dinamicas!T639</f>
        <v>16965.990664072589</v>
      </c>
      <c r="J118" s="174">
        <f>tab_dinamicas!U639</f>
        <v>664.12997739334594</v>
      </c>
      <c r="K118" s="174">
        <f>tab_dinamicas!V639</f>
        <v>72302.257822265383</v>
      </c>
      <c r="L118" s="174">
        <f t="shared" si="6"/>
        <v>703632.01058263821</v>
      </c>
      <c r="N118" s="124" t="s">
        <v>546</v>
      </c>
      <c r="O118" s="21">
        <f>+B118/'Total x Ano'!$E$30</f>
        <v>2.5329336558521035E-4</v>
      </c>
      <c r="P118" s="21">
        <f>+C118/'Total x Ano'!$E$30</f>
        <v>1.4917706490881472E-4</v>
      </c>
      <c r="Q118" s="21">
        <f>+D118/'Total x Ano'!$E$30</f>
        <v>5.0147941773161066E-3</v>
      </c>
      <c r="R118" s="21">
        <f>+E118/'Total x Ano'!$E$30</f>
        <v>7.6909534715141609E-6</v>
      </c>
      <c r="S118" s="21">
        <f>+F118/'Total x Ano'!$E$30</f>
        <v>2.5328551277272026E-3</v>
      </c>
      <c r="T118" s="21">
        <f>+G118/'Total x Ano'!$E$30</f>
        <v>3.5134014943118781E-4</v>
      </c>
      <c r="U118" s="21">
        <f>+H118/'Total x Ano'!$E$30</f>
        <v>2.2908226335474762E-4</v>
      </c>
      <c r="V118" s="21">
        <f>+I118/'Total x Ano'!$E$30</f>
        <v>2.3604313170691083E-4</v>
      </c>
      <c r="W118" s="21">
        <f>+J118/'Total x Ano'!$E$30</f>
        <v>9.2398565358360942E-6</v>
      </c>
      <c r="X118" s="21">
        <f>+K118/'Total x Ano'!$E$30</f>
        <v>1.0059212988952162E-3</v>
      </c>
      <c r="Y118" s="21">
        <f>+L118/'Total x Ano'!$E$30</f>
        <v>9.7894373889327469E-3</v>
      </c>
    </row>
    <row r="119" spans="1:25" x14ac:dyDescent="0.25">
      <c r="A119" s="1" t="s">
        <v>547</v>
      </c>
      <c r="B119" s="174">
        <f>tab_dinamicas!M640</f>
        <v>323786.23810851725</v>
      </c>
      <c r="C119" s="174">
        <f>tab_dinamicas!N640</f>
        <v>193149.56701903034</v>
      </c>
      <c r="D119" s="174">
        <f>tab_dinamicas!O640</f>
        <v>7507102.7404956343</v>
      </c>
      <c r="E119" s="174">
        <f>tab_dinamicas!P640</f>
        <v>61479.83730321825</v>
      </c>
      <c r="F119" s="174">
        <f>tab_dinamicas!Q640</f>
        <v>1487393.8761923285</v>
      </c>
      <c r="G119" s="174">
        <f>tab_dinamicas!R640</f>
        <v>254506.8926193603</v>
      </c>
      <c r="H119" s="174">
        <f>tab_dinamicas!S640</f>
        <v>110139.02185773017</v>
      </c>
      <c r="I119" s="174">
        <f>tab_dinamicas!T640</f>
        <v>190983.14178675006</v>
      </c>
      <c r="J119" s="174">
        <f>tab_dinamicas!U640</f>
        <v>166979.39434898534</v>
      </c>
      <c r="K119" s="174">
        <f>tab_dinamicas!V640</f>
        <v>806397.0125855318</v>
      </c>
      <c r="L119" s="174">
        <f t="shared" si="6"/>
        <v>11101917.722317087</v>
      </c>
      <c r="N119" s="124" t="s">
        <v>547</v>
      </c>
      <c r="O119" s="21">
        <f>+B119/'Total x Ano'!$E$30</f>
        <v>4.5047483026486547E-3</v>
      </c>
      <c r="P119" s="21">
        <f>+C119/'Total x Ano'!$E$30</f>
        <v>2.6872364596752505E-3</v>
      </c>
      <c r="Q119" s="21">
        <f>+D119/'Total x Ano'!$E$30</f>
        <v>0.1044442423668506</v>
      </c>
      <c r="R119" s="21">
        <f>+E119/'Total x Ano'!$E$30</f>
        <v>8.5535195799757067E-4</v>
      </c>
      <c r="S119" s="21">
        <f>+F119/'Total x Ano'!$E$30</f>
        <v>2.0693699269892292E-2</v>
      </c>
      <c r="T119" s="21">
        <f>+G119/'Total x Ano'!$E$30</f>
        <v>3.5408839462633362E-3</v>
      </c>
      <c r="U119" s="21">
        <f>+H119/'Total x Ano'!$E$30</f>
        <v>1.5323337232223825E-3</v>
      </c>
      <c r="V119" s="21">
        <f>+I119/'Total x Ano'!$E$30</f>
        <v>2.6570955851126354E-3</v>
      </c>
      <c r="W119" s="21">
        <f>+J119/'Total x Ano'!$E$30</f>
        <v>2.3231380915540688E-3</v>
      </c>
      <c r="X119" s="21">
        <f>+K119/'Total x Ano'!$E$30</f>
        <v>1.1219178415137416E-2</v>
      </c>
      <c r="Y119" s="21">
        <f>+L119/'Total x Ano'!$E$30</f>
        <v>0.15445790811835422</v>
      </c>
    </row>
    <row r="120" spans="1:25" x14ac:dyDescent="0.25">
      <c r="A120" s="1" t="s">
        <v>548</v>
      </c>
      <c r="B120" s="174">
        <f>tab_dinamicas!M641</f>
        <v>1441820.2510895366</v>
      </c>
      <c r="C120" s="174">
        <f>tab_dinamicas!N641</f>
        <v>440297.61760610132</v>
      </c>
      <c r="D120" s="174">
        <f>tab_dinamicas!O641</f>
        <v>12147594.249725554</v>
      </c>
      <c r="E120" s="174">
        <f>tab_dinamicas!P641</f>
        <v>858223.97803417977</v>
      </c>
      <c r="F120" s="174">
        <f>tab_dinamicas!Q641</f>
        <v>6396738.5904866392</v>
      </c>
      <c r="G120" s="174">
        <f>tab_dinamicas!R641</f>
        <v>1039236.9061456372</v>
      </c>
      <c r="H120" s="174">
        <f>tab_dinamicas!S641</f>
        <v>396123.43055783305</v>
      </c>
      <c r="I120" s="174">
        <f>tab_dinamicas!T641</f>
        <v>754493.76090663683</v>
      </c>
      <c r="J120" s="174">
        <f>tab_dinamicas!U641</f>
        <v>120016.54049474935</v>
      </c>
      <c r="K120" s="174">
        <f>tab_dinamicas!V641</f>
        <v>6166217.0944086351</v>
      </c>
      <c r="L120" s="174">
        <f t="shared" si="6"/>
        <v>29760762.419455502</v>
      </c>
      <c r="N120" s="124" t="s">
        <v>548</v>
      </c>
      <c r="O120" s="21">
        <f>+B120/'Total x Ano'!$E$30</f>
        <v>2.0059646039197101E-2</v>
      </c>
      <c r="P120" s="21">
        <f>+C120/'Total x Ano'!$E$30</f>
        <v>6.1257388737645585E-3</v>
      </c>
      <c r="Q120" s="21">
        <f>+D120/'Total x Ano'!$E$30</f>
        <v>0.16900611618760544</v>
      </c>
      <c r="R120" s="21">
        <f>+E120/'Total x Ano'!$E$30</f>
        <v>1.1940232639060239E-2</v>
      </c>
      <c r="S120" s="21">
        <f>+F120/'Total x Ano'!$E$30</f>
        <v>8.8996053310716167E-2</v>
      </c>
      <c r="T120" s="21">
        <f>+G120/'Total x Ano'!$E$30</f>
        <v>1.4458615401190675E-2</v>
      </c>
      <c r="U120" s="21">
        <f>+H120/'Total x Ano'!$E$30</f>
        <v>5.5111556373396743E-3</v>
      </c>
      <c r="V120" s="21">
        <f>+I120/'Total x Ano'!$E$30</f>
        <v>1.0497062842010166E-2</v>
      </c>
      <c r="W120" s="21">
        <f>+J120/'Total x Ano'!$E$30</f>
        <v>1.6697569057962504E-3</v>
      </c>
      <c r="X120" s="21">
        <f>+K120/'Total x Ano'!$E$30</f>
        <v>8.578887154706942E-2</v>
      </c>
      <c r="Y120" s="21">
        <f>+L120/'Total x Ano'!$E$30</f>
        <v>0.41405324938374971</v>
      </c>
    </row>
    <row r="121" spans="1:25" x14ac:dyDescent="0.25">
      <c r="A121" s="1" t="s">
        <v>549</v>
      </c>
      <c r="B121" s="174">
        <f>tab_dinamicas!M642</f>
        <v>90044.791948568352</v>
      </c>
      <c r="C121" s="174">
        <f>tab_dinamicas!N642</f>
        <v>98974.210194153566</v>
      </c>
      <c r="D121" s="174">
        <f>tab_dinamicas!O642</f>
        <v>1103197.3435158054</v>
      </c>
      <c r="E121" s="174">
        <f>tab_dinamicas!P642</f>
        <v>46003.968513541251</v>
      </c>
      <c r="F121" s="174">
        <f>tab_dinamicas!Q642</f>
        <v>884595.878871219</v>
      </c>
      <c r="G121" s="174">
        <f>tab_dinamicas!R642</f>
        <v>132301.06988948668</v>
      </c>
      <c r="H121" s="174">
        <f>tab_dinamicas!S642</f>
        <v>67946.58453684402</v>
      </c>
      <c r="I121" s="174">
        <f>tab_dinamicas!T642</f>
        <v>64326.611160324399</v>
      </c>
      <c r="J121" s="174">
        <f>tab_dinamicas!U642</f>
        <v>41697.100579623198</v>
      </c>
      <c r="K121" s="174">
        <f>tab_dinamicas!V642</f>
        <v>366489.83603607432</v>
      </c>
      <c r="L121" s="174">
        <f t="shared" si="6"/>
        <v>2895577.3952456401</v>
      </c>
      <c r="N121" s="124" t="s">
        <v>549</v>
      </c>
      <c r="O121" s="21">
        <f>+B121/'Total x Ano'!$E$30</f>
        <v>1.2527682648350161E-3</v>
      </c>
      <c r="P121" s="21">
        <f>+C121/'Total x Ano'!$E$30</f>
        <v>1.3770007891091287E-3</v>
      </c>
      <c r="Q121" s="21">
        <f>+D121/'Total x Ano'!$E$30</f>
        <v>1.5348479261258024E-2</v>
      </c>
      <c r="R121" s="21">
        <f>+E121/'Total x Ano'!$E$30</f>
        <v>6.4004047944440955E-4</v>
      </c>
      <c r="S121" s="21">
        <f>+F121/'Total x Ano'!$E$30</f>
        <v>1.2307137595327885E-2</v>
      </c>
      <c r="T121" s="21">
        <f>+G121/'Total x Ano'!$E$30</f>
        <v>1.8406681627510121E-3</v>
      </c>
      <c r="U121" s="21">
        <f>+H121/'Total x Ano'!$E$30</f>
        <v>9.4532202218099745E-4</v>
      </c>
      <c r="V121" s="21">
        <f>+I121/'Total x Ano'!$E$30</f>
        <v>8.9495833464822228E-4</v>
      </c>
      <c r="W121" s="21">
        <f>+J121/'Total x Ano'!$E$30</f>
        <v>5.8012021807571324E-4</v>
      </c>
      <c r="X121" s="21">
        <f>+K121/'Total x Ano'!$E$30</f>
        <v>5.0988716397148857E-3</v>
      </c>
      <c r="Y121" s="21">
        <f>+L121/'Total x Ano'!$E$30</f>
        <v>4.0285366767345294E-2</v>
      </c>
    </row>
    <row r="122" spans="1:25" x14ac:dyDescent="0.25">
      <c r="A122" s="1" t="s">
        <v>550</v>
      </c>
      <c r="B122" s="174">
        <f>tab_dinamicas!M643</f>
        <v>64083.77866948094</v>
      </c>
      <c r="C122" s="174">
        <f>tab_dinamicas!N643</f>
        <v>35109.931301297649</v>
      </c>
      <c r="D122" s="174">
        <f>tab_dinamicas!O643</f>
        <v>811032.46041709569</v>
      </c>
      <c r="E122" s="174">
        <f>tab_dinamicas!P643</f>
        <v>11476.652937891089</v>
      </c>
      <c r="F122" s="174">
        <f>tab_dinamicas!Q643</f>
        <v>270247.35049959662</v>
      </c>
      <c r="G122" s="174">
        <f>tab_dinamicas!R643</f>
        <v>99138.699391709466</v>
      </c>
      <c r="H122" s="174">
        <f>tab_dinamicas!S643</f>
        <v>73401.444635351843</v>
      </c>
      <c r="I122" s="174">
        <f>tab_dinamicas!T643</f>
        <v>35680.569536821757</v>
      </c>
      <c r="J122" s="174">
        <f>tab_dinamicas!U643</f>
        <v>944.21228081476124</v>
      </c>
      <c r="K122" s="174">
        <f>tab_dinamicas!V643</f>
        <v>196405.30475526059</v>
      </c>
      <c r="L122" s="174">
        <f t="shared" si="6"/>
        <v>1597520.4044253202</v>
      </c>
      <c r="N122" s="124" t="s">
        <v>550</v>
      </c>
      <c r="O122" s="21">
        <f>+B122/'Total x Ano'!$E$30</f>
        <v>8.9157987342224391E-4</v>
      </c>
      <c r="P122" s="21">
        <f>+C122/'Total x Ano'!$E$30</f>
        <v>4.8847475531873445E-4</v>
      </c>
      <c r="Q122" s="21">
        <f>+D122/'Total x Ano'!$E$30</f>
        <v>1.1283670117666957E-2</v>
      </c>
      <c r="R122" s="21">
        <f>+E122/'Total x Ano'!$E$30</f>
        <v>1.596714954411542E-4</v>
      </c>
      <c r="S122" s="21">
        <f>+F122/'Total x Ano'!$E$30</f>
        <v>3.7598765795918187E-3</v>
      </c>
      <c r="T122" s="21">
        <f>+G122/'Total x Ano'!$E$30</f>
        <v>1.3792892817820186E-3</v>
      </c>
      <c r="U122" s="21">
        <f>+H122/'Total x Ano'!$E$30</f>
        <v>1.0212139807567766E-3</v>
      </c>
      <c r="V122" s="21">
        <f>+I122/'Total x Ano'!$E$30</f>
        <v>4.9641388712964895E-4</v>
      </c>
      <c r="W122" s="21">
        <f>+J122/'Total x Ano'!$E$30</f>
        <v>1.3136564092988927E-5</v>
      </c>
      <c r="X122" s="21">
        <f>+K122/'Total x Ano'!$E$30</f>
        <v>2.7325326375697446E-3</v>
      </c>
      <c r="Y122" s="21">
        <f>+L122/'Total x Ano'!$E$30</f>
        <v>2.2225859172772085E-2</v>
      </c>
    </row>
    <row r="123" spans="1:25" x14ac:dyDescent="0.25">
      <c r="A123" s="1" t="s">
        <v>551</v>
      </c>
      <c r="B123" s="174">
        <f>tab_dinamicas!M644</f>
        <v>222611.0037328894</v>
      </c>
      <c r="C123" s="174">
        <f>tab_dinamicas!N644</f>
        <v>46664.559759565702</v>
      </c>
      <c r="D123" s="174">
        <f>tab_dinamicas!O644</f>
        <v>1569374.3769499722</v>
      </c>
      <c r="E123" s="174">
        <f>tab_dinamicas!P644</f>
        <v>13834.61140886266</v>
      </c>
      <c r="F123" s="174">
        <f>tab_dinamicas!Q644</f>
        <v>794550.45753292134</v>
      </c>
      <c r="G123" s="174">
        <f>tab_dinamicas!R644</f>
        <v>118257.79204058812</v>
      </c>
      <c r="H123" s="174">
        <f>tab_dinamicas!S644</f>
        <v>47021.036184815872</v>
      </c>
      <c r="I123" s="174">
        <f>tab_dinamicas!T644</f>
        <v>32961.282801694782</v>
      </c>
      <c r="J123" s="174">
        <f>tab_dinamicas!U644</f>
        <v>23634.828627066679</v>
      </c>
      <c r="K123" s="174">
        <f>tab_dinamicas!V644</f>
        <v>404497.97632664593</v>
      </c>
      <c r="L123" s="174">
        <f t="shared" si="6"/>
        <v>3273407.9253650224</v>
      </c>
      <c r="N123" s="124" t="s">
        <v>551</v>
      </c>
      <c r="O123" s="21">
        <f>+B123/'Total x Ano'!$E$30</f>
        <v>3.0971252733742048E-3</v>
      </c>
      <c r="P123" s="21">
        <f>+C123/'Total x Ano'!$E$30</f>
        <v>6.4923110259027612E-4</v>
      </c>
      <c r="Q123" s="21">
        <f>+D123/'Total x Ano'!$E$30</f>
        <v>2.18342712836865E-2</v>
      </c>
      <c r="R123" s="21">
        <f>+E123/'Total x Ano'!$E$30</f>
        <v>1.9247711893484088E-4</v>
      </c>
      <c r="S123" s="21">
        <f>+F123/'Total x Ano'!$E$30</f>
        <v>1.1054360573967787E-2</v>
      </c>
      <c r="T123" s="21">
        <f>+G123/'Total x Ano'!$E$30</f>
        <v>1.6452879253974803E-3</v>
      </c>
      <c r="U123" s="21">
        <f>+H123/'Total x Ano'!$E$30</f>
        <v>6.5419066041756636E-4</v>
      </c>
      <c r="V123" s="21">
        <f>+I123/'Total x Ano'!$E$30</f>
        <v>4.5858120351703429E-4</v>
      </c>
      <c r="W123" s="21">
        <f>+J123/'Total x Ano'!$E$30</f>
        <v>3.2882482826675078E-4</v>
      </c>
      <c r="X123" s="21">
        <f>+K123/'Total x Ano'!$E$30</f>
        <v>5.6276683744402225E-3</v>
      </c>
      <c r="Y123" s="21">
        <f>+L123/'Total x Ano'!$E$30</f>
        <v>4.5542018344592664E-2</v>
      </c>
    </row>
    <row r="124" spans="1:25" x14ac:dyDescent="0.25">
      <c r="A124" s="1" t="s">
        <v>552</v>
      </c>
      <c r="B124" s="174">
        <f>tab_dinamicas!M645</f>
        <v>5713.0521050773195</v>
      </c>
      <c r="C124" s="174">
        <f>tab_dinamicas!N645</f>
        <v>12339.91202780126</v>
      </c>
      <c r="D124" s="174">
        <f>tab_dinamicas!O645</f>
        <v>232567.66650415334</v>
      </c>
      <c r="E124" s="174">
        <f>tab_dinamicas!P645</f>
        <v>1594.7271823610572</v>
      </c>
      <c r="F124" s="174">
        <f>tab_dinamicas!Q645</f>
        <v>46969.276542075022</v>
      </c>
      <c r="G124" s="174">
        <f>tab_dinamicas!R645</f>
        <v>9141.2996251165532</v>
      </c>
      <c r="H124" s="174">
        <f>tab_dinamicas!S645</f>
        <v>11134.329665417592</v>
      </c>
      <c r="I124" s="174">
        <f>tab_dinamicas!T645</f>
        <v>1049.7922641191499</v>
      </c>
      <c r="J124" s="174">
        <f>tab_dinamicas!U645</f>
        <v>674.26487081740675</v>
      </c>
      <c r="K124" s="174">
        <f>tab_dinamicas!V645</f>
        <v>47349.650479000346</v>
      </c>
      <c r="L124" s="174">
        <f t="shared" si="6"/>
        <v>368533.97126593912</v>
      </c>
      <c r="N124" s="124" t="s">
        <v>552</v>
      </c>
      <c r="O124" s="21">
        <f>+B124/'Total x Ano'!$E$30</f>
        <v>7.9484112492344351E-5</v>
      </c>
      <c r="P124" s="21">
        <f>+C124/'Total x Ano'!$E$30</f>
        <v>1.7168178019796201E-4</v>
      </c>
      <c r="Q124" s="21">
        <f>+D124/'Total x Ano'!$E$30</f>
        <v>3.2356495663797159E-3</v>
      </c>
      <c r="R124" s="21">
        <f>+E124/'Total x Ano'!$E$30</f>
        <v>2.218699784739144E-5</v>
      </c>
      <c r="S124" s="21">
        <f>+F124/'Total x Ano'!$E$30</f>
        <v>6.5347054283584134E-4</v>
      </c>
      <c r="T124" s="21">
        <f>+G124/'Total x Ano'!$E$30</f>
        <v>1.2718037125606713E-4</v>
      </c>
      <c r="U124" s="21">
        <f>+H124/'Total x Ano'!$E$30</f>
        <v>1.5490884651067283E-4</v>
      </c>
      <c r="V124" s="21">
        <f>+I124/'Total x Ano'!$E$30</f>
        <v>1.4605469174818615E-5</v>
      </c>
      <c r="W124" s="21">
        <f>+J124/'Total x Ano'!$E$30</f>
        <v>9.3808605025774523E-6</v>
      </c>
      <c r="X124" s="21">
        <f>+K124/'Total x Ano'!$E$30</f>
        <v>6.5876258012793237E-4</v>
      </c>
      <c r="Y124" s="21">
        <f>+L124/'Total x Ano'!$E$30</f>
        <v>5.1273111273253246E-3</v>
      </c>
    </row>
    <row r="125" spans="1:25" x14ac:dyDescent="0.25">
      <c r="A125" s="1" t="s">
        <v>553</v>
      </c>
      <c r="B125" s="174">
        <f>tab_dinamicas!M646</f>
        <v>5347.8515196296812</v>
      </c>
      <c r="C125" s="174">
        <f>tab_dinamicas!N646</f>
        <v>11248.112953821412</v>
      </c>
      <c r="D125" s="174">
        <f>tab_dinamicas!O646</f>
        <v>172255.85686844523</v>
      </c>
      <c r="E125" s="174">
        <f>tab_dinamicas!P646</f>
        <v>5789.3032159661389</v>
      </c>
      <c r="F125" s="174">
        <f>tab_dinamicas!Q646</f>
        <v>20025.121195959859</v>
      </c>
      <c r="G125" s="174">
        <f>tab_dinamicas!R646</f>
        <v>14195.111723090235</v>
      </c>
      <c r="H125" s="174">
        <f>tab_dinamicas!S646</f>
        <v>6793.2259679357312</v>
      </c>
      <c r="I125" s="174">
        <f>tab_dinamicas!T646</f>
        <v>11725.425194603191</v>
      </c>
      <c r="J125" s="174">
        <f>tab_dinamicas!U646</f>
        <v>847.91635611557638</v>
      </c>
      <c r="K125" s="174">
        <f>tab_dinamicas!V646</f>
        <v>34223.911227914658</v>
      </c>
      <c r="L125" s="174">
        <f t="shared" si="6"/>
        <v>282451.83622348169</v>
      </c>
      <c r="N125" s="124" t="s">
        <v>553</v>
      </c>
      <c r="O125" s="21">
        <f>+B125/'Total x Ano'!$E$30</f>
        <v>7.4403177839185394E-5</v>
      </c>
      <c r="P125" s="21">
        <f>+C125/'Total x Ano'!$E$30</f>
        <v>1.5649188190557155E-4</v>
      </c>
      <c r="Q125" s="21">
        <f>+D125/'Total x Ano'!$E$30</f>
        <v>2.3965480539952766E-3</v>
      </c>
      <c r="R125" s="21">
        <f>+E125/'Total x Ano'!$E$30</f>
        <v>8.0544973090861707E-5</v>
      </c>
      <c r="S125" s="21">
        <f>+F125/'Total x Ano'!$E$30</f>
        <v>2.7860396799075953E-4</v>
      </c>
      <c r="T125" s="21">
        <f>+G125/'Total x Ano'!$E$30</f>
        <v>1.9749266001561005E-4</v>
      </c>
      <c r="U125" s="21">
        <f>+H125/'Total x Ano'!$E$30</f>
        <v>9.451227244040878E-5</v>
      </c>
      <c r="V125" s="21">
        <f>+I125/'Total x Ano'!$E$30</f>
        <v>1.6313259498546012E-4</v>
      </c>
      <c r="W125" s="21">
        <f>+J125/'Total x Ano'!$E$30</f>
        <v>1.1796825548587756E-5</v>
      </c>
      <c r="X125" s="21">
        <f>+K125/'Total x Ano'!$E$30</f>
        <v>4.761478032993995E-4</v>
      </c>
      <c r="Y125" s="21">
        <f>+L125/'Total x Ano'!$E$30</f>
        <v>3.929674211111121E-3</v>
      </c>
    </row>
    <row r="126" spans="1:25" x14ac:dyDescent="0.25">
      <c r="A126" s="1" t="s">
        <v>554</v>
      </c>
      <c r="B126" s="174">
        <f>tab_dinamicas!M647</f>
        <v>39293.375843106871</v>
      </c>
      <c r="C126" s="174">
        <f>tab_dinamicas!N647</f>
        <v>13550.70881220829</v>
      </c>
      <c r="D126" s="174">
        <f>tab_dinamicas!O647</f>
        <v>449279.32374899572</v>
      </c>
      <c r="E126" s="174">
        <f>tab_dinamicas!P647</f>
        <v>1969.6683493678629</v>
      </c>
      <c r="F126" s="174">
        <f>tab_dinamicas!Q647</f>
        <v>150015.10834656697</v>
      </c>
      <c r="G126" s="174">
        <f>tab_dinamicas!R647</f>
        <v>25477.737717048854</v>
      </c>
      <c r="H126" s="174">
        <f>tab_dinamicas!S647</f>
        <v>22342.867331657908</v>
      </c>
      <c r="I126" s="174">
        <f>tab_dinamicas!T647</f>
        <v>13017.641566625904</v>
      </c>
      <c r="J126" s="174">
        <f>tab_dinamicas!U647</f>
        <v>1619.914853156549</v>
      </c>
      <c r="K126" s="174">
        <f>tab_dinamicas!V647</f>
        <v>91659.790876598752</v>
      </c>
      <c r="L126" s="174">
        <f t="shared" si="6"/>
        <v>808226.13744533376</v>
      </c>
      <c r="N126" s="124" t="s">
        <v>554</v>
      </c>
      <c r="O126" s="21">
        <f>+B126/'Total x Ano'!$E$30</f>
        <v>5.4667786119818771E-4</v>
      </c>
      <c r="P126" s="21">
        <f>+C126/'Total x Ano'!$E$30</f>
        <v>1.8852726069544377E-4</v>
      </c>
      <c r="Q126" s="21">
        <f>+D126/'Total x Ano'!$E$30</f>
        <v>6.2506988650799771E-3</v>
      </c>
      <c r="R126" s="21">
        <f>+E126/'Total x Ano'!$E$30</f>
        <v>2.7403450515466043E-5</v>
      </c>
      <c r="S126" s="21">
        <f>+F126/'Total x Ano'!$E$30</f>
        <v>2.087118676332881E-3</v>
      </c>
      <c r="T126" s="21">
        <f>+G126/'Total x Ano'!$E$30</f>
        <v>3.5446471229496143E-4</v>
      </c>
      <c r="U126" s="21">
        <f>+H126/'Total x Ano'!$E$30</f>
        <v>3.1085012839507229E-4</v>
      </c>
      <c r="V126" s="21">
        <f>+I126/'Total x Ano'!$E$30</f>
        <v>1.811108436674599E-4</v>
      </c>
      <c r="W126" s="21">
        <f>+J126/'Total x Ano'!$E$30</f>
        <v>2.2537426938900999E-5</v>
      </c>
      <c r="X126" s="21">
        <f>+K126/'Total x Ano'!$E$30</f>
        <v>1.2752372978684279E-3</v>
      </c>
      <c r="Y126" s="21">
        <f>+L126/'Total x Ano'!$E$30</f>
        <v>1.124462652298678E-2</v>
      </c>
    </row>
    <row r="127" spans="1:25" x14ac:dyDescent="0.25">
      <c r="A127" s="1" t="s">
        <v>555</v>
      </c>
      <c r="B127" s="174">
        <f>tab_dinamicas!M648</f>
        <v>35555.383087297661</v>
      </c>
      <c r="C127" s="174">
        <f>tab_dinamicas!N648</f>
        <v>23835.733317627109</v>
      </c>
      <c r="D127" s="174">
        <f>tab_dinamicas!O648</f>
        <v>1196528.798698287</v>
      </c>
      <c r="E127" s="174">
        <f>tab_dinamicas!P648</f>
        <v>1392.9122131519234</v>
      </c>
      <c r="F127" s="174">
        <f>tab_dinamicas!Q648</f>
        <v>356258.86013135442</v>
      </c>
      <c r="G127" s="174">
        <f>tab_dinamicas!R648</f>
        <v>78103.747623293224</v>
      </c>
      <c r="H127" s="174">
        <f>tab_dinamicas!S648</f>
        <v>19187.281872554027</v>
      </c>
      <c r="I127" s="174">
        <f>tab_dinamicas!T648</f>
        <v>4076.8747241722872</v>
      </c>
      <c r="J127" s="174">
        <f>tab_dinamicas!U648</f>
        <v>55688.439456683896</v>
      </c>
      <c r="K127" s="174">
        <f>tab_dinamicas!V648</f>
        <v>257306.66208321677</v>
      </c>
      <c r="L127" s="174">
        <f t="shared" si="6"/>
        <v>2027934.6932076379</v>
      </c>
      <c r="N127" s="124" t="s">
        <v>555</v>
      </c>
      <c r="O127" s="21">
        <f>+B127/'Total x Ano'!$E$30</f>
        <v>4.9467220271062404E-4</v>
      </c>
      <c r="P127" s="21">
        <f>+C127/'Total x Ano'!$E$30</f>
        <v>3.3161995961354055E-4</v>
      </c>
      <c r="Q127" s="21">
        <f>+D127/'Total x Ano'!$E$30</f>
        <v>1.6646973961876227E-2</v>
      </c>
      <c r="R127" s="21">
        <f>+E127/'Total x Ano'!$E$30</f>
        <v>1.9379202045738988E-5</v>
      </c>
      <c r="S127" s="21">
        <f>+F127/'Total x Ano'!$E$30</f>
        <v>4.9565309040169713E-3</v>
      </c>
      <c r="T127" s="21">
        <f>+G127/'Total x Ano'!$E$30</f>
        <v>1.0866358205706393E-3</v>
      </c>
      <c r="U127" s="21">
        <f>+H127/'Total x Ano'!$E$30</f>
        <v>2.669473414088114E-4</v>
      </c>
      <c r="V127" s="21">
        <f>+I127/'Total x Ano'!$E$30</f>
        <v>5.6720429506553545E-5</v>
      </c>
      <c r="W127" s="21">
        <f>+J127/'Total x Ano'!$E$30</f>
        <v>7.7477784289143388E-4</v>
      </c>
      <c r="X127" s="21">
        <f>+K127/'Total x Ano'!$E$30</f>
        <v>3.5798363638021198E-3</v>
      </c>
      <c r="Y127" s="21">
        <f>+L127/'Total x Ano'!$E$30</f>
        <v>2.8214094028442653E-2</v>
      </c>
    </row>
    <row r="128" spans="1:25" x14ac:dyDescent="0.25">
      <c r="A128" s="1" t="s">
        <v>95</v>
      </c>
      <c r="B128" s="154">
        <f t="shared" ref="B128:K128" si="7">SUM(B101:B127)</f>
        <v>3264497.8628904819</v>
      </c>
      <c r="C128" s="154">
        <f t="shared" si="7"/>
        <v>1254506.0827911152</v>
      </c>
      <c r="D128" s="154">
        <f t="shared" si="7"/>
        <v>29832722.1206799</v>
      </c>
      <c r="E128" s="154">
        <f t="shared" si="7"/>
        <v>1057589.5828762825</v>
      </c>
      <c r="F128" s="154">
        <f t="shared" si="7"/>
        <v>12167340.01011158</v>
      </c>
      <c r="G128" s="154">
        <f t="shared" si="7"/>
        <v>2118484.5081042401</v>
      </c>
      <c r="H128" s="154">
        <f t="shared" si="7"/>
        <v>999715.76316107262</v>
      </c>
      <c r="I128" s="154">
        <f t="shared" si="7"/>
        <v>1203946.1088509255</v>
      </c>
      <c r="J128" s="154">
        <f t="shared" si="7"/>
        <v>583002.54368207266</v>
      </c>
      <c r="K128" s="154">
        <f t="shared" si="7"/>
        <v>9505651.6547150146</v>
      </c>
      <c r="L128" s="174">
        <f t="shared" si="6"/>
        <v>61987456.237862684</v>
      </c>
      <c r="N128" s="124" t="s">
        <v>95</v>
      </c>
      <c r="O128" s="21">
        <f>+B128/'Total x Ano'!$E$30</f>
        <v>4.541805511180317E-2</v>
      </c>
      <c r="P128" s="21">
        <f>+C128/'Total x Ano'!$E$30</f>
        <v>1.7453595866608985E-2</v>
      </c>
      <c r="Q128" s="21">
        <f>+D128/'Total x Ano'!$E$30</f>
        <v>0.41505440478752281</v>
      </c>
      <c r="R128" s="21">
        <f>+E128/'Total x Ano'!$E$30</f>
        <v>1.4713951112289446E-2</v>
      </c>
      <c r="S128" s="21">
        <f>+F128/'Total x Ano'!$E$30</f>
        <v>0.16928083348597822</v>
      </c>
      <c r="T128" s="21">
        <f>+G128/'Total x Ano'!$E$30</f>
        <v>2.9473888537756881E-2</v>
      </c>
      <c r="U128" s="21">
        <f>+H128/'Total x Ano'!$E$30</f>
        <v>1.3908768678802233E-2</v>
      </c>
      <c r="V128" s="21">
        <f>+I128/'Total x Ano'!$E$30</f>
        <v>1.6750168944823951E-2</v>
      </c>
      <c r="W128" s="21">
        <f>+J128/'Total x Ano'!$E$30</f>
        <v>8.1111530077182126E-3</v>
      </c>
      <c r="X128" s="21">
        <f>+K128/'Total x Ano'!$E$30</f>
        <v>0.13224950018658757</v>
      </c>
      <c r="Y128" s="21">
        <f>+L128/'Total x Ano'!$E$30</f>
        <v>0.86241431971989146</v>
      </c>
    </row>
    <row r="129" spans="1:25" x14ac:dyDescent="0.25">
      <c r="A129" s="22"/>
      <c r="B129" s="175"/>
      <c r="C129" s="174"/>
      <c r="D129" s="174"/>
      <c r="E129" s="174"/>
      <c r="F129" s="174"/>
      <c r="G129" s="174"/>
      <c r="H129" s="174"/>
      <c r="I129" s="174"/>
      <c r="J129" s="174"/>
      <c r="K129" s="174"/>
      <c r="L129" s="175"/>
    </row>
    <row r="130" spans="1:25" x14ac:dyDescent="0.25">
      <c r="A130" s="1"/>
      <c r="B130" s="156"/>
      <c r="L130" s="156"/>
    </row>
    <row r="131" spans="1:25" s="134" customFormat="1" x14ac:dyDescent="0.25">
      <c r="A131" s="124"/>
      <c r="B131" s="173">
        <v>2011</v>
      </c>
      <c r="C131" s="156">
        <v>2011</v>
      </c>
      <c r="D131" s="156">
        <v>2011</v>
      </c>
      <c r="E131" s="156">
        <v>2011</v>
      </c>
      <c r="F131" s="156">
        <v>2011</v>
      </c>
      <c r="G131" s="156">
        <v>2011</v>
      </c>
      <c r="H131" s="156">
        <v>2011</v>
      </c>
      <c r="I131" s="156">
        <v>2011</v>
      </c>
      <c r="J131" s="156">
        <v>2011</v>
      </c>
      <c r="K131" s="156">
        <v>2011</v>
      </c>
      <c r="L131" s="156">
        <v>2011</v>
      </c>
      <c r="M131" s="159"/>
      <c r="N131" s="124"/>
      <c r="O131" s="16">
        <v>2011</v>
      </c>
      <c r="P131" s="124">
        <v>2011</v>
      </c>
      <c r="Q131" s="124">
        <v>2011</v>
      </c>
      <c r="R131" s="124">
        <v>2011</v>
      </c>
      <c r="S131" s="124">
        <v>2011</v>
      </c>
      <c r="T131" s="124">
        <v>2011</v>
      </c>
      <c r="U131" s="124">
        <v>2011</v>
      </c>
      <c r="V131" s="124">
        <v>2011</v>
      </c>
      <c r="W131" s="124">
        <v>2011</v>
      </c>
      <c r="X131" s="124">
        <v>2011</v>
      </c>
      <c r="Y131" s="124">
        <v>2011</v>
      </c>
    </row>
    <row r="132" spans="1:25" s="134" customFormat="1" x14ac:dyDescent="0.25">
      <c r="A132" s="124"/>
      <c r="B132" s="156" t="s">
        <v>780</v>
      </c>
      <c r="C132" s="156" t="s">
        <v>782</v>
      </c>
      <c r="D132" s="156" t="s">
        <v>23</v>
      </c>
      <c r="E132" s="156" t="s">
        <v>787</v>
      </c>
      <c r="F132" s="156" t="s">
        <v>788</v>
      </c>
      <c r="G132" s="156" t="s">
        <v>791</v>
      </c>
      <c r="H132" s="156" t="s">
        <v>25</v>
      </c>
      <c r="I132" s="156" t="s">
        <v>24</v>
      </c>
      <c r="J132" s="156" t="s">
        <v>35</v>
      </c>
      <c r="K132" s="156" t="s">
        <v>795</v>
      </c>
      <c r="L132" s="156" t="s">
        <v>935</v>
      </c>
      <c r="M132" s="159"/>
      <c r="N132" s="124"/>
      <c r="O132" s="124" t="s">
        <v>780</v>
      </c>
      <c r="P132" s="124" t="s">
        <v>782</v>
      </c>
      <c r="Q132" s="124" t="s">
        <v>23</v>
      </c>
      <c r="R132" s="124" t="s">
        <v>787</v>
      </c>
      <c r="S132" s="124" t="s">
        <v>788</v>
      </c>
      <c r="T132" s="124" t="s">
        <v>791</v>
      </c>
      <c r="U132" s="124" t="s">
        <v>25</v>
      </c>
      <c r="V132" s="124" t="s">
        <v>24</v>
      </c>
      <c r="W132" s="124" t="s">
        <v>35</v>
      </c>
      <c r="X132" s="124" t="s">
        <v>795</v>
      </c>
      <c r="Y132" s="124" t="s">
        <v>935</v>
      </c>
    </row>
    <row r="133" spans="1:25" x14ac:dyDescent="0.25">
      <c r="A133" s="1" t="s">
        <v>529</v>
      </c>
      <c r="B133" s="174">
        <f>tab_dinamicas!M654</f>
        <v>2172.3961947502034</v>
      </c>
      <c r="C133" s="174">
        <f>tab_dinamicas!N654</f>
        <v>6879.809679034719</v>
      </c>
      <c r="D133" s="174">
        <f>tab_dinamicas!O654</f>
        <v>121522.92644019071</v>
      </c>
      <c r="E133" s="174">
        <f>tab_dinamicas!P654</f>
        <v>395.38385658289752</v>
      </c>
      <c r="F133" s="174">
        <f>tab_dinamicas!Q654</f>
        <v>16157.962346670138</v>
      </c>
      <c r="G133" s="174">
        <f>tab_dinamicas!R654</f>
        <v>8856.7398060167397</v>
      </c>
      <c r="H133" s="174">
        <f>tab_dinamicas!S654</f>
        <v>1567.110443335489</v>
      </c>
      <c r="I133" s="174">
        <f>tab_dinamicas!T654</f>
        <v>1600.4594107743515</v>
      </c>
      <c r="J133" s="174">
        <f>tab_dinamicas!U654</f>
        <v>448.45601552353884</v>
      </c>
      <c r="K133" s="174">
        <f>tab_dinamicas!V654</f>
        <v>8812.9887081362449</v>
      </c>
      <c r="L133" s="174">
        <f>SUM(B133:K133)</f>
        <v>168414.23290101503</v>
      </c>
      <c r="N133" s="124" t="s">
        <v>529</v>
      </c>
      <c r="O133" s="21">
        <f>+B133/'Total x Ano'!$F$30</f>
        <v>2.8755567766513829E-5</v>
      </c>
      <c r="P133" s="21">
        <f>+C133/'Total x Ano'!$F$30</f>
        <v>9.1066645174707074E-5</v>
      </c>
      <c r="Q133" s="21">
        <f>+D133/'Total x Ano'!$F$30</f>
        <v>1.6085743267644581E-3</v>
      </c>
      <c r="R133" s="21">
        <f>+E133/'Total x Ano'!$F$30</f>
        <v>5.2336159072781076E-6</v>
      </c>
      <c r="S133" s="21">
        <f>+F133/'Total x Ano'!$F$30</f>
        <v>2.1387966999356596E-4</v>
      </c>
      <c r="T133" s="21">
        <f>+G133/'Total x Ano'!$F$30</f>
        <v>1.1723486825181987E-4</v>
      </c>
      <c r="U133" s="21">
        <f>+H133/'Total x Ano'!$F$30</f>
        <v>2.0743523055253208E-5</v>
      </c>
      <c r="V133" s="21">
        <f>+I133/'Total x Ano'!$F$30</f>
        <v>2.1184956572513507E-5</v>
      </c>
      <c r="W133" s="21">
        <f>+J133/'Total x Ano'!$F$30</f>
        <v>5.9361213096631861E-6</v>
      </c>
      <c r="X133" s="21">
        <f>+K133/'Total x Ano'!$F$30</f>
        <v>1.1665574384394149E-4</v>
      </c>
      <c r="Y133" s="21">
        <f>+L133/'Total x Ano'!$F$30</f>
        <v>2.2292650386397145E-3</v>
      </c>
    </row>
    <row r="134" spans="1:25" x14ac:dyDescent="0.25">
      <c r="A134" s="1" t="s">
        <v>530</v>
      </c>
      <c r="B134" s="174">
        <f>tab_dinamicas!M655</f>
        <v>3165.2726482385601</v>
      </c>
      <c r="C134" s="174">
        <f>tab_dinamicas!N655</f>
        <v>184.67410447823815</v>
      </c>
      <c r="D134" s="174">
        <f>tab_dinamicas!O655</f>
        <v>28636.679150173728</v>
      </c>
      <c r="E134" s="174">
        <f>tab_dinamicas!P655</f>
        <v>230.70047291898587</v>
      </c>
      <c r="F134" s="174">
        <f>tab_dinamicas!Q655</f>
        <v>2721.6910867166216</v>
      </c>
      <c r="G134" s="174">
        <f>tab_dinamicas!R655</f>
        <v>1728.2754384224038</v>
      </c>
      <c r="H134" s="174">
        <f>tab_dinamicas!S655</f>
        <v>1821.9175750975817</v>
      </c>
      <c r="I134" s="174">
        <f>tab_dinamicas!T655</f>
        <v>694.2403923621431</v>
      </c>
      <c r="J134" s="174">
        <f>tab_dinamicas!U655</f>
        <v>9625.3418332639285</v>
      </c>
      <c r="K134" s="174">
        <f>tab_dinamicas!V655</f>
        <v>2888.6213819230247</v>
      </c>
      <c r="L134" s="174">
        <f t="shared" ref="L134:L160" si="8">SUM(B134:K134)</f>
        <v>51697.41408359522</v>
      </c>
      <c r="N134" s="124" t="s">
        <v>530</v>
      </c>
      <c r="O134" s="21">
        <f>+B134/'Total x Ano'!$F$30</f>
        <v>4.1898071979629205E-5</v>
      </c>
      <c r="P134" s="21">
        <f>+C134/'Total x Ano'!$F$30</f>
        <v>2.4444936604461593E-6</v>
      </c>
      <c r="Q134" s="21">
        <f>+D134/'Total x Ano'!$F$30</f>
        <v>3.790579130550455E-4</v>
      </c>
      <c r="R134" s="21">
        <f>+E134/'Total x Ano'!$F$30</f>
        <v>3.0537353631994828E-6</v>
      </c>
      <c r="S134" s="21">
        <f>+F134/'Total x Ano'!$F$30</f>
        <v>3.6026472828818305E-5</v>
      </c>
      <c r="T134" s="21">
        <f>+G134/'Total x Ano'!$F$30</f>
        <v>2.2876831403431631E-5</v>
      </c>
      <c r="U134" s="21">
        <f>+H134/'Total x Ano'!$F$30</f>
        <v>2.4116353371602752E-5</v>
      </c>
      <c r="V134" s="21">
        <f>+I134/'Total x Ano'!$F$30</f>
        <v>9.1895192493265563E-6</v>
      </c>
      <c r="W134" s="21">
        <f>+J134/'Total x Ano'!$F$30</f>
        <v>1.2740869737810768E-4</v>
      </c>
      <c r="X134" s="21">
        <f>+K134/'Total x Ano'!$F$30</f>
        <v>3.8236095285206304E-5</v>
      </c>
      <c r="Y134" s="21">
        <f>+L134/'Total x Ano'!$F$30</f>
        <v>6.8430818357481367E-4</v>
      </c>
    </row>
    <row r="135" spans="1:25" x14ac:dyDescent="0.25">
      <c r="A135" s="1" t="s">
        <v>531</v>
      </c>
      <c r="B135" s="174">
        <f>tab_dinamicas!M656</f>
        <v>23432.787261261656</v>
      </c>
      <c r="C135" s="174">
        <f>tab_dinamicas!N656</f>
        <v>40777.235615881713</v>
      </c>
      <c r="D135" s="174">
        <f>tab_dinamicas!O656</f>
        <v>304788.7579688055</v>
      </c>
      <c r="E135" s="174">
        <f>tab_dinamicas!P656</f>
        <v>384.07641460368751</v>
      </c>
      <c r="F135" s="174">
        <f>tab_dinamicas!Q656</f>
        <v>67689.516102136899</v>
      </c>
      <c r="G135" s="174">
        <f>tab_dinamicas!R656</f>
        <v>11912.796947171286</v>
      </c>
      <c r="H135" s="174">
        <f>tab_dinamicas!S656</f>
        <v>6630.0033027772151</v>
      </c>
      <c r="I135" s="174">
        <f>tab_dinamicas!T656</f>
        <v>1135.5968085333661</v>
      </c>
      <c r="J135" s="174">
        <f>tab_dinamicas!U656</f>
        <v>2069.9396712066859</v>
      </c>
      <c r="K135" s="174">
        <f>tab_dinamicas!V656</f>
        <v>57226.248898100392</v>
      </c>
      <c r="L135" s="174">
        <f t="shared" si="8"/>
        <v>516046.95899047836</v>
      </c>
      <c r="N135" s="124" t="s">
        <v>531</v>
      </c>
      <c r="O135" s="21">
        <f>+B135/'Total x Ano'!$F$30</f>
        <v>3.1017505171380223E-4</v>
      </c>
      <c r="P135" s="21">
        <f>+C135/'Total x Ano'!$F$30</f>
        <v>5.3975999631983252E-4</v>
      </c>
      <c r="Q135" s="21">
        <f>+D135/'Total x Ano'!$F$30</f>
        <v>4.0344269638399703E-3</v>
      </c>
      <c r="R135" s="21">
        <f>+E135/'Total x Ano'!$F$30</f>
        <v>5.0839415914765716E-6</v>
      </c>
      <c r="S135" s="21">
        <f>+F135/'Total x Ano'!$F$30</f>
        <v>8.9599239404916306E-4</v>
      </c>
      <c r="T135" s="21">
        <f>+G135/'Total x Ano'!$F$30</f>
        <v>1.5768727671818295E-4</v>
      </c>
      <c r="U135" s="21">
        <f>+H135/'Total x Ano'!$F$30</f>
        <v>8.7760008844585031E-5</v>
      </c>
      <c r="V135" s="21">
        <f>+I135/'Total x Ano'!$F$30</f>
        <v>1.5031664602493423E-5</v>
      </c>
      <c r="W135" s="21">
        <f>+J135/'Total x Ano'!$F$30</f>
        <v>2.7399371547335765E-5</v>
      </c>
      <c r="X135" s="21">
        <f>+K135/'Total x Ano'!$F$30</f>
        <v>7.5749224850853332E-4</v>
      </c>
      <c r="Y135" s="21">
        <f>+L135/'Total x Ano'!$F$30</f>
        <v>6.8308089177353745E-3</v>
      </c>
    </row>
    <row r="136" spans="1:25" x14ac:dyDescent="0.25">
      <c r="A136" s="1" t="s">
        <v>532</v>
      </c>
      <c r="B136" s="174">
        <f>tab_dinamicas!M657</f>
        <v>0</v>
      </c>
      <c r="C136" s="174">
        <f>tab_dinamicas!N657</f>
        <v>781.09388150175369</v>
      </c>
      <c r="D136" s="174">
        <f>tab_dinamicas!O657</f>
        <v>34448.25726607789</v>
      </c>
      <c r="E136" s="174">
        <f>tab_dinamicas!P657</f>
        <v>289.15925702267162</v>
      </c>
      <c r="F136" s="174">
        <f>tab_dinamicas!Q657</f>
        <v>4062.7019067364536</v>
      </c>
      <c r="G136" s="174">
        <f>tab_dinamicas!R657</f>
        <v>2341.2679774241656</v>
      </c>
      <c r="H136" s="174">
        <f>tab_dinamicas!S657</f>
        <v>2342.5813885257958</v>
      </c>
      <c r="I136" s="174">
        <f>tab_dinamicas!T657</f>
        <v>1099.3161678335241</v>
      </c>
      <c r="J136" s="174">
        <f>tab_dinamicas!U657</f>
        <v>354.10120045288016</v>
      </c>
      <c r="K136" s="174">
        <f>tab_dinamicas!V657</f>
        <v>2770.824760073845</v>
      </c>
      <c r="L136" s="174">
        <f t="shared" si="8"/>
        <v>48489.303805648975</v>
      </c>
      <c r="N136" s="124" t="s">
        <v>532</v>
      </c>
      <c r="O136" s="21">
        <f>+B136/'Total x Ano'!$F$30</f>
        <v>0</v>
      </c>
      <c r="P136" s="21">
        <f>+C136/'Total x Ano'!$F$30</f>
        <v>1.0339181267124109E-5</v>
      </c>
      <c r="Q136" s="21">
        <f>+D136/'Total x Ano'!$F$30</f>
        <v>4.5598459371583853E-4</v>
      </c>
      <c r="R136" s="21">
        <f>+E136/'Total x Ano'!$F$30</f>
        <v>3.8275424302086532E-6</v>
      </c>
      <c r="S136" s="21">
        <f>+F136/'Total x Ano'!$F$30</f>
        <v>5.377716103380414E-5</v>
      </c>
      <c r="T136" s="21">
        <f>+G136/'Total x Ano'!$F$30</f>
        <v>3.0990889298685581E-5</v>
      </c>
      <c r="U136" s="21">
        <f>+H136/'Total x Ano'!$F$30</f>
        <v>3.100827465501676E-5</v>
      </c>
      <c r="V136" s="21">
        <f>+I136/'Total x Ano'!$F$30</f>
        <v>1.4551425120957776E-5</v>
      </c>
      <c r="W136" s="21">
        <f>+J136/'Total x Ano'!$F$30</f>
        <v>4.6871657621355438E-6</v>
      </c>
      <c r="X136" s="21">
        <f>+K136/'Total x Ano'!$F$30</f>
        <v>3.6676845296444473E-5</v>
      </c>
      <c r="Y136" s="21">
        <f>+L136/'Total x Ano'!$F$30</f>
        <v>6.4184307858021548E-4</v>
      </c>
    </row>
    <row r="137" spans="1:25" x14ac:dyDescent="0.25">
      <c r="A137" s="1" t="s">
        <v>533</v>
      </c>
      <c r="B137" s="174">
        <f>tab_dinamicas!M658</f>
        <v>11639.171430136119</v>
      </c>
      <c r="C137" s="174">
        <f>tab_dinamicas!N658</f>
        <v>28436.383659294828</v>
      </c>
      <c r="D137" s="174">
        <f>tab_dinamicas!O658</f>
        <v>259901.15488250414</v>
      </c>
      <c r="E137" s="174">
        <f>tab_dinamicas!P658</f>
        <v>3835.2537077688958</v>
      </c>
      <c r="F137" s="174">
        <f>tab_dinamicas!Q658</f>
        <v>101072.01268215748</v>
      </c>
      <c r="G137" s="174">
        <f>tab_dinamicas!R658</f>
        <v>22989.152378890496</v>
      </c>
      <c r="H137" s="174">
        <f>tab_dinamicas!S658</f>
        <v>8011.3858531743308</v>
      </c>
      <c r="I137" s="174">
        <f>tab_dinamicas!T658</f>
        <v>1327.7634648291523</v>
      </c>
      <c r="J137" s="174">
        <f>tab_dinamicas!U658</f>
        <v>73826.504899233216</v>
      </c>
      <c r="K137" s="174">
        <f>tab_dinamicas!V658</f>
        <v>54412.501895964611</v>
      </c>
      <c r="L137" s="174">
        <f t="shared" si="8"/>
        <v>565451.28485395317</v>
      </c>
      <c r="N137" s="124" t="s">
        <v>533</v>
      </c>
      <c r="O137" s="21">
        <f>+B137/'Total x Ano'!$F$30</f>
        <v>1.5406535125322103E-4</v>
      </c>
      <c r="P137" s="21">
        <f>+C137/'Total x Ano'!$F$30</f>
        <v>3.764066422715604E-4</v>
      </c>
      <c r="Q137" s="21">
        <f>+D137/'Total x Ano'!$F$30</f>
        <v>3.4402588670886616E-3</v>
      </c>
      <c r="R137" s="21">
        <f>+E137/'Total x Ano'!$F$30</f>
        <v>5.0766475361186681E-5</v>
      </c>
      <c r="S137" s="21">
        <f>+F137/'Total x Ano'!$F$30</f>
        <v>1.3378697297496969E-3</v>
      </c>
      <c r="T137" s="21">
        <f>+G137/'Total x Ano'!$F$30</f>
        <v>3.0430274676572613E-4</v>
      </c>
      <c r="U137" s="21">
        <f>+H137/'Total x Ano'!$F$30</f>
        <v>1.0604508945530278E-4</v>
      </c>
      <c r="V137" s="21">
        <f>+I137/'Total x Ano'!$F$30</f>
        <v>1.7575335651509069E-5</v>
      </c>
      <c r="W137" s="21">
        <f>+J137/'Total x Ano'!$F$30</f>
        <v>9.7722646988841451E-4</v>
      </c>
      <c r="X137" s="21">
        <f>+K137/'Total x Ano'!$F$30</f>
        <v>7.2024725020055009E-4</v>
      </c>
      <c r="Y137" s="21">
        <f>+L137/'Total x Ano'!$F$30</f>
        <v>7.4847639576858275E-3</v>
      </c>
    </row>
    <row r="138" spans="1:25" x14ac:dyDescent="0.25">
      <c r="A138" s="1" t="s">
        <v>534</v>
      </c>
      <c r="B138" s="174">
        <f>tab_dinamicas!M659</f>
        <v>786.83825881602286</v>
      </c>
      <c r="C138" s="174">
        <f>tab_dinamicas!N659</f>
        <v>1107.5100630034635</v>
      </c>
      <c r="D138" s="174">
        <f>tab_dinamicas!O659</f>
        <v>33277.722408395413</v>
      </c>
      <c r="E138" s="174">
        <f>tab_dinamicas!P659</f>
        <v>0</v>
      </c>
      <c r="F138" s="174">
        <f>tab_dinamicas!Q659</f>
        <v>330.89737293876567</v>
      </c>
      <c r="G138" s="174">
        <f>tab_dinamicas!R659</f>
        <v>1133.3160470186299</v>
      </c>
      <c r="H138" s="174">
        <f>tab_dinamicas!S659</f>
        <v>685.82205706256514</v>
      </c>
      <c r="I138" s="174">
        <f>tab_dinamicas!T659</f>
        <v>0</v>
      </c>
      <c r="J138" s="174">
        <f>tab_dinamicas!U659</f>
        <v>147.62828297684703</v>
      </c>
      <c r="K138" s="174">
        <f>tab_dinamicas!V659</f>
        <v>7358.3698861833864</v>
      </c>
      <c r="L138" s="174">
        <f t="shared" si="8"/>
        <v>44828.104376395087</v>
      </c>
      <c r="N138" s="124" t="s">
        <v>534</v>
      </c>
      <c r="O138" s="21">
        <f>+B138/'Total x Ano'!$F$30</f>
        <v>1.041521842440512E-5</v>
      </c>
      <c r="P138" s="21">
        <f>+C138/'Total x Ano'!$F$30</f>
        <v>1.4659886049217686E-5</v>
      </c>
      <c r="Q138" s="21">
        <f>+D138/'Total x Ano'!$F$30</f>
        <v>4.4049046124382626E-4</v>
      </c>
      <c r="R138" s="21">
        <f>+E138/'Total x Ano'!$F$30</f>
        <v>0</v>
      </c>
      <c r="S138" s="21">
        <f>+F138/'Total x Ano'!$F$30</f>
        <v>4.3800214041510003E-6</v>
      </c>
      <c r="T138" s="21">
        <f>+G138/'Total x Ano'!$F$30</f>
        <v>1.5001474624967801E-5</v>
      </c>
      <c r="U138" s="21">
        <f>+H138/'Total x Ano'!$F$30</f>
        <v>9.0780874525975591E-6</v>
      </c>
      <c r="V138" s="21">
        <f>+I138/'Total x Ano'!$F$30</f>
        <v>0</v>
      </c>
      <c r="W138" s="21">
        <f>+J138/'Total x Ano'!$F$30</f>
        <v>1.954125635854807E-6</v>
      </c>
      <c r="X138" s="21">
        <f>+K138/'Total x Ano'!$F$30</f>
        <v>9.7401249562376215E-5</v>
      </c>
      <c r="Y138" s="21">
        <f>+L138/'Total x Ano'!$F$30</f>
        <v>5.933805243973964E-4</v>
      </c>
    </row>
    <row r="139" spans="1:25" x14ac:dyDescent="0.25">
      <c r="A139" s="1" t="s">
        <v>535</v>
      </c>
      <c r="B139" s="174">
        <f>tab_dinamicas!M660</f>
        <v>3934.3598198152918</v>
      </c>
      <c r="C139" s="174">
        <f>tab_dinamicas!N660</f>
        <v>820.38944371042248</v>
      </c>
      <c r="D139" s="174">
        <f>tab_dinamicas!O660</f>
        <v>46326.492592618815</v>
      </c>
      <c r="E139" s="174">
        <f>tab_dinamicas!P660</f>
        <v>0</v>
      </c>
      <c r="F139" s="174">
        <f>tab_dinamicas!Q660</f>
        <v>12205.581747323213</v>
      </c>
      <c r="G139" s="174">
        <f>tab_dinamicas!R660</f>
        <v>3218.9956142104984</v>
      </c>
      <c r="H139" s="174">
        <f>tab_dinamicas!S660</f>
        <v>1522.0840325401737</v>
      </c>
      <c r="I139" s="174">
        <f>tab_dinamicas!T660</f>
        <v>36.016956923453492</v>
      </c>
      <c r="J139" s="174">
        <f>tab_dinamicas!U660</f>
        <v>0</v>
      </c>
      <c r="K139" s="174">
        <f>tab_dinamicas!V660</f>
        <v>11077.774190741267</v>
      </c>
      <c r="L139" s="174">
        <f t="shared" si="8"/>
        <v>79141.69439788314</v>
      </c>
      <c r="N139" s="124" t="s">
        <v>535</v>
      </c>
      <c r="O139" s="21">
        <f>+B139/'Total x Ano'!$F$30</f>
        <v>5.2078322862997254E-5</v>
      </c>
      <c r="P139" s="21">
        <f>+C139/'Total x Ano'!$F$30</f>
        <v>1.0859328653105223E-5</v>
      </c>
      <c r="Q139" s="21">
        <f>+D139/'Total x Ano'!$F$30</f>
        <v>6.1321438527244801E-4</v>
      </c>
      <c r="R139" s="21">
        <f>+E139/'Total x Ano'!$F$30</f>
        <v>0</v>
      </c>
      <c r="S139" s="21">
        <f>+F139/'Total x Ano'!$F$30</f>
        <v>1.6156280972736409E-4</v>
      </c>
      <c r="T139" s="21">
        <f>+G139/'Total x Ano'!$F$30</f>
        <v>4.2609191982673504E-5</v>
      </c>
      <c r="U139" s="21">
        <f>+H139/'Total x Ano'!$F$30</f>
        <v>2.0147517589014368E-5</v>
      </c>
      <c r="V139" s="21">
        <f>+I139/'Total x Ano'!$F$30</f>
        <v>4.7674915287497389E-7</v>
      </c>
      <c r="W139" s="21">
        <f>+J139/'Total x Ano'!$F$30</f>
        <v>0</v>
      </c>
      <c r="X139" s="21">
        <f>+K139/'Total x Ano'!$F$30</f>
        <v>1.4663424987292758E-4</v>
      </c>
      <c r="Y139" s="21">
        <f>+L139/'Total x Ano'!$F$30</f>
        <v>1.0475825551134051E-3</v>
      </c>
    </row>
    <row r="140" spans="1:25" x14ac:dyDescent="0.25">
      <c r="A140" s="1" t="s">
        <v>536</v>
      </c>
      <c r="B140" s="174">
        <f>tab_dinamicas!M661</f>
        <v>4898.1154859494354</v>
      </c>
      <c r="C140" s="174">
        <f>tab_dinamicas!N661</f>
        <v>1947.2264589735937</v>
      </c>
      <c r="D140" s="174">
        <f>tab_dinamicas!O661</f>
        <v>175848.93447577604</v>
      </c>
      <c r="E140" s="174">
        <f>tab_dinamicas!P661</f>
        <v>327.5652561118373</v>
      </c>
      <c r="F140" s="174">
        <f>tab_dinamicas!Q661</f>
        <v>22734.514729881226</v>
      </c>
      <c r="G140" s="174">
        <f>tab_dinamicas!R661</f>
        <v>7098.9740155858753</v>
      </c>
      <c r="H140" s="174">
        <f>tab_dinamicas!S661</f>
        <v>3170.1213157412017</v>
      </c>
      <c r="I140" s="174">
        <f>tab_dinamicas!T661</f>
        <v>1850.1633209707265</v>
      </c>
      <c r="J140" s="174">
        <f>tab_dinamicas!U661</f>
        <v>3744.0161570916107</v>
      </c>
      <c r="K140" s="174">
        <f>tab_dinamicas!V661</f>
        <v>43108.746593926626</v>
      </c>
      <c r="L140" s="174">
        <f t="shared" si="8"/>
        <v>264728.37781000824</v>
      </c>
      <c r="N140" s="124" t="s">
        <v>536</v>
      </c>
      <c r="O140" s="21">
        <f>+B140/'Total x Ano'!$F$30</f>
        <v>6.4835361120960472E-5</v>
      </c>
      <c r="P140" s="21">
        <f>+C140/'Total x Ano'!$F$30</f>
        <v>2.5775041648976212E-5</v>
      </c>
      <c r="Q140" s="21">
        <f>+D140/'Total x Ano'!$F$30</f>
        <v>2.3276766752801615E-3</v>
      </c>
      <c r="R140" s="21">
        <f>+E140/'Total x Ano'!$F$30</f>
        <v>4.3359148496218444E-6</v>
      </c>
      <c r="S140" s="21">
        <f>+F140/'Total x Ano'!$F$30</f>
        <v>3.0093215985819673E-4</v>
      </c>
      <c r="T140" s="21">
        <f>+G140/'Total x Ano'!$F$30</f>
        <v>9.3967679040872769E-5</v>
      </c>
      <c r="U140" s="21">
        <f>+H140/'Total x Ano'!$F$30</f>
        <v>4.1962252807825478E-5</v>
      </c>
      <c r="V140" s="21">
        <f>+I140/'Total x Ano'!$F$30</f>
        <v>2.4490236580169291E-5</v>
      </c>
      <c r="W140" s="21">
        <f>+J140/'Total x Ano'!$F$30</f>
        <v>4.955878241010734E-5</v>
      </c>
      <c r="X140" s="21">
        <f>+K140/'Total x Ano'!$F$30</f>
        <v>5.7062173419690997E-4</v>
      </c>
      <c r="Y140" s="21">
        <f>+L140/'Total x Ano'!$F$30</f>
        <v>3.5041558377938028E-3</v>
      </c>
    </row>
    <row r="141" spans="1:25" x14ac:dyDescent="0.25">
      <c r="A141" s="1" t="s">
        <v>537</v>
      </c>
      <c r="B141" s="174">
        <f>tab_dinamicas!M662</f>
        <v>4362.4564413483185</v>
      </c>
      <c r="C141" s="174">
        <f>tab_dinamicas!N662</f>
        <v>29921.840890639774</v>
      </c>
      <c r="D141" s="174">
        <f>tab_dinamicas!O662</f>
        <v>74533.066206980453</v>
      </c>
      <c r="E141" s="174">
        <f>tab_dinamicas!P662</f>
        <v>3281.269470341444</v>
      </c>
      <c r="F141" s="174">
        <f>tab_dinamicas!Q662</f>
        <v>13180.730331295297</v>
      </c>
      <c r="G141" s="174">
        <f>tab_dinamicas!R662</f>
        <v>7348.2183118747525</v>
      </c>
      <c r="H141" s="174">
        <f>tab_dinamicas!S662</f>
        <v>1562.8662465426023</v>
      </c>
      <c r="I141" s="174">
        <f>tab_dinamicas!T662</f>
        <v>108.05087077036048</v>
      </c>
      <c r="J141" s="174">
        <f>tab_dinamicas!U662</f>
        <v>5144.9943957812711</v>
      </c>
      <c r="K141" s="174">
        <f>tab_dinamicas!V662</f>
        <v>15995.806545304578</v>
      </c>
      <c r="L141" s="174">
        <f t="shared" si="8"/>
        <v>155439.29971087887</v>
      </c>
      <c r="N141" s="124" t="s">
        <v>537</v>
      </c>
      <c r="O141" s="21">
        <f>+B141/'Total x Ano'!$F$30</f>
        <v>5.7744951004243875E-5</v>
      </c>
      <c r="P141" s="21">
        <f>+C141/'Total x Ano'!$F$30</f>
        <v>3.9606933832277922E-4</v>
      </c>
      <c r="Q141" s="21">
        <f>+D141/'Total x Ano'!$F$30</f>
        <v>9.865790785954366E-4</v>
      </c>
      <c r="R141" s="21">
        <f>+E141/'Total x Ano'!$F$30</f>
        <v>4.343349838423275E-5</v>
      </c>
      <c r="S141" s="21">
        <f>+F141/'Total x Ano'!$F$30</f>
        <v>1.7447065372773238E-4</v>
      </c>
      <c r="T141" s="21">
        <f>+G141/'Total x Ano'!$F$30</f>
        <v>9.726687523246616E-5</v>
      </c>
      <c r="U141" s="21">
        <f>+H141/'Total x Ano'!$F$30</f>
        <v>2.068734348322707E-5</v>
      </c>
      <c r="V141" s="21">
        <f>+I141/'Total x Ano'!$F$30</f>
        <v>1.4302474586249217E-6</v>
      </c>
      <c r="W141" s="21">
        <f>+J141/'Total x Ano'!$F$30</f>
        <v>6.8103247171832841E-5</v>
      </c>
      <c r="X141" s="21">
        <f>+K141/'Total x Ano'!$F$30</f>
        <v>2.1173324654365892E-4</v>
      </c>
      <c r="Y141" s="21">
        <f>+L141/'Total x Ano'!$F$30</f>
        <v>2.0575184799242348E-3</v>
      </c>
    </row>
    <row r="142" spans="1:25" x14ac:dyDescent="0.25">
      <c r="A142" s="1" t="s">
        <v>538</v>
      </c>
      <c r="B142" s="174">
        <f>tab_dinamicas!M663</f>
        <v>35422.892981626836</v>
      </c>
      <c r="C142" s="174">
        <f>tab_dinamicas!N663</f>
        <v>68137.843137784701</v>
      </c>
      <c r="D142" s="174">
        <f>tab_dinamicas!O663</f>
        <v>335941.13354251516</v>
      </c>
      <c r="E142" s="174">
        <f>tab_dinamicas!P663</f>
        <v>2381.0818962893322</v>
      </c>
      <c r="F142" s="174">
        <f>tab_dinamicas!Q663</f>
        <v>142781.11675835418</v>
      </c>
      <c r="G142" s="174">
        <f>tab_dinamicas!R663</f>
        <v>22532.478892654799</v>
      </c>
      <c r="H142" s="174">
        <f>tab_dinamicas!S663</f>
        <v>39666.987166099789</v>
      </c>
      <c r="I142" s="174">
        <f>tab_dinamicas!T663</f>
        <v>10588.169388490518</v>
      </c>
      <c r="J142" s="174">
        <f>tab_dinamicas!U663</f>
        <v>1845.2291681951986</v>
      </c>
      <c r="K142" s="174">
        <f>tab_dinamicas!V663</f>
        <v>104917.15551513397</v>
      </c>
      <c r="L142" s="174">
        <f t="shared" si="8"/>
        <v>764214.08844714449</v>
      </c>
      <c r="N142" s="124" t="s">
        <v>538</v>
      </c>
      <c r="O142" s="21">
        <f>+B142/'Total x Ano'!$F$30</f>
        <v>4.6888564898092341E-4</v>
      </c>
      <c r="P142" s="21">
        <f>+C142/'Total x Ano'!$F$30</f>
        <v>9.0192680807837423E-4</v>
      </c>
      <c r="Q142" s="21">
        <f>+D142/'Total x Ano'!$F$30</f>
        <v>4.4467846401526484E-3</v>
      </c>
      <c r="R142" s="21">
        <f>+E142/'Total x Ano'!$F$30</f>
        <v>3.1517898066581824E-5</v>
      </c>
      <c r="S142" s="21">
        <f>+F142/'Total x Ano'!$F$30</f>
        <v>1.8899646798522789E-3</v>
      </c>
      <c r="T142" s="21">
        <f>+G142/'Total x Ano'!$F$30</f>
        <v>2.9825785246313292E-4</v>
      </c>
      <c r="U142" s="21">
        <f>+H142/'Total x Ano'!$F$30</f>
        <v>5.2506386280030102E-4</v>
      </c>
      <c r="V142" s="21">
        <f>+I142/'Total x Ano'!$F$30</f>
        <v>1.4015345042025183E-4</v>
      </c>
      <c r="W142" s="21">
        <f>+J142/'Total x Ano'!$F$30</f>
        <v>2.4424924200756224E-5</v>
      </c>
      <c r="X142" s="21">
        <f>+K142/'Total x Ano'!$F$30</f>
        <v>1.3887671054552801E-3</v>
      </c>
      <c r="Y142" s="21">
        <f>+L142/'Total x Ano'!$F$30</f>
        <v>1.0115746870470529E-2</v>
      </c>
    </row>
    <row r="143" spans="1:25" x14ac:dyDescent="0.25">
      <c r="A143" s="1" t="s">
        <v>539</v>
      </c>
      <c r="B143" s="174">
        <f>tab_dinamicas!M664</f>
        <v>13321.182064551665</v>
      </c>
      <c r="C143" s="174">
        <f>tab_dinamicas!N664</f>
        <v>8319.2943625259377</v>
      </c>
      <c r="D143" s="174">
        <f>tab_dinamicas!O664</f>
        <v>295245.45020198839</v>
      </c>
      <c r="E143" s="174">
        <f>tab_dinamicas!P664</f>
        <v>2056.6830184259552</v>
      </c>
      <c r="F143" s="174">
        <f>tab_dinamicas!Q664</f>
        <v>46862.102666318831</v>
      </c>
      <c r="G143" s="174">
        <f>tab_dinamicas!R664</f>
        <v>10960.934561696995</v>
      </c>
      <c r="H143" s="174">
        <f>tab_dinamicas!S664</f>
        <v>5696.3453436453638</v>
      </c>
      <c r="I143" s="174">
        <f>tab_dinamicas!T664</f>
        <v>694.45869944161063</v>
      </c>
      <c r="J143" s="174">
        <f>tab_dinamicas!U664</f>
        <v>3555.6423232932084</v>
      </c>
      <c r="K143" s="174">
        <f>tab_dinamicas!V664</f>
        <v>43493.627433581569</v>
      </c>
      <c r="L143" s="174">
        <f t="shared" si="8"/>
        <v>430205.72067546955</v>
      </c>
      <c r="N143" s="124" t="s">
        <v>539</v>
      </c>
      <c r="O143" s="21">
        <f>+B143/'Total x Ano'!$F$30</f>
        <v>1.763297848306766E-4</v>
      </c>
      <c r="P143" s="21">
        <f>+C143/'Total x Ano'!$F$30</f>
        <v>1.1012081193536563E-4</v>
      </c>
      <c r="Q143" s="21">
        <f>+D143/'Total x Ano'!$F$30</f>
        <v>3.9081041347590797E-3</v>
      </c>
      <c r="R143" s="21">
        <f>+E143/'Total x Ano'!$F$30</f>
        <v>2.7223895923545476E-5</v>
      </c>
      <c r="S143" s="21">
        <f>+F143/'Total x Ano'!$F$30</f>
        <v>6.2030414717128028E-4</v>
      </c>
      <c r="T143" s="21">
        <f>+G143/'Total x Ano'!$F$30</f>
        <v>1.4508766740380148E-4</v>
      </c>
      <c r="U143" s="21">
        <f>+H143/'Total x Ano'!$F$30</f>
        <v>7.5401367828990687E-5</v>
      </c>
      <c r="V143" s="21">
        <f>+I143/'Total x Ano'!$F$30</f>
        <v>9.192408935854598E-6</v>
      </c>
      <c r="W143" s="21">
        <f>+J143/'Total x Ano'!$F$30</f>
        <v>4.7065316183128044E-5</v>
      </c>
      <c r="X143" s="21">
        <f>+K143/'Total x Ano'!$F$30</f>
        <v>5.7571632379961504E-4</v>
      </c>
      <c r="Y143" s="21">
        <f>+L143/'Total x Ano'!$F$30</f>
        <v>5.6945458587713384E-3</v>
      </c>
    </row>
    <row r="144" spans="1:25" x14ac:dyDescent="0.25">
      <c r="A144" s="1" t="s">
        <v>540</v>
      </c>
      <c r="B144" s="174">
        <f>tab_dinamicas!M665</f>
        <v>1661.7887170251413</v>
      </c>
      <c r="C144" s="174">
        <f>tab_dinamicas!N665</f>
        <v>11445.254278683089</v>
      </c>
      <c r="D144" s="174">
        <f>tab_dinamicas!O665</f>
        <v>193794.07921491249</v>
      </c>
      <c r="E144" s="174">
        <f>tab_dinamicas!P665</f>
        <v>5048.6714697479802</v>
      </c>
      <c r="F144" s="174">
        <f>tab_dinamicas!Q665</f>
        <v>48017.729287876209</v>
      </c>
      <c r="G144" s="174">
        <f>tab_dinamicas!R665</f>
        <v>8431.8005335610615</v>
      </c>
      <c r="H144" s="174">
        <f>tab_dinamicas!S665</f>
        <v>4163.325096752741</v>
      </c>
      <c r="I144" s="174">
        <f>tab_dinamicas!T665</f>
        <v>7949.0401722230617</v>
      </c>
      <c r="J144" s="174">
        <f>tab_dinamicas!U665</f>
        <v>18.764740568398185</v>
      </c>
      <c r="K144" s="174">
        <f>tab_dinamicas!V665</f>
        <v>22499.230722414464</v>
      </c>
      <c r="L144" s="174">
        <f t="shared" si="8"/>
        <v>303029.68423376459</v>
      </c>
      <c r="N144" s="124" t="s">
        <v>540</v>
      </c>
      <c r="O144" s="21">
        <f>+B144/'Total x Ano'!$F$30</f>
        <v>2.1996760158907955E-5</v>
      </c>
      <c r="P144" s="21">
        <f>+C144/'Total x Ano'!$F$30</f>
        <v>1.514985092548911E-4</v>
      </c>
      <c r="Q144" s="21">
        <f>+D144/'Total x Ano'!$F$30</f>
        <v>2.5652129160787574E-3</v>
      </c>
      <c r="R144" s="21">
        <f>+E144/'Total x Ano'!$F$30</f>
        <v>6.6828240138717645E-5</v>
      </c>
      <c r="S144" s="21">
        <f>+F144/'Total x Ano'!$F$30</f>
        <v>6.3560094234579119E-4</v>
      </c>
      <c r="T144" s="21">
        <f>+G144/'Total x Ano'!$F$30</f>
        <v>1.1161003329985227E-4</v>
      </c>
      <c r="U144" s="21">
        <f>+H144/'Total x Ano'!$F$30</f>
        <v>5.5109089788967918E-5</v>
      </c>
      <c r="V144" s="21">
        <f>+I144/'Total x Ano'!$F$30</f>
        <v>1.0521983232316635E-4</v>
      </c>
      <c r="W144" s="21">
        <f>+J144/'Total x Ano'!$F$30</f>
        <v>2.483850645382257E-7</v>
      </c>
      <c r="X144" s="21">
        <f>+K144/'Total x Ano'!$F$30</f>
        <v>2.9781775317794316E-4</v>
      </c>
      <c r="Y144" s="21">
        <f>+L144/'Total x Ano'!$F$30</f>
        <v>4.0111424616315321E-3</v>
      </c>
    </row>
    <row r="145" spans="1:25" x14ac:dyDescent="0.25">
      <c r="A145" s="1" t="s">
        <v>541</v>
      </c>
      <c r="B145" s="174">
        <f>tab_dinamicas!M666</f>
        <v>283491.98120107444</v>
      </c>
      <c r="C145" s="174">
        <f>tab_dinamicas!N666</f>
        <v>21139.747905813274</v>
      </c>
      <c r="D145" s="174">
        <f>tab_dinamicas!O666</f>
        <v>501683.7576558853</v>
      </c>
      <c r="E145" s="174">
        <f>tab_dinamicas!P666</f>
        <v>5449.1228907324366</v>
      </c>
      <c r="F145" s="174">
        <f>tab_dinamicas!Q666</f>
        <v>284169.73321817844</v>
      </c>
      <c r="G145" s="174">
        <f>tab_dinamicas!R666</f>
        <v>24328.375551030702</v>
      </c>
      <c r="H145" s="174">
        <f>tab_dinamicas!S666</f>
        <v>20882.059808518094</v>
      </c>
      <c r="I145" s="174">
        <f>tab_dinamicas!T666</f>
        <v>4737.5998015201385</v>
      </c>
      <c r="J145" s="174">
        <f>tab_dinamicas!U666</f>
        <v>4000.5193377307814</v>
      </c>
      <c r="K145" s="174">
        <f>tab_dinamicas!V666</f>
        <v>170507.70582884402</v>
      </c>
      <c r="L145" s="174">
        <f t="shared" si="8"/>
        <v>1320390.6031993276</v>
      </c>
      <c r="N145" s="124" t="s">
        <v>541</v>
      </c>
      <c r="O145" s="21">
        <f>+B145/'Total x Ano'!$F$30</f>
        <v>3.7525258497463575E-3</v>
      </c>
      <c r="P145" s="21">
        <f>+C145/'Total x Ano'!$F$30</f>
        <v>2.798225549011934E-4</v>
      </c>
      <c r="Q145" s="21">
        <f>+D145/'Total x Ano'!$F$30</f>
        <v>6.640686135197328E-3</v>
      </c>
      <c r="R145" s="21">
        <f>+E145/'Total x Ano'!$F$30</f>
        <v>7.2128934368040484E-5</v>
      </c>
      <c r="S145" s="21">
        <f>+F145/'Total x Ano'!$F$30</f>
        <v>3.7614971157170045E-3</v>
      </c>
      <c r="T145" s="21">
        <f>+G145/'Total x Ano'!$F$30</f>
        <v>3.2202977223834786E-4</v>
      </c>
      <c r="U145" s="21">
        <f>+H145/'Total x Ano'!$F$30</f>
        <v>2.764115898284767E-4</v>
      </c>
      <c r="V145" s="21">
        <f>+I145/'Total x Ano'!$F$30</f>
        <v>6.2710647566246408E-5</v>
      </c>
      <c r="W145" s="21">
        <f>+J145/'Total x Ano'!$F$30</f>
        <v>5.2954062981404849E-5</v>
      </c>
      <c r="X145" s="21">
        <f>+K145/'Total x Ano'!$F$30</f>
        <v>2.2569759151313163E-3</v>
      </c>
      <c r="Y145" s="21">
        <f>+L145/'Total x Ano'!$F$30</f>
        <v>1.7477742577675717E-2</v>
      </c>
    </row>
    <row r="146" spans="1:25" x14ac:dyDescent="0.25">
      <c r="A146" s="1" t="s">
        <v>542</v>
      </c>
      <c r="B146" s="174">
        <f>tab_dinamicas!M667</f>
        <v>3938.0926072175143</v>
      </c>
      <c r="C146" s="174">
        <f>tab_dinamicas!N667</f>
        <v>1468.5007634941508</v>
      </c>
      <c r="D146" s="174">
        <f>tab_dinamicas!O667</f>
        <v>142664.97859420531</v>
      </c>
      <c r="E146" s="174">
        <f>tab_dinamicas!P667</f>
        <v>2746.4630305583751</v>
      </c>
      <c r="F146" s="174">
        <f>tab_dinamicas!Q667</f>
        <v>23459.568910461141</v>
      </c>
      <c r="G146" s="174">
        <f>tab_dinamicas!R667</f>
        <v>6997.7436153305061</v>
      </c>
      <c r="H146" s="174">
        <f>tab_dinamicas!S667</f>
        <v>3055.8819968064345</v>
      </c>
      <c r="I146" s="174">
        <f>tab_dinamicas!T667</f>
        <v>794.35563710075405</v>
      </c>
      <c r="J146" s="174">
        <f>tab_dinamicas!U667</f>
        <v>101.39014416746716</v>
      </c>
      <c r="K146" s="174">
        <f>tab_dinamicas!V667</f>
        <v>16383.868745594282</v>
      </c>
      <c r="L146" s="174">
        <f t="shared" si="8"/>
        <v>201610.84404493595</v>
      </c>
      <c r="N146" s="124" t="s">
        <v>542</v>
      </c>
      <c r="O146" s="21">
        <f>+B146/'Total x Ano'!$F$30</f>
        <v>5.2127733012656877E-5</v>
      </c>
      <c r="P146" s="21">
        <f>+C146/'Total x Ano'!$F$30</f>
        <v>1.9438246725841349E-5</v>
      </c>
      <c r="Q146" s="21">
        <f>+D146/'Total x Ano'!$F$30</f>
        <v>1.8884273825316834E-3</v>
      </c>
      <c r="R146" s="21">
        <f>+E146/'Total x Ano'!$F$30</f>
        <v>3.6354374024544583E-5</v>
      </c>
      <c r="S146" s="21">
        <f>+F146/'Total x Ano'!$F$30</f>
        <v>3.105295549716867E-4</v>
      </c>
      <c r="T146" s="21">
        <f>+G146/'Total x Ano'!$F$30</f>
        <v>9.2627712766944864E-5</v>
      </c>
      <c r="U146" s="21">
        <f>+H146/'Total x Ano'!$F$30</f>
        <v>4.0450090116154577E-5</v>
      </c>
      <c r="V146" s="21">
        <f>+I146/'Total x Ano'!$F$30</f>
        <v>1.0514724435884746E-5</v>
      </c>
      <c r="W146" s="21">
        <f>+J146/'Total x Ano'!$F$30</f>
        <v>1.3420807716888197E-6</v>
      </c>
      <c r="X146" s="21">
        <f>+K146/'Total x Ano'!$F$30</f>
        <v>2.1686994717175781E-4</v>
      </c>
      <c r="Y146" s="21">
        <f>+L146/'Total x Ano'!$F$30</f>
        <v>2.668681846528844E-3</v>
      </c>
    </row>
    <row r="147" spans="1:25" x14ac:dyDescent="0.25">
      <c r="A147" s="1" t="s">
        <v>543</v>
      </c>
      <c r="B147" s="174">
        <f>tab_dinamicas!M668</f>
        <v>13287.644687710861</v>
      </c>
      <c r="C147" s="174">
        <f>tab_dinamicas!N668</f>
        <v>3811.6960359051927</v>
      </c>
      <c r="D147" s="174">
        <f>tab_dinamicas!O668</f>
        <v>116800.67696727753</v>
      </c>
      <c r="E147" s="174">
        <f>tab_dinamicas!P668</f>
        <v>7145.3620822708917</v>
      </c>
      <c r="F147" s="174">
        <f>tab_dinamicas!Q668</f>
        <v>29288.363490373787</v>
      </c>
      <c r="G147" s="174">
        <f>tab_dinamicas!R668</f>
        <v>9874.0596698370737</v>
      </c>
      <c r="H147" s="174">
        <f>tab_dinamicas!S668</f>
        <v>4489.9905645148465</v>
      </c>
      <c r="I147" s="174">
        <f>tab_dinamicas!T668</f>
        <v>0</v>
      </c>
      <c r="J147" s="174">
        <f>tab_dinamicas!U668</f>
        <v>236.42776023850632</v>
      </c>
      <c r="K147" s="174">
        <f>tab_dinamicas!V668</f>
        <v>26600.973086974365</v>
      </c>
      <c r="L147" s="174">
        <f t="shared" si="8"/>
        <v>211535.19434510305</v>
      </c>
      <c r="N147" s="124" t="s">
        <v>543</v>
      </c>
      <c r="O147" s="21">
        <f>+B147/'Total x Ano'!$F$30</f>
        <v>1.7588585737638102E-4</v>
      </c>
      <c r="P147" s="21">
        <f>+C147/'Total x Ano'!$F$30</f>
        <v>5.0454647237322794E-5</v>
      </c>
      <c r="Q147" s="21">
        <f>+D147/'Total x Ano'!$F$30</f>
        <v>1.5460668683842185E-3</v>
      </c>
      <c r="R147" s="21">
        <f>+E147/'Total x Ano'!$F$30</f>
        <v>9.4581708469916177E-5</v>
      </c>
      <c r="S147" s="21">
        <f>+F147/'Total x Ano'!$F$30</f>
        <v>3.8768412647425718E-4</v>
      </c>
      <c r="T147" s="21">
        <f>+G147/'Total x Ano'!$F$30</f>
        <v>1.3070092492923455E-4</v>
      </c>
      <c r="U147" s="21">
        <f>+H147/'Total x Ano'!$F$30</f>
        <v>5.9433094322723451E-5</v>
      </c>
      <c r="V147" s="21">
        <f>+I147/'Total x Ano'!$F$30</f>
        <v>0</v>
      </c>
      <c r="W147" s="21">
        <f>+J147/'Total x Ano'!$F$30</f>
        <v>3.1295463036866542E-6</v>
      </c>
      <c r="X147" s="21">
        <f>+K147/'Total x Ano'!$F$30</f>
        <v>3.5211168483272834E-4</v>
      </c>
      <c r="Y147" s="21">
        <f>+L147/'Total x Ano'!$F$30</f>
        <v>2.8000484583304689E-3</v>
      </c>
    </row>
    <row r="148" spans="1:25" x14ac:dyDescent="0.25">
      <c r="A148" s="1" t="s">
        <v>544</v>
      </c>
      <c r="B148" s="174">
        <f>tab_dinamicas!M669</f>
        <v>63043.870479992962</v>
      </c>
      <c r="C148" s="174">
        <f>tab_dinamicas!N669</f>
        <v>54470.105700152293</v>
      </c>
      <c r="D148" s="174">
        <f>tab_dinamicas!O669</f>
        <v>645018.50532634486</v>
      </c>
      <c r="E148" s="174">
        <f>tab_dinamicas!P669</f>
        <v>7880.3480762552635</v>
      </c>
      <c r="F148" s="174">
        <f>tab_dinamicas!Q669</f>
        <v>152539.57660516136</v>
      </c>
      <c r="G148" s="174">
        <f>tab_dinamicas!R669</f>
        <v>45670.203401933119</v>
      </c>
      <c r="H148" s="174">
        <f>tab_dinamicas!S669</f>
        <v>30213.065080963675</v>
      </c>
      <c r="I148" s="174">
        <f>tab_dinamicas!T669</f>
        <v>8241.9255412274724</v>
      </c>
      <c r="J148" s="174">
        <f>tab_dinamicas!U669</f>
        <v>9365.3758235056957</v>
      </c>
      <c r="K148" s="174">
        <f>tab_dinamicas!V669</f>
        <v>198760.72862848843</v>
      </c>
      <c r="L148" s="174">
        <f t="shared" si="8"/>
        <v>1215203.7046640252</v>
      </c>
      <c r="N148" s="124" t="s">
        <v>544</v>
      </c>
      <c r="O148" s="21">
        <f>+B148/'Total x Ano'!$F$30</f>
        <v>8.3449892530271773E-4</v>
      </c>
      <c r="P148" s="21">
        <f>+C148/'Total x Ano'!$F$30</f>
        <v>7.2100974007184094E-4</v>
      </c>
      <c r="Q148" s="21">
        <f>+D148/'Total x Ano'!$F$30</f>
        <v>8.5379791151309441E-3</v>
      </c>
      <c r="R148" s="21">
        <f>+E148/'Total x Ano'!$F$30</f>
        <v>1.0431056898280543E-4</v>
      </c>
      <c r="S148" s="21">
        <f>+F148/'Total x Ano'!$F$30</f>
        <v>2.0191354333731091E-3</v>
      </c>
      <c r="T148" s="21">
        <f>+G148/'Total x Ano'!$F$30</f>
        <v>6.0452721838143663E-4</v>
      </c>
      <c r="U148" s="21">
        <f>+H148/'Total x Ano'!$F$30</f>
        <v>3.9992421385623135E-4</v>
      </c>
      <c r="V148" s="21">
        <f>+I148/'Total x Ano'!$F$30</f>
        <v>1.0909669654184776E-4</v>
      </c>
      <c r="W148" s="21">
        <f>+J148/'Total x Ano'!$F$30</f>
        <v>1.2396758004018459E-4</v>
      </c>
      <c r="X148" s="21">
        <f>+K148/'Total x Ano'!$F$30</f>
        <v>2.630955446897829E-3</v>
      </c>
      <c r="Y148" s="21">
        <f>+L148/'Total x Ano'!$F$30</f>
        <v>1.6085404938578948E-2</v>
      </c>
    </row>
    <row r="149" spans="1:25" x14ac:dyDescent="0.25">
      <c r="A149" s="1" t="s">
        <v>545</v>
      </c>
      <c r="B149" s="174">
        <f>tab_dinamicas!M670</f>
        <v>248385.05772790726</v>
      </c>
      <c r="C149" s="174">
        <f>tab_dinamicas!N670</f>
        <v>92357.558065977093</v>
      </c>
      <c r="D149" s="174">
        <f>tab_dinamicas!O670</f>
        <v>1531263.2171693039</v>
      </c>
      <c r="E149" s="174">
        <f>tab_dinamicas!P670</f>
        <v>36020.887720373386</v>
      </c>
      <c r="F149" s="174">
        <f>tab_dinamicas!Q670</f>
        <v>649936.12369108992</v>
      </c>
      <c r="G149" s="174">
        <f>tab_dinamicas!R670</f>
        <v>168729.81056938614</v>
      </c>
      <c r="H149" s="174">
        <f>tab_dinamicas!S670</f>
        <v>75600.435918417279</v>
      </c>
      <c r="I149" s="174">
        <f>tab_dinamicas!T670</f>
        <v>21916.988744263715</v>
      </c>
      <c r="J149" s="174">
        <f>tab_dinamicas!U670</f>
        <v>51818.421651169017</v>
      </c>
      <c r="K149" s="174">
        <f>tab_dinamicas!V670</f>
        <v>374711.74615161843</v>
      </c>
      <c r="L149" s="174">
        <f t="shared" si="8"/>
        <v>3250740.2474095058</v>
      </c>
      <c r="N149" s="124" t="s">
        <v>545</v>
      </c>
      <c r="O149" s="21">
        <f>+B149/'Total x Ano'!$F$30</f>
        <v>3.2878226250555431E-3</v>
      </c>
      <c r="P149" s="21">
        <f>+C149/'Total x Ano'!$F$30</f>
        <v>1.2225182616936599E-3</v>
      </c>
      <c r="Q149" s="21">
        <f>+D149/'Total x Ano'!$F$30</f>
        <v>2.0269020593982872E-2</v>
      </c>
      <c r="R149" s="21">
        <f>+E149/'Total x Ano'!$F$30</f>
        <v>4.768011840364534E-4</v>
      </c>
      <c r="S149" s="21">
        <f>+F149/'Total x Ano'!$F$30</f>
        <v>8.6030726319024278E-3</v>
      </c>
      <c r="T149" s="21">
        <f>+G149/'Total x Ano'!$F$30</f>
        <v>2.2334422762220548E-3</v>
      </c>
      <c r="U149" s="21">
        <f>+H149/'Total x Ano'!$F$30</f>
        <v>1.0007076349533043E-3</v>
      </c>
      <c r="V149" s="21">
        <f>+I149/'Total x Ano'!$F$30</f>
        <v>2.9011073421902434E-4</v>
      </c>
      <c r="W149" s="21">
        <f>+J149/'Total x Ano'!$F$30</f>
        <v>6.8590993620080249E-4</v>
      </c>
      <c r="X149" s="21">
        <f>+K149/'Total x Ano'!$F$30</f>
        <v>4.9599833747686053E-3</v>
      </c>
      <c r="Y149" s="21">
        <f>+L149/'Total x Ano'!$F$30</f>
        <v>4.302938925303474E-2</v>
      </c>
    </row>
    <row r="150" spans="1:25" x14ac:dyDescent="0.25">
      <c r="A150" s="1" t="s">
        <v>546</v>
      </c>
      <c r="B150" s="174">
        <f>tab_dinamicas!M671</f>
        <v>18815.423444420449</v>
      </c>
      <c r="C150" s="174">
        <f>tab_dinamicas!N671</f>
        <v>17202.146470138981</v>
      </c>
      <c r="D150" s="174">
        <f>tab_dinamicas!O671</f>
        <v>391537.64556174376</v>
      </c>
      <c r="E150" s="174">
        <f>tab_dinamicas!P671</f>
        <v>2129.540866554365</v>
      </c>
      <c r="F150" s="174">
        <f>tab_dinamicas!Q671</f>
        <v>183405.18660956286</v>
      </c>
      <c r="G150" s="174">
        <f>tab_dinamicas!R671</f>
        <v>29887.428721526856</v>
      </c>
      <c r="H150" s="174">
        <f>tab_dinamicas!S671</f>
        <v>18672.091023648918</v>
      </c>
      <c r="I150" s="174">
        <f>tab_dinamicas!T671</f>
        <v>14982.412893097826</v>
      </c>
      <c r="J150" s="174">
        <f>tab_dinamicas!U671</f>
        <v>740.34472506149746</v>
      </c>
      <c r="K150" s="174">
        <f>tab_dinamicas!V671</f>
        <v>66572.254651773532</v>
      </c>
      <c r="L150" s="174">
        <f t="shared" si="8"/>
        <v>743944.47496752907</v>
      </c>
      <c r="N150" s="124" t="s">
        <v>546</v>
      </c>
      <c r="O150" s="21">
        <f>+B150/'Total x Ano'!$F$30</f>
        <v>2.4905594348727836E-4</v>
      </c>
      <c r="P150" s="21">
        <f>+C150/'Total x Ano'!$F$30</f>
        <v>2.2770132342662161E-4</v>
      </c>
      <c r="Q150" s="21">
        <f>+D150/'Total x Ano'!$F$30</f>
        <v>5.1827043921823003E-3</v>
      </c>
      <c r="R150" s="21">
        <f>+E150/'Total x Ano'!$F$30</f>
        <v>2.8188300480247328E-5</v>
      </c>
      <c r="S150" s="21">
        <f>+F150/'Total x Ano'!$F$30</f>
        <v>2.4276972520143039E-3</v>
      </c>
      <c r="T150" s="21">
        <f>+G150/'Total x Ano'!$F$30</f>
        <v>3.9561383142062642E-4</v>
      </c>
      <c r="U150" s="21">
        <f>+H150/'Total x Ano'!$F$30</f>
        <v>2.471586813080339E-4</v>
      </c>
      <c r="V150" s="21">
        <f>+I150/'Total x Ano'!$F$30</f>
        <v>1.9831916033295413E-4</v>
      </c>
      <c r="W150" s="21">
        <f>+J150/'Total x Ano'!$F$30</f>
        <v>9.7997929491562627E-6</v>
      </c>
      <c r="X150" s="21">
        <f>+K150/'Total x Ano'!$F$30</f>
        <v>8.8120343086349907E-4</v>
      </c>
      <c r="Y150" s="21">
        <f>+L150/'Total x Ano'!$F$30</f>
        <v>9.8474421084650213E-3</v>
      </c>
    </row>
    <row r="151" spans="1:25" x14ac:dyDescent="0.25">
      <c r="A151" s="1" t="s">
        <v>547</v>
      </c>
      <c r="B151" s="174">
        <f>tab_dinamicas!M672</f>
        <v>319870.22177072574</v>
      </c>
      <c r="C151" s="174">
        <f>tab_dinamicas!N672</f>
        <v>183658.89019005492</v>
      </c>
      <c r="D151" s="174">
        <f>tab_dinamicas!O672</f>
        <v>8278530.6777815083</v>
      </c>
      <c r="E151" s="174">
        <f>tab_dinamicas!P672</f>
        <v>112723.27291779811</v>
      </c>
      <c r="F151" s="174">
        <f>tab_dinamicas!Q672</f>
        <v>1525404.3604474757</v>
      </c>
      <c r="G151" s="174">
        <f>tab_dinamicas!R672</f>
        <v>282152.74650244962</v>
      </c>
      <c r="H151" s="174">
        <f>tab_dinamicas!S672</f>
        <v>116499.22739675532</v>
      </c>
      <c r="I151" s="174">
        <f>tab_dinamicas!T672</f>
        <v>321460.00085289683</v>
      </c>
      <c r="J151" s="174">
        <f>tab_dinamicas!U672</f>
        <v>147054.39119861001</v>
      </c>
      <c r="K151" s="174">
        <f>tab_dinamicas!V672</f>
        <v>901245.72676333948</v>
      </c>
      <c r="L151" s="174">
        <f t="shared" si="8"/>
        <v>12188599.515821613</v>
      </c>
      <c r="N151" s="124" t="s">
        <v>547</v>
      </c>
      <c r="O151" s="21">
        <f>+B151/'Total x Ano'!$F$30</f>
        <v>4.2340572409608574E-3</v>
      </c>
      <c r="P151" s="21">
        <f>+C151/'Total x Ano'!$F$30</f>
        <v>2.4310554748463438E-3</v>
      </c>
      <c r="Q151" s="21">
        <f>+D151/'Total x Ano'!$F$30</f>
        <v>0.10958123130918246</v>
      </c>
      <c r="R151" s="21">
        <f>+E151/'Total x Ano'!$F$30</f>
        <v>1.4920950980692068E-3</v>
      </c>
      <c r="S151" s="21">
        <f>+F151/'Total x Ano'!$F$30</f>
        <v>2.0191468096005773E-2</v>
      </c>
      <c r="T151" s="21">
        <f>+G151/'Total x Ano'!$F$30</f>
        <v>3.7347986716999969E-3</v>
      </c>
      <c r="U151" s="21">
        <f>+H151/'Total x Ano'!$F$30</f>
        <v>1.542076641567266E-3</v>
      </c>
      <c r="V151" s="21">
        <f>+I151/'Total x Ano'!$F$30</f>
        <v>4.2551008241901184E-3</v>
      </c>
      <c r="W151" s="21">
        <f>+J151/'Total x Ano'!$F$30</f>
        <v>1.9465291467983359E-3</v>
      </c>
      <c r="X151" s="21">
        <f>+K151/'Total x Ano'!$F$30</f>
        <v>1.1929606870446663E-2</v>
      </c>
      <c r="Y151" s="21">
        <f>+L151/'Total x Ano'!$F$30</f>
        <v>0.16133801937376702</v>
      </c>
    </row>
    <row r="152" spans="1:25" x14ac:dyDescent="0.25">
      <c r="A152" s="1" t="s">
        <v>548</v>
      </c>
      <c r="B152" s="174">
        <f>tab_dinamicas!M673</f>
        <v>1351355.4243585879</v>
      </c>
      <c r="C152" s="174">
        <f>tab_dinamicas!N673</f>
        <v>514031.33289298113</v>
      </c>
      <c r="D152" s="174">
        <f>tab_dinamicas!O673</f>
        <v>12517194.084058234</v>
      </c>
      <c r="E152" s="174">
        <f>tab_dinamicas!P673</f>
        <v>1127009.1231819736</v>
      </c>
      <c r="F152" s="174">
        <f>tab_dinamicas!Q673</f>
        <v>6530690.6752976198</v>
      </c>
      <c r="G152" s="174">
        <f>tab_dinamicas!R673</f>
        <v>1073419.0227236035</v>
      </c>
      <c r="H152" s="174">
        <f>tab_dinamicas!S673</f>
        <v>358005.44175546383</v>
      </c>
      <c r="I152" s="174">
        <f>tab_dinamicas!T673</f>
        <v>742653.25538576266</v>
      </c>
      <c r="J152" s="174">
        <f>tab_dinamicas!U673</f>
        <v>102224.18115993246</v>
      </c>
      <c r="K152" s="174">
        <f>tab_dinamicas!V673</f>
        <v>6409769.9490312533</v>
      </c>
      <c r="L152" s="174">
        <f t="shared" si="8"/>
        <v>30726352.48984541</v>
      </c>
      <c r="N152" s="124" t="s">
        <v>548</v>
      </c>
      <c r="O152" s="21">
        <f>+B152/'Total x Ano'!$F$30</f>
        <v>1.7887617634249123E-2</v>
      </c>
      <c r="P152" s="21">
        <f>+C152/'Total x Ano'!$F$30</f>
        <v>6.804128483945902E-3</v>
      </c>
      <c r="Q152" s="21">
        <f>+D152/'Total x Ano'!$F$30</f>
        <v>0.16568755901919205</v>
      </c>
      <c r="R152" s="21">
        <f>+E152/'Total x Ano'!$F$30</f>
        <v>1.4917991153480656E-2</v>
      </c>
      <c r="S152" s="21">
        <f>+F152/'Total x Ano'!$F$30</f>
        <v>8.6445427739876166E-2</v>
      </c>
      <c r="T152" s="21">
        <f>+G152/'Total x Ano'!$F$30</f>
        <v>1.4208629864288128E-2</v>
      </c>
      <c r="U152" s="21">
        <f>+H152/'Total x Ano'!$F$30</f>
        <v>4.7388454122953881E-3</v>
      </c>
      <c r="V152" s="21">
        <f>+I152/'Total x Ano'!$F$30</f>
        <v>9.830350496780809E-3</v>
      </c>
      <c r="W152" s="21">
        <f>+J152/'Total x Ano'!$F$30</f>
        <v>1.3531207501764331E-3</v>
      </c>
      <c r="X152" s="21">
        <f>+K152/'Total x Ano'!$F$30</f>
        <v>8.484482461465831E-2</v>
      </c>
      <c r="Y152" s="21">
        <f>+L152/'Total x Ano'!$F$30</f>
        <v>0.40671849516894293</v>
      </c>
    </row>
    <row r="153" spans="1:25" x14ac:dyDescent="0.25">
      <c r="A153" s="1" t="s">
        <v>549</v>
      </c>
      <c r="B153" s="174">
        <f>tab_dinamicas!M674</f>
        <v>104605.40415347015</v>
      </c>
      <c r="C153" s="174">
        <f>tab_dinamicas!N674</f>
        <v>96973.306079344096</v>
      </c>
      <c r="D153" s="174">
        <f>tab_dinamicas!O674</f>
        <v>1257328.2782109282</v>
      </c>
      <c r="E153" s="174">
        <f>tab_dinamicas!P674</f>
        <v>47548.175798355442</v>
      </c>
      <c r="F153" s="174">
        <f>tab_dinamicas!Q674</f>
        <v>667980.10650886176</v>
      </c>
      <c r="G153" s="174">
        <f>tab_dinamicas!R674</f>
        <v>137578.97410672571</v>
      </c>
      <c r="H153" s="174">
        <f>tab_dinamicas!S674</f>
        <v>66864.777315216648</v>
      </c>
      <c r="I153" s="174">
        <f>tab_dinamicas!T674</f>
        <v>63789.352258527288</v>
      </c>
      <c r="J153" s="174">
        <f>tab_dinamicas!U674</f>
        <v>38443.593402718543</v>
      </c>
      <c r="K153" s="174">
        <f>tab_dinamicas!V674</f>
        <v>401509.10263776057</v>
      </c>
      <c r="L153" s="174">
        <f t="shared" si="8"/>
        <v>2882621.070471908</v>
      </c>
      <c r="N153" s="124" t="s">
        <v>549</v>
      </c>
      <c r="O153" s="21">
        <f>+B153/'Total x Ano'!$F$30</f>
        <v>1.3846405159186705E-3</v>
      </c>
      <c r="P153" s="21">
        <f>+C153/'Total x Ano'!$F$30</f>
        <v>1.2836159818573562E-3</v>
      </c>
      <c r="Q153" s="21">
        <f>+D153/'Total x Ano'!$F$30</f>
        <v>1.6642999373788658E-2</v>
      </c>
      <c r="R153" s="21">
        <f>+E153/'Total x Ano'!$F$30</f>
        <v>6.2938555805237958E-4</v>
      </c>
      <c r="S153" s="21">
        <f>+F153/'Total x Ano'!$F$30</f>
        <v>8.841917172298942E-3</v>
      </c>
      <c r="T153" s="21">
        <f>+G153/'Total x Ano'!$F$30</f>
        <v>1.8211049728101315E-3</v>
      </c>
      <c r="U153" s="21">
        <f>+H153/'Total x Ano'!$F$30</f>
        <v>8.8507549402223927E-4</v>
      </c>
      <c r="V153" s="21">
        <f>+I153/'Total x Ano'!$F$30</f>
        <v>8.4436671638665956E-4</v>
      </c>
      <c r="W153" s="21">
        <f>+J153/'Total x Ano'!$F$30</f>
        <v>5.0887004771580854E-4</v>
      </c>
      <c r="X153" s="21">
        <f>+K153/'Total x Ano'!$F$30</f>
        <v>5.3146945468203937E-3</v>
      </c>
      <c r="Y153" s="21">
        <f>+L153/'Total x Ano'!$F$30</f>
        <v>3.8156670379671236E-2</v>
      </c>
    </row>
    <row r="154" spans="1:25" x14ac:dyDescent="0.25">
      <c r="A154" s="1" t="s">
        <v>550</v>
      </c>
      <c r="B154" s="174">
        <f>tab_dinamicas!M675</f>
        <v>67408.826445572136</v>
      </c>
      <c r="C154" s="174">
        <f>tab_dinamicas!N675</f>
        <v>33863.103426524161</v>
      </c>
      <c r="D154" s="174">
        <f>tab_dinamicas!O675</f>
        <v>817335.97998572001</v>
      </c>
      <c r="E154" s="174">
        <f>tab_dinamicas!P675</f>
        <v>19505.840319395469</v>
      </c>
      <c r="F154" s="174">
        <f>tab_dinamicas!Q675</f>
        <v>271985.53307215282</v>
      </c>
      <c r="G154" s="174">
        <f>tab_dinamicas!R675</f>
        <v>106861.32207570598</v>
      </c>
      <c r="H154" s="174">
        <f>tab_dinamicas!S675</f>
        <v>74449.850840982894</v>
      </c>
      <c r="I154" s="174">
        <f>tab_dinamicas!T675</f>
        <v>36006.535891792359</v>
      </c>
      <c r="J154" s="174">
        <f>tab_dinamicas!U675</f>
        <v>1030.8396536523203</v>
      </c>
      <c r="K154" s="174">
        <f>tab_dinamicas!V675</f>
        <v>192058.83882858322</v>
      </c>
      <c r="L154" s="174">
        <f t="shared" si="8"/>
        <v>1620506.6705400813</v>
      </c>
      <c r="N154" s="124" t="s">
        <v>550</v>
      </c>
      <c r="O154" s="21">
        <f>+B154/'Total x Ano'!$F$30</f>
        <v>8.9227696200218528E-4</v>
      </c>
      <c r="P154" s="21">
        <f>+C154/'Total x Ano'!$F$30</f>
        <v>4.4823903103818994E-4</v>
      </c>
      <c r="Q154" s="21">
        <f>+D154/'Total x Ano'!$F$30</f>
        <v>1.081891057316637E-2</v>
      </c>
      <c r="R154" s="21">
        <f>+E154/'Total x Ano'!$F$30</f>
        <v>2.581948516125395E-4</v>
      </c>
      <c r="S154" s="21">
        <f>+F154/'Total x Ano'!$F$30</f>
        <v>3.6002173299088292E-3</v>
      </c>
      <c r="T154" s="21">
        <f>+G154/'Total x Ano'!$F$30</f>
        <v>1.4145016438498047E-3</v>
      </c>
      <c r="U154" s="21">
        <f>+H154/'Total x Ano'!$F$30</f>
        <v>9.85477573675689E-4</v>
      </c>
      <c r="V154" s="21">
        <f>+I154/'Total x Ano'!$F$30</f>
        <v>4.7661121179274734E-4</v>
      </c>
      <c r="W154" s="21">
        <f>+J154/'Total x Ano'!$F$30</f>
        <v>1.3645015392975967E-5</v>
      </c>
      <c r="X154" s="21">
        <f>+K154/'Total x Ano'!$F$30</f>
        <v>2.5422438910726992E-3</v>
      </c>
      <c r="Y154" s="21">
        <f>+L154/'Total x Ano'!$F$30</f>
        <v>2.145031808351203E-2</v>
      </c>
    </row>
    <row r="155" spans="1:25" x14ac:dyDescent="0.25">
      <c r="A155" s="1" t="s">
        <v>551</v>
      </c>
      <c r="B155" s="174">
        <f>tab_dinamicas!M676</f>
        <v>285549.14594810415</v>
      </c>
      <c r="C155" s="174">
        <f>tab_dinamicas!N676</f>
        <v>51164.358644187349</v>
      </c>
      <c r="D155" s="174">
        <f>tab_dinamicas!O676</f>
        <v>1553310.082998432</v>
      </c>
      <c r="E155" s="174">
        <f>tab_dinamicas!P676</f>
        <v>19156.282015009932</v>
      </c>
      <c r="F155" s="174">
        <f>tab_dinamicas!Q676</f>
        <v>751399.66200420167</v>
      </c>
      <c r="G155" s="174">
        <f>tab_dinamicas!R676</f>
        <v>137461.47103466309</v>
      </c>
      <c r="H155" s="174">
        <f>tab_dinamicas!S676</f>
        <v>46278.04390165861</v>
      </c>
      <c r="I155" s="174">
        <f>tab_dinamicas!T676</f>
        <v>38514.554846581945</v>
      </c>
      <c r="J155" s="174">
        <f>tab_dinamicas!U676</f>
        <v>24425.0656127658</v>
      </c>
      <c r="K155" s="174">
        <f>tab_dinamicas!V676</f>
        <v>406191.59035611764</v>
      </c>
      <c r="L155" s="174">
        <f t="shared" si="8"/>
        <v>3313450.2573617226</v>
      </c>
      <c r="N155" s="124" t="s">
        <v>551</v>
      </c>
      <c r="O155" s="21">
        <f>+B155/'Total x Ano'!$F$30</f>
        <v>3.779756122213714E-3</v>
      </c>
      <c r="P155" s="21">
        <f>+C155/'Total x Ano'!$F$30</f>
        <v>6.7725223685190727E-4</v>
      </c>
      <c r="Q155" s="21">
        <f>+D155/'Total x Ano'!$F$30</f>
        <v>2.0560850484829109E-2</v>
      </c>
      <c r="R155" s="21">
        <f>+E155/'Total x Ano'!$F$30</f>
        <v>2.5356781924413586E-4</v>
      </c>
      <c r="S155" s="21">
        <f>+F155/'Total x Ano'!$F$30</f>
        <v>9.9461249070093849E-3</v>
      </c>
      <c r="T155" s="21">
        <f>+G155/'Total x Ano'!$F$30</f>
        <v>1.8195496084803487E-3</v>
      </c>
      <c r="U155" s="21">
        <f>+H155/'Total x Ano'!$F$30</f>
        <v>6.1257307977786481E-4</v>
      </c>
      <c r="V155" s="21">
        <f>+I155/'Total x Ano'!$F$30</f>
        <v>5.0980934995393384E-4</v>
      </c>
      <c r="W155" s="21">
        <f>+J155/'Total x Ano'!$F$30</f>
        <v>3.2330963897227562E-4</v>
      </c>
      <c r="X155" s="21">
        <f>+K155/'Total x Ano'!$F$30</f>
        <v>5.3766756869211146E-3</v>
      </c>
      <c r="Y155" s="21">
        <f>+L155/'Total x Ano'!$F$30</f>
        <v>4.3859468934253791E-2</v>
      </c>
    </row>
    <row r="156" spans="1:25" x14ac:dyDescent="0.25">
      <c r="A156" s="1" t="s">
        <v>552</v>
      </c>
      <c r="B156" s="174">
        <f>tab_dinamicas!M677</f>
        <v>5984.6342496977213</v>
      </c>
      <c r="C156" s="174">
        <f>tab_dinamicas!N677</f>
        <v>11404.264292833504</v>
      </c>
      <c r="D156" s="174">
        <f>tab_dinamicas!O677</f>
        <v>244417.53941544774</v>
      </c>
      <c r="E156" s="174">
        <f>tab_dinamicas!P677</f>
        <v>2325.6105286156317</v>
      </c>
      <c r="F156" s="174">
        <f>tab_dinamicas!Q677</f>
        <v>47109.453715035837</v>
      </c>
      <c r="G156" s="174">
        <f>tab_dinamicas!R677</f>
        <v>12177.686742311984</v>
      </c>
      <c r="H156" s="174">
        <f>tab_dinamicas!S677</f>
        <v>9587.7266562546574</v>
      </c>
      <c r="I156" s="174">
        <f>tab_dinamicas!T677</f>
        <v>1331.6988956268888</v>
      </c>
      <c r="J156" s="174">
        <f>tab_dinamicas!U677</f>
        <v>619.87750450193732</v>
      </c>
      <c r="K156" s="174">
        <f>tab_dinamicas!V677</f>
        <v>48984.875233166109</v>
      </c>
      <c r="L156" s="174">
        <f t="shared" si="8"/>
        <v>383943.36723349208</v>
      </c>
      <c r="N156" s="124" t="s">
        <v>552</v>
      </c>
      <c r="O156" s="21">
        <f>+B156/'Total x Ano'!$F$30</f>
        <v>7.9217389599953113E-5</v>
      </c>
      <c r="P156" s="21">
        <f>+C156/'Total x Ano'!$F$30</f>
        <v>1.5095593312688344E-4</v>
      </c>
      <c r="Q156" s="21">
        <f>+D156/'Total x Ano'!$F$30</f>
        <v>3.2353053899515051E-3</v>
      </c>
      <c r="R156" s="21">
        <f>+E156/'Total x Ano'!$F$30</f>
        <v>3.0783634824868806E-5</v>
      </c>
      <c r="S156" s="21">
        <f>+F156/'Total x Ano'!$F$30</f>
        <v>6.2357828282880385E-4</v>
      </c>
      <c r="T156" s="21">
        <f>+G156/'Total x Ano'!$F$30</f>
        <v>1.6119356920444011E-4</v>
      </c>
      <c r="U156" s="21">
        <f>+H156/'Total x Ano'!$F$30</f>
        <v>1.269107929101504E-4</v>
      </c>
      <c r="V156" s="21">
        <f>+I156/'Total x Ano'!$F$30</f>
        <v>1.7627428150689567E-5</v>
      </c>
      <c r="W156" s="21">
        <f>+J156/'Total x Ano'!$F$30</f>
        <v>8.2051927869872598E-6</v>
      </c>
      <c r="X156" s="21">
        <f>+K156/'Total x Ano'!$F$30</f>
        <v>6.4840285704123222E-4</v>
      </c>
      <c r="Y156" s="21">
        <f>+L156/'Total x Ano'!$F$30</f>
        <v>5.0821804704255149E-3</v>
      </c>
    </row>
    <row r="157" spans="1:25" x14ac:dyDescent="0.25">
      <c r="A157" s="1" t="s">
        <v>553</v>
      </c>
      <c r="B157" s="174">
        <f>tab_dinamicas!M678</f>
        <v>9414.5630760516051</v>
      </c>
      <c r="C157" s="174">
        <f>tab_dinamicas!N678</f>
        <v>14712.923565716414</v>
      </c>
      <c r="D157" s="174">
        <f>tab_dinamicas!O678</f>
        <v>196992.38189622157</v>
      </c>
      <c r="E157" s="174">
        <f>tab_dinamicas!P678</f>
        <v>8622.9025694183711</v>
      </c>
      <c r="F157" s="174">
        <f>tab_dinamicas!Q678</f>
        <v>20413.025436570875</v>
      </c>
      <c r="G157" s="174">
        <f>tab_dinamicas!R678</f>
        <v>16861.361150225755</v>
      </c>
      <c r="H157" s="174">
        <f>tab_dinamicas!S678</f>
        <v>7104.6930617527214</v>
      </c>
      <c r="I157" s="174">
        <f>tab_dinamicas!T678</f>
        <v>11674.404244849495</v>
      </c>
      <c r="J157" s="174">
        <f>tab_dinamicas!U678</f>
        <v>3903.7178449316129</v>
      </c>
      <c r="K157" s="174">
        <f>tab_dinamicas!V678</f>
        <v>36612.632376674956</v>
      </c>
      <c r="L157" s="174">
        <f t="shared" si="8"/>
        <v>326312.60522241343</v>
      </c>
      <c r="N157" s="124" t="s">
        <v>553</v>
      </c>
      <c r="O157" s="21">
        <f>+B157/'Total x Ano'!$F$30</f>
        <v>1.2461866172466305E-4</v>
      </c>
      <c r="P157" s="21">
        <f>+C157/'Total x Ano'!$F$30</f>
        <v>1.9475198477142655E-4</v>
      </c>
      <c r="Q157" s="21">
        <f>+D157/'Total x Ano'!$F$30</f>
        <v>2.6075481999061081E-3</v>
      </c>
      <c r="R157" s="21">
        <f>+E157/'Total x Ano'!$F$30</f>
        <v>1.1413961218407855E-4</v>
      </c>
      <c r="S157" s="21">
        <f>+F157/'Total x Ano'!$F$30</f>
        <v>2.7020307698908492E-4</v>
      </c>
      <c r="T157" s="21">
        <f>+G157/'Total x Ano'!$F$30</f>
        <v>2.2319041727410707E-4</v>
      </c>
      <c r="U157" s="21">
        <f>+H157/'Total x Ano'!$F$30</f>
        <v>9.4043380894893677E-5</v>
      </c>
      <c r="V157" s="21">
        <f>+I157/'Total x Ano'!$F$30</f>
        <v>1.5453172087472186E-4</v>
      </c>
      <c r="W157" s="21">
        <f>+J157/'Total x Ano'!$F$30</f>
        <v>5.1672721257085424E-5</v>
      </c>
      <c r="X157" s="21">
        <f>+K157/'Total x Ano'!$F$30</f>
        <v>4.8463398801846771E-4</v>
      </c>
      <c r="Y157" s="21">
        <f>+L157/'Total x Ano'!$F$30</f>
        <v>4.3193337638946375E-3</v>
      </c>
    </row>
    <row r="158" spans="1:25" x14ac:dyDescent="0.25">
      <c r="A158" s="1" t="s">
        <v>554</v>
      </c>
      <c r="B158" s="174">
        <f>tab_dinamicas!M679</f>
        <v>48050.090337347865</v>
      </c>
      <c r="C158" s="174">
        <f>tab_dinamicas!N679</f>
        <v>13762.122210080253</v>
      </c>
      <c r="D158" s="174">
        <f>tab_dinamicas!O679</f>
        <v>488085.42647801328</v>
      </c>
      <c r="E158" s="174">
        <f>tab_dinamicas!P679</f>
        <v>4429.2812183893147</v>
      </c>
      <c r="F158" s="174">
        <f>tab_dinamicas!Q679</f>
        <v>111628.59513022713</v>
      </c>
      <c r="G158" s="174">
        <f>tab_dinamicas!R679</f>
        <v>33568.541147849435</v>
      </c>
      <c r="H158" s="174">
        <f>tab_dinamicas!S679</f>
        <v>22282.60182166125</v>
      </c>
      <c r="I158" s="174">
        <f>tab_dinamicas!T679</f>
        <v>3862.484396872369</v>
      </c>
      <c r="J158" s="174">
        <f>tab_dinamicas!U679</f>
        <v>1954.0150289483868</v>
      </c>
      <c r="K158" s="174">
        <f>tab_dinamicas!V679</f>
        <v>112732.61632236866</v>
      </c>
      <c r="L158" s="174">
        <f t="shared" si="8"/>
        <v>840355.77409175783</v>
      </c>
      <c r="N158" s="124" t="s">
        <v>554</v>
      </c>
      <c r="O158" s="21">
        <f>+B158/'Total x Ano'!$F$30</f>
        <v>6.3602929899331544E-4</v>
      </c>
      <c r="P158" s="21">
        <f>+C158/'Total x Ano'!$F$30</f>
        <v>1.8216642009378606E-4</v>
      </c>
      <c r="Q158" s="21">
        <f>+D158/'Total x Ano'!$F$30</f>
        <v>6.460687783772413E-3</v>
      </c>
      <c r="R158" s="21">
        <f>+E158/'Total x Ano'!$F$30</f>
        <v>5.8629497022750184E-5</v>
      </c>
      <c r="S158" s="21">
        <f>+F158/'Total x Ano'!$F$30</f>
        <v>1.4776050702469043E-3</v>
      </c>
      <c r="T158" s="21">
        <f>+G158/'Total x Ano'!$F$30</f>
        <v>4.4433996990635817E-4</v>
      </c>
      <c r="U158" s="21">
        <f>+H158/'Total x Ano'!$F$30</f>
        <v>2.9495028036113002E-4</v>
      </c>
      <c r="V158" s="21">
        <f>+I158/'Total x Ano'!$F$30</f>
        <v>5.1126922469193993E-5</v>
      </c>
      <c r="W158" s="21">
        <f>+J158/'Total x Ano'!$F$30</f>
        <v>2.5864900572693545E-5</v>
      </c>
      <c r="X158" s="21">
        <f>+K158/'Total x Ano'!$F$30</f>
        <v>1.4922187748202284E-3</v>
      </c>
      <c r="Y158" s="21">
        <f>+L158/'Total x Ano'!$F$30</f>
        <v>1.1123618918258771E-2</v>
      </c>
    </row>
    <row r="159" spans="1:25" x14ac:dyDescent="0.25">
      <c r="A159" s="1" t="s">
        <v>555</v>
      </c>
      <c r="B159" s="174">
        <f>tab_dinamicas!M680</f>
        <v>21248.125971039844</v>
      </c>
      <c r="C159" s="174">
        <f>tab_dinamicas!N680</f>
        <v>21842.248431949025</v>
      </c>
      <c r="D159" s="174">
        <f>tab_dinamicas!O680</f>
        <v>1328191.5516196534</v>
      </c>
      <c r="E159" s="174">
        <f>tab_dinamicas!P680</f>
        <v>2060.1184057367723</v>
      </c>
      <c r="F159" s="174">
        <f>tab_dinamicas!Q680</f>
        <v>377038.59387807752</v>
      </c>
      <c r="G159" s="174">
        <f>tab_dinamicas!R680</f>
        <v>91921.126795907301</v>
      </c>
      <c r="H159" s="174">
        <f>tab_dinamicas!S680</f>
        <v>20763.444943310489</v>
      </c>
      <c r="I159" s="174">
        <f>tab_dinamicas!T680</f>
        <v>5549.1484138751675</v>
      </c>
      <c r="J159" s="174">
        <f>tab_dinamicas!U680</f>
        <v>16705.987607501687</v>
      </c>
      <c r="K159" s="174">
        <f>tab_dinamicas!V680</f>
        <v>627192.57747277105</v>
      </c>
      <c r="L159" s="174">
        <f t="shared" si="8"/>
        <v>2512512.923539822</v>
      </c>
      <c r="N159" s="124" t="s">
        <v>555</v>
      </c>
      <c r="O159" s="21">
        <f>+B159/'Total x Ano'!$F$30</f>
        <v>2.8125713336646482E-4</v>
      </c>
      <c r="P159" s="21">
        <f>+C159/'Total x Ano'!$F$30</f>
        <v>2.8912141186574034E-4</v>
      </c>
      <c r="Q159" s="21">
        <f>+D159/'Total x Ano'!$F$30</f>
        <v>1.7581002149518941E-2</v>
      </c>
      <c r="R159" s="21">
        <f>+E159/'Total x Ano'!$F$30</f>
        <v>2.726936944852179E-5</v>
      </c>
      <c r="S159" s="21">
        <f>+F159/'Total x Ano'!$F$30</f>
        <v>4.9907833861303668E-3</v>
      </c>
      <c r="T159" s="21">
        <f>+G159/'Total x Ano'!$F$30</f>
        <v>1.2167413095003881E-3</v>
      </c>
      <c r="U159" s="21">
        <f>+H159/'Total x Ano'!$F$30</f>
        <v>2.7484150891835739E-4</v>
      </c>
      <c r="V159" s="21">
        <f>+I159/'Total x Ano'!$F$30</f>
        <v>7.3452951928033741E-5</v>
      </c>
      <c r="W159" s="21">
        <f>+J159/'Total x Ano'!$F$30</f>
        <v>2.2113376920607867E-4</v>
      </c>
      <c r="X159" s="21">
        <f>+K159/'Total x Ano'!$F$30</f>
        <v>8.3020209240637893E-3</v>
      </c>
      <c r="Y159" s="21">
        <f>+L159/'Total x Ano'!$F$30</f>
        <v>3.3257623913946675E-2</v>
      </c>
    </row>
    <row r="160" spans="1:25" x14ac:dyDescent="0.25">
      <c r="A160" s="1" t="s">
        <v>95</v>
      </c>
      <c r="B160" s="154">
        <f t="shared" ref="B160:K160" si="9">SUM(B133:B159)</f>
        <v>2949245.7677624393</v>
      </c>
      <c r="C160" s="154">
        <f t="shared" si="9"/>
        <v>1330620.8602506642</v>
      </c>
      <c r="D160" s="154">
        <f t="shared" si="9"/>
        <v>31914619.438069858</v>
      </c>
      <c r="E160" s="154">
        <f t="shared" si="9"/>
        <v>1422982.1764412508</v>
      </c>
      <c r="F160" s="154">
        <f t="shared" si="9"/>
        <v>12104265.115033457</v>
      </c>
      <c r="G160" s="154">
        <f t="shared" si="9"/>
        <v>2286042.8243330149</v>
      </c>
      <c r="H160" s="154">
        <f t="shared" si="9"/>
        <v>951589.88190722035</v>
      </c>
      <c r="I160" s="154">
        <f t="shared" si="9"/>
        <v>1302597.9934571469</v>
      </c>
      <c r="J160" s="154">
        <f t="shared" si="9"/>
        <v>503404.76714302256</v>
      </c>
      <c r="K160" s="154">
        <f t="shared" si="9"/>
        <v>10364397.08264681</v>
      </c>
      <c r="L160" s="174">
        <f t="shared" si="8"/>
        <v>65129765.90704488</v>
      </c>
      <c r="N160" s="124" t="s">
        <v>95</v>
      </c>
      <c r="O160" s="21">
        <f>+B160/'Total x Ano'!$F$30</f>
        <v>3.9038567983106155E-2</v>
      </c>
      <c r="P160" s="21">
        <f>+C160/'Total x Ano'!$F$30</f>
        <v>1.7613158415090396E-2</v>
      </c>
      <c r="Q160" s="21">
        <f>+D160/'Total x Ano'!$F$30</f>
        <v>0.42244734372656328</v>
      </c>
      <c r="R160" s="21">
        <f>+E160/'Total x Ano'!$F$30</f>
        <v>1.8835726422317189E-2</v>
      </c>
      <c r="S160" s="21">
        <f>+F160/'Total x Ano'!$F$30</f>
        <v>0.16022170201748889</v>
      </c>
      <c r="T160" s="21">
        <f>+G160/'Total x Ano'!$F$30</f>
        <v>3.0259885149457967E-2</v>
      </c>
      <c r="U160" s="21">
        <f>+H160/'Total x Ano'!$F$30</f>
        <v>1.2596002239940585E-2</v>
      </c>
      <c r="V160" s="21">
        <f>+I160/'Total x Ano'!$F$30</f>
        <v>1.7242225411690602E-2</v>
      </c>
      <c r="W160" s="21">
        <f>+J160/'Total x Ano'!$F$30</f>
        <v>6.663466788677473E-3</v>
      </c>
      <c r="X160" s="21">
        <f>+K160/'Total x Ano'!$F$30</f>
        <v>0.13719142179927199</v>
      </c>
      <c r="Y160" s="21">
        <f>+L160/'Total x Ano'!$F$30</f>
        <v>0.86210949995360453</v>
      </c>
    </row>
    <row r="161" spans="1:25" x14ac:dyDescent="0.25">
      <c r="A161" s="22"/>
      <c r="B161" s="156"/>
      <c r="C161" s="177"/>
      <c r="D161" s="177"/>
      <c r="E161" s="177"/>
      <c r="F161" s="177"/>
      <c r="G161" s="177"/>
      <c r="H161" s="177"/>
      <c r="I161" s="177"/>
      <c r="J161" s="177"/>
      <c r="K161" s="177"/>
      <c r="L161" s="156"/>
    </row>
    <row r="162" spans="1:25" x14ac:dyDescent="0.25">
      <c r="A162" s="1"/>
      <c r="B162" s="156"/>
      <c r="L162" s="156"/>
    </row>
    <row r="163" spans="1:25" s="134" customFormat="1" x14ac:dyDescent="0.25">
      <c r="A163" s="124"/>
      <c r="B163" s="173">
        <v>2012</v>
      </c>
      <c r="C163" s="156">
        <v>2012</v>
      </c>
      <c r="D163" s="156">
        <v>2012</v>
      </c>
      <c r="E163" s="156">
        <v>2012</v>
      </c>
      <c r="F163" s="156">
        <v>2012</v>
      </c>
      <c r="G163" s="156">
        <v>2012</v>
      </c>
      <c r="H163" s="156">
        <v>2012</v>
      </c>
      <c r="I163" s="156">
        <v>2012</v>
      </c>
      <c r="J163" s="156">
        <v>2012</v>
      </c>
      <c r="K163" s="156">
        <v>2012</v>
      </c>
      <c r="L163" s="156">
        <v>2012</v>
      </c>
      <c r="M163" s="159"/>
      <c r="N163" s="124"/>
      <c r="O163" s="16">
        <v>2012</v>
      </c>
      <c r="P163" s="124">
        <v>2012</v>
      </c>
      <c r="Q163" s="124">
        <v>2012</v>
      </c>
      <c r="R163" s="124">
        <v>2012</v>
      </c>
      <c r="S163" s="124">
        <v>2012</v>
      </c>
      <c r="T163" s="124">
        <v>2012</v>
      </c>
      <c r="U163" s="124">
        <v>2012</v>
      </c>
      <c r="V163" s="124">
        <v>2012</v>
      </c>
      <c r="W163" s="124">
        <v>2012</v>
      </c>
      <c r="X163" s="124">
        <v>2012</v>
      </c>
      <c r="Y163" s="124">
        <v>2012</v>
      </c>
    </row>
    <row r="164" spans="1:25" s="134" customFormat="1" x14ac:dyDescent="0.25">
      <c r="A164" s="124"/>
      <c r="B164" s="156" t="s">
        <v>780</v>
      </c>
      <c r="C164" s="156" t="s">
        <v>782</v>
      </c>
      <c r="D164" s="156" t="s">
        <v>23</v>
      </c>
      <c r="E164" s="156" t="s">
        <v>787</v>
      </c>
      <c r="F164" s="156" t="s">
        <v>788</v>
      </c>
      <c r="G164" s="156" t="s">
        <v>791</v>
      </c>
      <c r="H164" s="156" t="s">
        <v>25</v>
      </c>
      <c r="I164" s="156" t="s">
        <v>24</v>
      </c>
      <c r="J164" s="156" t="s">
        <v>35</v>
      </c>
      <c r="K164" s="156" t="s">
        <v>795</v>
      </c>
      <c r="L164" s="156" t="s">
        <v>935</v>
      </c>
      <c r="M164" s="159"/>
      <c r="N164" s="124"/>
      <c r="O164" s="124" t="s">
        <v>780</v>
      </c>
      <c r="P164" s="124" t="s">
        <v>782</v>
      </c>
      <c r="Q164" s="124" t="s">
        <v>23</v>
      </c>
      <c r="R164" s="124" t="s">
        <v>787</v>
      </c>
      <c r="S164" s="124" t="s">
        <v>788</v>
      </c>
      <c r="T164" s="124" t="s">
        <v>791</v>
      </c>
      <c r="U164" s="124" t="s">
        <v>25</v>
      </c>
      <c r="V164" s="124" t="s">
        <v>24</v>
      </c>
      <c r="W164" s="124" t="s">
        <v>35</v>
      </c>
      <c r="X164" s="124" t="s">
        <v>795</v>
      </c>
      <c r="Y164" s="124" t="s">
        <v>935</v>
      </c>
    </row>
    <row r="165" spans="1:25" x14ac:dyDescent="0.25">
      <c r="A165" s="1" t="s">
        <v>529</v>
      </c>
      <c r="B165" s="174">
        <f>tab_dinamicas!M686</f>
        <v>2821.7645977555107</v>
      </c>
      <c r="C165" s="174">
        <f>tab_dinamicas!N686</f>
        <v>1449.1605553856748</v>
      </c>
      <c r="D165" s="174">
        <f>tab_dinamicas!O686</f>
        <v>127871.29420460007</v>
      </c>
      <c r="E165" s="174">
        <f>tab_dinamicas!P686</f>
        <v>713.25403721955865</v>
      </c>
      <c r="F165" s="174">
        <f>tab_dinamicas!Q686</f>
        <v>15575.060491290862</v>
      </c>
      <c r="G165" s="174">
        <f>tab_dinamicas!R686</f>
        <v>7149.3039984758452</v>
      </c>
      <c r="H165" s="174">
        <f>tab_dinamicas!S686</f>
        <v>2231.5043921139609</v>
      </c>
      <c r="I165" s="174">
        <f>tab_dinamicas!T686</f>
        <v>1335.6215047667599</v>
      </c>
      <c r="J165" s="174">
        <f>tab_dinamicas!U686</f>
        <v>273.61106999342462</v>
      </c>
      <c r="K165" s="174">
        <f>tab_dinamicas!V686</f>
        <v>9655.2086957317806</v>
      </c>
      <c r="L165" s="174">
        <f>SUM(B165:K165)</f>
        <v>169075.78354733344</v>
      </c>
      <c r="N165" s="124" t="s">
        <v>529</v>
      </c>
      <c r="O165" s="21">
        <f>+B165/'Total x Ano'!$G$30</f>
        <v>3.4954428059796557E-5</v>
      </c>
      <c r="P165" s="21">
        <f>+C165/'Total x Ano'!$G$30</f>
        <v>1.7951383478485442E-5</v>
      </c>
      <c r="Q165" s="21">
        <f>+D165/'Total x Ano'!$G$30</f>
        <v>1.5839974595127598E-3</v>
      </c>
      <c r="R165" s="21">
        <f>+E165/'Total x Ano'!$G$30</f>
        <v>8.8353886614714259E-6</v>
      </c>
      <c r="S165" s="21">
        <f>+F165/'Total x Ano'!$G$30</f>
        <v>1.9293506336525972E-4</v>
      </c>
      <c r="T165" s="21">
        <f>+G165/'Total x Ano'!$G$30</f>
        <v>8.8561544960594955E-5</v>
      </c>
      <c r="U165" s="21">
        <f>+H165/'Total x Ano'!$G$30</f>
        <v>2.7642617602230551E-5</v>
      </c>
      <c r="V165" s="21">
        <f>+I165/'Total x Ano'!$G$30</f>
        <v>1.654492576759303E-5</v>
      </c>
      <c r="W165" s="21">
        <f>+J165/'Total x Ano'!$G$30</f>
        <v>3.3893395891551187E-6</v>
      </c>
      <c r="X165" s="21">
        <f>+K165/'Total x Ano'!$G$30</f>
        <v>1.1960327875178778E-4</v>
      </c>
      <c r="Y165" s="21">
        <f>+L165/'Total x Ano'!$G$30</f>
        <v>2.0944154297491344E-3</v>
      </c>
    </row>
    <row r="166" spans="1:25" x14ac:dyDescent="0.25">
      <c r="A166" s="1" t="s">
        <v>530</v>
      </c>
      <c r="B166" s="174">
        <f>tab_dinamicas!M687</f>
        <v>3671.5938183207018</v>
      </c>
      <c r="C166" s="174">
        <f>tab_dinamicas!N687</f>
        <v>1134.423608026922</v>
      </c>
      <c r="D166" s="174">
        <f>tab_dinamicas!O687</f>
        <v>35687.02101422273</v>
      </c>
      <c r="E166" s="174">
        <f>tab_dinamicas!P687</f>
        <v>303.56667157328098</v>
      </c>
      <c r="F166" s="174">
        <f>tab_dinamicas!Q687</f>
        <v>3166.5033208862378</v>
      </c>
      <c r="G166" s="174">
        <f>tab_dinamicas!R687</f>
        <v>1665.1515360691462</v>
      </c>
      <c r="H166" s="174">
        <f>tab_dinamicas!S687</f>
        <v>1949.1020832626416</v>
      </c>
      <c r="I166" s="174">
        <f>tab_dinamicas!T687</f>
        <v>846.79579344296997</v>
      </c>
      <c r="J166" s="174">
        <f>tab_dinamicas!U687</f>
        <v>9606.6694768788111</v>
      </c>
      <c r="K166" s="174">
        <f>tab_dinamicas!V687</f>
        <v>3310.5102721763965</v>
      </c>
      <c r="L166" s="174">
        <f t="shared" ref="L166:L192" si="10">SUM(B166:K166)</f>
        <v>61341.33759485984</v>
      </c>
      <c r="N166" s="124" t="s">
        <v>530</v>
      </c>
      <c r="O166" s="21">
        <f>+B166/'Total x Ano'!$G$30</f>
        <v>4.5481633049534946E-5</v>
      </c>
      <c r="P166" s="21">
        <f>+C166/'Total x Ano'!$G$30</f>
        <v>1.4052599719924477E-5</v>
      </c>
      <c r="Q166" s="21">
        <f>+D166/'Total x Ano'!$G$30</f>
        <v>4.4207068502536296E-4</v>
      </c>
      <c r="R166" s="21">
        <f>+E166/'Total x Ano'!$G$30</f>
        <v>3.7604126833614488E-6</v>
      </c>
      <c r="S166" s="21">
        <f>+F166/'Total x Ano'!$G$30</f>
        <v>3.9224856892408622E-5</v>
      </c>
      <c r="T166" s="21">
        <f>+G166/'Total x Ano'!$G$30</f>
        <v>2.0626957905165333E-5</v>
      </c>
      <c r="U166" s="21">
        <f>+H166/'Total x Ano'!$G$30</f>
        <v>2.4144377105303328E-5</v>
      </c>
      <c r="V166" s="21">
        <f>+I166/'Total x Ano'!$G$30</f>
        <v>1.0489628605725827E-5</v>
      </c>
      <c r="W166" s="21">
        <f>+J166/'Total x Ano'!$G$30</f>
        <v>1.1900200228995095E-4</v>
      </c>
      <c r="X166" s="21">
        <f>+K166/'Total x Ano'!$G$30</f>
        <v>4.100873376965996E-5</v>
      </c>
      <c r="Y166" s="21">
        <f>+L166/'Total x Ano'!$G$30</f>
        <v>7.5986188704639795E-4</v>
      </c>
    </row>
    <row r="167" spans="1:25" x14ac:dyDescent="0.25">
      <c r="A167" s="1" t="s">
        <v>531</v>
      </c>
      <c r="B167" s="174">
        <f>tab_dinamicas!M688</f>
        <v>37199.155176878812</v>
      </c>
      <c r="C167" s="174">
        <f>tab_dinamicas!N688</f>
        <v>38779.105285476668</v>
      </c>
      <c r="D167" s="174">
        <f>tab_dinamicas!O688</f>
        <v>336628.22550629912</v>
      </c>
      <c r="E167" s="174">
        <f>tab_dinamicas!P688</f>
        <v>2087.6809451674053</v>
      </c>
      <c r="F167" s="174">
        <f>tab_dinamicas!Q688</f>
        <v>63761.391488315341</v>
      </c>
      <c r="G167" s="174">
        <f>tab_dinamicas!R688</f>
        <v>13963.489386834814</v>
      </c>
      <c r="H167" s="174">
        <f>tab_dinamicas!S688</f>
        <v>6279.427130614451</v>
      </c>
      <c r="I167" s="174">
        <f>tab_dinamicas!T688</f>
        <v>1117.9140804521041</v>
      </c>
      <c r="J167" s="174">
        <f>tab_dinamicas!U688</f>
        <v>197.07303568728321</v>
      </c>
      <c r="K167" s="174">
        <f>tab_dinamicas!V688</f>
        <v>53277.025341118715</v>
      </c>
      <c r="L167" s="174">
        <f t="shared" si="10"/>
        <v>553290.48737684474</v>
      </c>
      <c r="N167" s="124" t="s">
        <v>531</v>
      </c>
      <c r="O167" s="21">
        <f>+B167/'Total x Ano'!$G$30</f>
        <v>4.6080215002686074E-4</v>
      </c>
      <c r="P167" s="21">
        <f>+C167/'Total x Ano'!$G$30</f>
        <v>4.8037368071123443E-4</v>
      </c>
      <c r="Q167" s="21">
        <f>+D167/'Total x Ano'!$G$30</f>
        <v>4.1699605632292422E-3</v>
      </c>
      <c r="R167" s="21">
        <f>+E167/'Total x Ano'!$G$30</f>
        <v>2.5861013873271681E-5</v>
      </c>
      <c r="S167" s="21">
        <f>+F167/'Total x Ano'!$G$30</f>
        <v>7.8984014950915146E-4</v>
      </c>
      <c r="T167" s="21">
        <f>+G167/'Total x Ano'!$G$30</f>
        <v>1.729718296218202E-4</v>
      </c>
      <c r="U167" s="21">
        <f>+H167/'Total x Ano'!$G$30</f>
        <v>7.7786001025169645E-5</v>
      </c>
      <c r="V167" s="21">
        <f>+I167/'Total x Ano'!$G$30</f>
        <v>1.384808900546792E-5</v>
      </c>
      <c r="W167" s="21">
        <f>+J167/'Total x Ano'!$G$30</f>
        <v>2.4412295958125544E-6</v>
      </c>
      <c r="X167" s="21">
        <f>+K167/'Total x Ano'!$G$30</f>
        <v>6.5996573598215043E-4</v>
      </c>
      <c r="Y167" s="21">
        <f>+L167/'Total x Ano'!$G$30</f>
        <v>6.8538504425801816E-3</v>
      </c>
    </row>
    <row r="168" spans="1:25" x14ac:dyDescent="0.25">
      <c r="A168" s="1" t="s">
        <v>532</v>
      </c>
      <c r="B168" s="174">
        <f>tab_dinamicas!M689</f>
        <v>121.36800649399358</v>
      </c>
      <c r="C168" s="174">
        <f>tab_dinamicas!N689</f>
        <v>330.55241638976952</v>
      </c>
      <c r="D168" s="174">
        <f>tab_dinamicas!O689</f>
        <v>37207.313787007399</v>
      </c>
      <c r="E168" s="174">
        <f>tab_dinamicas!P689</f>
        <v>152.25826176458247</v>
      </c>
      <c r="F168" s="174">
        <f>tab_dinamicas!Q689</f>
        <v>4003.0017615853367</v>
      </c>
      <c r="G168" s="174">
        <f>tab_dinamicas!R689</f>
        <v>2528.5633244911883</v>
      </c>
      <c r="H168" s="174">
        <f>tab_dinamicas!S689</f>
        <v>2390.8221063617175</v>
      </c>
      <c r="I168" s="174">
        <f>tab_dinamicas!T689</f>
        <v>974.53564609383966</v>
      </c>
      <c r="J168" s="174">
        <f>tab_dinamicas!U689</f>
        <v>394.15664369298827</v>
      </c>
      <c r="K168" s="174">
        <f>tab_dinamicas!V689</f>
        <v>3125.7369194812568</v>
      </c>
      <c r="L168" s="174">
        <f t="shared" si="10"/>
        <v>51228.308873362068</v>
      </c>
      <c r="N168" s="124" t="s">
        <v>532</v>
      </c>
      <c r="O168" s="21">
        <f>+B168/'Total x Ano'!$G$30</f>
        <v>1.5034383999039719E-6</v>
      </c>
      <c r="P168" s="21">
        <f>+C168/'Total x Ano'!$G$30</f>
        <v>4.094696867300206E-6</v>
      </c>
      <c r="Q168" s="21">
        <f>+D168/'Total x Ano'!$G$30</f>
        <v>4.6090321428680448E-4</v>
      </c>
      <c r="R168" s="21">
        <f>+E168/'Total x Ano'!$G$30</f>
        <v>1.8860894567863948E-6</v>
      </c>
      <c r="S168" s="21">
        <f>+F168/'Total x Ano'!$G$30</f>
        <v>4.9586927701152276E-5</v>
      </c>
      <c r="T168" s="21">
        <f>+G168/'Total x Ano'!$G$30</f>
        <v>3.1322416083492607E-5</v>
      </c>
      <c r="U168" s="21">
        <f>+H168/'Total x Ano'!$G$30</f>
        <v>2.9616155574091853E-5</v>
      </c>
      <c r="V168" s="21">
        <f>+I168/'Total x Ano'!$G$30</f>
        <v>1.2071997841418078E-5</v>
      </c>
      <c r="W168" s="21">
        <f>+J168/'Total x Ano'!$G$30</f>
        <v>4.8825901555418E-6</v>
      </c>
      <c r="X168" s="21">
        <f>+K168/'Total x Ano'!$G$30</f>
        <v>3.8719865708416648E-5</v>
      </c>
      <c r="Y168" s="21">
        <f>+L168/'Total x Ano'!$G$30</f>
        <v>6.3458739207490828E-4</v>
      </c>
    </row>
    <row r="169" spans="1:25" x14ac:dyDescent="0.25">
      <c r="A169" s="1" t="s">
        <v>533</v>
      </c>
      <c r="B169" s="174">
        <f>tab_dinamicas!M690</f>
        <v>13812.071598095274</v>
      </c>
      <c r="C169" s="174">
        <f>tab_dinamicas!N690</f>
        <v>15971.44809307164</v>
      </c>
      <c r="D169" s="174">
        <f>tab_dinamicas!O690</f>
        <v>288505.17037083948</v>
      </c>
      <c r="E169" s="174">
        <f>tab_dinamicas!P690</f>
        <v>3452.4841325179832</v>
      </c>
      <c r="F169" s="174">
        <f>tab_dinamicas!Q690</f>
        <v>92697.639231768408</v>
      </c>
      <c r="G169" s="174">
        <f>tab_dinamicas!R690</f>
        <v>29894.289672915358</v>
      </c>
      <c r="H169" s="174">
        <f>tab_dinamicas!S690</f>
        <v>7751.5246789634703</v>
      </c>
      <c r="I169" s="174">
        <f>tab_dinamicas!T690</f>
        <v>1622.575888058785</v>
      </c>
      <c r="J169" s="174">
        <f>tab_dinamicas!U690</f>
        <v>67372.639916993692</v>
      </c>
      <c r="K169" s="174">
        <f>tab_dinamicas!V690</f>
        <v>59852.097628309421</v>
      </c>
      <c r="L169" s="174">
        <f t="shared" si="10"/>
        <v>580931.94121153362</v>
      </c>
      <c r="N169" s="124" t="s">
        <v>533</v>
      </c>
      <c r="O169" s="21">
        <f>+B169/'Total x Ano'!$G$30</f>
        <v>1.7109615147075131E-4</v>
      </c>
      <c r="P169" s="21">
        <f>+C169/'Total x Ano'!$G$30</f>
        <v>1.9784528937109394E-4</v>
      </c>
      <c r="Q169" s="21">
        <f>+D169/'Total x Ano'!$G$30</f>
        <v>3.5738393027640583E-3</v>
      </c>
      <c r="R169" s="21">
        <f>+E169/'Total x Ano'!$G$30</f>
        <v>4.2767425863121255E-5</v>
      </c>
      <c r="S169" s="21">
        <f>+F169/'Total x Ano'!$G$30</f>
        <v>1.1482860634147653E-3</v>
      </c>
      <c r="T169" s="21">
        <f>+G169/'Total x Ano'!$G$30</f>
        <v>3.7031359688962149E-4</v>
      </c>
      <c r="U169" s="21">
        <f>+H169/'Total x Ano'!$G$30</f>
        <v>9.6021515033566408E-5</v>
      </c>
      <c r="V169" s="21">
        <f>+I169/'Total x Ano'!$G$30</f>
        <v>2.0099554794834604E-5</v>
      </c>
      <c r="W169" s="21">
        <f>+J169/'Total x Ano'!$G$30</f>
        <v>8.3457425791305445E-4</v>
      </c>
      <c r="X169" s="21">
        <f>+K169/'Total x Ano'!$G$30</f>
        <v>7.4141402243148053E-4</v>
      </c>
      <c r="Y169" s="21">
        <f>+L169/'Total x Ano'!$G$30</f>
        <v>7.1962571799463488E-3</v>
      </c>
    </row>
    <row r="170" spans="1:25" x14ac:dyDescent="0.25">
      <c r="A170" s="1" t="s">
        <v>534</v>
      </c>
      <c r="B170" s="174">
        <f>tab_dinamicas!M691</f>
        <v>1763.1111343170401</v>
      </c>
      <c r="C170" s="174">
        <f>tab_dinamicas!N691</f>
        <v>634.94940412055439</v>
      </c>
      <c r="D170" s="174">
        <f>tab_dinamicas!O691</f>
        <v>34212.971525858513</v>
      </c>
      <c r="E170" s="174">
        <f>tab_dinamicas!P691</f>
        <v>0</v>
      </c>
      <c r="F170" s="174">
        <f>tab_dinamicas!Q691</f>
        <v>0</v>
      </c>
      <c r="G170" s="174">
        <f>tab_dinamicas!R691</f>
        <v>1746.9385328344174</v>
      </c>
      <c r="H170" s="174">
        <f>tab_dinamicas!S691</f>
        <v>601.82651898770769</v>
      </c>
      <c r="I170" s="174">
        <f>tab_dinamicas!T691</f>
        <v>0</v>
      </c>
      <c r="J170" s="174">
        <f>tab_dinamicas!U691</f>
        <v>171.90351741801067</v>
      </c>
      <c r="K170" s="174">
        <f>tab_dinamicas!V691</f>
        <v>7195.6643099924077</v>
      </c>
      <c r="L170" s="174">
        <f t="shared" si="10"/>
        <v>46327.36494352865</v>
      </c>
      <c r="N170" s="124" t="s">
        <v>534</v>
      </c>
      <c r="O170" s="21">
        <f>+B170/'Total x Ano'!$G$30</f>
        <v>2.1840426148563876E-5</v>
      </c>
      <c r="P170" s="21">
        <f>+C170/'Total x Ano'!$G$30</f>
        <v>7.8653950388336457E-6</v>
      </c>
      <c r="Q170" s="21">
        <f>+D170/'Total x Ano'!$G$30</f>
        <v>4.23810991485161E-4</v>
      </c>
      <c r="R170" s="21">
        <f>+E170/'Total x Ano'!$G$30</f>
        <v>0</v>
      </c>
      <c r="S170" s="21">
        <f>+F170/'Total x Ano'!$G$30</f>
        <v>0</v>
      </c>
      <c r="T170" s="21">
        <f>+G170/'Total x Ano'!$G$30</f>
        <v>2.164008908447506E-5</v>
      </c>
      <c r="U170" s="21">
        <f>+H170/'Total x Ano'!$G$30</f>
        <v>7.4550874226597356E-6</v>
      </c>
      <c r="V170" s="21">
        <f>+I170/'Total x Ano'!$G$30</f>
        <v>0</v>
      </c>
      <c r="W170" s="21">
        <f>+J170/'Total x Ano'!$G$30</f>
        <v>2.1294438017945765E-6</v>
      </c>
      <c r="X170" s="21">
        <f>+K170/'Total x Ano'!$G$30</f>
        <v>8.9135830347485275E-5</v>
      </c>
      <c r="Y170" s="21">
        <f>+L170/'Total x Ano'!$G$30</f>
        <v>5.7387726332897319E-4</v>
      </c>
    </row>
    <row r="171" spans="1:25" x14ac:dyDescent="0.25">
      <c r="A171" s="1" t="s">
        <v>535</v>
      </c>
      <c r="B171" s="174">
        <f>tab_dinamicas!M692</f>
        <v>5131.3973315007088</v>
      </c>
      <c r="C171" s="174">
        <f>tab_dinamicas!N692</f>
        <v>706.10008720370706</v>
      </c>
      <c r="D171" s="174">
        <f>tab_dinamicas!O692</f>
        <v>63448.640965042803</v>
      </c>
      <c r="E171" s="174">
        <f>tab_dinamicas!P692</f>
        <v>0</v>
      </c>
      <c r="F171" s="174">
        <f>tab_dinamicas!Q692</f>
        <v>10290.092523694628</v>
      </c>
      <c r="G171" s="174">
        <f>tab_dinamicas!R692</f>
        <v>4873.9278927066462</v>
      </c>
      <c r="H171" s="174">
        <f>tab_dinamicas!S692</f>
        <v>1659.320695663524</v>
      </c>
      <c r="I171" s="174">
        <f>tab_dinamicas!T692</f>
        <v>90.31052301674768</v>
      </c>
      <c r="J171" s="174">
        <f>tab_dinamicas!U692</f>
        <v>0</v>
      </c>
      <c r="K171" s="174">
        <f>tab_dinamicas!V692</f>
        <v>8738.7527016248969</v>
      </c>
      <c r="L171" s="174">
        <f t="shared" si="10"/>
        <v>94938.542720453654</v>
      </c>
      <c r="N171" s="124" t="s">
        <v>535</v>
      </c>
      <c r="O171" s="21">
        <f>+B171/'Total x Ano'!$G$30</f>
        <v>6.3564855485409444E-5</v>
      </c>
      <c r="P171" s="21">
        <f>+C171/'Total x Ano'!$G$30</f>
        <v>8.7467695642684306E-6</v>
      </c>
      <c r="Q171" s="21">
        <f>+D171/'Total x Ano'!$G$30</f>
        <v>7.8596597245161469E-4</v>
      </c>
      <c r="R171" s="21">
        <f>+E171/'Total x Ano'!$G$30</f>
        <v>0</v>
      </c>
      <c r="S171" s="21">
        <f>+F171/'Total x Ano'!$G$30</f>
        <v>1.2746786147017173E-4</v>
      </c>
      <c r="T171" s="21">
        <f>+G171/'Total x Ano'!$G$30</f>
        <v>6.0375469317944659E-5</v>
      </c>
      <c r="U171" s="21">
        <f>+H171/'Total x Ano'!$G$30</f>
        <v>2.0554728743438448E-5</v>
      </c>
      <c r="V171" s="21">
        <f>+I171/'Total x Ano'!$G$30</f>
        <v>1.1187158143320862E-6</v>
      </c>
      <c r="W171" s="21">
        <f>+J171/'Total x Ano'!$G$30</f>
        <v>0</v>
      </c>
      <c r="X171" s="21">
        <f>+K171/'Total x Ano'!$G$30</f>
        <v>1.0825073887604512E-4</v>
      </c>
      <c r="Y171" s="21">
        <f>+L171/'Total x Ano'!$G$30</f>
        <v>1.1760451117232246E-3</v>
      </c>
    </row>
    <row r="172" spans="1:25" x14ac:dyDescent="0.25">
      <c r="A172" s="1" t="s">
        <v>536</v>
      </c>
      <c r="B172" s="174">
        <f>tab_dinamicas!M693</f>
        <v>5589.6767731176697</v>
      </c>
      <c r="C172" s="174">
        <f>tab_dinamicas!N693</f>
        <v>2841.4343126597328</v>
      </c>
      <c r="D172" s="174">
        <f>tab_dinamicas!O693</f>
        <v>211805.09327708927</v>
      </c>
      <c r="E172" s="174">
        <f>tab_dinamicas!P693</f>
        <v>304.63975289575626</v>
      </c>
      <c r="F172" s="174">
        <f>tab_dinamicas!Q693</f>
        <v>23672.719099100577</v>
      </c>
      <c r="G172" s="174">
        <f>tab_dinamicas!R693</f>
        <v>10641.474079462836</v>
      </c>
      <c r="H172" s="174">
        <f>tab_dinamicas!S693</f>
        <v>3464.4618250680451</v>
      </c>
      <c r="I172" s="174">
        <f>tab_dinamicas!T693</f>
        <v>4727.5458007527322</v>
      </c>
      <c r="J172" s="174">
        <f>tab_dinamicas!U693</f>
        <v>2607.5465513906106</v>
      </c>
      <c r="K172" s="174">
        <f>tab_dinamicas!V693</f>
        <v>40240.753355107234</v>
      </c>
      <c r="L172" s="174">
        <f t="shared" si="10"/>
        <v>305895.34482664446</v>
      </c>
      <c r="N172" s="124" t="s">
        <v>536</v>
      </c>
      <c r="O172" s="21">
        <f>+B172/'Total x Ano'!$G$30</f>
        <v>6.9241762689513416E-5</v>
      </c>
      <c r="P172" s="21">
        <f>+C172/'Total x Ano'!$G$30</f>
        <v>3.5198085392205938E-5</v>
      </c>
      <c r="Q172" s="21">
        <f>+D172/'Total x Ano'!$G$30</f>
        <v>2.6237220147780692E-3</v>
      </c>
      <c r="R172" s="21">
        <f>+E172/'Total x Ano'!$G$30</f>
        <v>3.7737054094515727E-6</v>
      </c>
      <c r="S172" s="21">
        <f>+F172/'Total x Ano'!$G$30</f>
        <v>2.9324429025279669E-4</v>
      </c>
      <c r="T172" s="21">
        <f>+G172/'Total x Ano'!$G$30</f>
        <v>1.3182057796622842E-4</v>
      </c>
      <c r="U172" s="21">
        <f>+H172/'Total x Ano'!$G$30</f>
        <v>4.2915798761731052E-5</v>
      </c>
      <c r="V172" s="21">
        <f>+I172/'Total x Ano'!$G$30</f>
        <v>5.8562170537984226E-5</v>
      </c>
      <c r="W172" s="21">
        <f>+J172/'Total x Ano'!$G$30</f>
        <v>3.2300815743330448E-5</v>
      </c>
      <c r="X172" s="21">
        <f>+K172/'Total x Ano'!$G$30</f>
        <v>4.9847975247189124E-4</v>
      </c>
      <c r="Y172" s="21">
        <f>+L172/'Total x Ano'!$G$30</f>
        <v>3.7892589740032021E-3</v>
      </c>
    </row>
    <row r="173" spans="1:25" x14ac:dyDescent="0.25">
      <c r="A173" s="1" t="s">
        <v>537</v>
      </c>
      <c r="B173" s="174">
        <f>tab_dinamicas!M694</f>
        <v>7466.6883027222675</v>
      </c>
      <c r="C173" s="174">
        <f>tab_dinamicas!N694</f>
        <v>20512.49274505764</v>
      </c>
      <c r="D173" s="174">
        <f>tab_dinamicas!O694</f>
        <v>96346.929552161848</v>
      </c>
      <c r="E173" s="174">
        <f>tab_dinamicas!P694</f>
        <v>3712.9190471039692</v>
      </c>
      <c r="F173" s="174">
        <f>tab_dinamicas!Q694</f>
        <v>14822.595691187635</v>
      </c>
      <c r="G173" s="174">
        <f>tab_dinamicas!R694</f>
        <v>6628.3859936648623</v>
      </c>
      <c r="H173" s="174">
        <f>tab_dinamicas!S694</f>
        <v>1874.2103792822186</v>
      </c>
      <c r="I173" s="174">
        <f>tab_dinamicas!T694</f>
        <v>204.85500480475901</v>
      </c>
      <c r="J173" s="174">
        <f>tab_dinamicas!U694</f>
        <v>5625.2858389304211</v>
      </c>
      <c r="K173" s="174">
        <f>tab_dinamicas!V694</f>
        <v>36817.45777344767</v>
      </c>
      <c r="L173" s="174">
        <f t="shared" si="10"/>
        <v>194011.82032836328</v>
      </c>
      <c r="N173" s="124" t="s">
        <v>537</v>
      </c>
      <c r="O173" s="21">
        <f>+B173/'Total x Ano'!$G$30</f>
        <v>9.2493122682887785E-5</v>
      </c>
      <c r="P173" s="21">
        <f>+C173/'Total x Ano'!$G$30</f>
        <v>2.5409718888476184E-4</v>
      </c>
      <c r="Q173" s="21">
        <f>+D173/'Total x Ano'!$G$30</f>
        <v>1.1934914133135369E-3</v>
      </c>
      <c r="R173" s="21">
        <f>+E173/'Total x Ano'!$G$30</f>
        <v>4.5993546671850689E-5</v>
      </c>
      <c r="S173" s="21">
        <f>+F173/'Total x Ano'!$G$30</f>
        <v>1.8361395389225173E-4</v>
      </c>
      <c r="T173" s="21">
        <f>+G173/'Total x Ano'!$G$30</f>
        <v>8.2108706570496224E-5</v>
      </c>
      <c r="U173" s="21">
        <f>+H173/'Total x Ano'!$G$30</f>
        <v>2.3216660923329279E-5</v>
      </c>
      <c r="V173" s="21">
        <f>+I173/'Total x Ano'!$G$30</f>
        <v>2.5376282393764902E-6</v>
      </c>
      <c r="W173" s="21">
        <f>+J173/'Total x Ano'!$G$30</f>
        <v>6.9682867709478029E-5</v>
      </c>
      <c r="X173" s="21">
        <f>+K173/'Total x Ano'!$G$30</f>
        <v>4.5607389791133788E-4</v>
      </c>
      <c r="Y173" s="21">
        <f>+L173/'Total x Ano'!$G$30</f>
        <v>2.4033089867993066E-3</v>
      </c>
    </row>
    <row r="174" spans="1:25" x14ac:dyDescent="0.25">
      <c r="A174" s="1" t="s">
        <v>538</v>
      </c>
      <c r="B174" s="174">
        <f>tab_dinamicas!M695</f>
        <v>45531.170205327275</v>
      </c>
      <c r="C174" s="174">
        <f>tab_dinamicas!N695</f>
        <v>73688.857865350699</v>
      </c>
      <c r="D174" s="174">
        <f>tab_dinamicas!O695</f>
        <v>371784.02826689865</v>
      </c>
      <c r="E174" s="174">
        <f>tab_dinamicas!P695</f>
        <v>2644.6205027981055</v>
      </c>
      <c r="F174" s="174">
        <f>tab_dinamicas!Q695</f>
        <v>142507.43620386111</v>
      </c>
      <c r="G174" s="174">
        <f>tab_dinamicas!R695</f>
        <v>31890.306648332622</v>
      </c>
      <c r="H174" s="174">
        <f>tab_dinamicas!S695</f>
        <v>48024.806588441068</v>
      </c>
      <c r="I174" s="174">
        <f>tab_dinamicas!T695</f>
        <v>17309.351529274769</v>
      </c>
      <c r="J174" s="174">
        <f>tab_dinamicas!U695</f>
        <v>2160.3107905538304</v>
      </c>
      <c r="K174" s="174">
        <f>tab_dinamicas!V695</f>
        <v>104427.44012927615</v>
      </c>
      <c r="L174" s="174">
        <f t="shared" si="10"/>
        <v>839968.32873011415</v>
      </c>
      <c r="N174" s="124" t="s">
        <v>538</v>
      </c>
      <c r="O174" s="21">
        <f>+B174/'Total x Ano'!$G$30</f>
        <v>5.6401445205117009E-4</v>
      </c>
      <c r="P174" s="21">
        <f>+C174/'Total x Ano'!$G$30</f>
        <v>9.1281600283446053E-4</v>
      </c>
      <c r="Q174" s="21">
        <f>+D174/'Total x Ano'!$G$30</f>
        <v>4.6054508161926635E-3</v>
      </c>
      <c r="R174" s="21">
        <f>+E174/'Total x Ano'!$G$30</f>
        <v>3.2760066939690503E-5</v>
      </c>
      <c r="S174" s="21">
        <f>+F174/'Total x Ano'!$G$30</f>
        <v>1.7653017302492601E-3</v>
      </c>
      <c r="T174" s="21">
        <f>+G174/'Total x Ano'!$G$30</f>
        <v>3.9503912921391655E-4</v>
      </c>
      <c r="U174" s="21">
        <f>+H174/'Total x Ano'!$G$30</f>
        <v>5.9490421288741207E-4</v>
      </c>
      <c r="V174" s="21">
        <f>+I174/'Total x Ano'!$G$30</f>
        <v>2.1441848241806721E-4</v>
      </c>
      <c r="W174" s="21">
        <f>+J174/'Total x Ano'!$G$30</f>
        <v>2.676071142691358E-5</v>
      </c>
      <c r="X174" s="21">
        <f>+K174/'Total x Ano'!$G$30</f>
        <v>1.2935882200701433E-3</v>
      </c>
      <c r="Y174" s="21">
        <f>+L174/'Total x Ano'!$G$30</f>
        <v>1.0405053824283696E-2</v>
      </c>
    </row>
    <row r="175" spans="1:25" x14ac:dyDescent="0.25">
      <c r="A175" s="1" t="s">
        <v>539</v>
      </c>
      <c r="B175" s="174">
        <f>tab_dinamicas!M696</f>
        <v>13266.596132071738</v>
      </c>
      <c r="C175" s="174">
        <f>tab_dinamicas!N696</f>
        <v>9462.8754531623763</v>
      </c>
      <c r="D175" s="174">
        <f>tab_dinamicas!O696</f>
        <v>309667.08754998317</v>
      </c>
      <c r="E175" s="174">
        <f>tab_dinamicas!P696</f>
        <v>4313.4699704159311</v>
      </c>
      <c r="F175" s="174">
        <f>tab_dinamicas!Q696</f>
        <v>36538.034016645819</v>
      </c>
      <c r="G175" s="174">
        <f>tab_dinamicas!R696</f>
        <v>12630.954443247665</v>
      </c>
      <c r="H175" s="174">
        <f>tab_dinamicas!S696</f>
        <v>9252.0873808582455</v>
      </c>
      <c r="I175" s="174">
        <f>tab_dinamicas!T696</f>
        <v>663.48643883615568</v>
      </c>
      <c r="J175" s="174">
        <f>tab_dinamicas!U696</f>
        <v>2496.9193981405815</v>
      </c>
      <c r="K175" s="174">
        <f>tab_dinamicas!V696</f>
        <v>49958.257240110936</v>
      </c>
      <c r="L175" s="174">
        <f t="shared" si="10"/>
        <v>448249.76802347257</v>
      </c>
      <c r="N175" s="124" t="s">
        <v>539</v>
      </c>
      <c r="O175" s="21">
        <f>+B175/'Total x Ano'!$G$30</f>
        <v>1.6433910910418757E-4</v>
      </c>
      <c r="P175" s="21">
        <f>+C175/'Total x Ano'!$G$30</f>
        <v>1.1722076303936897E-4</v>
      </c>
      <c r="Q175" s="21">
        <f>+D175/'Total x Ano'!$G$30</f>
        <v>3.8359811951934005E-3</v>
      </c>
      <c r="R175" s="21">
        <f>+E175/'Total x Ano'!$G$30</f>
        <v>5.3432832734851757E-5</v>
      </c>
      <c r="S175" s="21">
        <f>+F175/'Total x Ano'!$G$30</f>
        <v>4.5261255403697734E-4</v>
      </c>
      <c r="T175" s="21">
        <f>+G175/'Total x Ano'!$G$30</f>
        <v>1.5646513843296941E-4</v>
      </c>
      <c r="U175" s="21">
        <f>+H175/'Total x Ano'!$G$30</f>
        <v>1.1460963930669526E-4</v>
      </c>
      <c r="V175" s="21">
        <f>+I175/'Total x Ano'!$G$30</f>
        <v>8.2188957269490997E-6</v>
      </c>
      <c r="W175" s="21">
        <f>+J175/'Total x Ano'!$G$30</f>
        <v>3.0930428974422069E-5</v>
      </c>
      <c r="X175" s="21">
        <f>+K175/'Total x Ano'!$G$30</f>
        <v>6.1885470888722643E-4</v>
      </c>
      <c r="Y175" s="21">
        <f>+L175/'Total x Ano'!$G$30</f>
        <v>5.5526652654370474E-3</v>
      </c>
    </row>
    <row r="176" spans="1:25" x14ac:dyDescent="0.25">
      <c r="A176" s="1" t="s">
        <v>540</v>
      </c>
      <c r="B176" s="174">
        <f>tab_dinamicas!M697</f>
        <v>2098.4301590749451</v>
      </c>
      <c r="C176" s="174">
        <f>tab_dinamicas!N697</f>
        <v>24173.165296324543</v>
      </c>
      <c r="D176" s="174">
        <f>tab_dinamicas!O697</f>
        <v>219574.72085433986</v>
      </c>
      <c r="E176" s="174">
        <f>tab_dinamicas!P697</f>
        <v>5504.9190143117812</v>
      </c>
      <c r="F176" s="174">
        <f>tab_dinamicas!Q697</f>
        <v>40426.42282353765</v>
      </c>
      <c r="G176" s="174">
        <f>tab_dinamicas!R697</f>
        <v>9067.7874798202301</v>
      </c>
      <c r="H176" s="174">
        <f>tab_dinamicas!S697</f>
        <v>4017.9251767832416</v>
      </c>
      <c r="I176" s="174">
        <f>tab_dinamicas!T697</f>
        <v>10097.987477777742</v>
      </c>
      <c r="J176" s="174">
        <f>tab_dinamicas!U697</f>
        <v>19.848206141395579</v>
      </c>
      <c r="K176" s="174">
        <f>tab_dinamicas!V697</f>
        <v>28904.136776911611</v>
      </c>
      <c r="L176" s="174">
        <f t="shared" si="10"/>
        <v>343885.34326502302</v>
      </c>
      <c r="N176" s="124" t="s">
        <v>540</v>
      </c>
      <c r="O176" s="21">
        <f>+B176/'Total x Ano'!$G$30</f>
        <v>2.5994169071451337E-5</v>
      </c>
      <c r="P176" s="21">
        <f>+C176/'Total x Ano'!$G$30</f>
        <v>2.9944353543879767E-4</v>
      </c>
      <c r="Q176" s="21">
        <f>+D176/'Total x Ano'!$G$30</f>
        <v>2.7199677783036444E-3</v>
      </c>
      <c r="R176" s="21">
        <f>+E176/'Total x Ano'!$G$30</f>
        <v>6.8191831385872213E-5</v>
      </c>
      <c r="S176" s="21">
        <f>+F176/'Total x Ano'!$G$30</f>
        <v>5.0077972110935801E-4</v>
      </c>
      <c r="T176" s="21">
        <f>+G176/'Total x Ano'!$G$30</f>
        <v>1.1232663609750299E-4</v>
      </c>
      <c r="U176" s="21">
        <f>+H176/'Total x Ano'!$G$30</f>
        <v>4.9771790550220747E-5</v>
      </c>
      <c r="V176" s="21">
        <f>+I176/'Total x Ano'!$G$30</f>
        <v>1.2508817252915698E-4</v>
      </c>
      <c r="W176" s="21">
        <f>+J176/'Total x Ano'!$G$30</f>
        <v>2.4586838116732804E-7</v>
      </c>
      <c r="X176" s="21">
        <f>+K176/'Total x Ano'!$G$30</f>
        <v>3.5804814136611963E-4</v>
      </c>
      <c r="Y176" s="21">
        <f>+L176/'Total x Ano'!$G$30</f>
        <v>4.2598576442332914E-3</v>
      </c>
    </row>
    <row r="177" spans="1:25" x14ac:dyDescent="0.25">
      <c r="A177" s="1" t="s">
        <v>541</v>
      </c>
      <c r="B177" s="174">
        <f>tab_dinamicas!M698</f>
        <v>310507.8462390168</v>
      </c>
      <c r="C177" s="174">
        <f>tab_dinamicas!N698</f>
        <v>24411.404128078517</v>
      </c>
      <c r="D177" s="174">
        <f>tab_dinamicas!O698</f>
        <v>540533.30689380772</v>
      </c>
      <c r="E177" s="174">
        <f>tab_dinamicas!P698</f>
        <v>7750.2191915992771</v>
      </c>
      <c r="F177" s="174">
        <f>tab_dinamicas!Q698</f>
        <v>176132.23012190865</v>
      </c>
      <c r="G177" s="174">
        <f>tab_dinamicas!R698</f>
        <v>32234.444695468344</v>
      </c>
      <c r="H177" s="174">
        <f>tab_dinamicas!S698</f>
        <v>23287.753927072346</v>
      </c>
      <c r="I177" s="174">
        <f>tab_dinamicas!T698</f>
        <v>6407.1283226509095</v>
      </c>
      <c r="J177" s="174">
        <f>tab_dinamicas!U698</f>
        <v>3744.6377133871492</v>
      </c>
      <c r="K177" s="174">
        <f>tab_dinamicas!V698</f>
        <v>197159.65782603179</v>
      </c>
      <c r="L177" s="174">
        <f t="shared" si="10"/>
        <v>1322168.6290590214</v>
      </c>
      <c r="N177" s="124" t="s">
        <v>541</v>
      </c>
      <c r="O177" s="21">
        <f>+B177/'Total x Ano'!$G$30</f>
        <v>3.8463960395552763E-3</v>
      </c>
      <c r="P177" s="21">
        <f>+C177/'Total x Ano'!$G$30</f>
        <v>3.0239470369437013E-4</v>
      </c>
      <c r="Q177" s="21">
        <f>+D177/'Total x Ano'!$G$30</f>
        <v>6.6958216871712958E-3</v>
      </c>
      <c r="R177" s="21">
        <f>+E177/'Total x Ano'!$G$30</f>
        <v>9.6005343392533362E-5</v>
      </c>
      <c r="S177" s="21">
        <f>+F177/'Total x Ano'!$G$30</f>
        <v>2.1818267093239724E-3</v>
      </c>
      <c r="T177" s="21">
        <f>+G177/'Total x Ano'!$G$30</f>
        <v>3.9930211721114805E-4</v>
      </c>
      <c r="U177" s="21">
        <f>+H177/'Total x Ano'!$G$30</f>
        <v>2.8847555886326427E-4</v>
      </c>
      <c r="V177" s="21">
        <f>+I177/'Total x Ano'!$G$30</f>
        <v>7.9367891354979289E-5</v>
      </c>
      <c r="W177" s="21">
        <f>+J177/'Total x Ano'!$G$30</f>
        <v>4.6386459617044632E-5</v>
      </c>
      <c r="X177" s="21">
        <f>+K177/'Total x Ano'!$G$30</f>
        <v>2.4423026220032158E-3</v>
      </c>
      <c r="Y177" s="21">
        <f>+L177/'Total x Ano'!$G$30</f>
        <v>1.6378279132187097E-2</v>
      </c>
    </row>
    <row r="178" spans="1:25" x14ac:dyDescent="0.25">
      <c r="A178" s="1" t="s">
        <v>542</v>
      </c>
      <c r="B178" s="174">
        <f>tab_dinamicas!M699</f>
        <v>3421.4316707626931</v>
      </c>
      <c r="C178" s="174">
        <f>tab_dinamicas!N699</f>
        <v>2215.6544019135413</v>
      </c>
      <c r="D178" s="174">
        <f>tab_dinamicas!O699</f>
        <v>145351.23655216751</v>
      </c>
      <c r="E178" s="174">
        <f>tab_dinamicas!P699</f>
        <v>2483.7874488030875</v>
      </c>
      <c r="F178" s="174">
        <f>tab_dinamicas!Q699</f>
        <v>23307.642904759992</v>
      </c>
      <c r="G178" s="174">
        <f>tab_dinamicas!R699</f>
        <v>10935.664857978012</v>
      </c>
      <c r="H178" s="174">
        <f>tab_dinamicas!S699</f>
        <v>5276.7884966102201</v>
      </c>
      <c r="I178" s="174">
        <f>tab_dinamicas!T699</f>
        <v>895.88483399192228</v>
      </c>
      <c r="J178" s="174">
        <f>tab_dinamicas!U699</f>
        <v>100.30487023979967</v>
      </c>
      <c r="K178" s="174">
        <f>tab_dinamicas!V699</f>
        <v>21630.285618553527</v>
      </c>
      <c r="L178" s="174">
        <f t="shared" si="10"/>
        <v>215618.6816557803</v>
      </c>
      <c r="N178" s="124" t="s">
        <v>542</v>
      </c>
      <c r="O178" s="21">
        <f>+B178/'Total x Ano'!$G$30</f>
        <v>4.2382765483808165E-5</v>
      </c>
      <c r="P178" s="21">
        <f>+C178/'Total x Ano'!$G$30</f>
        <v>2.7446276864718381E-5</v>
      </c>
      <c r="Q178" s="21">
        <f>+D178/'Total x Ano'!$G$30</f>
        <v>1.8005291247563597E-3</v>
      </c>
      <c r="R178" s="21">
        <f>+E178/'Total x Ano'!$G$30</f>
        <v>3.0767757793853904E-5</v>
      </c>
      <c r="S178" s="21">
        <f>+F178/'Total x Ano'!$G$30</f>
        <v>2.8872193229934702E-4</v>
      </c>
      <c r="T178" s="21">
        <f>+G178/'Total x Ano'!$G$30</f>
        <v>1.354648473753931E-4</v>
      </c>
      <c r="U178" s="21">
        <f>+H178/'Total x Ano'!$G$30</f>
        <v>6.5365879222610199E-5</v>
      </c>
      <c r="V178" s="21">
        <f>+I178/'Total x Ano'!$G$30</f>
        <v>1.1097715948574213E-5</v>
      </c>
      <c r="W178" s="21">
        <f>+J178/'Total x Ano'!$G$30</f>
        <v>1.2425201498498952E-6</v>
      </c>
      <c r="X178" s="21">
        <f>+K178/'Total x Ano'!$G$30</f>
        <v>2.6794377644682988E-4</v>
      </c>
      <c r="Y178" s="21">
        <f>+L178/'Total x Ano'!$G$30</f>
        <v>2.6709625963413442E-3</v>
      </c>
    </row>
    <row r="179" spans="1:25" x14ac:dyDescent="0.25">
      <c r="A179" s="1" t="s">
        <v>543</v>
      </c>
      <c r="B179" s="174">
        <f>tab_dinamicas!M700</f>
        <v>17756.358113793089</v>
      </c>
      <c r="C179" s="174">
        <f>tab_dinamicas!N700</f>
        <v>4334.3150751769963</v>
      </c>
      <c r="D179" s="174">
        <f>tab_dinamicas!O700</f>
        <v>117029.58085954261</v>
      </c>
      <c r="E179" s="174">
        <f>tab_dinamicas!P700</f>
        <v>10282.914404249366</v>
      </c>
      <c r="F179" s="174">
        <f>tab_dinamicas!Q700</f>
        <v>28079.845174109374</v>
      </c>
      <c r="G179" s="174">
        <f>tab_dinamicas!R700</f>
        <v>11429.929581916895</v>
      </c>
      <c r="H179" s="174">
        <f>tab_dinamicas!S700</f>
        <v>4777.1504579066714</v>
      </c>
      <c r="I179" s="174">
        <f>tab_dinamicas!T700</f>
        <v>0</v>
      </c>
      <c r="J179" s="174">
        <f>tab_dinamicas!U700</f>
        <v>218.23908130962471</v>
      </c>
      <c r="K179" s="174">
        <f>tab_dinamicas!V700</f>
        <v>33973.980970258097</v>
      </c>
      <c r="L179" s="174">
        <f t="shared" si="10"/>
        <v>227882.31371826274</v>
      </c>
      <c r="N179" s="124" t="s">
        <v>543</v>
      </c>
      <c r="O179" s="21">
        <f>+B179/'Total x Ano'!$G$30</f>
        <v>2.1995574782753094E-4</v>
      </c>
      <c r="P179" s="21">
        <f>+C179/'Total x Ano'!$G$30</f>
        <v>5.3691050133762049E-5</v>
      </c>
      <c r="Q179" s="21">
        <f>+D179/'Total x Ano'!$G$30</f>
        <v>1.4496964304807191E-3</v>
      </c>
      <c r="R179" s="21">
        <f>+E179/'Total x Ano'!$G$30</f>
        <v>1.2737894297571134E-4</v>
      </c>
      <c r="S179" s="21">
        <f>+F179/'Total x Ano'!$G$30</f>
        <v>3.4783728197927948E-4</v>
      </c>
      <c r="T179" s="21">
        <f>+G179/'Total x Ano'!$G$30</f>
        <v>1.4158751995735092E-4</v>
      </c>
      <c r="U179" s="21">
        <f>+H179/'Total x Ano'!$G$30</f>
        <v>5.9176645048472248E-5</v>
      </c>
      <c r="V179" s="21">
        <f>+I179/'Total x Ano'!$G$30</f>
        <v>0</v>
      </c>
      <c r="W179" s="21">
        <f>+J179/'Total x Ano'!$G$30</f>
        <v>2.7034226290673472E-6</v>
      </c>
      <c r="X179" s="21">
        <f>+K179/'Total x Ano'!$G$30</f>
        <v>4.2085051129863148E-4</v>
      </c>
      <c r="Y179" s="21">
        <f>+L179/'Total x Ano'!$G$30</f>
        <v>2.8228775523305252E-3</v>
      </c>
    </row>
    <row r="180" spans="1:25" x14ac:dyDescent="0.25">
      <c r="A180" s="1" t="s">
        <v>544</v>
      </c>
      <c r="B180" s="174">
        <f>tab_dinamicas!M701</f>
        <v>58508.836039005881</v>
      </c>
      <c r="C180" s="174">
        <f>tab_dinamicas!N701</f>
        <v>66316.726335441097</v>
      </c>
      <c r="D180" s="174">
        <f>tab_dinamicas!O701</f>
        <v>618005.62873300165</v>
      </c>
      <c r="E180" s="174">
        <f>tab_dinamicas!P701</f>
        <v>9757.1518763143868</v>
      </c>
      <c r="F180" s="174">
        <f>tab_dinamicas!Q701</f>
        <v>117283.42857675397</v>
      </c>
      <c r="G180" s="174">
        <f>tab_dinamicas!R701</f>
        <v>49298.582697154648</v>
      </c>
      <c r="H180" s="174">
        <f>tab_dinamicas!S701</f>
        <v>23282.542703633389</v>
      </c>
      <c r="I180" s="174">
        <f>tab_dinamicas!T701</f>
        <v>14603.19172180285</v>
      </c>
      <c r="J180" s="174">
        <f>tab_dinamicas!U701</f>
        <v>9608.8375950629943</v>
      </c>
      <c r="K180" s="174">
        <f>tab_dinamicas!V701</f>
        <v>221173.07631792373</v>
      </c>
      <c r="L180" s="174">
        <f t="shared" si="10"/>
        <v>1187838.0025960947</v>
      </c>
      <c r="N180" s="124" t="s">
        <v>544</v>
      </c>
      <c r="O180" s="21">
        <f>+B180/'Total x Ano'!$G$30</f>
        <v>7.2477445560647114E-4</v>
      </c>
      <c r="P180" s="21">
        <f>+C180/'Total x Ano'!$G$30</f>
        <v>8.2149419611303735E-4</v>
      </c>
      <c r="Q180" s="21">
        <f>+D180/'Total x Ano'!$G$30</f>
        <v>7.6555051074351649E-3</v>
      </c>
      <c r="R180" s="21">
        <f>+E180/'Total x Ano'!$G$30</f>
        <v>1.2086609336598201E-4</v>
      </c>
      <c r="S180" s="21">
        <f>+F180/'Total x Ano'!$G$30</f>
        <v>1.452840952804256E-3</v>
      </c>
      <c r="T180" s="21">
        <f>+G180/'Total x Ano'!$G$30</f>
        <v>6.1068303277611992E-4</v>
      </c>
      <c r="U180" s="21">
        <f>+H180/'Total x Ano'!$G$30</f>
        <v>2.8841100516699018E-4</v>
      </c>
      <c r="V180" s="21">
        <f>+I180/'Total x Ano'!$G$30</f>
        <v>1.8089610128683084E-4</v>
      </c>
      <c r="W180" s="21">
        <f>+J180/'Total x Ano'!$G$30</f>
        <v>1.1902885971496595E-4</v>
      </c>
      <c r="X180" s="21">
        <f>+K180/'Total x Ano'!$G$30</f>
        <v>2.7397673041429952E-3</v>
      </c>
      <c r="Y180" s="21">
        <f>+L180/'Total x Ano'!$G$30</f>
        <v>1.4714267108412815E-2</v>
      </c>
    </row>
    <row r="181" spans="1:25" x14ac:dyDescent="0.25">
      <c r="A181" s="1" t="s">
        <v>545</v>
      </c>
      <c r="B181" s="174">
        <f>tab_dinamicas!M702</f>
        <v>261054.54357254854</v>
      </c>
      <c r="C181" s="174">
        <f>tab_dinamicas!N702</f>
        <v>121290.58065820721</v>
      </c>
      <c r="D181" s="174">
        <f>tab_dinamicas!O702</f>
        <v>1533072.0002338872</v>
      </c>
      <c r="E181" s="174">
        <f>tab_dinamicas!P702</f>
        <v>30085.948505656896</v>
      </c>
      <c r="F181" s="174">
        <f>tab_dinamicas!Q702</f>
        <v>651110.35164113308</v>
      </c>
      <c r="G181" s="174">
        <f>tab_dinamicas!R702</f>
        <v>192215.28848152826</v>
      </c>
      <c r="H181" s="174">
        <f>tab_dinamicas!S702</f>
        <v>76532.332100850981</v>
      </c>
      <c r="I181" s="174">
        <f>tab_dinamicas!T702</f>
        <v>30582.531400034182</v>
      </c>
      <c r="J181" s="174">
        <f>tab_dinamicas!U702</f>
        <v>57910.040215041547</v>
      </c>
      <c r="K181" s="174">
        <f>tab_dinamicas!V702</f>
        <v>400777.07678135252</v>
      </c>
      <c r="L181" s="174">
        <f t="shared" si="10"/>
        <v>3354630.6935902406</v>
      </c>
      <c r="N181" s="124" t="s">
        <v>545</v>
      </c>
      <c r="O181" s="21">
        <f>+B181/'Total x Ano'!$G$30</f>
        <v>3.2337964230779192E-3</v>
      </c>
      <c r="P181" s="21">
        <f>+C181/'Total x Ano'!$G$30</f>
        <v>1.5024792923267073E-3</v>
      </c>
      <c r="Q181" s="21">
        <f>+D181/'Total x Ano'!$G$30</f>
        <v>1.8990831122230586E-2</v>
      </c>
      <c r="R181" s="21">
        <f>+E181/'Total x Ano'!$G$30</f>
        <v>3.7268775839353197E-4</v>
      </c>
      <c r="S181" s="21">
        <f>+F181/'Total x Ano'!$G$30</f>
        <v>8.065587740214741E-3</v>
      </c>
      <c r="T181" s="21">
        <f>+G181/'Total x Ano'!$G$30</f>
        <v>2.3810545637169282E-3</v>
      </c>
      <c r="U181" s="21">
        <f>+H181/'Total x Ano'!$G$30</f>
        <v>9.4803935764008044E-4</v>
      </c>
      <c r="V181" s="21">
        <f>+I181/'Total x Ano'!$G$30</f>
        <v>3.7883914716318453E-4</v>
      </c>
      <c r="W181" s="21">
        <f>+J181/'Total x Ano'!$G$30</f>
        <v>7.1735691072412463E-4</v>
      </c>
      <c r="X181" s="21">
        <f>+K181/'Total x Ano'!$G$30</f>
        <v>4.9646003460077212E-3</v>
      </c>
      <c r="Y181" s="21">
        <f>+L181/'Total x Ano'!$G$30</f>
        <v>4.1555272661495522E-2</v>
      </c>
    </row>
    <row r="182" spans="1:25" x14ac:dyDescent="0.25">
      <c r="A182" s="1" t="s">
        <v>546</v>
      </c>
      <c r="B182" s="174">
        <f>tab_dinamicas!M703</f>
        <v>18578.749693268583</v>
      </c>
      <c r="C182" s="174">
        <f>tab_dinamicas!N703</f>
        <v>17233.738014197723</v>
      </c>
      <c r="D182" s="174">
        <f>tab_dinamicas!O703</f>
        <v>390543.65874035616</v>
      </c>
      <c r="E182" s="174">
        <f>tab_dinamicas!P703</f>
        <v>3288.9671429228542</v>
      </c>
      <c r="F182" s="174">
        <f>tab_dinamicas!Q703</f>
        <v>180798.47039280622</v>
      </c>
      <c r="G182" s="174">
        <f>tab_dinamicas!R703</f>
        <v>33859.728438518643</v>
      </c>
      <c r="H182" s="174">
        <f>tab_dinamicas!S703</f>
        <v>22336.491620432113</v>
      </c>
      <c r="I182" s="174">
        <f>tab_dinamicas!T703</f>
        <v>19622.806717928626</v>
      </c>
      <c r="J182" s="174">
        <f>tab_dinamicas!U703</f>
        <v>959.37974149938862</v>
      </c>
      <c r="K182" s="174">
        <f>tab_dinamicas!V703</f>
        <v>78682.056144487928</v>
      </c>
      <c r="L182" s="174">
        <f t="shared" si="10"/>
        <v>765904.04664641817</v>
      </c>
      <c r="N182" s="124" t="s">
        <v>546</v>
      </c>
      <c r="O182" s="21">
        <f>+B182/'Total x Ano'!$G$30</f>
        <v>2.3014307079721592E-4</v>
      </c>
      <c r="P182" s="21">
        <f>+C182/'Total x Ano'!$G$30</f>
        <v>2.1348182484740689E-4</v>
      </c>
      <c r="Q182" s="21">
        <f>+D182/'Total x Ano'!$G$30</f>
        <v>4.8378345360587426E-3</v>
      </c>
      <c r="R182" s="21">
        <f>+E182/'Total x Ano'!$G$30</f>
        <v>4.0741869637097375E-5</v>
      </c>
      <c r="S182" s="21">
        <f>+F182/'Total x Ano'!$G$30</f>
        <v>2.2396294615409902E-3</v>
      </c>
      <c r="T182" s="21">
        <f>+G182/'Total x Ano'!$G$30</f>
        <v>4.1943521538609753E-4</v>
      </c>
      <c r="U182" s="21">
        <f>+H182/'Total x Ano'!$G$30</f>
        <v>2.7669185802234347E-4</v>
      </c>
      <c r="V182" s="21">
        <f>+I182/'Total x Ano'!$G$30</f>
        <v>2.4307626025881493E-4</v>
      </c>
      <c r="W182" s="21">
        <f>+J182/'Total x Ano'!$G$30</f>
        <v>1.1884255044854089E-5</v>
      </c>
      <c r="X182" s="21">
        <f>+K182/'Total x Ano'!$G$30</f>
        <v>9.7466892641824587E-4</v>
      </c>
      <c r="Y182" s="21">
        <f>+L182/'Total x Ano'!$G$30</f>
        <v>9.4875872780118085E-3</v>
      </c>
    </row>
    <row r="183" spans="1:25" x14ac:dyDescent="0.25">
      <c r="A183" s="1" t="s">
        <v>547</v>
      </c>
      <c r="B183" s="174">
        <f>tab_dinamicas!M704</f>
        <v>407953.21058608068</v>
      </c>
      <c r="C183" s="174">
        <f>tab_dinamicas!N704</f>
        <v>178736.80512114859</v>
      </c>
      <c r="D183" s="174">
        <f>tab_dinamicas!O704</f>
        <v>8960394.4509320054</v>
      </c>
      <c r="E183" s="174">
        <f>tab_dinamicas!P704</f>
        <v>158456.67523376452</v>
      </c>
      <c r="F183" s="174">
        <f>tab_dinamicas!Q704</f>
        <v>1417975.474970608</v>
      </c>
      <c r="G183" s="174">
        <f>tab_dinamicas!R704</f>
        <v>308615.51927595405</v>
      </c>
      <c r="H183" s="174">
        <f>tab_dinamicas!S704</f>
        <v>105752.38494992052</v>
      </c>
      <c r="I183" s="174">
        <f>tab_dinamicas!T704</f>
        <v>195244.66547068107</v>
      </c>
      <c r="J183" s="174">
        <f>tab_dinamicas!U704</f>
        <v>169861.96785812796</v>
      </c>
      <c r="K183" s="174">
        <f>tab_dinamicas!V704</f>
        <v>938736.16364806937</v>
      </c>
      <c r="L183" s="174">
        <f t="shared" si="10"/>
        <v>12841727.318046359</v>
      </c>
      <c r="N183" s="124" t="s">
        <v>547</v>
      </c>
      <c r="O183" s="21">
        <f>+B183/'Total x Ano'!$G$30</f>
        <v>5.0534942434732879E-3</v>
      </c>
      <c r="P183" s="21">
        <f>+C183/'Total x Ano'!$G$30</f>
        <v>2.2140907151555335E-3</v>
      </c>
      <c r="Q183" s="21">
        <f>+D183/'Total x Ano'!$G$30</f>
        <v>0.11099631183679641</v>
      </c>
      <c r="R183" s="21">
        <f>+E183/'Total x Ano'!$G$30</f>
        <v>1.9628719062741145E-3</v>
      </c>
      <c r="S183" s="21">
        <f>+F183/'Total x Ano'!$G$30</f>
        <v>1.7565080294026158E-2</v>
      </c>
      <c r="T183" s="21">
        <f>+G183/'Total x Ano'!$G$30</f>
        <v>3.8229549606117658E-3</v>
      </c>
      <c r="U183" s="21">
        <f>+H183/'Total x Ano'!$G$30</f>
        <v>1.3100008890976208E-3</v>
      </c>
      <c r="V183" s="21">
        <f>+I183/'Total x Ano'!$G$30</f>
        <v>2.4185807769657487E-3</v>
      </c>
      <c r="W183" s="21">
        <f>+J183/'Total x Ano'!$G$30</f>
        <v>2.1041542374991735E-3</v>
      </c>
      <c r="X183" s="21">
        <f>+K183/'Total x Ano'!$G$30</f>
        <v>1.1628534047618986E-2</v>
      </c>
      <c r="Y183" s="21">
        <f>+L183/'Total x Ano'!$G$30</f>
        <v>0.15907607390751879</v>
      </c>
    </row>
    <row r="184" spans="1:25" x14ac:dyDescent="0.25">
      <c r="A184" s="1" t="s">
        <v>548</v>
      </c>
      <c r="B184" s="174">
        <f>tab_dinamicas!M705</f>
        <v>1854544.3293967275</v>
      </c>
      <c r="C184" s="174">
        <f>tab_dinamicas!N705</f>
        <v>583981.4587771066</v>
      </c>
      <c r="D184" s="174">
        <f>tab_dinamicas!O705</f>
        <v>13176984.06332639</v>
      </c>
      <c r="E184" s="174">
        <f>tab_dinamicas!P705</f>
        <v>1155891.1924806589</v>
      </c>
      <c r="F184" s="174">
        <f>tab_dinamicas!Q705</f>
        <v>6307974.5098048626</v>
      </c>
      <c r="G184" s="174">
        <f>tab_dinamicas!R705</f>
        <v>1134083.0168139627</v>
      </c>
      <c r="H184" s="174">
        <f>tab_dinamicas!S705</f>
        <v>357161.55825388752</v>
      </c>
      <c r="I184" s="174">
        <f>tab_dinamicas!T705</f>
        <v>1036707.5827753203</v>
      </c>
      <c r="J184" s="174">
        <f>tab_dinamicas!U705</f>
        <v>121041.15429334475</v>
      </c>
      <c r="K184" s="174">
        <f>tab_dinamicas!V705</f>
        <v>7382475.0814825259</v>
      </c>
      <c r="L184" s="174">
        <f t="shared" si="10"/>
        <v>33110843.947404787</v>
      </c>
      <c r="N184" s="124" t="s">
        <v>548</v>
      </c>
      <c r="O184" s="21">
        <f>+B184/'Total x Ano'!$G$30</f>
        <v>2.2973048991104476E-2</v>
      </c>
      <c r="P184" s="21">
        <f>+C184/'Total x Ano'!$G$30</f>
        <v>7.2340328832944216E-3</v>
      </c>
      <c r="Q184" s="21">
        <f>+D184/'Total x Ano'!$G$30</f>
        <v>0.16322904534736662</v>
      </c>
      <c r="R184" s="21">
        <f>+E184/'Total x Ano'!$G$30</f>
        <v>1.4318528046122426E-2</v>
      </c>
      <c r="S184" s="21">
        <f>+F184/'Total x Ano'!$G$30</f>
        <v>7.8139629854803647E-2</v>
      </c>
      <c r="T184" s="21">
        <f>+G184/'Total x Ano'!$G$30</f>
        <v>1.4048380668108229E-2</v>
      </c>
      <c r="U184" s="21">
        <f>+H184/'Total x Ano'!$G$30</f>
        <v>4.4243159063093633E-3</v>
      </c>
      <c r="V184" s="21">
        <f>+I184/'Total x Ano'!$G$30</f>
        <v>1.2842148721402765E-2</v>
      </c>
      <c r="W184" s="21">
        <f>+J184/'Total x Ano'!$G$30</f>
        <v>1.4993895392219527E-3</v>
      </c>
      <c r="X184" s="21">
        <f>+K184/'Total x Ano'!$G$30</f>
        <v>9.1449936803438561E-2</v>
      </c>
      <c r="Y184" s="21">
        <f>+L184/'Total x Ano'!$G$30</f>
        <v>0.41015845676117246</v>
      </c>
    </row>
    <row r="185" spans="1:25" x14ac:dyDescent="0.25">
      <c r="A185" s="1" t="s">
        <v>549</v>
      </c>
      <c r="B185" s="174">
        <f>tab_dinamicas!M706</f>
        <v>130837.35758170571</v>
      </c>
      <c r="C185" s="174">
        <f>tab_dinamicas!N706</f>
        <v>108688.21339700019</v>
      </c>
      <c r="D185" s="174">
        <f>tab_dinamicas!O706</f>
        <v>1277223.7463110278</v>
      </c>
      <c r="E185" s="174">
        <f>tab_dinamicas!P706</f>
        <v>66780.091993285008</v>
      </c>
      <c r="F185" s="174">
        <f>tab_dinamicas!Q706</f>
        <v>816464.48065189074</v>
      </c>
      <c r="G185" s="174">
        <f>tab_dinamicas!R706</f>
        <v>152225.58308237433</v>
      </c>
      <c r="H185" s="174">
        <f>tab_dinamicas!S706</f>
        <v>62016.283186580928</v>
      </c>
      <c r="I185" s="174">
        <f>tab_dinamicas!T706</f>
        <v>87886.390724753903</v>
      </c>
      <c r="J185" s="174">
        <f>tab_dinamicas!U706</f>
        <v>40444.465917625203</v>
      </c>
      <c r="K185" s="174">
        <f>tab_dinamicas!V706</f>
        <v>440708.39433939673</v>
      </c>
      <c r="L185" s="174">
        <f t="shared" si="10"/>
        <v>3183275.0071856403</v>
      </c>
      <c r="N185" s="124" t="s">
        <v>549</v>
      </c>
      <c r="O185" s="21">
        <f>+B185/'Total x Ano'!$G$30</f>
        <v>1.6207393794511924E-3</v>
      </c>
      <c r="P185" s="21">
        <f>+C185/'Total x Ano'!$G$30</f>
        <v>1.3463682757786275E-3</v>
      </c>
      <c r="Q185" s="21">
        <f>+D185/'Total x Ano'!$G$30</f>
        <v>1.5821527278428511E-2</v>
      </c>
      <c r="R185" s="21">
        <f>+E185/'Total x Ano'!$G$30</f>
        <v>8.2723410849459063E-4</v>
      </c>
      <c r="S185" s="21">
        <f>+F185/'Total x Ano'!$G$30</f>
        <v>1.0113901412976198E-2</v>
      </c>
      <c r="T185" s="21">
        <f>+G185/'Total x Ano'!$G$30</f>
        <v>1.8856846517054742E-3</v>
      </c>
      <c r="U185" s="21">
        <f>+H185/'Total x Ano'!$G$30</f>
        <v>7.68222732295097E-4</v>
      </c>
      <c r="V185" s="21">
        <f>+I185/'Total x Ano'!$G$30</f>
        <v>1.0886870309688938E-3</v>
      </c>
      <c r="W185" s="21">
        <f>+J185/'Total x Ano'!$G$30</f>
        <v>5.0100322878067873E-4</v>
      </c>
      <c r="X185" s="21">
        <f>+K185/'Total x Ano'!$G$30</f>
        <v>5.4592469823804991E-3</v>
      </c>
      <c r="Y185" s="21">
        <f>+L185/'Total x Ano'!$G$30</f>
        <v>3.943261508125976E-2</v>
      </c>
    </row>
    <row r="186" spans="1:25" x14ac:dyDescent="0.25">
      <c r="A186" s="1" t="s">
        <v>550</v>
      </c>
      <c r="B186" s="174">
        <f>tab_dinamicas!M707</f>
        <v>89463.294357428822</v>
      </c>
      <c r="C186" s="174">
        <f>tab_dinamicas!N707</f>
        <v>32866.143134325532</v>
      </c>
      <c r="D186" s="174">
        <f>tab_dinamicas!O707</f>
        <v>864896.94204511528</v>
      </c>
      <c r="E186" s="174">
        <f>tab_dinamicas!P707</f>
        <v>24080.991833018899</v>
      </c>
      <c r="F186" s="174">
        <f>tab_dinamicas!Q707</f>
        <v>253563.52509827865</v>
      </c>
      <c r="G186" s="174">
        <f>tab_dinamicas!R707</f>
        <v>117602.973986709</v>
      </c>
      <c r="H186" s="174">
        <f>tab_dinamicas!S707</f>
        <v>76438.113919699623</v>
      </c>
      <c r="I186" s="174">
        <f>tab_dinamicas!T707</f>
        <v>38538.19352528944</v>
      </c>
      <c r="J186" s="174">
        <f>tab_dinamicas!U707</f>
        <v>1004.8491682110821</v>
      </c>
      <c r="K186" s="174">
        <f>tab_dinamicas!V707</f>
        <v>225802.53938787139</v>
      </c>
      <c r="L186" s="174">
        <f t="shared" si="10"/>
        <v>1724257.5664559477</v>
      </c>
      <c r="N186" s="124" t="s">
        <v>550</v>
      </c>
      <c r="O186" s="21">
        <f>+B186/'Total x Ano'!$G$30</f>
        <v>1.1082208236280727E-3</v>
      </c>
      <c r="P186" s="21">
        <f>+C186/'Total x Ano'!$G$30</f>
        <v>4.0712724112619141E-4</v>
      </c>
      <c r="Q186" s="21">
        <f>+D186/'Total x Ano'!$G$30</f>
        <v>1.0713855423624333E-2</v>
      </c>
      <c r="R186" s="21">
        <f>+E186/'Total x Ano'!$G$30</f>
        <v>2.9830174257106443E-4</v>
      </c>
      <c r="S186" s="21">
        <f>+F186/'Total x Ano'!$G$30</f>
        <v>3.1410019119547197E-3</v>
      </c>
      <c r="T186" s="21">
        <f>+G186/'Total x Ano'!$G$30</f>
        <v>1.4567993010849722E-3</v>
      </c>
      <c r="U186" s="21">
        <f>+H186/'Total x Ano'!$G$30</f>
        <v>9.4687223596111412E-4</v>
      </c>
      <c r="V186" s="21">
        <f>+I186/'Total x Ano'!$G$30</f>
        <v>4.7738940172604852E-4</v>
      </c>
      <c r="W186" s="21">
        <f>+J186/'Total x Ano'!$G$30</f>
        <v>1.2447504653336062E-5</v>
      </c>
      <c r="X186" s="21">
        <f>+K186/'Total x Ano'!$G$30</f>
        <v>2.7971144811409225E-3</v>
      </c>
      <c r="Y186" s="21">
        <f>+L186/'Total x Ano'!$G$30</f>
        <v>2.1359130067470776E-2</v>
      </c>
    </row>
    <row r="187" spans="1:25" x14ac:dyDescent="0.25">
      <c r="A187" s="1" t="s">
        <v>551</v>
      </c>
      <c r="B187" s="174">
        <f>tab_dinamicas!M708</f>
        <v>335593.91799455986</v>
      </c>
      <c r="C187" s="174">
        <f>tab_dinamicas!N708</f>
        <v>41513.615508302828</v>
      </c>
      <c r="D187" s="174">
        <f>tab_dinamicas!O708</f>
        <v>1462946.2492371849</v>
      </c>
      <c r="E187" s="174">
        <f>tab_dinamicas!P708</f>
        <v>16012.851720331417</v>
      </c>
      <c r="F187" s="174">
        <f>tab_dinamicas!Q708</f>
        <v>675602.8743546491</v>
      </c>
      <c r="G187" s="174">
        <f>tab_dinamicas!R708</f>
        <v>144905.03539376927</v>
      </c>
      <c r="H187" s="174">
        <f>tab_dinamicas!S708</f>
        <v>51093.12824494989</v>
      </c>
      <c r="I187" s="174">
        <f>tab_dinamicas!T708</f>
        <v>44289.452440029476</v>
      </c>
      <c r="J187" s="174">
        <f>tab_dinamicas!U708</f>
        <v>23892.32142312733</v>
      </c>
      <c r="K187" s="174">
        <f>tab_dinamicas!V708</f>
        <v>414557.84825917857</v>
      </c>
      <c r="L187" s="174">
        <f t="shared" si="10"/>
        <v>3210407.2945760828</v>
      </c>
      <c r="N187" s="124" t="s">
        <v>551</v>
      </c>
      <c r="O187" s="21">
        <f>+B187/'Total x Ano'!$G$30</f>
        <v>4.1571481452339371E-3</v>
      </c>
      <c r="P187" s="21">
        <f>+C187/'Total x Ano'!$G$30</f>
        <v>5.14247250795211E-4</v>
      </c>
      <c r="Q187" s="21">
        <f>+D187/'Total x Ano'!$G$30</f>
        <v>1.8122152877311368E-2</v>
      </c>
      <c r="R187" s="21">
        <f>+E187/'Total x Ano'!$G$30</f>
        <v>1.9835817414951156E-4</v>
      </c>
      <c r="S187" s="21">
        <f>+F187/'Total x Ano'!$G$30</f>
        <v>8.3689872951859482E-3</v>
      </c>
      <c r="T187" s="21">
        <f>+G187/'Total x Ano'!$G$30</f>
        <v>1.7950018365113249E-3</v>
      </c>
      <c r="U187" s="21">
        <f>+H187/'Total x Ano'!$G$30</f>
        <v>6.3291285070647869E-4</v>
      </c>
      <c r="V187" s="21">
        <f>+I187/'Total x Ano'!$G$30</f>
        <v>5.4863275283636049E-4</v>
      </c>
      <c r="W187" s="21">
        <f>+J187/'Total x Ano'!$G$30</f>
        <v>2.9596459996362903E-4</v>
      </c>
      <c r="X187" s="21">
        <f>+K187/'Total x Ano'!$G$30</f>
        <v>5.1353087692451952E-3</v>
      </c>
      <c r="Y187" s="21">
        <f>+L187/'Total x Ano'!$G$30</f>
        <v>3.9768714551938963E-2</v>
      </c>
    </row>
    <row r="188" spans="1:25" x14ac:dyDescent="0.25">
      <c r="A188" s="1" t="s">
        <v>552</v>
      </c>
      <c r="B188" s="174">
        <f>tab_dinamicas!M709</f>
        <v>7253.376346245499</v>
      </c>
      <c r="C188" s="174">
        <f>tab_dinamicas!N709</f>
        <v>13939.793573677161</v>
      </c>
      <c r="D188" s="174">
        <f>tab_dinamicas!O709</f>
        <v>241369.48215364423</v>
      </c>
      <c r="E188" s="174">
        <f>tab_dinamicas!P709</f>
        <v>5120.8648356260928</v>
      </c>
      <c r="F188" s="174">
        <f>tab_dinamicas!Q709</f>
        <v>47747.194910208571</v>
      </c>
      <c r="G188" s="174">
        <f>tab_dinamicas!R709</f>
        <v>14532.512262320353</v>
      </c>
      <c r="H188" s="174">
        <f>tab_dinamicas!S709</f>
        <v>11454.034546707326</v>
      </c>
      <c r="I188" s="174">
        <f>tab_dinamicas!T709</f>
        <v>2049.212452235412</v>
      </c>
      <c r="J188" s="174">
        <f>tab_dinamicas!U709</f>
        <v>968.41246597999475</v>
      </c>
      <c r="K188" s="174">
        <f>tab_dinamicas!V709</f>
        <v>56641.429414028753</v>
      </c>
      <c r="L188" s="174">
        <f t="shared" si="10"/>
        <v>401076.31296067347</v>
      </c>
      <c r="N188" s="124" t="s">
        <v>552</v>
      </c>
      <c r="O188" s="21">
        <f>+B188/'Total x Ano'!$G$30</f>
        <v>8.985073449682419E-5</v>
      </c>
      <c r="P188" s="21">
        <f>+C188/'Total x Ano'!$G$30</f>
        <v>1.7267829925539759E-4</v>
      </c>
      <c r="Q188" s="21">
        <f>+D188/'Total x Ano'!$G$30</f>
        <v>2.9899489867017308E-3</v>
      </c>
      <c r="R188" s="21">
        <f>+E188/'Total x Ano'!$G$30</f>
        <v>6.3434384867969487E-5</v>
      </c>
      <c r="S188" s="21">
        <f>+F188/'Total x Ano'!$G$30</f>
        <v>5.9146531602016252E-4</v>
      </c>
      <c r="T188" s="21">
        <f>+G188/'Total x Ano'!$G$30</f>
        <v>1.8002056401354044E-4</v>
      </c>
      <c r="U188" s="21">
        <f>+H188/'Total x Ano'!$G$30</f>
        <v>1.4188611866339509E-4</v>
      </c>
      <c r="V188" s="21">
        <f>+I188/'Total x Ano'!$G$30</f>
        <v>2.5384487883176794E-5</v>
      </c>
      <c r="W188" s="21">
        <f>+J188/'Total x Ano'!$G$30</f>
        <v>1.1996147340296612E-5</v>
      </c>
      <c r="X188" s="21">
        <f>+K188/'Total x Ano'!$G$30</f>
        <v>7.0164207575342777E-4</v>
      </c>
      <c r="Y188" s="21">
        <f>+L188/'Total x Ano'!$G$30</f>
        <v>4.9683071149959224E-3</v>
      </c>
    </row>
    <row r="189" spans="1:25" x14ac:dyDescent="0.25">
      <c r="A189" s="1" t="s">
        <v>553</v>
      </c>
      <c r="B189" s="174">
        <f>tab_dinamicas!M710</f>
        <v>11177.645247944873</v>
      </c>
      <c r="C189" s="174">
        <f>tab_dinamicas!N710</f>
        <v>4990.4551093191203</v>
      </c>
      <c r="D189" s="174">
        <f>tab_dinamicas!O710</f>
        <v>225142.56648591525</v>
      </c>
      <c r="E189" s="174">
        <f>tab_dinamicas!P710</f>
        <v>20858.727267366514</v>
      </c>
      <c r="F189" s="174">
        <f>tab_dinamicas!Q710</f>
        <v>19601.695753476921</v>
      </c>
      <c r="G189" s="174">
        <f>tab_dinamicas!R710</f>
        <v>20118.863115354703</v>
      </c>
      <c r="H189" s="174">
        <f>tab_dinamicas!S710</f>
        <v>6693.8204733493003</v>
      </c>
      <c r="I189" s="174">
        <f>tab_dinamicas!T710</f>
        <v>12702.79046945506</v>
      </c>
      <c r="J189" s="174">
        <f>tab_dinamicas!U710</f>
        <v>560.10847450208007</v>
      </c>
      <c r="K189" s="174">
        <f>tab_dinamicas!V710</f>
        <v>46305.184911677512</v>
      </c>
      <c r="L189" s="174">
        <f t="shared" si="10"/>
        <v>368151.85730836133</v>
      </c>
      <c r="N189" s="124" t="s">
        <v>553</v>
      </c>
      <c r="O189" s="21">
        <f>+B189/'Total x Ano'!$G$30</f>
        <v>1.3846236394346757E-4</v>
      </c>
      <c r="P189" s="21">
        <f>+C189/'Total x Ano'!$G$30</f>
        <v>6.1818942743519897E-5</v>
      </c>
      <c r="Q189" s="21">
        <f>+D189/'Total x Ano'!$G$30</f>
        <v>2.788939109126832E-3</v>
      </c>
      <c r="R189" s="21">
        <f>+E189/'Total x Ano'!$G$30</f>
        <v>2.58386146833802E-4</v>
      </c>
      <c r="S189" s="21">
        <f>+F189/'Total x Ano'!$G$30</f>
        <v>2.428147495400303E-4</v>
      </c>
      <c r="T189" s="21">
        <f>+G189/'Total x Ano'!$G$30</f>
        <v>2.4922112708123653E-4</v>
      </c>
      <c r="U189" s="21">
        <f>+H189/'Total x Ano'!$G$30</f>
        <v>8.2919271992778164E-5</v>
      </c>
      <c r="V189" s="21">
        <f>+I189/'Total x Ano'!$G$30</f>
        <v>1.5735500260242042E-4</v>
      </c>
      <c r="W189" s="21">
        <f>+J189/'Total x Ano'!$G$30</f>
        <v>6.9383078210132446E-6</v>
      </c>
      <c r="X189" s="21">
        <f>+K189/'Total x Ano'!$G$30</f>
        <v>5.7360250960631276E-4</v>
      </c>
      <c r="Y189" s="21">
        <f>+L189/'Total x Ano'!$G$30</f>
        <v>4.5604575312914132E-3</v>
      </c>
    </row>
    <row r="190" spans="1:25" x14ac:dyDescent="0.25">
      <c r="A190" s="1" t="s">
        <v>554</v>
      </c>
      <c r="B190" s="174">
        <f>tab_dinamicas!M711</f>
        <v>65266.530288477174</v>
      </c>
      <c r="C190" s="174">
        <f>tab_dinamicas!N711</f>
        <v>21771.715555390634</v>
      </c>
      <c r="D190" s="174">
        <f>tab_dinamicas!O711</f>
        <v>449365.21455830312</v>
      </c>
      <c r="E190" s="174">
        <f>tab_dinamicas!P711</f>
        <v>8542.0023748404947</v>
      </c>
      <c r="F190" s="174">
        <f>tab_dinamicas!Q711</f>
        <v>96172.163368802983</v>
      </c>
      <c r="G190" s="174">
        <f>tab_dinamicas!R711</f>
        <v>39718.392184195545</v>
      </c>
      <c r="H190" s="174">
        <f>tab_dinamicas!S711</f>
        <v>24975.547786317624</v>
      </c>
      <c r="I190" s="174">
        <f>tab_dinamicas!T711</f>
        <v>9533.7106870015705</v>
      </c>
      <c r="J190" s="174">
        <f>tab_dinamicas!U711</f>
        <v>1152.3137145570224</v>
      </c>
      <c r="K190" s="174">
        <f>tab_dinamicas!V711</f>
        <v>110415.60316119855</v>
      </c>
      <c r="L190" s="174">
        <f t="shared" si="10"/>
        <v>826913.19367908477</v>
      </c>
      <c r="N190" s="124" t="s">
        <v>554</v>
      </c>
      <c r="O190" s="21">
        <f>+B190/'Total x Ano'!$G$30</f>
        <v>8.0848495990620351E-4</v>
      </c>
      <c r="P190" s="21">
        <f>+C190/'Total x Ano'!$G$30</f>
        <v>2.6969573072274872E-4</v>
      </c>
      <c r="Q190" s="21">
        <f>+D190/'Total x Ano'!$G$30</f>
        <v>5.5664827878793158E-3</v>
      </c>
      <c r="R190" s="21">
        <f>+E190/'Total x Ano'!$G$30</f>
        <v>1.0581350681607909E-4</v>
      </c>
      <c r="S190" s="21">
        <f>+F190/'Total x Ano'!$G$30</f>
        <v>1.1913265084209168E-3</v>
      </c>
      <c r="T190" s="21">
        <f>+G190/'Total x Ano'!$G$30</f>
        <v>4.9200903695423705E-4</v>
      </c>
      <c r="U190" s="21">
        <f>+H190/'Total x Ano'!$G$30</f>
        <v>3.0938299709524223E-4</v>
      </c>
      <c r="V190" s="21">
        <f>+I190/'Total x Ano'!$G$30</f>
        <v>1.1809822995751674E-4</v>
      </c>
      <c r="W190" s="21">
        <f>+J190/'Total x Ano'!$G$30</f>
        <v>1.4274212267684803E-5</v>
      </c>
      <c r="X190" s="21">
        <f>+K190/'Total x Ano'!$G$30</f>
        <v>1.3677662057448366E-3</v>
      </c>
      <c r="Y190" s="21">
        <f>+L190/'Total x Ano'!$G$30</f>
        <v>1.0243334175764783E-2</v>
      </c>
    </row>
    <row r="191" spans="1:25" x14ac:dyDescent="0.25">
      <c r="A191" s="1" t="s">
        <v>555</v>
      </c>
      <c r="B191" s="174">
        <f>tab_dinamicas!M712</f>
        <v>22888.650785915263</v>
      </c>
      <c r="C191" s="174">
        <f>tab_dinamicas!N712</f>
        <v>26802.285247282649</v>
      </c>
      <c r="D191" s="174">
        <f>tab_dinamicas!O712</f>
        <v>1430577.9515187216</v>
      </c>
      <c r="E191" s="174">
        <f>tab_dinamicas!P712</f>
        <v>3811.5202852404141</v>
      </c>
      <c r="F191" s="174">
        <f>tab_dinamicas!Q712</f>
        <v>357920.68943924794</v>
      </c>
      <c r="G191" s="174">
        <f>tab_dinamicas!R712</f>
        <v>85204.706050895125</v>
      </c>
      <c r="H191" s="174">
        <f>tab_dinamicas!S712</f>
        <v>19975.535921828468</v>
      </c>
      <c r="I191" s="174">
        <f>tab_dinamicas!T712</f>
        <v>5182.0686183088737</v>
      </c>
      <c r="J191" s="174">
        <f>tab_dinamicas!U712</f>
        <v>13717.270368337238</v>
      </c>
      <c r="K191" s="174">
        <f>tab_dinamicas!V712</f>
        <v>303397.73702689668</v>
      </c>
      <c r="L191" s="174">
        <f t="shared" si="10"/>
        <v>2269478.415262674</v>
      </c>
      <c r="N191" s="124" t="s">
        <v>555</v>
      </c>
      <c r="O191" s="21">
        <f>+B191/'Total x Ano'!$G$30</f>
        <v>2.8353169428749117E-4</v>
      </c>
      <c r="P191" s="21">
        <f>+C191/'Total x Ano'!$G$30</f>
        <v>3.3201159028626426E-4</v>
      </c>
      <c r="Q191" s="21">
        <f>+D191/'Total x Ano'!$G$30</f>
        <v>1.7721192664358787E-2</v>
      </c>
      <c r="R191" s="21">
        <f>+E191/'Total x Ano'!$G$30</f>
        <v>4.7214963188235048E-5</v>
      </c>
      <c r="S191" s="21">
        <f>+F191/'Total x Ano'!$G$30</f>
        <v>4.4337195952023831E-3</v>
      </c>
      <c r="T191" s="21">
        <f>+G191/'Total x Ano'!$G$30</f>
        <v>1.0554678339862625E-3</v>
      </c>
      <c r="U191" s="21">
        <f>+H191/'Total x Ano'!$G$30</f>
        <v>2.4744567065970854E-4</v>
      </c>
      <c r="V191" s="21">
        <f>+I191/'Total x Ano'!$G$30</f>
        <v>6.4192542802360742E-5</v>
      </c>
      <c r="W191" s="21">
        <f>+J191/'Total x Ano'!$G$30</f>
        <v>1.6992180731454731E-4</v>
      </c>
      <c r="X191" s="21">
        <f>+K191/'Total x Ano'!$G$30</f>
        <v>3.7583200174980021E-3</v>
      </c>
      <c r="Y191" s="21">
        <f>+L191/'Total x Ano'!$G$30</f>
        <v>2.8113018379584038E-2</v>
      </c>
    </row>
    <row r="192" spans="1:25" x14ac:dyDescent="0.25">
      <c r="A192" s="1" t="s">
        <v>95</v>
      </c>
      <c r="B192" s="154">
        <f t="shared" ref="B192:K192" si="11">SUM(B165:B191)</f>
        <v>3733279.1011491567</v>
      </c>
      <c r="C192" s="154">
        <f t="shared" si="11"/>
        <v>1438777.4691587982</v>
      </c>
      <c r="D192" s="154">
        <f t="shared" si="11"/>
        <v>33566174.575455412</v>
      </c>
      <c r="E192" s="154">
        <f t="shared" si="11"/>
        <v>1546393.7189294463</v>
      </c>
      <c r="F192" s="154">
        <f t="shared" si="11"/>
        <v>11617195.47381537</v>
      </c>
      <c r="G192" s="154">
        <f t="shared" si="11"/>
        <v>2479660.8139069555</v>
      </c>
      <c r="H192" s="154">
        <f t="shared" si="11"/>
        <v>960550.48554614722</v>
      </c>
      <c r="I192" s="154">
        <f t="shared" si="11"/>
        <v>1543236.589846761</v>
      </c>
      <c r="J192" s="154">
        <f t="shared" si="11"/>
        <v>536110.26734617434</v>
      </c>
      <c r="K192" s="154">
        <f t="shared" si="11"/>
        <v>11277939.15643274</v>
      </c>
      <c r="L192" s="174">
        <f t="shared" si="10"/>
        <v>68699317.651586965</v>
      </c>
      <c r="N192" s="124" t="s">
        <v>95</v>
      </c>
      <c r="O192" s="21">
        <f>+B192/'Total x Ano'!$G$30</f>
        <v>4.6245755536113202E-2</v>
      </c>
      <c r="P192" s="21">
        <f>+C192/'Total x Ano'!$G$30</f>
        <v>1.7822763663478652E-2</v>
      </c>
      <c r="Q192" s="21">
        <f>+D192/'Total x Ano'!$G$30</f>
        <v>0.41579883572626308</v>
      </c>
      <c r="R192" s="21">
        <f>+E192/'Total x Ano'!$G$30</f>
        <v>1.915585305855623E-2</v>
      </c>
      <c r="S192" s="21">
        <f>+F192/'Total x Ano'!$G$30</f>
        <v>0.14390726418818631</v>
      </c>
      <c r="T192" s="21">
        <f>+G192/'Total x Ano'!$G$30</f>
        <v>3.0716639368624309E-2</v>
      </c>
      <c r="U192" s="21">
        <f>+H192/'Total x Ano'!$G$30</f>
        <v>1.1898757561680406E-2</v>
      </c>
      <c r="V192" s="21">
        <f>+I192/'Total x Ano'!$G$30</f>
        <v>1.9116744324438582E-2</v>
      </c>
      <c r="W192" s="21">
        <f>+J192/'Total x Ano'!$G$30</f>
        <v>6.6410315683228414E-3</v>
      </c>
      <c r="X192" s="21">
        <f>+K192/'Total x Ano'!$G$30</f>
        <v>0.13970474830531815</v>
      </c>
      <c r="Y192" s="21">
        <f>+L192/'Total x Ano'!$G$30</f>
        <v>0.85100839330098177</v>
      </c>
    </row>
    <row r="193" spans="1:25" x14ac:dyDescent="0.25">
      <c r="A193" s="22"/>
      <c r="B193" s="176"/>
      <c r="C193" s="177"/>
      <c r="D193" s="177"/>
      <c r="E193" s="177"/>
      <c r="F193" s="177"/>
      <c r="G193" s="177"/>
      <c r="H193" s="177"/>
      <c r="I193" s="177"/>
      <c r="J193" s="177"/>
      <c r="K193" s="177"/>
      <c r="L193" s="176"/>
    </row>
    <row r="194" spans="1:25" x14ac:dyDescent="0.25">
      <c r="A194" s="1"/>
      <c r="B194" s="156"/>
      <c r="L194" s="156"/>
    </row>
    <row r="195" spans="1:25" s="134" customFormat="1" x14ac:dyDescent="0.25">
      <c r="A195" s="124"/>
      <c r="B195" s="173">
        <v>2013</v>
      </c>
      <c r="C195" s="156">
        <v>2013</v>
      </c>
      <c r="D195" s="156">
        <v>2013</v>
      </c>
      <c r="E195" s="156">
        <v>2013</v>
      </c>
      <c r="F195" s="156">
        <v>2013</v>
      </c>
      <c r="G195" s="156">
        <v>2013</v>
      </c>
      <c r="H195" s="156">
        <v>2013</v>
      </c>
      <c r="I195" s="156">
        <v>2013</v>
      </c>
      <c r="J195" s="156">
        <v>2013</v>
      </c>
      <c r="K195" s="156">
        <v>2013</v>
      </c>
      <c r="L195" s="156">
        <v>2013</v>
      </c>
      <c r="M195" s="159"/>
      <c r="N195" s="124"/>
      <c r="O195" s="16">
        <v>2013</v>
      </c>
      <c r="P195" s="124">
        <v>2013</v>
      </c>
      <c r="Q195" s="124">
        <v>2013</v>
      </c>
      <c r="R195" s="124">
        <v>2013</v>
      </c>
      <c r="S195" s="124">
        <v>2013</v>
      </c>
      <c r="T195" s="124">
        <v>2013</v>
      </c>
      <c r="U195" s="124">
        <v>2013</v>
      </c>
      <c r="V195" s="124">
        <v>2013</v>
      </c>
      <c r="W195" s="124">
        <v>2013</v>
      </c>
      <c r="X195" s="124">
        <v>2013</v>
      </c>
      <c r="Y195" s="124">
        <v>2013</v>
      </c>
    </row>
    <row r="196" spans="1:25" s="134" customFormat="1" x14ac:dyDescent="0.25">
      <c r="A196" s="124"/>
      <c r="B196" s="156" t="s">
        <v>780</v>
      </c>
      <c r="C196" s="156" t="s">
        <v>782</v>
      </c>
      <c r="D196" s="156" t="s">
        <v>23</v>
      </c>
      <c r="E196" s="156" t="s">
        <v>787</v>
      </c>
      <c r="F196" s="156" t="s">
        <v>788</v>
      </c>
      <c r="G196" s="156" t="s">
        <v>791</v>
      </c>
      <c r="H196" s="156" t="s">
        <v>25</v>
      </c>
      <c r="I196" s="156" t="s">
        <v>24</v>
      </c>
      <c r="J196" s="156" t="s">
        <v>35</v>
      </c>
      <c r="K196" s="156" t="s">
        <v>795</v>
      </c>
      <c r="L196" s="156" t="s">
        <v>935</v>
      </c>
      <c r="M196" s="159"/>
      <c r="N196" s="124"/>
      <c r="O196" s="124" t="s">
        <v>780</v>
      </c>
      <c r="P196" s="124" t="s">
        <v>782</v>
      </c>
      <c r="Q196" s="124" t="s">
        <v>23</v>
      </c>
      <c r="R196" s="124" t="s">
        <v>787</v>
      </c>
      <c r="S196" s="124" t="s">
        <v>788</v>
      </c>
      <c r="T196" s="124" t="s">
        <v>791</v>
      </c>
      <c r="U196" s="124" t="s">
        <v>25</v>
      </c>
      <c r="V196" s="124" t="s">
        <v>24</v>
      </c>
      <c r="W196" s="124" t="s">
        <v>35</v>
      </c>
      <c r="X196" s="124" t="s">
        <v>795</v>
      </c>
      <c r="Y196" s="124" t="s">
        <v>935</v>
      </c>
    </row>
    <row r="197" spans="1:25" x14ac:dyDescent="0.25">
      <c r="A197" s="1" t="s">
        <v>529</v>
      </c>
      <c r="B197" s="174">
        <f>tab_dinamicas!M718</f>
        <v>3304.1108313687364</v>
      </c>
      <c r="C197" s="174">
        <f>tab_dinamicas!N718</f>
        <v>1257.4949725728245</v>
      </c>
      <c r="D197" s="174">
        <f>tab_dinamicas!O718</f>
        <v>136863.77174144794</v>
      </c>
      <c r="E197" s="174">
        <f>tab_dinamicas!P718</f>
        <v>715.64762052843912</v>
      </c>
      <c r="F197" s="174">
        <f>tab_dinamicas!Q718</f>
        <v>15169.455348617099</v>
      </c>
      <c r="G197" s="174">
        <f>tab_dinamicas!R718</f>
        <v>8060.9196318810536</v>
      </c>
      <c r="H197" s="174">
        <f>tab_dinamicas!S718</f>
        <v>2302.7364361464693</v>
      </c>
      <c r="I197" s="174">
        <f>tab_dinamicas!T718</f>
        <v>2922.3815196356777</v>
      </c>
      <c r="J197" s="174">
        <f>tab_dinamicas!U718</f>
        <v>1178.3782275803153</v>
      </c>
      <c r="K197" s="174">
        <f>tab_dinamicas!V718</f>
        <v>10689.770014713335</v>
      </c>
      <c r="L197" s="174">
        <f>SUM(B197:K197)</f>
        <v>182464.66634449188</v>
      </c>
      <c r="N197" s="124" t="s">
        <v>529</v>
      </c>
      <c r="O197" s="21">
        <f>+B197/'Total x Ano'!$H$30</f>
        <v>4.0837670682461434E-5</v>
      </c>
      <c r="P197" s="21">
        <f>+C197/'Total x Ano'!$H$30</f>
        <v>1.5542204301151332E-5</v>
      </c>
      <c r="Q197" s="21">
        <f>+D197/'Total x Ano'!$H$30</f>
        <v>1.6915890307533912E-3</v>
      </c>
      <c r="R197" s="21">
        <f>+E197/'Total x Ano'!$H$30</f>
        <v>8.8451578483282405E-6</v>
      </c>
      <c r="S197" s="21">
        <f>+F197/'Total x Ano'!$H$30</f>
        <v>1.8748923797526034E-4</v>
      </c>
      <c r="T197" s="21">
        <f>+G197/'Total x Ano'!$H$30</f>
        <v>9.9630187401485951E-5</v>
      </c>
      <c r="U197" s="21">
        <f>+H197/'Total x Ano'!$H$30</f>
        <v>2.8461028411961214E-5</v>
      </c>
      <c r="V197" s="21">
        <f>+I197/'Total x Ano'!$H$30</f>
        <v>3.6119628002295177E-5</v>
      </c>
      <c r="W197" s="21">
        <f>+J197/'Total x Ano'!$H$30</f>
        <v>1.4564348610961321E-5</v>
      </c>
      <c r="X197" s="21">
        <f>+K197/'Total x Ano'!$H$30</f>
        <v>1.321218717567274E-4</v>
      </c>
      <c r="Y197" s="21">
        <f>+L197/'Total x Ano'!$H$30</f>
        <v>2.2552003657440233E-3</v>
      </c>
    </row>
    <row r="198" spans="1:25" x14ac:dyDescent="0.25">
      <c r="A198" s="1" t="s">
        <v>530</v>
      </c>
      <c r="B198" s="174">
        <f>tab_dinamicas!M719</f>
        <v>1887.7744417556162</v>
      </c>
      <c r="C198" s="174">
        <f>tab_dinamicas!N719</f>
        <v>2319.953050039639</v>
      </c>
      <c r="D198" s="174">
        <f>tab_dinamicas!O719</f>
        <v>46394.017445906393</v>
      </c>
      <c r="E198" s="174">
        <f>tab_dinamicas!P719</f>
        <v>0</v>
      </c>
      <c r="F198" s="174">
        <f>tab_dinamicas!Q719</f>
        <v>2290.4000834295293</v>
      </c>
      <c r="G198" s="174">
        <f>tab_dinamicas!R719</f>
        <v>1852.7015455725882</v>
      </c>
      <c r="H198" s="174">
        <f>tab_dinamicas!S719</f>
        <v>2129.4928483239191</v>
      </c>
      <c r="I198" s="174">
        <f>tab_dinamicas!T719</f>
        <v>859.08829137279713</v>
      </c>
      <c r="J198" s="174">
        <f>tab_dinamicas!U719</f>
        <v>11402.208888326168</v>
      </c>
      <c r="K198" s="174">
        <f>tab_dinamicas!V719</f>
        <v>2457.7078853309195</v>
      </c>
      <c r="L198" s="174">
        <f t="shared" ref="L198:L224" si="12">SUM(B198:K198)</f>
        <v>71593.344480057567</v>
      </c>
      <c r="N198" s="124" t="s">
        <v>530</v>
      </c>
      <c r="O198" s="21">
        <f>+B198/'Total x Ano'!$H$30</f>
        <v>2.3332241232128294E-5</v>
      </c>
      <c r="P198" s="21">
        <f>+C198/'Total x Ano'!$H$30</f>
        <v>2.8673819823726631E-5</v>
      </c>
      <c r="Q198" s="21">
        <f>+D198/'Total x Ano'!$H$30</f>
        <v>5.7341405987505669E-4</v>
      </c>
      <c r="R198" s="21">
        <f>+E198/'Total x Ano'!$H$30</f>
        <v>0</v>
      </c>
      <c r="S198" s="21">
        <f>+F198/'Total x Ano'!$H$30</f>
        <v>2.8308555345714711E-5</v>
      </c>
      <c r="T198" s="21">
        <f>+G198/'Total x Ano'!$H$30</f>
        <v>2.2898752327759637E-5</v>
      </c>
      <c r="U198" s="21">
        <f>+H198/'Total x Ano'!$H$30</f>
        <v>2.6319797397499569E-5</v>
      </c>
      <c r="V198" s="21">
        <f>+I198/'Total x Ano'!$H$30</f>
        <v>1.0618035084406497E-5</v>
      </c>
      <c r="W198" s="21">
        <f>+J198/'Total x Ano'!$H$30</f>
        <v>1.4092737059949237E-4</v>
      </c>
      <c r="X198" s="21">
        <f>+K198/'Total x Ano'!$H$30</f>
        <v>3.0376422092734542E-5</v>
      </c>
      <c r="Y198" s="21">
        <f>+L198/'Total x Ano'!$H$30</f>
        <v>8.848690537785189E-4</v>
      </c>
    </row>
    <row r="199" spans="1:25" x14ac:dyDescent="0.25">
      <c r="A199" s="1" t="s">
        <v>531</v>
      </c>
      <c r="B199" s="174">
        <f>tab_dinamicas!M720</f>
        <v>39999.224337251857</v>
      </c>
      <c r="C199" s="174">
        <f>tab_dinamicas!N720</f>
        <v>41629.214049266149</v>
      </c>
      <c r="D199" s="174">
        <f>tab_dinamicas!O720</f>
        <v>330034.00199900608</v>
      </c>
      <c r="E199" s="174">
        <f>tab_dinamicas!P720</f>
        <v>2130.3379652027015</v>
      </c>
      <c r="F199" s="174">
        <f>tab_dinamicas!Q720</f>
        <v>45082.357196438381</v>
      </c>
      <c r="G199" s="174">
        <f>tab_dinamicas!R720</f>
        <v>13568.045955022428</v>
      </c>
      <c r="H199" s="174">
        <f>tab_dinamicas!S720</f>
        <v>7682.1101030555456</v>
      </c>
      <c r="I199" s="174">
        <f>tab_dinamicas!T720</f>
        <v>9501.7026865302287</v>
      </c>
      <c r="J199" s="174">
        <f>tab_dinamicas!U720</f>
        <v>498.25582076045606</v>
      </c>
      <c r="K199" s="174">
        <f>tab_dinamicas!V720</f>
        <v>51957.207324413605</v>
      </c>
      <c r="L199" s="174">
        <f t="shared" si="12"/>
        <v>542082.45743694738</v>
      </c>
      <c r="N199" s="124" t="s">
        <v>531</v>
      </c>
      <c r="O199" s="21">
        <f>+B199/'Total x Ano'!$H$30</f>
        <v>4.9437662185257772E-4</v>
      </c>
      <c r="P199" s="21">
        <f>+C199/'Total x Ano'!$H$30</f>
        <v>5.1452273270427248E-4</v>
      </c>
      <c r="Q199" s="21">
        <f>+D199/'Total x Ano'!$H$30</f>
        <v>4.0791064753923547E-3</v>
      </c>
      <c r="R199" s="21">
        <f>+E199/'Total x Ano'!$H$30</f>
        <v>2.6330242750741431E-5</v>
      </c>
      <c r="S199" s="21">
        <f>+F199/'Total x Ano'!$H$30</f>
        <v>5.5720239142661651E-4</v>
      </c>
      <c r="T199" s="21">
        <f>+G199/'Total x Ano'!$H$30</f>
        <v>1.6769637000529331E-4</v>
      </c>
      <c r="U199" s="21">
        <f>+H199/'Total x Ano'!$H$30</f>
        <v>9.494823223137256E-5</v>
      </c>
      <c r="V199" s="21">
        <f>+I199/'Total x Ano'!$H$30</f>
        <v>1.1743776920292932E-4</v>
      </c>
      <c r="W199" s="21">
        <f>+J199/'Total x Ano'!$H$30</f>
        <v>6.1582701556672623E-6</v>
      </c>
      <c r="X199" s="21">
        <f>+K199/'Total x Ano'!$H$30</f>
        <v>6.4217316869356054E-4</v>
      </c>
      <c r="Y199" s="21">
        <f>+L199/'Total x Ano'!$H$30</f>
        <v>6.6999522744153857E-3</v>
      </c>
    </row>
    <row r="200" spans="1:25" x14ac:dyDescent="0.25">
      <c r="A200" s="1" t="s">
        <v>532</v>
      </c>
      <c r="B200" s="174">
        <f>tab_dinamicas!M721</f>
        <v>84.787048597559419</v>
      </c>
      <c r="C200" s="174">
        <f>tab_dinamicas!N721</f>
        <v>246.64041520321251</v>
      </c>
      <c r="D200" s="174">
        <f>tab_dinamicas!O721</f>
        <v>43250.750615456142</v>
      </c>
      <c r="E200" s="174">
        <f>tab_dinamicas!P721</f>
        <v>77.733017470482636</v>
      </c>
      <c r="F200" s="174">
        <f>tab_dinamicas!Q721</f>
        <v>5649.3088548044179</v>
      </c>
      <c r="G200" s="174">
        <f>tab_dinamicas!R721</f>
        <v>2447.4937509925217</v>
      </c>
      <c r="H200" s="174">
        <f>tab_dinamicas!S721</f>
        <v>3027.6751427414565</v>
      </c>
      <c r="I200" s="174">
        <f>tab_dinamicas!T721</f>
        <v>1146.2966340673277</v>
      </c>
      <c r="J200" s="174">
        <f>tab_dinamicas!U721</f>
        <v>363.98537883577558</v>
      </c>
      <c r="K200" s="174">
        <f>tab_dinamicas!V721</f>
        <v>2790.6351389814859</v>
      </c>
      <c r="L200" s="174">
        <f t="shared" si="12"/>
        <v>59085.305997150383</v>
      </c>
      <c r="N200" s="124" t="s">
        <v>532</v>
      </c>
      <c r="O200" s="21">
        <f>+B200/'Total x Ano'!$H$30</f>
        <v>1.0479386877378546E-6</v>
      </c>
      <c r="P200" s="21">
        <f>+C200/'Total x Ano'!$H$30</f>
        <v>3.0483904950857547E-6</v>
      </c>
      <c r="Q200" s="21">
        <f>+D200/'Total x Ano'!$H$30</f>
        <v>5.3456436558805946E-4</v>
      </c>
      <c r="R200" s="21">
        <f>+E200/'Total x Ano'!$H$30</f>
        <v>9.6075329510014456E-7</v>
      </c>
      <c r="S200" s="21">
        <f>+F200/'Total x Ano'!$H$30</f>
        <v>6.9823509673386529E-5</v>
      </c>
      <c r="T200" s="21">
        <f>+G200/'Total x Ano'!$H$30</f>
        <v>3.0250178913947131E-5</v>
      </c>
      <c r="U200" s="21">
        <f>+H200/'Total x Ano'!$H$30</f>
        <v>3.7421020880685926E-5</v>
      </c>
      <c r="V200" s="21">
        <f>+I200/'Total x Ano'!$H$30</f>
        <v>1.4167831176251283E-5</v>
      </c>
      <c r="W200" s="21">
        <f>+J200/'Total x Ano'!$H$30</f>
        <v>4.4987337873193531E-6</v>
      </c>
      <c r="X200" s="21">
        <f>+K200/'Total x Ano'!$H$30</f>
        <v>3.4491288161003196E-5</v>
      </c>
      <c r="Y200" s="21">
        <f>+L200/'Total x Ano'!$H$30</f>
        <v>7.3027401065857661E-4</v>
      </c>
    </row>
    <row r="201" spans="1:25" x14ac:dyDescent="0.25">
      <c r="A201" s="1" t="s">
        <v>533</v>
      </c>
      <c r="B201" s="174">
        <f>tab_dinamicas!M722</f>
        <v>21297.237052910368</v>
      </c>
      <c r="C201" s="174">
        <f>tab_dinamicas!N722</f>
        <v>19746.652449823705</v>
      </c>
      <c r="D201" s="174">
        <f>tab_dinamicas!O722</f>
        <v>280140.28774303669</v>
      </c>
      <c r="E201" s="174">
        <f>tab_dinamicas!P722</f>
        <v>3491.9867639620875</v>
      </c>
      <c r="F201" s="174">
        <f>tab_dinamicas!Q722</f>
        <v>78974.495253730143</v>
      </c>
      <c r="G201" s="174">
        <f>tab_dinamicas!R722</f>
        <v>32777.084780592719</v>
      </c>
      <c r="H201" s="174">
        <f>tab_dinamicas!S722</f>
        <v>9310.3047340950925</v>
      </c>
      <c r="I201" s="174">
        <f>tab_dinamicas!T722</f>
        <v>4000.2886474185907</v>
      </c>
      <c r="J201" s="174">
        <f>tab_dinamicas!U722</f>
        <v>80578.53409999689</v>
      </c>
      <c r="K201" s="174">
        <f>tab_dinamicas!V722</f>
        <v>61697.207650409342</v>
      </c>
      <c r="L201" s="174">
        <f t="shared" si="12"/>
        <v>592014.07917597564</v>
      </c>
      <c r="N201" s="124" t="s">
        <v>533</v>
      </c>
      <c r="O201" s="21">
        <f>+B201/'Total x Ano'!$H$30</f>
        <v>2.6322650710018143E-4</v>
      </c>
      <c r="P201" s="21">
        <f>+C201/'Total x Ano'!$H$30</f>
        <v>2.4406181601749252E-4</v>
      </c>
      <c r="Q201" s="21">
        <f>+D201/'Total x Ano'!$H$30</f>
        <v>3.4624373695724235E-3</v>
      </c>
      <c r="R201" s="21">
        <f>+E201/'Total x Ano'!$H$30</f>
        <v>4.3159752433341834E-5</v>
      </c>
      <c r="S201" s="21">
        <f>+F201/'Total x Ano'!$H$30</f>
        <v>9.7609753246365074E-4</v>
      </c>
      <c r="T201" s="21">
        <f>+G201/'Total x Ano'!$H$30</f>
        <v>4.0511346698575201E-4</v>
      </c>
      <c r="U201" s="21">
        <f>+H201/'Total x Ano'!$H$30</f>
        <v>1.1507215650112852E-4</v>
      </c>
      <c r="V201" s="21">
        <f>+I201/'Total x Ano'!$H$30</f>
        <v>4.9442188460244892E-5</v>
      </c>
      <c r="W201" s="21">
        <f>+J201/'Total x Ano'!$H$30</f>
        <v>9.9592289956206047E-4</v>
      </c>
      <c r="X201" s="21">
        <f>+K201/'Total x Ano'!$H$30</f>
        <v>7.6255621455988468E-4</v>
      </c>
      <c r="Y201" s="21">
        <f>+L201/'Total x Ano'!$H$30</f>
        <v>7.3170899036561609E-3</v>
      </c>
    </row>
    <row r="202" spans="1:25" x14ac:dyDescent="0.25">
      <c r="A202" s="1" t="s">
        <v>534</v>
      </c>
      <c r="B202" s="174">
        <f>tab_dinamicas!M723</f>
        <v>1269.437769270799</v>
      </c>
      <c r="C202" s="174">
        <f>tab_dinamicas!N723</f>
        <v>2331.5296908148803</v>
      </c>
      <c r="D202" s="174">
        <f>tab_dinamicas!O723</f>
        <v>35571.058339940348</v>
      </c>
      <c r="E202" s="174">
        <f>tab_dinamicas!P723</f>
        <v>0</v>
      </c>
      <c r="F202" s="174">
        <f>tab_dinamicas!Q723</f>
        <v>958.06392479980991</v>
      </c>
      <c r="G202" s="174">
        <f>tab_dinamicas!R723</f>
        <v>1901.2514991667967</v>
      </c>
      <c r="H202" s="174">
        <f>tab_dinamicas!S723</f>
        <v>1535.1178805238571</v>
      </c>
      <c r="I202" s="174">
        <f>tab_dinamicas!T723</f>
        <v>0</v>
      </c>
      <c r="J202" s="174">
        <f>tab_dinamicas!U723</f>
        <v>176.85717044033782</v>
      </c>
      <c r="K202" s="174">
        <f>tab_dinamicas!V723</f>
        <v>7103.6803019979197</v>
      </c>
      <c r="L202" s="174">
        <f t="shared" si="12"/>
        <v>50846.996576954756</v>
      </c>
      <c r="N202" s="124" t="s">
        <v>534</v>
      </c>
      <c r="O202" s="21">
        <f>+B202/'Total x Ano'!$H$30</f>
        <v>1.5689813150693899E-5</v>
      </c>
      <c r="P202" s="21">
        <f>+C202/'Total x Ano'!$H$30</f>
        <v>2.8816903112307668E-5</v>
      </c>
      <c r="Q202" s="21">
        <f>+D202/'Total x Ano'!$H$30</f>
        <v>4.3964601687145819E-4</v>
      </c>
      <c r="R202" s="21">
        <f>+E202/'Total x Ano'!$H$30</f>
        <v>0</v>
      </c>
      <c r="S202" s="21">
        <f>+F202/'Total x Ano'!$H$30</f>
        <v>1.1841339788687857E-5</v>
      </c>
      <c r="T202" s="21">
        <f>+G202/'Total x Ano'!$H$30</f>
        <v>2.3498813015102785E-5</v>
      </c>
      <c r="U202" s="21">
        <f>+H202/'Total x Ano'!$H$30</f>
        <v>1.8973527724438258E-5</v>
      </c>
      <c r="V202" s="21">
        <f>+I202/'Total x Ano'!$H$30</f>
        <v>0</v>
      </c>
      <c r="W202" s="21">
        <f>+J202/'Total x Ano'!$H$30</f>
        <v>2.185893649724382E-6</v>
      </c>
      <c r="X202" s="21">
        <f>+K202/'Total x Ano'!$H$30</f>
        <v>8.779903932166389E-5</v>
      </c>
      <c r="Y202" s="21">
        <f>+L202/'Total x Ano'!$H$30</f>
        <v>6.2845134663407705E-4</v>
      </c>
    </row>
    <row r="203" spans="1:25" x14ac:dyDescent="0.25">
      <c r="A203" s="1" t="s">
        <v>535</v>
      </c>
      <c r="B203" s="174">
        <f>tab_dinamicas!M724</f>
        <v>3993.4764113333918</v>
      </c>
      <c r="C203" s="174">
        <f>tab_dinamicas!N724</f>
        <v>641.69570704072078</v>
      </c>
      <c r="D203" s="174">
        <f>tab_dinamicas!O724</f>
        <v>65322.076657112797</v>
      </c>
      <c r="E203" s="174">
        <f>tab_dinamicas!P724</f>
        <v>308.02878850652695</v>
      </c>
      <c r="F203" s="174">
        <f>tab_dinamicas!Q724</f>
        <v>10769.218465316857</v>
      </c>
      <c r="G203" s="174">
        <f>tab_dinamicas!R724</f>
        <v>6257.6293942250286</v>
      </c>
      <c r="H203" s="174">
        <f>tab_dinamicas!S724</f>
        <v>2104.4708807316979</v>
      </c>
      <c r="I203" s="174">
        <f>tab_dinamicas!T724</f>
        <v>0</v>
      </c>
      <c r="J203" s="174">
        <f>tab_dinamicas!U724</f>
        <v>84.297553270542096</v>
      </c>
      <c r="K203" s="174">
        <f>tab_dinamicas!V724</f>
        <v>6931.5378772218628</v>
      </c>
      <c r="L203" s="174">
        <f t="shared" si="12"/>
        <v>96412.431734759433</v>
      </c>
      <c r="N203" s="124" t="s">
        <v>535</v>
      </c>
      <c r="O203" s="21">
        <f>+B203/'Total x Ano'!$H$30</f>
        <v>4.9357991570958556E-5</v>
      </c>
      <c r="P203" s="21">
        <f>+C203/'Total x Ano'!$H$30</f>
        <v>7.9311376948038291E-6</v>
      </c>
      <c r="Q203" s="21">
        <f>+D203/'Total x Ano'!$H$30</f>
        <v>8.0735834569829279E-4</v>
      </c>
      <c r="R203" s="21">
        <f>+E203/'Total x Ano'!$H$30</f>
        <v>3.8071296235956326E-6</v>
      </c>
      <c r="S203" s="21">
        <f>+F203/'Total x Ano'!$H$30</f>
        <v>1.3310382721390388E-4</v>
      </c>
      <c r="T203" s="21">
        <f>+G203/'Total x Ano'!$H$30</f>
        <v>7.7342141803515523E-5</v>
      </c>
      <c r="U203" s="21">
        <f>+H203/'Total x Ano'!$H$30</f>
        <v>2.6010534505148272E-5</v>
      </c>
      <c r="V203" s="21">
        <f>+I203/'Total x Ano'!$H$30</f>
        <v>0</v>
      </c>
      <c r="W203" s="21">
        <f>+J203/'Total x Ano'!$H$30</f>
        <v>1.0418886942644043E-6</v>
      </c>
      <c r="X203" s="21">
        <f>+K203/'Total x Ano'!$H$30</f>
        <v>8.5671418302797267E-5</v>
      </c>
      <c r="Y203" s="21">
        <f>+L203/'Total x Ano'!$H$30</f>
        <v>1.1916244151072802E-3</v>
      </c>
    </row>
    <row r="204" spans="1:25" x14ac:dyDescent="0.25">
      <c r="A204" s="1" t="s">
        <v>536</v>
      </c>
      <c r="B204" s="174">
        <f>tab_dinamicas!M725</f>
        <v>12275.579624176704</v>
      </c>
      <c r="C204" s="174">
        <f>tab_dinamicas!N725</f>
        <v>3382.3976702086916</v>
      </c>
      <c r="D204" s="174">
        <f>tab_dinamicas!O725</f>
        <v>222888.98979129418</v>
      </c>
      <c r="E204" s="174">
        <f>tab_dinamicas!P725</f>
        <v>790.7044681504276</v>
      </c>
      <c r="F204" s="174">
        <f>tab_dinamicas!Q725</f>
        <v>19070.832035050833</v>
      </c>
      <c r="G204" s="174">
        <f>tab_dinamicas!R725</f>
        <v>12074.005596238401</v>
      </c>
      <c r="H204" s="174">
        <f>tab_dinamicas!S725</f>
        <v>4923.913082505539</v>
      </c>
      <c r="I204" s="174">
        <f>tab_dinamicas!T725</f>
        <v>1738.3138877468252</v>
      </c>
      <c r="J204" s="174">
        <f>tab_dinamicas!U725</f>
        <v>2690.9581302414335</v>
      </c>
      <c r="K204" s="174">
        <f>tab_dinamicas!V725</f>
        <v>36402.166791792064</v>
      </c>
      <c r="L204" s="174">
        <f t="shared" si="12"/>
        <v>316237.8610774051</v>
      </c>
      <c r="N204" s="124" t="s">
        <v>536</v>
      </c>
      <c r="O204" s="21">
        <f>+B204/'Total x Ano'!$H$30</f>
        <v>1.517219317733342E-4</v>
      </c>
      <c r="P204" s="21">
        <f>+C204/'Total x Ano'!$H$30</f>
        <v>4.180526901874141E-5</v>
      </c>
      <c r="Q204" s="21">
        <f>+D204/'Total x Ano'!$H$30</f>
        <v>2.7548310660247262E-3</v>
      </c>
      <c r="R204" s="21">
        <f>+E204/'Total x Ano'!$H$30</f>
        <v>9.7728346067923962E-6</v>
      </c>
      <c r="S204" s="21">
        <f>+F204/'Total x Ano'!$H$30</f>
        <v>2.357089087006559E-4</v>
      </c>
      <c r="T204" s="21">
        <f>+G204/'Total x Ano'!$H$30</f>
        <v>1.4923054628682749E-4</v>
      </c>
      <c r="U204" s="21">
        <f>+H204/'Total x Ano'!$H$30</f>
        <v>6.0857868030149092E-5</v>
      </c>
      <c r="V204" s="21">
        <f>+I204/'Total x Ano'!$H$30</f>
        <v>2.148496031567647E-5</v>
      </c>
      <c r="W204" s="21">
        <f>+J204/'Total x Ano'!$H$30</f>
        <v>3.3259314699673257E-5</v>
      </c>
      <c r="X204" s="21">
        <f>+K204/'Total x Ano'!$H$30</f>
        <v>4.4991823078628949E-4</v>
      </c>
      <c r="Y204" s="21">
        <f>+L204/'Total x Ano'!$H$30</f>
        <v>3.9085909302428662E-3</v>
      </c>
    </row>
    <row r="205" spans="1:25" x14ac:dyDescent="0.25">
      <c r="A205" s="1" t="s">
        <v>537</v>
      </c>
      <c r="B205" s="174">
        <f>tab_dinamicas!M726</f>
        <v>9726.7823414823979</v>
      </c>
      <c r="C205" s="174">
        <f>tab_dinamicas!N726</f>
        <v>19888.312182078869</v>
      </c>
      <c r="D205" s="174">
        <f>tab_dinamicas!O726</f>
        <v>108290.29818482464</v>
      </c>
      <c r="E205" s="174">
        <f>tab_dinamicas!P726</f>
        <v>5253.8079462871328</v>
      </c>
      <c r="F205" s="174">
        <f>tab_dinamicas!Q726</f>
        <v>15004.99928238441</v>
      </c>
      <c r="G205" s="174">
        <f>tab_dinamicas!R726</f>
        <v>7937.8531354572706</v>
      </c>
      <c r="H205" s="174">
        <f>tab_dinamicas!S726</f>
        <v>2280.932608227949</v>
      </c>
      <c r="I205" s="174">
        <f>tab_dinamicas!T726</f>
        <v>337.30467688550772</v>
      </c>
      <c r="J205" s="174">
        <f>tab_dinamicas!U726</f>
        <v>10718.375794085752</v>
      </c>
      <c r="K205" s="174">
        <f>tab_dinamicas!V726</f>
        <v>53221.901257590071</v>
      </c>
      <c r="L205" s="174">
        <f t="shared" si="12"/>
        <v>232660.567409304</v>
      </c>
      <c r="N205" s="124" t="s">
        <v>537</v>
      </c>
      <c r="O205" s="21">
        <f>+B205/'Total x Ano'!$H$30</f>
        <v>1.2021967613504365E-4</v>
      </c>
      <c r="P205" s="21">
        <f>+C205/'Total x Ano'!$H$30</f>
        <v>2.458126814666414E-4</v>
      </c>
      <c r="Q205" s="21">
        <f>+D205/'Total x Ano'!$H$30</f>
        <v>1.3384307491723761E-3</v>
      </c>
      <c r="R205" s="21">
        <f>+E205/'Total x Ano'!$H$30</f>
        <v>6.4935254805146384E-5</v>
      </c>
      <c r="S205" s="21">
        <f>+F205/'Total x Ano'!$H$30</f>
        <v>1.8545661769788256E-4</v>
      </c>
      <c r="T205" s="21">
        <f>+G205/'Total x Ano'!$H$30</f>
        <v>9.8109127936626278E-5</v>
      </c>
      <c r="U205" s="21">
        <f>+H205/'Total x Ano'!$H$30</f>
        <v>2.8191540616424791E-5</v>
      </c>
      <c r="V205" s="21">
        <f>+I205/'Total x Ano'!$H$30</f>
        <v>4.1689695102019944E-6</v>
      </c>
      <c r="W205" s="21">
        <f>+J205/'Total x Ano'!$H$30</f>
        <v>1.3247542932705319E-4</v>
      </c>
      <c r="X205" s="21">
        <f>+K205/'Total x Ano'!$H$30</f>
        <v>6.57804349665711E-4</v>
      </c>
      <c r="Y205" s="21">
        <f>+L205/'Total x Ano'!$H$30</f>
        <v>2.8756043963331073E-3</v>
      </c>
    </row>
    <row r="206" spans="1:25" x14ac:dyDescent="0.25">
      <c r="A206" s="1" t="s">
        <v>538</v>
      </c>
      <c r="B206" s="174">
        <f>tab_dinamicas!M727</f>
        <v>55781.784993991016</v>
      </c>
      <c r="C206" s="174">
        <f>tab_dinamicas!N727</f>
        <v>87110.626219288635</v>
      </c>
      <c r="D206" s="174">
        <f>tab_dinamicas!O727</f>
        <v>398059.18316189578</v>
      </c>
      <c r="E206" s="174">
        <f>tab_dinamicas!P727</f>
        <v>5044.5338054932072</v>
      </c>
      <c r="F206" s="174">
        <f>tab_dinamicas!Q727</f>
        <v>135196.38475971174</v>
      </c>
      <c r="G206" s="174">
        <f>tab_dinamicas!R727</f>
        <v>33809.279365967232</v>
      </c>
      <c r="H206" s="174">
        <f>tab_dinamicas!S727</f>
        <v>58712.88400604971</v>
      </c>
      <c r="I206" s="174">
        <f>tab_dinamicas!T727</f>
        <v>17485.922430616651</v>
      </c>
      <c r="J206" s="174">
        <f>tab_dinamicas!U727</f>
        <v>198.12362768850767</v>
      </c>
      <c r="K206" s="174">
        <f>tab_dinamicas!V727</f>
        <v>110641.68451422561</v>
      </c>
      <c r="L206" s="174">
        <f t="shared" si="12"/>
        <v>902040.40688492823</v>
      </c>
      <c r="N206" s="124" t="s">
        <v>538</v>
      </c>
      <c r="O206" s="21">
        <f>+B206/'Total x Ano'!$H$30</f>
        <v>6.8944363004942168E-4</v>
      </c>
      <c r="P206" s="21">
        <f>+C206/'Total x Ano'!$H$30</f>
        <v>1.0766573060179824E-3</v>
      </c>
      <c r="Q206" s="21">
        <f>+D206/'Total x Ano'!$H$30</f>
        <v>4.9198742608041052E-3</v>
      </c>
      <c r="R206" s="21">
        <f>+E206/'Total x Ano'!$H$30</f>
        <v>6.2348698578593579E-5</v>
      </c>
      <c r="S206" s="21">
        <f>+F206/'Total x Ano'!$H$30</f>
        <v>1.6709807025417861E-3</v>
      </c>
      <c r="T206" s="21">
        <f>+G206/'Total x Ano'!$H$30</f>
        <v>4.1787103618033086E-4</v>
      </c>
      <c r="U206" s="21">
        <f>+H206/'Total x Ano'!$H$30</f>
        <v>7.2567100325244323E-4</v>
      </c>
      <c r="V206" s="21">
        <f>+I206/'Total x Ano'!$H$30</f>
        <v>2.1611997243590559E-4</v>
      </c>
      <c r="W206" s="21">
        <f>+J206/'Total x Ano'!$H$30</f>
        <v>2.4487397290502498E-6</v>
      </c>
      <c r="X206" s="21">
        <f>+K206/'Total x Ano'!$H$30</f>
        <v>1.3674930734914243E-3</v>
      </c>
      <c r="Y206" s="21">
        <f>+L206/'Total x Ano'!$H$30</f>
        <v>1.1148908423081045E-2</v>
      </c>
    </row>
    <row r="207" spans="1:25" x14ac:dyDescent="0.25">
      <c r="A207" s="1" t="s">
        <v>539</v>
      </c>
      <c r="B207" s="174">
        <f>tab_dinamicas!M728</f>
        <v>14445.033518295815</v>
      </c>
      <c r="C207" s="174">
        <f>tab_dinamicas!N728</f>
        <v>12650.011272788901</v>
      </c>
      <c r="D207" s="174">
        <f>tab_dinamicas!O728</f>
        <v>272459.53158021631</v>
      </c>
      <c r="E207" s="174">
        <f>tab_dinamicas!P728</f>
        <v>5926.2856458474616</v>
      </c>
      <c r="F207" s="174">
        <f>tab_dinamicas!Q728</f>
        <v>29121.388098679967</v>
      </c>
      <c r="G207" s="174">
        <f>tab_dinamicas!R728</f>
        <v>14282.166862883581</v>
      </c>
      <c r="H207" s="174">
        <f>tab_dinamicas!S728</f>
        <v>10664.104796357213</v>
      </c>
      <c r="I207" s="174">
        <f>tab_dinamicas!T728</f>
        <v>288.36408764902109</v>
      </c>
      <c r="J207" s="174">
        <f>tab_dinamicas!U728</f>
        <v>2759.8264354144144</v>
      </c>
      <c r="K207" s="174">
        <f>tab_dinamicas!V728</f>
        <v>49534.565170170143</v>
      </c>
      <c r="L207" s="174">
        <f t="shared" si="12"/>
        <v>412131.27746830287</v>
      </c>
      <c r="N207" s="124" t="s">
        <v>539</v>
      </c>
      <c r="O207" s="21">
        <f>+B207/'Total x Ano'!$H$30</f>
        <v>1.785356339190697E-4</v>
      </c>
      <c r="P207" s="21">
        <f>+C207/'Total x Ano'!$H$30</f>
        <v>1.5634977785341914E-4</v>
      </c>
      <c r="Q207" s="21">
        <f>+D207/'Total x Ano'!$H$30</f>
        <v>3.367505871575545E-3</v>
      </c>
      <c r="R207" s="21">
        <f>+E207/'Total x Ano'!$H$30</f>
        <v>7.3246847314459274E-5</v>
      </c>
      <c r="S207" s="21">
        <f>+F207/'Total x Ano'!$H$30</f>
        <v>3.5993031641054079E-4</v>
      </c>
      <c r="T207" s="21">
        <f>+G207/'Total x Ano'!$H$30</f>
        <v>1.7652265821143477E-4</v>
      </c>
      <c r="U207" s="21">
        <f>+H207/'Total x Ano'!$H$30</f>
        <v>1.3180465850671464E-4</v>
      </c>
      <c r="V207" s="21">
        <f>+I207/'Total x Ano'!$H$30</f>
        <v>3.5640807010038706E-6</v>
      </c>
      <c r="W207" s="21">
        <f>+J207/'Total x Ano'!$H$30</f>
        <v>3.4110503207156943E-5</v>
      </c>
      <c r="X207" s="21">
        <f>+K207/'Total x Ano'!$H$30</f>
        <v>6.122301469470838E-4</v>
      </c>
      <c r="Y207" s="21">
        <f>+L207/'Total x Ano'!$H$30</f>
        <v>5.0938004946464287E-3</v>
      </c>
    </row>
    <row r="208" spans="1:25" x14ac:dyDescent="0.25">
      <c r="A208" s="1" t="s">
        <v>540</v>
      </c>
      <c r="B208" s="174">
        <f>tab_dinamicas!M729</f>
        <v>1819.4547162457015</v>
      </c>
      <c r="C208" s="174">
        <f>tab_dinamicas!N729</f>
        <v>10188.17872806442</v>
      </c>
      <c r="D208" s="174">
        <f>tab_dinamicas!O729</f>
        <v>226171.95113474695</v>
      </c>
      <c r="E208" s="174">
        <f>tab_dinamicas!P729</f>
        <v>5514.4228720340561</v>
      </c>
      <c r="F208" s="174">
        <f>tab_dinamicas!Q729</f>
        <v>34568.565401485066</v>
      </c>
      <c r="G208" s="174">
        <f>tab_dinamicas!R729</f>
        <v>12333.869997661612</v>
      </c>
      <c r="H208" s="174">
        <f>tab_dinamicas!S729</f>
        <v>5059.4281462453173</v>
      </c>
      <c r="I208" s="174">
        <f>tab_dinamicas!T729</f>
        <v>14843.566013160684</v>
      </c>
      <c r="J208" s="174">
        <f>tab_dinamicas!U729</f>
        <v>0</v>
      </c>
      <c r="K208" s="174">
        <f>tab_dinamicas!V729</f>
        <v>38164.708996975431</v>
      </c>
      <c r="L208" s="174">
        <f t="shared" si="12"/>
        <v>348664.14600661921</v>
      </c>
      <c r="N208" s="124" t="s">
        <v>540</v>
      </c>
      <c r="O208" s="21">
        <f>+B208/'Total x Ano'!$H$30</f>
        <v>2.2487832980140488E-5</v>
      </c>
      <c r="P208" s="21">
        <f>+C208/'Total x Ano'!$H$30</f>
        <v>1.2592237639268264E-4</v>
      </c>
      <c r="Q208" s="21">
        <f>+D208/'Total x Ano'!$H$30</f>
        <v>2.7954073363284791E-3</v>
      </c>
      <c r="R208" s="21">
        <f>+E208/'Total x Ano'!$H$30</f>
        <v>6.8156365432412523E-5</v>
      </c>
      <c r="S208" s="21">
        <f>+F208/'Total x Ano'!$H$30</f>
        <v>4.272555497922499E-4</v>
      </c>
      <c r="T208" s="21">
        <f>+G208/'Total x Ano'!$H$30</f>
        <v>1.5244238069221874E-4</v>
      </c>
      <c r="U208" s="21">
        <f>+H208/'Total x Ano'!$H$30</f>
        <v>6.2532787495010178E-5</v>
      </c>
      <c r="V208" s="21">
        <f>+I208/'Total x Ano'!$H$30</f>
        <v>1.8346135814933386E-4</v>
      </c>
      <c r="W208" s="21">
        <f>+J208/'Total x Ano'!$H$30</f>
        <v>0</v>
      </c>
      <c r="X208" s="21">
        <f>+K208/'Total x Ano'!$H$30</f>
        <v>4.7170264475202825E-4</v>
      </c>
      <c r="Y208" s="21">
        <f>+L208/'Total x Ano'!$H$30</f>
        <v>4.3093686320145553E-3</v>
      </c>
    </row>
    <row r="209" spans="1:25" x14ac:dyDescent="0.25">
      <c r="A209" s="1" t="s">
        <v>541</v>
      </c>
      <c r="B209" s="174">
        <f>tab_dinamicas!M730</f>
        <v>33101.924934635528</v>
      </c>
      <c r="C209" s="174">
        <f>tab_dinamicas!N730</f>
        <v>27186.281751950126</v>
      </c>
      <c r="D209" s="174">
        <f>tab_dinamicas!O730</f>
        <v>572310.173706676</v>
      </c>
      <c r="E209" s="174">
        <f>tab_dinamicas!P730</f>
        <v>22329.19278249811</v>
      </c>
      <c r="F209" s="174">
        <f>tab_dinamicas!Q730</f>
        <v>246857.54884469681</v>
      </c>
      <c r="G209" s="174">
        <f>tab_dinamicas!R730</f>
        <v>51802.078431499285</v>
      </c>
      <c r="H209" s="174">
        <f>tab_dinamicas!S730</f>
        <v>28037.43113569124</v>
      </c>
      <c r="I209" s="174">
        <f>tab_dinamicas!T730</f>
        <v>7267.936776351743</v>
      </c>
      <c r="J209" s="174">
        <f>tab_dinamicas!U730</f>
        <v>6069.4054841535835</v>
      </c>
      <c r="K209" s="174">
        <f>tab_dinamicas!V730</f>
        <v>216357.44353238068</v>
      </c>
      <c r="L209" s="174">
        <f t="shared" si="12"/>
        <v>1211319.4173805332</v>
      </c>
      <c r="N209" s="124" t="s">
        <v>541</v>
      </c>
      <c r="O209" s="21">
        <f>+B209/'Total x Ano'!$H$30</f>
        <v>4.0912837929114372E-4</v>
      </c>
      <c r="P209" s="21">
        <f>+C209/'Total x Ano'!$H$30</f>
        <v>3.3601306915205281E-4</v>
      </c>
      <c r="Q209" s="21">
        <f>+D209/'Total x Ano'!$H$30</f>
        <v>7.0735564255796166E-3</v>
      </c>
      <c r="R209" s="21">
        <f>+E209/'Total x Ano'!$H$30</f>
        <v>2.759811241195887E-4</v>
      </c>
      <c r="S209" s="21">
        <f>+F209/'Total x Ano'!$H$30</f>
        <v>3.0510741920310373E-3</v>
      </c>
      <c r="T209" s="21">
        <f>+G209/'Total x Ano'!$H$30</f>
        <v>6.4025582906256952E-4</v>
      </c>
      <c r="U209" s="21">
        <f>+H209/'Total x Ano'!$H$30</f>
        <v>3.4653298207531293E-4</v>
      </c>
      <c r="V209" s="21">
        <f>+I209/'Total x Ano'!$H$30</f>
        <v>8.9829192712234283E-5</v>
      </c>
      <c r="W209" s="21">
        <f>+J209/'Total x Ano'!$H$30</f>
        <v>7.5015759170981761E-5</v>
      </c>
      <c r="X209" s="21">
        <f>+K209/'Total x Ano'!$H$30</f>
        <v>2.6741034062148774E-3</v>
      </c>
      <c r="Y209" s="21">
        <f>+L209/'Total x Ano'!$H$30</f>
        <v>1.4971490359409416E-2</v>
      </c>
    </row>
    <row r="210" spans="1:25" x14ac:dyDescent="0.25">
      <c r="A210" s="1" t="s">
        <v>542</v>
      </c>
      <c r="B210" s="174">
        <f>tab_dinamicas!M731</f>
        <v>4614.1901656477921</v>
      </c>
      <c r="C210" s="174">
        <f>tab_dinamicas!N731</f>
        <v>3182.9410286089851</v>
      </c>
      <c r="D210" s="174">
        <f>tab_dinamicas!O731</f>
        <v>147337.21327717049</v>
      </c>
      <c r="E210" s="174">
        <f>tab_dinamicas!P731</f>
        <v>5856.9585645019934</v>
      </c>
      <c r="F210" s="174">
        <f>tab_dinamicas!Q731</f>
        <v>4267.8284640910142</v>
      </c>
      <c r="G210" s="174">
        <f>tab_dinamicas!R731</f>
        <v>11957.82302396595</v>
      </c>
      <c r="H210" s="174">
        <f>tab_dinamicas!S731</f>
        <v>6687.0321505272577</v>
      </c>
      <c r="I210" s="174">
        <f>tab_dinamicas!T731</f>
        <v>1290.0492635340881</v>
      </c>
      <c r="J210" s="174">
        <f>tab_dinamicas!U731</f>
        <v>125.12478654764683</v>
      </c>
      <c r="K210" s="174">
        <f>tab_dinamicas!V731</f>
        <v>18959.442561254156</v>
      </c>
      <c r="L210" s="174">
        <f t="shared" si="12"/>
        <v>204278.60328584939</v>
      </c>
      <c r="N210" s="124" t="s">
        <v>542</v>
      </c>
      <c r="O210" s="21">
        <f>+B210/'Total x Ano'!$H$30</f>
        <v>5.7029799564234943E-5</v>
      </c>
      <c r="P210" s="21">
        <f>+C210/'Total x Ano'!$H$30</f>
        <v>3.9340053697346055E-5</v>
      </c>
      <c r="Q210" s="21">
        <f>+D210/'Total x Ano'!$H$30</f>
        <v>1.8210371570956516E-3</v>
      </c>
      <c r="R210" s="21">
        <f>+E210/'Total x Ano'!$H$30</f>
        <v>7.2389988491660759E-5</v>
      </c>
      <c r="S210" s="21">
        <f>+F210/'Total x Ano'!$H$30</f>
        <v>5.274888835178229E-5</v>
      </c>
      <c r="T210" s="21">
        <f>+G210/'Total x Ano'!$H$30</f>
        <v>1.477945697510349E-4</v>
      </c>
      <c r="U210" s="21">
        <f>+H210/'Total x Ano'!$H$30</f>
        <v>8.2649411821678743E-5</v>
      </c>
      <c r="V210" s="21">
        <f>+I210/'Total x Ano'!$H$30</f>
        <v>1.594456411334516E-5</v>
      </c>
      <c r="W210" s="21">
        <f>+J210/'Total x Ano'!$H$30</f>
        <v>1.5464992211321593E-6</v>
      </c>
      <c r="X210" s="21">
        <f>+K210/'Total x Ano'!$H$30</f>
        <v>2.3433217320945662E-4</v>
      </c>
      <c r="Y210" s="21">
        <f>+L210/'Total x Ano'!$H$30</f>
        <v>2.5248131053173233E-3</v>
      </c>
    </row>
    <row r="211" spans="1:25" x14ac:dyDescent="0.25">
      <c r="A211" s="1" t="s">
        <v>543</v>
      </c>
      <c r="B211" s="174">
        <f>tab_dinamicas!M732</f>
        <v>28382.541070703846</v>
      </c>
      <c r="C211" s="174">
        <f>tab_dinamicas!N732</f>
        <v>6557.3633092235577</v>
      </c>
      <c r="D211" s="174">
        <f>tab_dinamicas!O732</f>
        <v>121217.16591973735</v>
      </c>
      <c r="E211" s="174">
        <f>tab_dinamicas!P732</f>
        <v>8223.1090036242967</v>
      </c>
      <c r="F211" s="174">
        <f>tab_dinamicas!Q732</f>
        <v>31687.613612966648</v>
      </c>
      <c r="G211" s="174">
        <f>tab_dinamicas!R732</f>
        <v>11687.031627607852</v>
      </c>
      <c r="H211" s="174">
        <f>tab_dinamicas!S732</f>
        <v>4939.0403428766067</v>
      </c>
      <c r="I211" s="174">
        <f>tab_dinamicas!T732</f>
        <v>0</v>
      </c>
      <c r="J211" s="174">
        <f>tab_dinamicas!U732</f>
        <v>235.3520174277923</v>
      </c>
      <c r="K211" s="174">
        <f>tab_dinamicas!V732</f>
        <v>36681.64435448392</v>
      </c>
      <c r="L211" s="174">
        <f t="shared" si="12"/>
        <v>249610.86125865186</v>
      </c>
      <c r="N211" s="124" t="s">
        <v>543</v>
      </c>
      <c r="O211" s="21">
        <f>+B211/'Total x Ano'!$H$30</f>
        <v>3.5079842188486443E-4</v>
      </c>
      <c r="P211" s="21">
        <f>+C211/'Total x Ano'!$H$30</f>
        <v>8.1046749650463622E-5</v>
      </c>
      <c r="Q211" s="21">
        <f>+D211/'Total x Ano'!$H$30</f>
        <v>1.4982023774429132E-3</v>
      </c>
      <c r="R211" s="21">
        <f>+E211/'Total x Ano'!$H$30</f>
        <v>1.0163479211648641E-4</v>
      </c>
      <c r="S211" s="21">
        <f>+F211/'Total x Ano'!$H$30</f>
        <v>3.9164797898239728E-4</v>
      </c>
      <c r="T211" s="21">
        <f>+G211/'Total x Ano'!$H$30</f>
        <v>1.4444768145566411E-4</v>
      </c>
      <c r="U211" s="21">
        <f>+H211/'Total x Ano'!$H$30</f>
        <v>6.104483575274985E-5</v>
      </c>
      <c r="V211" s="21">
        <f>+I211/'Total x Ano'!$H$30</f>
        <v>0</v>
      </c>
      <c r="W211" s="21">
        <f>+J211/'Total x Ano'!$H$30</f>
        <v>2.9088697906019182E-6</v>
      </c>
      <c r="X211" s="21">
        <f>+K211/'Total x Ano'!$H$30</f>
        <v>4.5337247710272409E-4</v>
      </c>
      <c r="Y211" s="21">
        <f>+L211/'Total x Ano'!$H$30</f>
        <v>3.0851041841788648E-3</v>
      </c>
    </row>
    <row r="212" spans="1:25" x14ac:dyDescent="0.25">
      <c r="A212" s="1" t="s">
        <v>544</v>
      </c>
      <c r="B212" s="174">
        <f>tab_dinamicas!M733</f>
        <v>67746.613280587204</v>
      </c>
      <c r="C212" s="174">
        <f>tab_dinamicas!N733</f>
        <v>86233.613064599063</v>
      </c>
      <c r="D212" s="174">
        <f>tab_dinamicas!O733</f>
        <v>626341.86577907531</v>
      </c>
      <c r="E212" s="174">
        <f>tab_dinamicas!P733</f>
        <v>11880.993011546601</v>
      </c>
      <c r="F212" s="174">
        <f>tab_dinamicas!Q733</f>
        <v>99787.186280505906</v>
      </c>
      <c r="G212" s="174">
        <f>tab_dinamicas!R733</f>
        <v>56220.32235938192</v>
      </c>
      <c r="H212" s="174">
        <f>tab_dinamicas!S733</f>
        <v>26426.595191034405</v>
      </c>
      <c r="I212" s="174">
        <f>tab_dinamicas!T733</f>
        <v>17110.092047198457</v>
      </c>
      <c r="J212" s="174">
        <f>tab_dinamicas!U733</f>
        <v>9479.5272242302708</v>
      </c>
      <c r="K212" s="174">
        <f>tab_dinamicas!V733</f>
        <v>208908.98137183176</v>
      </c>
      <c r="L212" s="174">
        <f t="shared" si="12"/>
        <v>1210135.7896099908</v>
      </c>
      <c r="N212" s="124" t="s">
        <v>544</v>
      </c>
      <c r="O212" s="21">
        <f>+B212/'Total x Ano'!$H$30</f>
        <v>8.3732478243128781E-4</v>
      </c>
      <c r="P212" s="21">
        <f>+C212/'Total x Ano'!$H$30</f>
        <v>1.0658177258031254E-3</v>
      </c>
      <c r="Q212" s="21">
        <f>+D212/'Total x Ano'!$H$30</f>
        <v>7.741369510516221E-3</v>
      </c>
      <c r="R212" s="21">
        <f>+E212/'Total x Ano'!$H$30</f>
        <v>1.4684497728702816E-4</v>
      </c>
      <c r="S212" s="21">
        <f>+F212/'Total x Ano'!$H$30</f>
        <v>1.2333352177428694E-3</v>
      </c>
      <c r="T212" s="21">
        <f>+G212/'Total x Ano'!$H$30</f>
        <v>6.948638006864851E-4</v>
      </c>
      <c r="U212" s="21">
        <f>+H212/'Total x Ano'!$H$30</f>
        <v>3.266236051843093E-4</v>
      </c>
      <c r="V212" s="21">
        <f>+I212/'Total x Ano'!$H$30</f>
        <v>2.1147483847587512E-4</v>
      </c>
      <c r="W212" s="21">
        <f>+J212/'Total x Ano'!$H$30</f>
        <v>1.1716368813457065E-4</v>
      </c>
      <c r="X212" s="21">
        <f>+K212/'Total x Ano'!$H$30</f>
        <v>2.582042981995613E-3</v>
      </c>
      <c r="Y212" s="21">
        <f>+L212/'Total x Ano'!$H$30</f>
        <v>1.4956861128257384E-2</v>
      </c>
    </row>
    <row r="213" spans="1:25" x14ac:dyDescent="0.25">
      <c r="A213" s="1" t="s">
        <v>545</v>
      </c>
      <c r="B213" s="174">
        <f>tab_dinamicas!M734</f>
        <v>215435.27197775163</v>
      </c>
      <c r="C213" s="174">
        <f>tab_dinamicas!N734</f>
        <v>115747.20815146936</v>
      </c>
      <c r="D213" s="174">
        <f>tab_dinamicas!O734</f>
        <v>1580179.5856830531</v>
      </c>
      <c r="E213" s="174">
        <f>tab_dinamicas!P734</f>
        <v>35531.832994705743</v>
      </c>
      <c r="F213" s="174">
        <f>tab_dinamicas!Q734</f>
        <v>604834.57678866049</v>
      </c>
      <c r="G213" s="174">
        <f>tab_dinamicas!R734</f>
        <v>210545.30255984745</v>
      </c>
      <c r="H213" s="174">
        <f>tab_dinamicas!S734</f>
        <v>88698.010991373783</v>
      </c>
      <c r="I213" s="174">
        <f>tab_dinamicas!T734</f>
        <v>39753.793175517407</v>
      </c>
      <c r="J213" s="174">
        <f>tab_dinamicas!U734</f>
        <v>50429.689080757707</v>
      </c>
      <c r="K213" s="174">
        <f>tab_dinamicas!V734</f>
        <v>433363.09640934982</v>
      </c>
      <c r="L213" s="174">
        <f t="shared" si="12"/>
        <v>3374518.3678124864</v>
      </c>
      <c r="N213" s="124" t="s">
        <v>545</v>
      </c>
      <c r="O213" s="21">
        <f>+B213/'Total x Ano'!$H$30</f>
        <v>2.6627056837465078E-3</v>
      </c>
      <c r="P213" s="21">
        <f>+C213/'Total x Ano'!$H$30</f>
        <v>1.430595585362345E-3</v>
      </c>
      <c r="Q213" s="21">
        <f>+D213/'Total x Ano'!$H$30</f>
        <v>1.9530474863804978E-2</v>
      </c>
      <c r="R213" s="21">
        <f>+E213/'Total x Ano'!$H$30</f>
        <v>4.3916120512849587E-4</v>
      </c>
      <c r="S213" s="21">
        <f>+F213/'Total x Ano'!$H$30</f>
        <v>7.475546833890314E-3</v>
      </c>
      <c r="T213" s="21">
        <f>+G213/'Total x Ano'!$H$30</f>
        <v>2.6022673477077152E-3</v>
      </c>
      <c r="U213" s="21">
        <f>+H213/'Total x Ano'!$H$30</f>
        <v>1.0962768345015089E-3</v>
      </c>
      <c r="V213" s="21">
        <f>+I213/'Total x Ano'!$H$30</f>
        <v>4.9134317731343877E-4</v>
      </c>
      <c r="W213" s="21">
        <f>+J213/'Total x Ano'!$H$30</f>
        <v>6.2329356986060307E-4</v>
      </c>
      <c r="X213" s="21">
        <f>+K213/'Total x Ano'!$H$30</f>
        <v>5.3562184564388731E-3</v>
      </c>
      <c r="Y213" s="21">
        <f>+L213/'Total x Ano'!$H$30</f>
        <v>4.1707883557754781E-2</v>
      </c>
    </row>
    <row r="214" spans="1:25" x14ac:dyDescent="0.25">
      <c r="A214" s="1" t="s">
        <v>546</v>
      </c>
      <c r="B214" s="174">
        <f>tab_dinamicas!M735</f>
        <v>20047.733018709176</v>
      </c>
      <c r="C214" s="174">
        <f>tab_dinamicas!N735</f>
        <v>28071.442630629328</v>
      </c>
      <c r="D214" s="174">
        <f>tab_dinamicas!O735</f>
        <v>408452.58936156658</v>
      </c>
      <c r="E214" s="174">
        <f>tab_dinamicas!P735</f>
        <v>7099.7671594117392</v>
      </c>
      <c r="F214" s="174">
        <f>tab_dinamicas!Q735</f>
        <v>165646.7480164466</v>
      </c>
      <c r="G214" s="174">
        <f>tab_dinamicas!R735</f>
        <v>40778.264928533201</v>
      </c>
      <c r="H214" s="174">
        <f>tab_dinamicas!S735</f>
        <v>26222.546465313</v>
      </c>
      <c r="I214" s="174">
        <f>tab_dinamicas!T735</f>
        <v>23877.132120541974</v>
      </c>
      <c r="J214" s="174">
        <f>tab_dinamicas!U735</f>
        <v>970.3471165553326</v>
      </c>
      <c r="K214" s="174">
        <f>tab_dinamicas!V735</f>
        <v>87494.960484225696</v>
      </c>
      <c r="L214" s="174">
        <f t="shared" si="12"/>
        <v>808661.53130193264</v>
      </c>
      <c r="N214" s="124" t="s">
        <v>546</v>
      </c>
      <c r="O214" s="21">
        <f>+B214/'Total x Ano'!$H$30</f>
        <v>2.4778306804218312E-4</v>
      </c>
      <c r="P214" s="21">
        <f>+C214/'Total x Ano'!$H$30</f>
        <v>3.4695335242624465E-4</v>
      </c>
      <c r="Q214" s="21">
        <f>+D214/'Total x Ano'!$H$30</f>
        <v>5.0483331779873951E-3</v>
      </c>
      <c r="R214" s="21">
        <f>+E214/'Total x Ano'!$H$30</f>
        <v>8.7750674228474272E-5</v>
      </c>
      <c r="S214" s="21">
        <f>+F214/'Total x Ano'!$H$30</f>
        <v>2.0473366937010565E-3</v>
      </c>
      <c r="T214" s="21">
        <f>+G214/'Total x Ano'!$H$30</f>
        <v>5.0400529496274658E-4</v>
      </c>
      <c r="U214" s="21">
        <f>+H214/'Total x Ano'!$H$30</f>
        <v>3.241016332864312E-4</v>
      </c>
      <c r="V214" s="21">
        <f>+I214/'Total x Ano'!$H$30</f>
        <v>2.951131206383846E-4</v>
      </c>
      <c r="W214" s="21">
        <f>+J214/'Total x Ano'!$H$30</f>
        <v>1.1993155803780114E-5</v>
      </c>
      <c r="X214" s="21">
        <f>+K214/'Total x Ano'!$H$30</f>
        <v>1.0814075450216129E-3</v>
      </c>
      <c r="Y214" s="21">
        <f>+L214/'Total x Ano'!$H$30</f>
        <v>9.994777716098309E-3</v>
      </c>
    </row>
    <row r="215" spans="1:25" x14ac:dyDescent="0.25">
      <c r="A215" s="1" t="s">
        <v>547</v>
      </c>
      <c r="B215" s="174">
        <f>tab_dinamicas!M736</f>
        <v>355667.24485024653</v>
      </c>
      <c r="C215" s="174">
        <f>tab_dinamicas!N736</f>
        <v>206006.11784050812</v>
      </c>
      <c r="D215" s="174">
        <f>tab_dinamicas!O736</f>
        <v>8392911.9893980213</v>
      </c>
      <c r="E215" s="174">
        <f>tab_dinamicas!P736</f>
        <v>166629.9038729234</v>
      </c>
      <c r="F215" s="174">
        <f>tab_dinamicas!Q736</f>
        <v>1181322.414875139</v>
      </c>
      <c r="G215" s="174">
        <f>tab_dinamicas!R736</f>
        <v>343042.0600516501</v>
      </c>
      <c r="H215" s="174">
        <f>tab_dinamicas!S736</f>
        <v>140849.1116423707</v>
      </c>
      <c r="I215" s="174">
        <f>tab_dinamicas!T736</f>
        <v>211407.32635737857</v>
      </c>
      <c r="J215" s="174">
        <f>tab_dinamicas!U736</f>
        <v>169878.20809009756</v>
      </c>
      <c r="K215" s="174">
        <f>tab_dinamicas!V736</f>
        <v>1005482.3261217335</v>
      </c>
      <c r="L215" s="174">
        <f t="shared" si="12"/>
        <v>12173196.703100067</v>
      </c>
      <c r="N215" s="124" t="s">
        <v>547</v>
      </c>
      <c r="O215" s="21">
        <f>+B215/'Total x Ano'!$H$30</f>
        <v>4.3959245191892921E-3</v>
      </c>
      <c r="P215" s="21">
        <f>+C215/'Total x Ano'!$H$30</f>
        <v>2.546164589599431E-3</v>
      </c>
      <c r="Q215" s="21">
        <f>+D215/'Total x Ano'!$H$30</f>
        <v>0.10373349847587734</v>
      </c>
      <c r="R215" s="21">
        <f>+E215/'Total x Ano'!$H$30</f>
        <v>2.0594881611140613E-3</v>
      </c>
      <c r="S215" s="21">
        <f>+F215/'Total x Ano'!$H$30</f>
        <v>1.4600737750826733E-2</v>
      </c>
      <c r="T215" s="21">
        <f>+G215/'Total x Ano'!$H$30</f>
        <v>4.2398815879972056E-3</v>
      </c>
      <c r="U215" s="21">
        <f>+H215/'Total x Ano'!$H$30</f>
        <v>1.7408464578609851E-3</v>
      </c>
      <c r="V215" s="21">
        <f>+I215/'Total x Ano'!$H$30</f>
        <v>2.6129216646361328E-3</v>
      </c>
      <c r="W215" s="21">
        <f>+J215/'Total x Ano'!$H$30</f>
        <v>2.0996360812861148E-3</v>
      </c>
      <c r="X215" s="21">
        <f>+K215/'Total x Ano'!$H$30</f>
        <v>1.2427414880082819E-2</v>
      </c>
      <c r="Y215" s="21">
        <f>+L215/'Total x Ano'!$H$30</f>
        <v>0.15045651416847008</v>
      </c>
    </row>
    <row r="216" spans="1:25" x14ac:dyDescent="0.25">
      <c r="A216" s="1" t="s">
        <v>548</v>
      </c>
      <c r="B216" s="174">
        <f>tab_dinamicas!M737</f>
        <v>1574621.414320545</v>
      </c>
      <c r="C216" s="174">
        <f>tab_dinamicas!N737</f>
        <v>621118.41096323426</v>
      </c>
      <c r="D216" s="174">
        <f>tab_dinamicas!O737</f>
        <v>12580565.228443203</v>
      </c>
      <c r="E216" s="174">
        <f>tab_dinamicas!P737</f>
        <v>1660276.1435860023</v>
      </c>
      <c r="F216" s="174">
        <f>tab_dinamicas!Q737</f>
        <v>5289699.8103374429</v>
      </c>
      <c r="G216" s="174">
        <f>tab_dinamicas!R737</f>
        <v>1158887.3866781653</v>
      </c>
      <c r="H216" s="174">
        <f>tab_dinamicas!S737</f>
        <v>410663.7614132138</v>
      </c>
      <c r="I216" s="174">
        <f>tab_dinamicas!T737</f>
        <v>1476669.1723372752</v>
      </c>
      <c r="J216" s="174">
        <f>tab_dinamicas!U737</f>
        <v>118566.02861104946</v>
      </c>
      <c r="K216" s="174">
        <f>tab_dinamicas!V737</f>
        <v>7600632.2459472623</v>
      </c>
      <c r="L216" s="174">
        <f t="shared" si="12"/>
        <v>32491699.602637395</v>
      </c>
      <c r="N216" s="124" t="s">
        <v>548</v>
      </c>
      <c r="O216" s="21">
        <f>+B216/'Total x Ano'!$H$30</f>
        <v>1.9461777782113936E-2</v>
      </c>
      <c r="P216" s="21">
        <f>+C216/'Total x Ano'!$H$30</f>
        <v>7.6768094099382185E-3</v>
      </c>
      <c r="Q216" s="21">
        <f>+D216/'Total x Ano'!$H$30</f>
        <v>0.15549144868895393</v>
      </c>
      <c r="R216" s="21">
        <f>+E216/'Total x Ano'!$H$30</f>
        <v>2.0520440703747565E-2</v>
      </c>
      <c r="S216" s="21">
        <f>+F216/'Total x Ano'!$H$30</f>
        <v>6.5378865869990435E-2</v>
      </c>
      <c r="T216" s="21">
        <f>+G216/'Total x Ano'!$H$30</f>
        <v>1.432344853747422E-2</v>
      </c>
      <c r="U216" s="21">
        <f>+H216/'Total x Ano'!$H$30</f>
        <v>5.0756625021765676E-3</v>
      </c>
      <c r="V216" s="21">
        <f>+I216/'Total x Ano'!$H$30</f>
        <v>1.8251121843231743E-2</v>
      </c>
      <c r="W216" s="21">
        <f>+J216/'Total x Ano'!$H$30</f>
        <v>1.4654352343681958E-3</v>
      </c>
      <c r="X216" s="21">
        <f>+K216/'Total x Ano'!$H$30</f>
        <v>9.39411940094972E-2</v>
      </c>
      <c r="Y216" s="21">
        <f>+L216/'Total x Ano'!$H$30</f>
        <v>0.40158620458149202</v>
      </c>
    </row>
    <row r="217" spans="1:25" x14ac:dyDescent="0.25">
      <c r="A217" s="1" t="s">
        <v>549</v>
      </c>
      <c r="B217" s="174">
        <f>tab_dinamicas!M738</f>
        <v>145725.09272719698</v>
      </c>
      <c r="C217" s="174">
        <f>tab_dinamicas!N738</f>
        <v>102059.53186049935</v>
      </c>
      <c r="D217" s="174">
        <f>tab_dinamicas!O738</f>
        <v>1345662.7480334414</v>
      </c>
      <c r="E217" s="174">
        <f>tab_dinamicas!P738</f>
        <v>89369.320991167609</v>
      </c>
      <c r="F217" s="174">
        <f>tab_dinamicas!Q738</f>
        <v>772186.61677880585</v>
      </c>
      <c r="G217" s="174">
        <f>tab_dinamicas!R738</f>
        <v>150065.82998811474</v>
      </c>
      <c r="H217" s="174">
        <f>tab_dinamicas!S738</f>
        <v>71098.99617213622</v>
      </c>
      <c r="I217" s="174">
        <f>tab_dinamicas!T738</f>
        <v>126879.31281175159</v>
      </c>
      <c r="J217" s="174">
        <f>tab_dinamicas!U738</f>
        <v>55525.867778345433</v>
      </c>
      <c r="K217" s="174">
        <f>tab_dinamicas!V738</f>
        <v>396208.79219889594</v>
      </c>
      <c r="L217" s="174">
        <f t="shared" si="12"/>
        <v>3254782.1093403548</v>
      </c>
      <c r="N217" s="124" t="s">
        <v>549</v>
      </c>
      <c r="O217" s="21">
        <f>+B217/'Total x Ano'!$H$30</f>
        <v>1.8011119029258409E-3</v>
      </c>
      <c r="P217" s="21">
        <f>+C217/'Total x Ano'!$H$30</f>
        <v>1.2614206256509565E-3</v>
      </c>
      <c r="Q217" s="21">
        <f>+D217/'Total x Ano'!$H$30</f>
        <v>1.6631927607307601E-2</v>
      </c>
      <c r="R217" s="21">
        <f>+E217/'Total x Ano'!$H$30</f>
        <v>1.1045739946443081E-3</v>
      </c>
      <c r="S217" s="21">
        <f>+F217/'Total x Ano'!$H$30</f>
        <v>9.5439603484347279E-3</v>
      </c>
      <c r="T217" s="21">
        <f>+G217/'Total x Ano'!$H$30</f>
        <v>1.8547619188688642E-3</v>
      </c>
      <c r="U217" s="21">
        <f>+H217/'Total x Ano'!$H$30</f>
        <v>8.7875907913430849E-4</v>
      </c>
      <c r="V217" s="21">
        <f>+I217/'Total x Ano'!$H$30</f>
        <v>1.5681845608299073E-3</v>
      </c>
      <c r="W217" s="21">
        <f>+J217/'Total x Ano'!$H$30</f>
        <v>6.8628058149932888E-4</v>
      </c>
      <c r="X217" s="21">
        <f>+K217/'Total x Ano'!$H$30</f>
        <v>4.8970040664803004E-3</v>
      </c>
      <c r="Y217" s="21">
        <f>+L217/'Total x Ano'!$H$30</f>
        <v>4.0227984685776139E-2</v>
      </c>
    </row>
    <row r="218" spans="1:25" x14ac:dyDescent="0.25">
      <c r="A218" s="1" t="s">
        <v>550</v>
      </c>
      <c r="B218" s="174">
        <f>tab_dinamicas!M739</f>
        <v>77080.012400432111</v>
      </c>
      <c r="C218" s="174">
        <f>tab_dinamicas!N739</f>
        <v>36252.130316299794</v>
      </c>
      <c r="D218" s="174">
        <f>tab_dinamicas!O739</f>
        <v>929941.3685231905</v>
      </c>
      <c r="E218" s="174">
        <f>tab_dinamicas!P739</f>
        <v>33049.46701175467</v>
      </c>
      <c r="F218" s="174">
        <f>tab_dinamicas!Q739</f>
        <v>232042.51278655452</v>
      </c>
      <c r="G218" s="174">
        <f>tab_dinamicas!R739</f>
        <v>126360.06736100299</v>
      </c>
      <c r="H218" s="174">
        <f>tab_dinamicas!S739</f>
        <v>89931.657345050844</v>
      </c>
      <c r="I218" s="174">
        <f>tab_dinamicas!T739</f>
        <v>53359.051685627128</v>
      </c>
      <c r="J218" s="174">
        <f>tab_dinamicas!U739</f>
        <v>972.05899754636312</v>
      </c>
      <c r="K218" s="174">
        <f>tab_dinamicas!V739</f>
        <v>251813.00161268478</v>
      </c>
      <c r="L218" s="174">
        <f t="shared" si="12"/>
        <v>1830801.3280401437</v>
      </c>
      <c r="N218" s="124" t="s">
        <v>550</v>
      </c>
      <c r="O218" s="21">
        <f>+B218/'Total x Ano'!$H$30</f>
        <v>9.5268237757778821E-4</v>
      </c>
      <c r="P218" s="21">
        <f>+C218/'Total x Ano'!$H$30</f>
        <v>4.4806383167886842E-4</v>
      </c>
      <c r="Q218" s="21">
        <f>+D218/'Total x Ano'!$H$30</f>
        <v>1.1493754689220169E-2</v>
      </c>
      <c r="R218" s="21">
        <f>+E218/'Total x Ano'!$H$30</f>
        <v>4.0848001745080948E-4</v>
      </c>
      <c r="S218" s="21">
        <f>+F218/'Total x Ano'!$H$30</f>
        <v>2.8679654542891563E-3</v>
      </c>
      <c r="T218" s="21">
        <f>+G218/'Total x Ano'!$H$30</f>
        <v>1.5617668660844034E-3</v>
      </c>
      <c r="U218" s="21">
        <f>+H218/'Total x Ano'!$H$30</f>
        <v>1.1115242780956494E-3</v>
      </c>
      <c r="V218" s="21">
        <f>+I218/'Total x Ano'!$H$30</f>
        <v>6.5949948166944459E-4</v>
      </c>
      <c r="W218" s="21">
        <f>+J218/'Total x Ano'!$H$30</f>
        <v>1.2014314062605926E-5</v>
      </c>
      <c r="X218" s="21">
        <f>+K218/'Total x Ano'!$H$30</f>
        <v>3.1123218796994781E-3</v>
      </c>
      <c r="Y218" s="21">
        <f>+L218/'Total x Ano'!$H$30</f>
        <v>2.2628073189828374E-2</v>
      </c>
    </row>
    <row r="219" spans="1:25" x14ac:dyDescent="0.25">
      <c r="A219" s="1" t="s">
        <v>551</v>
      </c>
      <c r="B219" s="174">
        <f>tab_dinamicas!M740</f>
        <v>316858.03875336738</v>
      </c>
      <c r="C219" s="174">
        <f>tab_dinamicas!N740</f>
        <v>45217.10514603489</v>
      </c>
      <c r="D219" s="174">
        <f>tab_dinamicas!O740</f>
        <v>1546497.3738444429</v>
      </c>
      <c r="E219" s="174">
        <f>tab_dinamicas!P740</f>
        <v>26496.025293429469</v>
      </c>
      <c r="F219" s="174">
        <f>tab_dinamicas!Q740</f>
        <v>583540.58954165957</v>
      </c>
      <c r="G219" s="174">
        <f>tab_dinamicas!R740</f>
        <v>157319.74029163405</v>
      </c>
      <c r="H219" s="174">
        <f>tab_dinamicas!S740</f>
        <v>66159.534841007611</v>
      </c>
      <c r="I219" s="174">
        <f>tab_dinamicas!T740</f>
        <v>70461.910811584472</v>
      </c>
      <c r="J219" s="174">
        <f>tab_dinamicas!U740</f>
        <v>32763.823210066334</v>
      </c>
      <c r="K219" s="174">
        <f>tab_dinamicas!V740</f>
        <v>444511.69599719602</v>
      </c>
      <c r="L219" s="174">
        <f t="shared" si="12"/>
        <v>3289825.8377304226</v>
      </c>
      <c r="N219" s="124" t="s">
        <v>551</v>
      </c>
      <c r="O219" s="21">
        <f>+B219/'Total x Ano'!$H$30</f>
        <v>3.9162561124925395E-3</v>
      </c>
      <c r="P219" s="21">
        <f>+C219/'Total x Ano'!$H$30</f>
        <v>5.5886782962515287E-4</v>
      </c>
      <c r="Q219" s="21">
        <f>+D219/'Total x Ano'!$H$30</f>
        <v>1.9114174338452364E-2</v>
      </c>
      <c r="R219" s="21">
        <f>+E219/'Total x Ano'!$H$30</f>
        <v>3.2748173731176114E-4</v>
      </c>
      <c r="S219" s="21">
        <f>+F219/'Total x Ano'!$H$30</f>
        <v>7.2123604932707031E-3</v>
      </c>
      <c r="T219" s="21">
        <f>+G219/'Total x Ano'!$H$30</f>
        <v>1.9444177492129451E-3</v>
      </c>
      <c r="U219" s="21">
        <f>+H219/'Total x Ano'!$H$30</f>
        <v>8.177090401119124E-4</v>
      </c>
      <c r="V219" s="21">
        <f>+I219/'Total x Ano'!$H$30</f>
        <v>8.7088492373255035E-4</v>
      </c>
      <c r="W219" s="21">
        <f>+J219/'Total x Ano'!$H$30</f>
        <v>4.0494955854637787E-4</v>
      </c>
      <c r="X219" s="21">
        <f>+K219/'Total x Ano'!$H$30</f>
        <v>5.494011303523995E-3</v>
      </c>
      <c r="Y219" s="21">
        <f>+L219/'Total x Ano'!$H$30</f>
        <v>4.0661113086280301E-2</v>
      </c>
    </row>
    <row r="220" spans="1:25" x14ac:dyDescent="0.25">
      <c r="A220" s="1" t="s">
        <v>552</v>
      </c>
      <c r="B220" s="174">
        <f>tab_dinamicas!M741</f>
        <v>9569.6818486813027</v>
      </c>
      <c r="C220" s="174">
        <f>tab_dinamicas!N741</f>
        <v>15454.85344773926</v>
      </c>
      <c r="D220" s="174">
        <f>tab_dinamicas!O741</f>
        <v>251299.80939901338</v>
      </c>
      <c r="E220" s="174">
        <f>tab_dinamicas!P741</f>
        <v>4011.5814124635926</v>
      </c>
      <c r="F220" s="174">
        <f>tab_dinamicas!Q741</f>
        <v>45883.318116345938</v>
      </c>
      <c r="G220" s="174">
        <f>tab_dinamicas!R741</f>
        <v>16090.978885376779</v>
      </c>
      <c r="H220" s="174">
        <f>tab_dinamicas!S741</f>
        <v>15176.372955399351</v>
      </c>
      <c r="I220" s="174">
        <f>tab_dinamicas!T741</f>
        <v>2062.1374833083355</v>
      </c>
      <c r="J220" s="174">
        <f>tab_dinamicas!U741</f>
        <v>3653.2046249550631</v>
      </c>
      <c r="K220" s="174">
        <f>tab_dinamicas!V741</f>
        <v>70200.291204518755</v>
      </c>
      <c r="L220" s="174">
        <f t="shared" si="12"/>
        <v>433402.2293778017</v>
      </c>
      <c r="N220" s="124" t="s">
        <v>552</v>
      </c>
      <c r="O220" s="21">
        <f>+B220/'Total x Ano'!$H$30</f>
        <v>1.1827796820922149E-4</v>
      </c>
      <c r="P220" s="21">
        <f>+C220/'Total x Ano'!$H$30</f>
        <v>1.9101666008068747E-4</v>
      </c>
      <c r="Q220" s="21">
        <f>+D220/'Total x Ano'!$H$30</f>
        <v>3.1059790008772098E-3</v>
      </c>
      <c r="R220" s="21">
        <f>+E220/'Total x Ano'!$H$30</f>
        <v>4.9581763142675008E-5</v>
      </c>
      <c r="S220" s="21">
        <f>+F220/'Total x Ano'!$H$30</f>
        <v>5.6710199224090162E-4</v>
      </c>
      <c r="T220" s="21">
        <f>+G220/'Total x Ano'!$H$30</f>
        <v>1.9887895116618844E-4</v>
      </c>
      <c r="U220" s="21">
        <f>+H220/'Total x Ano'!$H$30</f>
        <v>1.8757473721003247E-4</v>
      </c>
      <c r="V220" s="21">
        <f>+I220/'Total x Ano'!$H$30</f>
        <v>2.5487308308728921E-5</v>
      </c>
      <c r="W220" s="21">
        <f>+J220/'Total x Ano'!$H$30</f>
        <v>4.5152349610427032E-5</v>
      </c>
      <c r="X220" s="21">
        <f>+K220/'Total x Ano'!$H$30</f>
        <v>8.6765139559057862E-4</v>
      </c>
      <c r="Y220" s="21">
        <f>+L220/'Total x Ano'!$H$30</f>
        <v>5.3567021264366507E-3</v>
      </c>
    </row>
    <row r="221" spans="1:25" x14ac:dyDescent="0.25">
      <c r="A221" s="1" t="s">
        <v>553</v>
      </c>
      <c r="B221" s="174">
        <f>tab_dinamicas!M742</f>
        <v>9450.5561051641216</v>
      </c>
      <c r="C221" s="174">
        <f>tab_dinamicas!N742</f>
        <v>6030.2405935920488</v>
      </c>
      <c r="D221" s="174">
        <f>tab_dinamicas!O742</f>
        <v>249123.98590692136</v>
      </c>
      <c r="E221" s="174">
        <f>tab_dinamicas!P742</f>
        <v>5849.3781904842108</v>
      </c>
      <c r="F221" s="174">
        <f>tab_dinamicas!Q742</f>
        <v>17646.645483141987</v>
      </c>
      <c r="G221" s="174">
        <f>tab_dinamicas!R742</f>
        <v>19096.463120551613</v>
      </c>
      <c r="H221" s="174">
        <f>tab_dinamicas!S742</f>
        <v>8096.735709002176</v>
      </c>
      <c r="I221" s="174">
        <f>tab_dinamicas!T742</f>
        <v>13888.749729149267</v>
      </c>
      <c r="J221" s="174">
        <f>tab_dinamicas!U742</f>
        <v>503.94993917778277</v>
      </c>
      <c r="K221" s="174">
        <f>tab_dinamicas!V742</f>
        <v>49775.98258972085</v>
      </c>
      <c r="L221" s="174">
        <f t="shared" si="12"/>
        <v>379462.68736690545</v>
      </c>
      <c r="N221" s="124" t="s">
        <v>553</v>
      </c>
      <c r="O221" s="21">
        <f>+B221/'Total x Ano'!$H$30</f>
        <v>1.1680561509159234E-4</v>
      </c>
      <c r="P221" s="21">
        <f>+C221/'Total x Ano'!$H$30</f>
        <v>7.453169462693496E-5</v>
      </c>
      <c r="Q221" s="21">
        <f>+D221/'Total x Ano'!$H$30</f>
        <v>3.0790865726966431E-3</v>
      </c>
      <c r="R221" s="21">
        <f>+E221/'Total x Ano'!$H$30</f>
        <v>7.2296297682366726E-5</v>
      </c>
      <c r="S221" s="21">
        <f>+F221/'Total x Ano'!$H$30</f>
        <v>2.1810645395093113E-4</v>
      </c>
      <c r="T221" s="21">
        <f>+G221/'Total x Ano'!$H$30</f>
        <v>2.3602570008034496E-4</v>
      </c>
      <c r="U221" s="21">
        <f>+H221/'Total x Ano'!$H$30</f>
        <v>1.000728617660151E-4</v>
      </c>
      <c r="V221" s="21">
        <f>+I221/'Total x Ano'!$H$30</f>
        <v>1.7166015808106708E-4</v>
      </c>
      <c r="W221" s="21">
        <f>+J221/'Total x Ano'!$H$30</f>
        <v>6.2286474960839574E-6</v>
      </c>
      <c r="X221" s="21">
        <f>+K221/'Total x Ano'!$H$30</f>
        <v>6.1521398301669201E-4</v>
      </c>
      <c r="Y221" s="21">
        <f>+L221/'Total x Ano'!$H$30</f>
        <v>4.6900279844886714E-3</v>
      </c>
    </row>
    <row r="222" spans="1:25" x14ac:dyDescent="0.25">
      <c r="A222" s="1" t="s">
        <v>554</v>
      </c>
      <c r="B222" s="174">
        <f>tab_dinamicas!M743</f>
        <v>67096.59748825217</v>
      </c>
      <c r="C222" s="174">
        <f>tab_dinamicas!N743</f>
        <v>21245.818910196627</v>
      </c>
      <c r="D222" s="174">
        <f>tab_dinamicas!O743</f>
        <v>518350.11816903896</v>
      </c>
      <c r="E222" s="174">
        <f>tab_dinamicas!P743</f>
        <v>11302.044521494103</v>
      </c>
      <c r="F222" s="174">
        <f>tab_dinamicas!Q743</f>
        <v>90404.36015000823</v>
      </c>
      <c r="G222" s="174">
        <f>tab_dinamicas!R743</f>
        <v>42517.401735137122</v>
      </c>
      <c r="H222" s="174">
        <f>tab_dinamicas!S743</f>
        <v>29034.581985400022</v>
      </c>
      <c r="I222" s="174">
        <f>tab_dinamicas!T743</f>
        <v>17549.044349068485</v>
      </c>
      <c r="J222" s="174">
        <f>tab_dinamicas!U743</f>
        <v>2317.8057688136741</v>
      </c>
      <c r="K222" s="174">
        <f>tab_dinamicas!V743</f>
        <v>117625.52976767298</v>
      </c>
      <c r="L222" s="174">
        <f t="shared" si="12"/>
        <v>917443.30284508248</v>
      </c>
      <c r="N222" s="124" t="s">
        <v>554</v>
      </c>
      <c r="O222" s="21">
        <f>+B222/'Total x Ano'!$H$30</f>
        <v>8.2929081135085011E-4</v>
      </c>
      <c r="P222" s="21">
        <f>+C222/'Total x Ano'!$H$30</f>
        <v>2.6259099658421678E-4</v>
      </c>
      <c r="Q222" s="21">
        <f>+D222/'Total x Ano'!$H$30</f>
        <v>6.4066287435137871E-3</v>
      </c>
      <c r="R222" s="21">
        <f>+E222/'Total x Ano'!$H$30</f>
        <v>1.3968937356017677E-4</v>
      </c>
      <c r="S222" s="21">
        <f>+F222/'Total x Ano'!$H$30</f>
        <v>1.1173667217861743E-3</v>
      </c>
      <c r="T222" s="21">
        <f>+G222/'Total x Ano'!$H$30</f>
        <v>5.255004262717703E-4</v>
      </c>
      <c r="U222" s="21">
        <f>+H222/'Total x Ano'!$H$30</f>
        <v>3.5885742277946294E-4</v>
      </c>
      <c r="V222" s="21">
        <f>+I222/'Total x Ano'!$H$30</f>
        <v>2.1690013758475846E-4</v>
      </c>
      <c r="W222" s="21">
        <f>+J222/'Total x Ano'!$H$30</f>
        <v>2.8647280168114577E-5</v>
      </c>
      <c r="X222" s="21">
        <f>+K222/'Total x Ano'!$H$30</f>
        <v>1.4538109929298014E-3</v>
      </c>
      <c r="Y222" s="21">
        <f>+L222/'Total x Ano'!$H$30</f>
        <v>1.1339282906529115E-2</v>
      </c>
    </row>
    <row r="223" spans="1:25" x14ac:dyDescent="0.25">
      <c r="A223" s="1" t="s">
        <v>555</v>
      </c>
      <c r="B223" s="174">
        <f>tab_dinamicas!M744</f>
        <v>27306.96391716073</v>
      </c>
      <c r="C223" s="174">
        <f>tab_dinamicas!N744</f>
        <v>34170.621418512608</v>
      </c>
      <c r="D223" s="174">
        <f>tab_dinamicas!O744</f>
        <v>1514681.6774172827</v>
      </c>
      <c r="E223" s="174">
        <f>tab_dinamicas!P744</f>
        <v>5706.8809261384631</v>
      </c>
      <c r="F223" s="174">
        <f>tab_dinamicas!Q744</f>
        <v>364739.08997116459</v>
      </c>
      <c r="G223" s="174">
        <f>tab_dinamicas!R744</f>
        <v>92933.672703045057</v>
      </c>
      <c r="H223" s="174">
        <f>tab_dinamicas!S744</f>
        <v>28274.947009875472</v>
      </c>
      <c r="I223" s="174">
        <f>tab_dinamicas!T744</f>
        <v>4310.4745729704864</v>
      </c>
      <c r="J223" s="174">
        <f>tab_dinamicas!U744</f>
        <v>19345.726528268671</v>
      </c>
      <c r="K223" s="174">
        <f>tab_dinamicas!V744</f>
        <v>301812.55496911419</v>
      </c>
      <c r="L223" s="174">
        <f t="shared" si="12"/>
        <v>2393282.6094335332</v>
      </c>
      <c r="N223" s="124" t="s">
        <v>555</v>
      </c>
      <c r="O223" s="21">
        <f>+B223/'Total x Ano'!$H$30</f>
        <v>3.3750465910518869E-4</v>
      </c>
      <c r="P223" s="21">
        <f>+C223/'Total x Ano'!$H$30</f>
        <v>4.2233709936606849E-4</v>
      </c>
      <c r="Q223" s="21">
        <f>+D223/'Total x Ano'!$H$30</f>
        <v>1.8720943300047001E-2</v>
      </c>
      <c r="R223" s="21">
        <f>+E223/'Total x Ano'!$H$30</f>
        <v>7.0535080625343046E-5</v>
      </c>
      <c r="S223" s="21">
        <f>+F223/'Total x Ano'!$H$30</f>
        <v>4.5080493970877968E-3</v>
      </c>
      <c r="T223" s="21">
        <f>+G223/'Total x Ano'!$H$30</f>
        <v>1.1486281528838549E-3</v>
      </c>
      <c r="U223" s="21">
        <f>+H223/'Total x Ano'!$H$30</f>
        <v>3.4946859638936863E-4</v>
      </c>
      <c r="V223" s="21">
        <f>+I223/'Total x Ano'!$H$30</f>
        <v>5.3275979553982314E-5</v>
      </c>
      <c r="W223" s="21">
        <f>+J223/'Total x Ano'!$H$30</f>
        <v>2.3910650985854498E-4</v>
      </c>
      <c r="X223" s="21">
        <f>+K223/'Total x Ano'!$H$30</f>
        <v>3.7302991203098292E-3</v>
      </c>
      <c r="Y223" s="21">
        <f>+L223/'Total x Ano'!$H$30</f>
        <v>2.958014789522698E-2</v>
      </c>
    </row>
    <row r="224" spans="1:25" x14ac:dyDescent="0.25">
      <c r="A224" s="1" t="s">
        <v>95</v>
      </c>
      <c r="B224" s="154">
        <f t="shared" ref="B224:K224" si="13">SUM(B197:B223)</f>
        <v>3118588.5599457622</v>
      </c>
      <c r="C224" s="154">
        <f t="shared" si="13"/>
        <v>1555926.3868402881</v>
      </c>
      <c r="D224" s="154">
        <f t="shared" si="13"/>
        <v>32950318.811256722</v>
      </c>
      <c r="E224" s="154">
        <f t="shared" si="13"/>
        <v>2122866.0882156286</v>
      </c>
      <c r="F224" s="154">
        <f t="shared" si="13"/>
        <v>10122402.328752076</v>
      </c>
      <c r="G224" s="154">
        <f t="shared" si="13"/>
        <v>2636606.7252611746</v>
      </c>
      <c r="H224" s="154">
        <f t="shared" si="13"/>
        <v>1150029.5260152763</v>
      </c>
      <c r="I224" s="154">
        <f t="shared" si="13"/>
        <v>2119009.4123963406</v>
      </c>
      <c r="J224" s="154">
        <f t="shared" si="13"/>
        <v>581485.92038463335</v>
      </c>
      <c r="K224" s="154">
        <f t="shared" si="13"/>
        <v>11671420.762046149</v>
      </c>
      <c r="L224" s="174">
        <f t="shared" si="12"/>
        <v>68028654.521114036</v>
      </c>
      <c r="N224" s="124" t="s">
        <v>95</v>
      </c>
      <c r="O224" s="21">
        <f>+B224/'Total x Ano'!$H$30</f>
        <v>3.8544679372150233E-2</v>
      </c>
      <c r="P224" s="21">
        <f>+C224/'Total x Ano'!$H$30</f>
        <v>1.923071368814042E-2</v>
      </c>
      <c r="Q224" s="21">
        <f>+D224/'Total x Ano'!$H$30</f>
        <v>0.40725457987702912</v>
      </c>
      <c r="R224" s="21">
        <f>+E224/'Total x Ano'!$H$30</f>
        <v>2.6237892927339308E-2</v>
      </c>
      <c r="S224" s="21">
        <f>+F224/'Total x Ano'!$H$30</f>
        <v>0.12510940277560734</v>
      </c>
      <c r="T224" s="21">
        <f>+G224/'Total x Ano'!$H$30</f>
        <v>3.2587550073426307E-2</v>
      </c>
      <c r="U224" s="21">
        <f>+H224/'Total x Ano'!$H$30</f>
        <v>1.421396843369927E-2</v>
      </c>
      <c r="V224" s="21">
        <f>+I224/'Total x Ano'!$H$30</f>
        <v>2.6190225743919843E-2</v>
      </c>
      <c r="W224" s="21">
        <f>+J224/'Total x Ano'!$H$30</f>
        <v>7.1869654908998876E-3</v>
      </c>
      <c r="X224" s="21">
        <f>+K224/'Total x Ano'!$H$30</f>
        <v>0.14425473653964477</v>
      </c>
      <c r="Y224" s="21">
        <f>+L224/'Total x Ano'!$H$30</f>
        <v>0.84081071492185633</v>
      </c>
    </row>
    <row r="225" spans="1:25" x14ac:dyDescent="0.25">
      <c r="A225" s="22"/>
      <c r="B225" s="175"/>
      <c r="C225" s="174"/>
      <c r="D225" s="174"/>
      <c r="E225" s="174"/>
      <c r="F225" s="174"/>
      <c r="G225" s="174"/>
      <c r="H225" s="174"/>
      <c r="I225" s="174"/>
      <c r="J225" s="174"/>
      <c r="K225" s="174"/>
      <c r="L225" s="175"/>
    </row>
    <row r="226" spans="1:25" x14ac:dyDescent="0.25">
      <c r="A226" s="1"/>
      <c r="B226" s="156"/>
      <c r="L226" s="156"/>
    </row>
    <row r="227" spans="1:25" s="134" customFormat="1" x14ac:dyDescent="0.25">
      <c r="A227" s="124"/>
      <c r="B227" s="173">
        <v>2014</v>
      </c>
      <c r="C227" s="156">
        <v>2014</v>
      </c>
      <c r="D227" s="156">
        <v>2014</v>
      </c>
      <c r="E227" s="156">
        <v>2014</v>
      </c>
      <c r="F227" s="156">
        <v>2014</v>
      </c>
      <c r="G227" s="156">
        <v>2014</v>
      </c>
      <c r="H227" s="156">
        <v>2014</v>
      </c>
      <c r="I227" s="156">
        <v>2014</v>
      </c>
      <c r="J227" s="156">
        <v>2014</v>
      </c>
      <c r="K227" s="156">
        <v>2014</v>
      </c>
      <c r="L227" s="156">
        <v>2014</v>
      </c>
      <c r="M227" s="159"/>
      <c r="N227" s="124"/>
      <c r="O227" s="16">
        <v>2014</v>
      </c>
      <c r="P227" s="124">
        <v>2014</v>
      </c>
      <c r="Q227" s="124">
        <v>2014</v>
      </c>
      <c r="R227" s="124">
        <v>2014</v>
      </c>
      <c r="S227" s="124">
        <v>2014</v>
      </c>
      <c r="T227" s="124">
        <v>2014</v>
      </c>
      <c r="U227" s="124">
        <v>2014</v>
      </c>
      <c r="V227" s="124">
        <v>2014</v>
      </c>
      <c r="W227" s="124">
        <v>2014</v>
      </c>
      <c r="X227" s="124">
        <v>2014</v>
      </c>
      <c r="Y227" s="124">
        <v>2014</v>
      </c>
    </row>
    <row r="228" spans="1:25" s="134" customFormat="1" x14ac:dyDescent="0.25">
      <c r="A228" s="124"/>
      <c r="B228" s="156" t="s">
        <v>780</v>
      </c>
      <c r="C228" s="156" t="s">
        <v>782</v>
      </c>
      <c r="D228" s="156" t="s">
        <v>23</v>
      </c>
      <c r="E228" s="156" t="s">
        <v>787</v>
      </c>
      <c r="F228" s="156" t="s">
        <v>788</v>
      </c>
      <c r="G228" s="156" t="s">
        <v>791</v>
      </c>
      <c r="H228" s="156" t="s">
        <v>25</v>
      </c>
      <c r="I228" s="156" t="s">
        <v>24</v>
      </c>
      <c r="J228" s="156" t="s">
        <v>35</v>
      </c>
      <c r="K228" s="156" t="s">
        <v>795</v>
      </c>
      <c r="L228" s="156" t="s">
        <v>935</v>
      </c>
      <c r="M228" s="159"/>
      <c r="N228" s="124"/>
      <c r="O228" s="124" t="s">
        <v>780</v>
      </c>
      <c r="P228" s="124" t="s">
        <v>782</v>
      </c>
      <c r="Q228" s="124" t="s">
        <v>23</v>
      </c>
      <c r="R228" s="124" t="s">
        <v>787</v>
      </c>
      <c r="S228" s="124" t="s">
        <v>788</v>
      </c>
      <c r="T228" s="124" t="s">
        <v>791</v>
      </c>
      <c r="U228" s="124" t="s">
        <v>25</v>
      </c>
      <c r="V228" s="124" t="s">
        <v>24</v>
      </c>
      <c r="W228" s="124" t="s">
        <v>35</v>
      </c>
      <c r="X228" s="124" t="s">
        <v>795</v>
      </c>
      <c r="Y228" s="124" t="s">
        <v>935</v>
      </c>
    </row>
    <row r="229" spans="1:25" x14ac:dyDescent="0.25">
      <c r="A229" s="1" t="s">
        <v>529</v>
      </c>
      <c r="B229" s="174">
        <f>tab_dinamicas!M750</f>
        <v>3217.3179023582825</v>
      </c>
      <c r="C229" s="174">
        <f>tab_dinamicas!N750</f>
        <v>1999.4233936346986</v>
      </c>
      <c r="D229" s="174">
        <f>tab_dinamicas!O750</f>
        <v>142770.33396171467</v>
      </c>
      <c r="E229" s="174">
        <f>tab_dinamicas!P750</f>
        <v>816.846453552958</v>
      </c>
      <c r="F229" s="174">
        <f>tab_dinamicas!Q750</f>
        <v>33497.076850562167</v>
      </c>
      <c r="G229" s="174">
        <f>tab_dinamicas!R750</f>
        <v>8814.3808621823355</v>
      </c>
      <c r="H229" s="174">
        <f>tab_dinamicas!S750</f>
        <v>2306.2091912479573</v>
      </c>
      <c r="I229" s="174">
        <f>tab_dinamicas!T750</f>
        <v>2321.9838407851976</v>
      </c>
      <c r="J229" s="174">
        <f>tab_dinamicas!U750</f>
        <v>1240.5851325745534</v>
      </c>
      <c r="K229" s="174">
        <f>tab_dinamicas!V750</f>
        <v>17658.829605326995</v>
      </c>
      <c r="L229" s="174">
        <f>SUM(B229:K229)</f>
        <v>214642.98719393977</v>
      </c>
      <c r="N229" s="124" t="s">
        <v>529</v>
      </c>
      <c r="O229" s="21">
        <f>+B229/'Total x Ano'!$I$30</f>
        <v>3.9197088038022501E-5</v>
      </c>
      <c r="P229" s="21">
        <f>+C229/'Total x Ano'!$I$30</f>
        <v>2.4359288439645617E-5</v>
      </c>
      <c r="Q229" s="21">
        <f>+D229/'Total x Ano'!$I$30</f>
        <v>1.7393933454363409E-3</v>
      </c>
      <c r="R229" s="21">
        <f>+E229/'Total x Ano'!$I$30</f>
        <v>9.9517683129766794E-6</v>
      </c>
      <c r="S229" s="21">
        <f>+F229/'Total x Ano'!$I$30</f>
        <v>4.0810013501167399E-4</v>
      </c>
      <c r="T229" s="21">
        <f>+G229/'Total x Ano'!$I$30</f>
        <v>1.0738698292834937E-4</v>
      </c>
      <c r="U229" s="21">
        <f>+H229/'Total x Ano'!$I$30</f>
        <v>2.809690787384809E-5</v>
      </c>
      <c r="V229" s="21">
        <f>+I229/'Total x Ano'!$I$30</f>
        <v>2.8289092900458901E-5</v>
      </c>
      <c r="W229" s="21">
        <f>+J229/'Total x Ano'!$I$30</f>
        <v>1.5114243023526812E-5</v>
      </c>
      <c r="X229" s="21">
        <f>+K229/'Total x Ano'!$I$30</f>
        <v>2.1514028756097704E-4</v>
      </c>
      <c r="Y229" s="21">
        <f>+L229/'Total x Ano'!$I$30</f>
        <v>2.6150291395258193E-3</v>
      </c>
    </row>
    <row r="230" spans="1:25" x14ac:dyDescent="0.25">
      <c r="A230" s="1" t="s">
        <v>530</v>
      </c>
      <c r="B230" s="174">
        <f>tab_dinamicas!M751</f>
        <v>2145.3166914065318</v>
      </c>
      <c r="C230" s="174">
        <f>tab_dinamicas!N751</f>
        <v>3449.216294801774</v>
      </c>
      <c r="D230" s="174">
        <f>tab_dinamicas!O751</f>
        <v>46097.101556677582</v>
      </c>
      <c r="E230" s="174">
        <f>tab_dinamicas!P751</f>
        <v>33.237212271514693</v>
      </c>
      <c r="F230" s="174">
        <f>tab_dinamicas!Q751</f>
        <v>5190.8846326517678</v>
      </c>
      <c r="G230" s="174">
        <f>tab_dinamicas!R751</f>
        <v>1836.4110072641467</v>
      </c>
      <c r="H230" s="174">
        <f>tab_dinamicas!S751</f>
        <v>2364.9184842455224</v>
      </c>
      <c r="I230" s="174">
        <f>tab_dinamicas!T751</f>
        <v>851.48892985016346</v>
      </c>
      <c r="J230" s="174">
        <f>tab_dinamicas!U751</f>
        <v>10148.351259800964</v>
      </c>
      <c r="K230" s="174">
        <f>tab_dinamicas!V751</f>
        <v>2475.0192480878522</v>
      </c>
      <c r="L230" s="174">
        <f t="shared" ref="L230:L256" si="14">SUM(B230:K230)</f>
        <v>74591.94531705782</v>
      </c>
      <c r="N230" s="124" t="s">
        <v>530</v>
      </c>
      <c r="O230" s="21">
        <f>+B230/'Total x Ano'!$I$30</f>
        <v>2.6136729342432462E-5</v>
      </c>
      <c r="P230" s="21">
        <f>+C230/'Total x Ano'!$I$30</f>
        <v>4.2022342482981352E-5</v>
      </c>
      <c r="Q230" s="21">
        <f>+D230/'Total x Ano'!$I$30</f>
        <v>5.6160820995970729E-4</v>
      </c>
      <c r="R230" s="21">
        <f>+E230/'Total x Ano'!$I$30</f>
        <v>4.0493416413406152E-7</v>
      </c>
      <c r="S230" s="21">
        <f>+F230/'Total x Ano'!$I$30</f>
        <v>6.324136069740837E-5</v>
      </c>
      <c r="T230" s="21">
        <f>+G230/'Total x Ano'!$I$30</f>
        <v>2.2373282998538572E-5</v>
      </c>
      <c r="U230" s="21">
        <f>+H230/'Total x Ano'!$I$30</f>
        <v>2.8812172387991636E-5</v>
      </c>
      <c r="V230" s="21">
        <f>+I230/'Total x Ano'!$I$30</f>
        <v>1.0373823028888137E-5</v>
      </c>
      <c r="W230" s="21">
        <f>+J230/'Total x Ano'!$I$30</f>
        <v>1.2363895326589249E-4</v>
      </c>
      <c r="X230" s="21">
        <f>+K230/'Total x Ano'!$I$30</f>
        <v>3.0153547242561644E-5</v>
      </c>
      <c r="Y230" s="21">
        <f>+L230/'Total x Ano'!$I$30</f>
        <v>9.0876535557053598E-4</v>
      </c>
    </row>
    <row r="231" spans="1:25" x14ac:dyDescent="0.25">
      <c r="A231" s="1" t="s">
        <v>531</v>
      </c>
      <c r="B231" s="174">
        <f>tab_dinamicas!M752</f>
        <v>44598.957901355156</v>
      </c>
      <c r="C231" s="174">
        <f>tab_dinamicas!N752</f>
        <v>46392.976721605824</v>
      </c>
      <c r="D231" s="174">
        <f>tab_dinamicas!O752</f>
        <v>350674.09109132719</v>
      </c>
      <c r="E231" s="174">
        <f>tab_dinamicas!P752</f>
        <v>1692.7695591277461</v>
      </c>
      <c r="F231" s="174">
        <f>tab_dinamicas!Q752</f>
        <v>45288.890035071388</v>
      </c>
      <c r="G231" s="174">
        <f>tab_dinamicas!R752</f>
        <v>13635.476991047422</v>
      </c>
      <c r="H231" s="174">
        <f>tab_dinamicas!S752</f>
        <v>8168.8312527677554</v>
      </c>
      <c r="I231" s="174">
        <f>tab_dinamicas!T752</f>
        <v>1163.1606365239793</v>
      </c>
      <c r="J231" s="174">
        <f>tab_dinamicas!U752</f>
        <v>128.77675902393756</v>
      </c>
      <c r="K231" s="174">
        <f>tab_dinamicas!V752</f>
        <v>50180.616770722903</v>
      </c>
      <c r="L231" s="174">
        <f t="shared" si="14"/>
        <v>561924.54771857336</v>
      </c>
      <c r="N231" s="124" t="s">
        <v>531</v>
      </c>
      <c r="O231" s="21">
        <f>+B231/'Total x Ano'!$I$30</f>
        <v>5.4335609110373897E-4</v>
      </c>
      <c r="P231" s="21">
        <f>+C231/'Total x Ano'!$I$30</f>
        <v>5.6521290344661943E-4</v>
      </c>
      <c r="Q231" s="21">
        <f>+D231/'Total x Ano'!$I$30</f>
        <v>4.2723173893027301E-3</v>
      </c>
      <c r="R231" s="21">
        <f>+E231/'Total x Ano'!$I$30</f>
        <v>2.0623276732640965E-5</v>
      </c>
      <c r="S231" s="21">
        <f>+F231/'Total x Ano'!$I$30</f>
        <v>5.5176164237540949E-4</v>
      </c>
      <c r="T231" s="21">
        <f>+G231/'Total x Ano'!$I$30</f>
        <v>1.6612315235207272E-4</v>
      </c>
      <c r="U231" s="21">
        <f>+H231/'Total x Ano'!$I$30</f>
        <v>9.9522150903330386E-5</v>
      </c>
      <c r="V231" s="21">
        <f>+I231/'Total x Ano'!$I$30</f>
        <v>1.4170968258614905E-5</v>
      </c>
      <c r="W231" s="21">
        <f>+J231/'Total x Ano'!$I$30</f>
        <v>1.5689074296986822E-6</v>
      </c>
      <c r="X231" s="21">
        <f>+K231/'Total x Ano'!$I$30</f>
        <v>6.1135831554679084E-4</v>
      </c>
      <c r="Y231" s="21">
        <f>+L231/'Total x Ano'!$I$30</f>
        <v>6.8460147974516473E-3</v>
      </c>
    </row>
    <row r="232" spans="1:25" x14ac:dyDescent="0.25">
      <c r="A232" s="1" t="s">
        <v>532</v>
      </c>
      <c r="B232" s="174">
        <f>tab_dinamicas!M753</f>
        <v>251.03531549204271</v>
      </c>
      <c r="C232" s="174">
        <f>tab_dinamicas!N753</f>
        <v>121.36367274093575</v>
      </c>
      <c r="D232" s="174">
        <f>tab_dinamicas!O753</f>
        <v>43051.414467224946</v>
      </c>
      <c r="E232" s="174">
        <f>tab_dinamicas!P753</f>
        <v>0</v>
      </c>
      <c r="F232" s="174">
        <f>tab_dinamicas!Q753</f>
        <v>4679.9211449311188</v>
      </c>
      <c r="G232" s="174">
        <f>tab_dinamicas!R753</f>
        <v>3576.7172315976395</v>
      </c>
      <c r="H232" s="174">
        <f>tab_dinamicas!S753</f>
        <v>4261.4816950813592</v>
      </c>
      <c r="I232" s="174">
        <f>tab_dinamicas!T753</f>
        <v>1231.0936970252737</v>
      </c>
      <c r="J232" s="174">
        <f>tab_dinamicas!U753</f>
        <v>363.81277246448275</v>
      </c>
      <c r="K232" s="174">
        <f>tab_dinamicas!V753</f>
        <v>5657.522627210069</v>
      </c>
      <c r="L232" s="174">
        <f t="shared" si="14"/>
        <v>63194.362623767869</v>
      </c>
      <c r="N232" s="124" t="s">
        <v>532</v>
      </c>
      <c r="O232" s="21">
        <f>+B232/'Total x Ano'!$I$30</f>
        <v>3.0584025765006857E-6</v>
      </c>
      <c r="P232" s="21">
        <f>+C232/'Total x Ano'!$I$30</f>
        <v>1.4785926381590303E-6</v>
      </c>
      <c r="Q232" s="21">
        <f>+D232/'Total x Ano'!$I$30</f>
        <v>5.2450212700345456E-4</v>
      </c>
      <c r="R232" s="21">
        <f>+E232/'Total x Ano'!$I$30</f>
        <v>0</v>
      </c>
      <c r="S232" s="21">
        <f>+F232/'Total x Ano'!$I$30</f>
        <v>5.7016212477606823E-5</v>
      </c>
      <c r="T232" s="21">
        <f>+G232/'Total x Ano'!$I$30</f>
        <v>4.3575706370601729E-5</v>
      </c>
      <c r="U232" s="21">
        <f>+H232/'Total x Ano'!$I$30</f>
        <v>5.1918299106248524E-5</v>
      </c>
      <c r="V232" s="21">
        <f>+I232/'Total x Ano'!$I$30</f>
        <v>1.4998607377276365E-5</v>
      </c>
      <c r="W232" s="21">
        <f>+J232/'Total x Ano'!$I$30</f>
        <v>4.4323880028127014E-6</v>
      </c>
      <c r="X232" s="21">
        <f>+K232/'Total x Ano'!$I$30</f>
        <v>6.8926484489863224E-5</v>
      </c>
      <c r="Y232" s="21">
        <f>+L232/'Total x Ano'!$I$30</f>
        <v>7.6990682004252358E-4</v>
      </c>
    </row>
    <row r="233" spans="1:25" x14ac:dyDescent="0.25">
      <c r="A233" s="1" t="s">
        <v>533</v>
      </c>
      <c r="B233" s="174">
        <f>tab_dinamicas!M754</f>
        <v>24768.782758403569</v>
      </c>
      <c r="C233" s="174">
        <f>tab_dinamicas!N754</f>
        <v>22788.119415847057</v>
      </c>
      <c r="D233" s="174">
        <f>tab_dinamicas!O754</f>
        <v>279193.39242890966</v>
      </c>
      <c r="E233" s="174">
        <f>tab_dinamicas!P754</f>
        <v>3303.0298161166506</v>
      </c>
      <c r="F233" s="174">
        <f>tab_dinamicas!Q754</f>
        <v>87618.917638536237</v>
      </c>
      <c r="G233" s="174">
        <f>tab_dinamicas!R754</f>
        <v>36003.089092573406</v>
      </c>
      <c r="H233" s="174">
        <f>tab_dinamicas!S754</f>
        <v>36272.494684837555</v>
      </c>
      <c r="I233" s="174">
        <f>tab_dinamicas!T754</f>
        <v>5748.0803182123936</v>
      </c>
      <c r="J233" s="174">
        <f>tab_dinamicas!U754</f>
        <v>75767.820166519523</v>
      </c>
      <c r="K233" s="174">
        <f>tab_dinamicas!V754</f>
        <v>75368.399276589058</v>
      </c>
      <c r="L233" s="174">
        <f t="shared" si="14"/>
        <v>646832.12559654505</v>
      </c>
      <c r="N233" s="124" t="s">
        <v>533</v>
      </c>
      <c r="O233" s="21">
        <f>+B233/'Total x Ano'!$I$30</f>
        <v>3.0176196068910645E-4</v>
      </c>
      <c r="P233" s="21">
        <f>+C233/'Total x Ano'!$I$30</f>
        <v>2.7763122889074596E-4</v>
      </c>
      <c r="Q233" s="21">
        <f>+D233/'Total x Ano'!$I$30</f>
        <v>3.4014568391418643E-3</v>
      </c>
      <c r="R233" s="21">
        <f>+E233/'Total x Ano'!$I$30</f>
        <v>4.0241329711197394E-5</v>
      </c>
      <c r="S233" s="21">
        <f>+F233/'Total x Ano'!$I$30</f>
        <v>1.0674750002032873E-3</v>
      </c>
      <c r="T233" s="21">
        <f>+G233/'Total x Ano'!$I$30</f>
        <v>4.3863127475464919E-4</v>
      </c>
      <c r="U233" s="21">
        <f>+H233/'Total x Ano'!$I$30</f>
        <v>4.4191348529100096E-4</v>
      </c>
      <c r="V233" s="21">
        <f>+I233/'Total x Ano'!$I$30</f>
        <v>7.0029763026353611E-5</v>
      </c>
      <c r="W233" s="21">
        <f>+J233/'Total x Ano'!$I$30</f>
        <v>9.2309122307721362E-4</v>
      </c>
      <c r="X233" s="21">
        <f>+K233/'Total x Ano'!$I$30</f>
        <v>9.1822501580085037E-4</v>
      </c>
      <c r="Y233" s="21">
        <f>+L233/'Total x Ano'!$I$30</f>
        <v>7.8804571205862688E-3</v>
      </c>
    </row>
    <row r="234" spans="1:25" x14ac:dyDescent="0.25">
      <c r="A234" s="1" t="s">
        <v>534</v>
      </c>
      <c r="B234" s="174">
        <f>tab_dinamicas!M755</f>
        <v>1408.742291606025</v>
      </c>
      <c r="C234" s="174">
        <f>tab_dinamicas!N755</f>
        <v>2256.4132314577673</v>
      </c>
      <c r="D234" s="174">
        <f>tab_dinamicas!O755</f>
        <v>38634.655938261451</v>
      </c>
      <c r="E234" s="174">
        <f>tab_dinamicas!P755</f>
        <v>304.03739925368063</v>
      </c>
      <c r="F234" s="174">
        <f>tab_dinamicas!Q755</f>
        <v>786.45493177053311</v>
      </c>
      <c r="G234" s="174">
        <f>tab_dinamicas!R755</f>
        <v>2671.7844786215637</v>
      </c>
      <c r="H234" s="174">
        <f>tab_dinamicas!S755</f>
        <v>1502.4268623529467</v>
      </c>
      <c r="I234" s="174">
        <f>tab_dinamicas!T755</f>
        <v>0</v>
      </c>
      <c r="J234" s="174">
        <f>tab_dinamicas!U755</f>
        <v>153.73357371623953</v>
      </c>
      <c r="K234" s="174">
        <f>tab_dinamicas!V755</f>
        <v>4967.7466202283194</v>
      </c>
      <c r="L234" s="174">
        <f t="shared" si="14"/>
        <v>52685.995327268523</v>
      </c>
      <c r="N234" s="124" t="s">
        <v>534</v>
      </c>
      <c r="O234" s="21">
        <f>+B234/'Total x Ano'!$I$30</f>
        <v>1.7162928035955632E-5</v>
      </c>
      <c r="P234" s="21">
        <f>+C234/'Total x Ano'!$I$30</f>
        <v>2.7490235894556522E-5</v>
      </c>
      <c r="Q234" s="21">
        <f>+D234/'Total x Ano'!$I$30</f>
        <v>4.7069206590393757E-4</v>
      </c>
      <c r="R234" s="21">
        <f>+E234/'Total x Ano'!$I$30</f>
        <v>3.7041352664163273E-6</v>
      </c>
      <c r="S234" s="21">
        <f>+F234/'Total x Ano'!$I$30</f>
        <v>9.5815036418846502E-6</v>
      </c>
      <c r="T234" s="21">
        <f>+G234/'Total x Ano'!$I$30</f>
        <v>3.255076887191893E-5</v>
      </c>
      <c r="U234" s="21">
        <f>+H234/'Total x Ano'!$I$30</f>
        <v>1.8304301838239749E-5</v>
      </c>
      <c r="V234" s="21">
        <f>+I234/'Total x Ano'!$I$30</f>
        <v>0</v>
      </c>
      <c r="W234" s="21">
        <f>+J234/'Total x Ano'!$I$30</f>
        <v>1.8729602128960567E-6</v>
      </c>
      <c r="X234" s="21">
        <f>+K234/'Total x Ano'!$I$30</f>
        <v>6.0522835334658169E-5</v>
      </c>
      <c r="Y234" s="21">
        <f>+L234/'Total x Ano'!$I$30</f>
        <v>6.4188173500046356E-4</v>
      </c>
    </row>
    <row r="235" spans="1:25" x14ac:dyDescent="0.25">
      <c r="A235" s="1" t="s">
        <v>535</v>
      </c>
      <c r="B235" s="174">
        <f>tab_dinamicas!M756</f>
        <v>5412.3023942139744</v>
      </c>
      <c r="C235" s="174">
        <f>tab_dinamicas!N756</f>
        <v>916.77750568177271</v>
      </c>
      <c r="D235" s="174">
        <f>tab_dinamicas!O756</f>
        <v>69408.282946049061</v>
      </c>
      <c r="E235" s="174">
        <f>tab_dinamicas!P756</f>
        <v>944.84586626663906</v>
      </c>
      <c r="F235" s="174">
        <f>tab_dinamicas!Q756</f>
        <v>9939.114902210209</v>
      </c>
      <c r="G235" s="174">
        <f>tab_dinamicas!R756</f>
        <v>6866.7509303660381</v>
      </c>
      <c r="H235" s="174">
        <f>tab_dinamicas!S756</f>
        <v>2476.4185949542111</v>
      </c>
      <c r="I235" s="174">
        <f>tab_dinamicas!T756</f>
        <v>39.942774843078745</v>
      </c>
      <c r="J235" s="174">
        <f>tab_dinamicas!U756</f>
        <v>140.84796304129597</v>
      </c>
      <c r="K235" s="174">
        <f>tab_dinamicas!V756</f>
        <v>6322.4384316598607</v>
      </c>
      <c r="L235" s="174">
        <f t="shared" si="14"/>
        <v>102467.72230928612</v>
      </c>
      <c r="N235" s="124" t="s">
        <v>535</v>
      </c>
      <c r="O235" s="21">
        <f>+B235/'Total x Ano'!$I$30</f>
        <v>6.5938927974416986E-5</v>
      </c>
      <c r="P235" s="21">
        <f>+C235/'Total x Ano'!$I$30</f>
        <v>1.116924397652681E-5</v>
      </c>
      <c r="Q235" s="21">
        <f>+D235/'Total x Ano'!$I$30</f>
        <v>8.4561198481818318E-4</v>
      </c>
      <c r="R235" s="21">
        <f>+E235/'Total x Ano'!$I$30</f>
        <v>1.1511205210796363E-5</v>
      </c>
      <c r="S235" s="21">
        <f>+F235/'Total x Ano'!$I$30</f>
        <v>1.2108979394183927E-4</v>
      </c>
      <c r="T235" s="21">
        <f>+G235/'Total x Ano'!$I$30</f>
        <v>8.3658702348139003E-5</v>
      </c>
      <c r="U235" s="21">
        <f>+H235/'Total x Ano'!$I$30</f>
        <v>3.0170595704659901E-5</v>
      </c>
      <c r="V235" s="21">
        <f>+I235/'Total x Ano'!$I$30</f>
        <v>4.8662908345471828E-7</v>
      </c>
      <c r="W235" s="21">
        <f>+J235/'Total x Ano'!$I$30</f>
        <v>1.7159727993491314E-6</v>
      </c>
      <c r="X235" s="21">
        <f>+K235/'Total x Ano'!$I$30</f>
        <v>7.7027257902955888E-5</v>
      </c>
      <c r="Y235" s="21">
        <f>+L235/'Total x Ano'!$I$30</f>
        <v>1.248380313760321E-3</v>
      </c>
    </row>
    <row r="236" spans="1:25" x14ac:dyDescent="0.25">
      <c r="A236" s="1" t="s">
        <v>536</v>
      </c>
      <c r="B236" s="174">
        <f>tab_dinamicas!M757</f>
        <v>17452.151508614119</v>
      </c>
      <c r="C236" s="174">
        <f>tab_dinamicas!N757</f>
        <v>4262.1417305012328</v>
      </c>
      <c r="D236" s="174">
        <f>tab_dinamicas!O757</f>
        <v>216386.77330462</v>
      </c>
      <c r="E236" s="174">
        <f>tab_dinamicas!P757</f>
        <v>1176.1793564672851</v>
      </c>
      <c r="F236" s="174">
        <f>tab_dinamicas!Q757</f>
        <v>17222.635675591104</v>
      </c>
      <c r="G236" s="174">
        <f>tab_dinamicas!R757</f>
        <v>14999.47469874027</v>
      </c>
      <c r="H236" s="174">
        <f>tab_dinamicas!S757</f>
        <v>4216.4840371848995</v>
      </c>
      <c r="I236" s="174">
        <f>tab_dinamicas!T757</f>
        <v>1278.4992607538211</v>
      </c>
      <c r="J236" s="174">
        <f>tab_dinamicas!U757</f>
        <v>2154.4540494296998</v>
      </c>
      <c r="K236" s="174">
        <f>tab_dinamicas!V757</f>
        <v>33977.232496858735</v>
      </c>
      <c r="L236" s="174">
        <f t="shared" si="14"/>
        <v>313126.02611876116</v>
      </c>
      <c r="N236" s="124" t="s">
        <v>536</v>
      </c>
      <c r="O236" s="21">
        <f>+B236/'Total x Ano'!$I$30</f>
        <v>2.1262229592998298E-4</v>
      </c>
      <c r="P236" s="21">
        <f>+C236/'Total x Ano'!$I$30</f>
        <v>5.1926340421171752E-5</v>
      </c>
      <c r="Q236" s="21">
        <f>+D236/'Total x Ano'!$I$30</f>
        <v>2.6362739588984131E-3</v>
      </c>
      <c r="R236" s="21">
        <f>+E236/'Total x Ano'!$I$30</f>
        <v>1.4329577363231539E-5</v>
      </c>
      <c r="S236" s="21">
        <f>+F236/'Total x Ano'!$I$30</f>
        <v>2.098260685797019E-4</v>
      </c>
      <c r="T236" s="21">
        <f>+G236/'Total x Ano'!$I$30</f>
        <v>1.8274095011240843E-4</v>
      </c>
      <c r="U236" s="21">
        <f>+H236/'Total x Ano'!$I$30</f>
        <v>5.1370085590643023E-5</v>
      </c>
      <c r="V236" s="21">
        <f>+I236/'Total x Ano'!$I$30</f>
        <v>1.557615678686313E-5</v>
      </c>
      <c r="W236" s="21">
        <f>+J236/'Total x Ano'!$I$30</f>
        <v>2.624805120671156E-5</v>
      </c>
      <c r="X236" s="21">
        <f>+K236/'Total x Ano'!$I$30</f>
        <v>4.1394994647296743E-4</v>
      </c>
      <c r="Y236" s="21">
        <f>+L236/'Total x Ano'!$I$30</f>
        <v>3.8148634313620948E-3</v>
      </c>
    </row>
    <row r="237" spans="1:25" x14ac:dyDescent="0.25">
      <c r="A237" s="1" t="s">
        <v>537</v>
      </c>
      <c r="B237" s="174">
        <f>tab_dinamicas!M758</f>
        <v>8818.3685805011719</v>
      </c>
      <c r="C237" s="174">
        <f>tab_dinamicas!N758</f>
        <v>20371.656406875787</v>
      </c>
      <c r="D237" s="174">
        <f>tab_dinamicas!O758</f>
        <v>105802.41791311368</v>
      </c>
      <c r="E237" s="174">
        <f>tab_dinamicas!P758</f>
        <v>5405.4077163710772</v>
      </c>
      <c r="F237" s="174">
        <f>tab_dinamicas!Q758</f>
        <v>15027.251661882698</v>
      </c>
      <c r="G237" s="174">
        <f>tab_dinamicas!R758</f>
        <v>7234.2895255406111</v>
      </c>
      <c r="H237" s="174">
        <f>tab_dinamicas!S758</f>
        <v>2783.5254794062503</v>
      </c>
      <c r="I237" s="174">
        <f>tab_dinamicas!T758</f>
        <v>393.73314453678876</v>
      </c>
      <c r="J237" s="174">
        <f>tab_dinamicas!U758</f>
        <v>6296.6944352892533</v>
      </c>
      <c r="K237" s="174">
        <f>tab_dinamicas!V758</f>
        <v>23309.004857449683</v>
      </c>
      <c r="L237" s="174">
        <f t="shared" si="14"/>
        <v>195442.349720967</v>
      </c>
      <c r="N237" s="124" t="s">
        <v>537</v>
      </c>
      <c r="O237" s="21">
        <f>+B237/'Total x Ano'!$I$30</f>
        <v>1.0743556592535433E-4</v>
      </c>
      <c r="P237" s="21">
        <f>+C237/'Total x Ano'!$I$30</f>
        <v>2.48191081482918E-4</v>
      </c>
      <c r="Q237" s="21">
        <f>+D237/'Total x Ano'!$I$30</f>
        <v>1.2890074327240469E-3</v>
      </c>
      <c r="R237" s="21">
        <f>+E237/'Total x Ano'!$I$30</f>
        <v>6.5854929034118377E-5</v>
      </c>
      <c r="S237" s="21">
        <f>+F237/'Total x Ano'!$I$30</f>
        <v>1.8307936120598564E-4</v>
      </c>
      <c r="T237" s="21">
        <f>+G237/'Total x Ano'!$I$30</f>
        <v>8.8136482632726046E-5</v>
      </c>
      <c r="U237" s="21">
        <f>+H237/'Total x Ano'!$I$30</f>
        <v>3.3912126990121553E-5</v>
      </c>
      <c r="V237" s="21">
        <f>+I237/'Total x Ano'!$I$30</f>
        <v>4.7969125831747846E-6</v>
      </c>
      <c r="W237" s="21">
        <f>+J237/'Total x Ano'!$I$30</f>
        <v>7.6713614762049734E-5</v>
      </c>
      <c r="X237" s="21">
        <f>+K237/'Total x Ano'!$I$30</f>
        <v>2.8397725782909134E-4</v>
      </c>
      <c r="Y237" s="21">
        <f>+L237/'Total x Ano'!$I$30</f>
        <v>2.3811047651695868E-3</v>
      </c>
    </row>
    <row r="238" spans="1:25" x14ac:dyDescent="0.25">
      <c r="A238" s="1" t="s">
        <v>538</v>
      </c>
      <c r="B238" s="174">
        <f>tab_dinamicas!M759</f>
        <v>59551.129111925773</v>
      </c>
      <c r="C238" s="174">
        <f>tab_dinamicas!N759</f>
        <v>77393.875334865908</v>
      </c>
      <c r="D238" s="174">
        <f>tab_dinamicas!O759</f>
        <v>463992.84572680009</v>
      </c>
      <c r="E238" s="174">
        <f>tab_dinamicas!P759</f>
        <v>8444.8585453370015</v>
      </c>
      <c r="F238" s="174">
        <f>tab_dinamicas!Q759</f>
        <v>128828.23364396232</v>
      </c>
      <c r="G238" s="174">
        <f>tab_dinamicas!R759</f>
        <v>34463.384158963083</v>
      </c>
      <c r="H238" s="174">
        <f>tab_dinamicas!S759</f>
        <v>71606.112082767126</v>
      </c>
      <c r="I238" s="174">
        <f>tab_dinamicas!T759</f>
        <v>13291.872930097967</v>
      </c>
      <c r="J238" s="174">
        <f>tab_dinamicas!U759</f>
        <v>323.69479231869991</v>
      </c>
      <c r="K238" s="174">
        <f>tab_dinamicas!V759</f>
        <v>127634.18367881671</v>
      </c>
      <c r="L238" s="174">
        <f t="shared" si="14"/>
        <v>985530.1900058547</v>
      </c>
      <c r="N238" s="124" t="s">
        <v>538</v>
      </c>
      <c r="O238" s="21">
        <f>+B238/'Total x Ano'!$I$30</f>
        <v>7.2552073540908606E-4</v>
      </c>
      <c r="P238" s="21">
        <f>+C238/'Total x Ano'!$I$30</f>
        <v>9.4290170793531118E-4</v>
      </c>
      <c r="Q238" s="21">
        <f>+D238/'Total x Ano'!$I$30</f>
        <v>5.6528975298446096E-3</v>
      </c>
      <c r="R238" s="21">
        <f>+E238/'Total x Ano'!$I$30</f>
        <v>1.0288503465187233E-4</v>
      </c>
      <c r="S238" s="21">
        <f>+F238/'Total x Ano'!$I$30</f>
        <v>1.569534553058595E-3</v>
      </c>
      <c r="T238" s="21">
        <f>+G238/'Total x Ano'!$I$30</f>
        <v>4.198728083341989E-4</v>
      </c>
      <c r="U238" s="21">
        <f>+H238/'Total x Ano'!$I$30</f>
        <v>8.7238848150858559E-4</v>
      </c>
      <c r="V238" s="21">
        <f>+I238/'Total x Ano'!$I$30</f>
        <v>1.6193697024759817E-4</v>
      </c>
      <c r="W238" s="21">
        <f>+J238/'Total x Ano'!$I$30</f>
        <v>3.9436243657070099E-6</v>
      </c>
      <c r="X238" s="21">
        <f>+K238/'Total x Ano'!$I$30</f>
        <v>1.5549872552701783E-3</v>
      </c>
      <c r="Y238" s="21">
        <f>+L238/'Total x Ano'!$I$30</f>
        <v>1.2006868700625742E-2</v>
      </c>
    </row>
    <row r="239" spans="1:25" x14ac:dyDescent="0.25">
      <c r="A239" s="1" t="s">
        <v>539</v>
      </c>
      <c r="B239" s="174">
        <f>tab_dinamicas!M760</f>
        <v>12527.303151523542</v>
      </c>
      <c r="C239" s="174">
        <f>tab_dinamicas!N760</f>
        <v>14313.981010032225</v>
      </c>
      <c r="D239" s="174">
        <f>tab_dinamicas!O760</f>
        <v>279448.41977546678</v>
      </c>
      <c r="E239" s="174">
        <f>tab_dinamicas!P760</f>
        <v>7103.4083972449662</v>
      </c>
      <c r="F239" s="174">
        <f>tab_dinamicas!Q760</f>
        <v>27998.926626576951</v>
      </c>
      <c r="G239" s="174">
        <f>tab_dinamicas!R760</f>
        <v>13641.280763802113</v>
      </c>
      <c r="H239" s="174">
        <f>tab_dinamicas!S760</f>
        <v>11078.889271693914</v>
      </c>
      <c r="I239" s="174">
        <f>tab_dinamicas!T760</f>
        <v>543.72378103033509</v>
      </c>
      <c r="J239" s="174">
        <f>tab_dinamicas!U760</f>
        <v>2776.6133572129565</v>
      </c>
      <c r="K239" s="174">
        <f>tab_dinamicas!V760</f>
        <v>59486.95829392915</v>
      </c>
      <c r="L239" s="174">
        <f t="shared" si="14"/>
        <v>428919.50442851294</v>
      </c>
      <c r="N239" s="124" t="s">
        <v>539</v>
      </c>
      <c r="O239" s="21">
        <f>+B239/'Total x Ano'!$I$30</f>
        <v>1.5262209685568809E-4</v>
      </c>
      <c r="P239" s="21">
        <f>+C239/'Total x Ano'!$I$30</f>
        <v>1.743894731116113E-4</v>
      </c>
      <c r="Q239" s="21">
        <f>+D239/'Total x Ano'!$I$30</f>
        <v>3.4045638772582333E-3</v>
      </c>
      <c r="R239" s="21">
        <f>+E239/'Total x Ano'!$I$30</f>
        <v>8.6541937342514056E-5</v>
      </c>
      <c r="S239" s="21">
        <f>+F239/'Total x Ano'!$I$30</f>
        <v>3.4111530947800427E-4</v>
      </c>
      <c r="T239" s="21">
        <f>+G239/'Total x Ano'!$I$30</f>
        <v>1.6619386062477761E-4</v>
      </c>
      <c r="U239" s="21">
        <f>+H239/'Total x Ano'!$I$30</f>
        <v>1.3497584364534763E-4</v>
      </c>
      <c r="V239" s="21">
        <f>+I239/'Total x Ano'!$I$30</f>
        <v>6.6242720055082556E-6</v>
      </c>
      <c r="W239" s="21">
        <f>+J239/'Total x Ano'!$I$30</f>
        <v>3.3827915522569187E-5</v>
      </c>
      <c r="X239" s="21">
        <f>+K239/'Total x Ano'!$I$30</f>
        <v>7.2473893228026194E-4</v>
      </c>
      <c r="Y239" s="21">
        <f>+L239/'Total x Ano'!$I$30</f>
        <v>5.2255935181245152E-3</v>
      </c>
    </row>
    <row r="240" spans="1:25" x14ac:dyDescent="0.25">
      <c r="A240" s="1" t="s">
        <v>540</v>
      </c>
      <c r="B240" s="174">
        <f>tab_dinamicas!M761</f>
        <v>3119.9656536206371</v>
      </c>
      <c r="C240" s="174">
        <f>tab_dinamicas!N761</f>
        <v>13085.147055634061</v>
      </c>
      <c r="D240" s="174">
        <f>tab_dinamicas!O761</f>
        <v>254911.41621445757</v>
      </c>
      <c r="E240" s="174">
        <f>tab_dinamicas!P761</f>
        <v>11058.321734969688</v>
      </c>
      <c r="F240" s="174">
        <f>tab_dinamicas!Q761</f>
        <v>35356.044703157255</v>
      </c>
      <c r="G240" s="174">
        <f>tab_dinamicas!R761</f>
        <v>14282.716858592368</v>
      </c>
      <c r="H240" s="174">
        <f>tab_dinamicas!S761</f>
        <v>6523.5279512783209</v>
      </c>
      <c r="I240" s="174">
        <f>tab_dinamicas!T761</f>
        <v>8252.5073847920212</v>
      </c>
      <c r="J240" s="174">
        <f>tab_dinamicas!U761</f>
        <v>63.248187191960149</v>
      </c>
      <c r="K240" s="174">
        <f>tab_dinamicas!V761</f>
        <v>41325.716552466671</v>
      </c>
      <c r="L240" s="174">
        <f t="shared" si="14"/>
        <v>387978.61229616054</v>
      </c>
      <c r="N240" s="124" t="s">
        <v>540</v>
      </c>
      <c r="O240" s="21">
        <f>+B240/'Total x Ano'!$I$30</f>
        <v>3.8011030340189195E-5</v>
      </c>
      <c r="P240" s="21">
        <f>+C240/'Total x Ano'!$I$30</f>
        <v>1.594183965327783E-4</v>
      </c>
      <c r="Q240" s="21">
        <f>+D240/'Total x Ano'!$I$30</f>
        <v>3.1056257188421285E-3</v>
      </c>
      <c r="R240" s="21">
        <f>+E240/'Total x Ano'!$I$30</f>
        <v>1.347252661232713E-4</v>
      </c>
      <c r="S240" s="21">
        <f>+F240/'Total x Ano'!$I$30</f>
        <v>4.3074823159069487E-4</v>
      </c>
      <c r="T240" s="21">
        <f>+G240/'Total x Ano'!$I$30</f>
        <v>1.7400857705669428E-4</v>
      </c>
      <c r="U240" s="21">
        <f>+H240/'Total x Ano'!$I$30</f>
        <v>7.9477163023687308E-5</v>
      </c>
      <c r="V240" s="21">
        <f>+I240/'Total x Ano'!$I$30</f>
        <v>1.0054159032870771E-4</v>
      </c>
      <c r="W240" s="21">
        <f>+J240/'Total x Ano'!$I$30</f>
        <v>7.7056257318911043E-7</v>
      </c>
      <c r="X240" s="21">
        <f>+K240/'Total x Ano'!$I$30</f>
        <v>5.0347767895552288E-4</v>
      </c>
      <c r="Y240" s="21">
        <f>+L240/'Total x Ano'!$I$30</f>
        <v>4.7268042153668635E-3</v>
      </c>
    </row>
    <row r="241" spans="1:25" x14ac:dyDescent="0.25">
      <c r="A241" s="1" t="s">
        <v>541</v>
      </c>
      <c r="B241" s="174">
        <f>tab_dinamicas!M762</f>
        <v>52088.934565633717</v>
      </c>
      <c r="C241" s="174">
        <f>tab_dinamicas!N762</f>
        <v>30461.407449394806</v>
      </c>
      <c r="D241" s="174">
        <f>tab_dinamicas!O762</f>
        <v>537366.44092783332</v>
      </c>
      <c r="E241" s="174">
        <f>tab_dinamicas!P762</f>
        <v>8815.8834685984439</v>
      </c>
      <c r="F241" s="174">
        <f>tab_dinamicas!Q762</f>
        <v>255184.884602829</v>
      </c>
      <c r="G241" s="174">
        <f>tab_dinamicas!R762</f>
        <v>43938.163291772238</v>
      </c>
      <c r="H241" s="174">
        <f>tab_dinamicas!S762</f>
        <v>33829.399830771101</v>
      </c>
      <c r="I241" s="174">
        <f>tab_dinamicas!T762</f>
        <v>6382.4725430491608</v>
      </c>
      <c r="J241" s="174">
        <f>tab_dinamicas!U762</f>
        <v>5756.2430456085222</v>
      </c>
      <c r="K241" s="174">
        <f>tab_dinamicas!V762</f>
        <v>232694.41142785462</v>
      </c>
      <c r="L241" s="174">
        <f t="shared" si="14"/>
        <v>1206518.241153345</v>
      </c>
      <c r="N241" s="124" t="s">
        <v>541</v>
      </c>
      <c r="O241" s="21">
        <f>+B241/'Total x Ano'!$I$30</f>
        <v>6.3460765020433767E-4</v>
      </c>
      <c r="P241" s="21">
        <f>+C241/'Total x Ano'!$I$30</f>
        <v>3.7111609912119845E-4</v>
      </c>
      <c r="Q241" s="21">
        <f>+D241/'Total x Ano'!$I$30</f>
        <v>6.5468195350816437E-3</v>
      </c>
      <c r="R241" s="21">
        <f>+E241/'Total x Ano'!$I$30</f>
        <v>1.0740528941771914E-4</v>
      </c>
      <c r="S241" s="21">
        <f>+F241/'Total x Ano'!$I$30</f>
        <v>3.1089574270599437E-3</v>
      </c>
      <c r="T241" s="21">
        <f>+G241/'Total x Ano'!$I$30</f>
        <v>5.3530552685334678E-4</v>
      </c>
      <c r="U241" s="21">
        <f>+H241/'Total x Ano'!$I$30</f>
        <v>4.1214887794216258E-4</v>
      </c>
      <c r="V241" s="21">
        <f>+I241/'Total x Ano'!$I$30</f>
        <v>7.7758662887115516E-5</v>
      </c>
      <c r="W241" s="21">
        <f>+J241/'Total x Ano'!$I$30</f>
        <v>7.0129210813015257E-5</v>
      </c>
      <c r="X241" s="21">
        <f>+K241/'Total x Ano'!$I$30</f>
        <v>2.8349524689518023E-3</v>
      </c>
      <c r="Y241" s="21">
        <f>+L241/'Total x Ano'!$I$30</f>
        <v>1.4699200748332286E-2</v>
      </c>
    </row>
    <row r="242" spans="1:25" x14ac:dyDescent="0.25">
      <c r="A242" s="1" t="s">
        <v>542</v>
      </c>
      <c r="B242" s="174">
        <f>tab_dinamicas!M763</f>
        <v>7776.7553929391725</v>
      </c>
      <c r="C242" s="174">
        <f>tab_dinamicas!N763</f>
        <v>3284.7230239157443</v>
      </c>
      <c r="D242" s="174">
        <f>tab_dinamicas!O763</f>
        <v>156186.20341409007</v>
      </c>
      <c r="E242" s="174">
        <f>tab_dinamicas!P763</f>
        <v>3834.5082125491035</v>
      </c>
      <c r="F242" s="174">
        <f>tab_dinamicas!Q763</f>
        <v>21073.174320661605</v>
      </c>
      <c r="G242" s="174">
        <f>tab_dinamicas!R763</f>
        <v>12677.972385727619</v>
      </c>
      <c r="H242" s="174">
        <f>tab_dinamicas!S763</f>
        <v>10833.892885879413</v>
      </c>
      <c r="I242" s="174">
        <f>tab_dinamicas!T763</f>
        <v>899.61169809906482</v>
      </c>
      <c r="J242" s="174">
        <f>tab_dinamicas!U763</f>
        <v>100.41512192003563</v>
      </c>
      <c r="K242" s="174">
        <f>tab_dinamicas!V763</f>
        <v>23784.202147354357</v>
      </c>
      <c r="L242" s="174">
        <f t="shared" si="14"/>
        <v>240451.45860313618</v>
      </c>
      <c r="N242" s="124" t="s">
        <v>542</v>
      </c>
      <c r="O242" s="21">
        <f>+B242/'Total x Ano'!$I$30</f>
        <v>9.4745429279390303E-5</v>
      </c>
      <c r="P242" s="21">
        <f>+C242/'Total x Ano'!$I$30</f>
        <v>4.0018295193822926E-5</v>
      </c>
      <c r="Q242" s="21">
        <f>+D242/'Total x Ano'!$I$30</f>
        <v>1.9028409847404704E-3</v>
      </c>
      <c r="R242" s="21">
        <f>+E242/'Total x Ano'!$I$30</f>
        <v>4.6716414277755084E-5</v>
      </c>
      <c r="S242" s="21">
        <f>+F242/'Total x Ano'!$I$30</f>
        <v>2.5673778412823542E-4</v>
      </c>
      <c r="T242" s="21">
        <f>+G242/'Total x Ano'!$I$30</f>
        <v>1.5445772374023987E-4</v>
      </c>
      <c r="U242" s="21">
        <f>+H242/'Total x Ano'!$I$30</f>
        <v>1.3199101429518323E-4</v>
      </c>
      <c r="V242" s="21">
        <f>+I242/'Total x Ano'!$I$30</f>
        <v>1.0960110253505544E-5</v>
      </c>
      <c r="W242" s="21">
        <f>+J242/'Total x Ano'!$I$30</f>
        <v>1.2233731616522384E-6</v>
      </c>
      <c r="X242" s="21">
        <f>+K242/'Total x Ano'!$I$30</f>
        <v>2.8976666085767306E-4</v>
      </c>
      <c r="Y242" s="21">
        <f>+L242/'Total x Ano'!$I$30</f>
        <v>2.9294577899279281E-3</v>
      </c>
    </row>
    <row r="243" spans="1:25" x14ac:dyDescent="0.25">
      <c r="A243" s="1" t="s">
        <v>543</v>
      </c>
      <c r="B243" s="174">
        <f>tab_dinamicas!M764</f>
        <v>21711.295215427577</v>
      </c>
      <c r="C243" s="174">
        <f>tab_dinamicas!N764</f>
        <v>3994.1425776984088</v>
      </c>
      <c r="D243" s="174">
        <f>tab_dinamicas!O764</f>
        <v>140918.60523402703</v>
      </c>
      <c r="E243" s="174">
        <f>tab_dinamicas!P764</f>
        <v>8006.4568072201882</v>
      </c>
      <c r="F243" s="174">
        <f>tab_dinamicas!Q764</f>
        <v>28541.299018063914</v>
      </c>
      <c r="G243" s="174">
        <f>tab_dinamicas!R764</f>
        <v>13396.92606088649</v>
      </c>
      <c r="H243" s="174">
        <f>tab_dinamicas!S764</f>
        <v>6107.082967756578</v>
      </c>
      <c r="I243" s="174">
        <f>tab_dinamicas!T764</f>
        <v>0</v>
      </c>
      <c r="J243" s="174">
        <f>tab_dinamicas!U764</f>
        <v>312.35358737824623</v>
      </c>
      <c r="K243" s="174">
        <f>tab_dinamicas!V764</f>
        <v>40843.813727136869</v>
      </c>
      <c r="L243" s="174">
        <f t="shared" si="14"/>
        <v>263831.9751955953</v>
      </c>
      <c r="N243" s="124" t="s">
        <v>543</v>
      </c>
      <c r="O243" s="21">
        <f>+B243/'Total x Ano'!$I$30</f>
        <v>2.6451211095888819E-4</v>
      </c>
      <c r="P243" s="21">
        <f>+C243/'Total x Ano'!$I$30</f>
        <v>4.8661264757113884E-5</v>
      </c>
      <c r="Q243" s="21">
        <f>+D243/'Total x Ano'!$I$30</f>
        <v>1.716833444250168E-3</v>
      </c>
      <c r="R243" s="21">
        <f>+E243/'Total x Ano'!$I$30</f>
        <v>9.7543917595211264E-5</v>
      </c>
      <c r="S243" s="21">
        <f>+F243/'Total x Ano'!$I$30</f>
        <v>3.4772311729299333E-4</v>
      </c>
      <c r="T243" s="21">
        <f>+G243/'Total x Ano'!$I$30</f>
        <v>1.6321684899789799E-4</v>
      </c>
      <c r="U243" s="21">
        <f>+H243/'Total x Ano'!$I$30</f>
        <v>7.4403548548061642E-5</v>
      </c>
      <c r="V243" s="21">
        <f>+I243/'Total x Ano'!$I$30</f>
        <v>0</v>
      </c>
      <c r="W243" s="21">
        <f>+J243/'Total x Ano'!$I$30</f>
        <v>3.8054526891740911E-6</v>
      </c>
      <c r="X243" s="21">
        <f>+K243/'Total x Ano'!$I$30</f>
        <v>4.9760658133834979E-4</v>
      </c>
      <c r="Y243" s="21">
        <f>+L243/'Total x Ano'!$I$30</f>
        <v>3.2143062864278581E-3</v>
      </c>
    </row>
    <row r="244" spans="1:25" x14ac:dyDescent="0.25">
      <c r="A244" s="1" t="s">
        <v>544</v>
      </c>
      <c r="B244" s="174">
        <f>tab_dinamicas!M765</f>
        <v>60139.809654400422</v>
      </c>
      <c r="C244" s="174">
        <f>tab_dinamicas!N765</f>
        <v>81124.592786369059</v>
      </c>
      <c r="D244" s="174">
        <f>tab_dinamicas!O765</f>
        <v>660608.13100253057</v>
      </c>
      <c r="E244" s="174">
        <f>tab_dinamicas!P765</f>
        <v>13738.978934789548</v>
      </c>
      <c r="F244" s="174">
        <f>tab_dinamicas!Q765</f>
        <v>114730.87588723998</v>
      </c>
      <c r="G244" s="174">
        <f>tab_dinamicas!R765</f>
        <v>62579.892445983918</v>
      </c>
      <c r="H244" s="174">
        <f>tab_dinamicas!S765</f>
        <v>29869.240435032327</v>
      </c>
      <c r="I244" s="174">
        <f>tab_dinamicas!T765</f>
        <v>12023.323818898796</v>
      </c>
      <c r="J244" s="174">
        <f>tab_dinamicas!U765</f>
        <v>9225.8495403784855</v>
      </c>
      <c r="K244" s="174">
        <f>tab_dinamicas!V765</f>
        <v>282289.92800647434</v>
      </c>
      <c r="L244" s="174">
        <f t="shared" si="14"/>
        <v>1326330.6225120972</v>
      </c>
      <c r="N244" s="124" t="s">
        <v>544</v>
      </c>
      <c r="O244" s="21">
        <f>+B244/'Total x Ano'!$I$30</f>
        <v>7.326927226823164E-4</v>
      </c>
      <c r="P244" s="21">
        <f>+C244/'Total x Ano'!$I$30</f>
        <v>9.8835362311110631E-4</v>
      </c>
      <c r="Q244" s="21">
        <f>+D244/'Total x Ano'!$I$30</f>
        <v>8.048292352633088E-3</v>
      </c>
      <c r="R244" s="21">
        <f>+E244/'Total x Ano'!$I$30</f>
        <v>1.6738413274757321E-4</v>
      </c>
      <c r="S244" s="21">
        <f>+F244/'Total x Ano'!$I$30</f>
        <v>1.3977842349788339E-3</v>
      </c>
      <c r="T244" s="21">
        <f>+G244/'Total x Ano'!$I$30</f>
        <v>7.6242063360204711E-4</v>
      </c>
      <c r="U244" s="21">
        <f>+H244/'Total x Ano'!$I$30</f>
        <v>3.6390163561475871E-4</v>
      </c>
      <c r="V244" s="21">
        <f>+I244/'Total x Ano'!$I$30</f>
        <v>1.4648203769157626E-4</v>
      </c>
      <c r="W244" s="21">
        <f>+J244/'Total x Ano'!$I$30</f>
        <v>1.1239997029659209E-4</v>
      </c>
      <c r="X244" s="21">
        <f>+K244/'Total x Ano'!$I$30</f>
        <v>3.4391824171948458E-3</v>
      </c>
      <c r="Y244" s="21">
        <f>+L244/'Total x Ano'!$I$30</f>
        <v>1.6158893760552736E-2</v>
      </c>
    </row>
    <row r="245" spans="1:25" x14ac:dyDescent="0.25">
      <c r="A245" s="1" t="s">
        <v>545</v>
      </c>
      <c r="B245" s="174">
        <f>tab_dinamicas!M766</f>
        <v>202668.24411895365</v>
      </c>
      <c r="C245" s="174">
        <f>tab_dinamicas!N766</f>
        <v>144721.75413872077</v>
      </c>
      <c r="D245" s="174">
        <f>tab_dinamicas!O766</f>
        <v>1536125.02780255</v>
      </c>
      <c r="E245" s="174">
        <f>tab_dinamicas!P766</f>
        <v>40779.80348136431</v>
      </c>
      <c r="F245" s="174">
        <f>tab_dinamicas!Q766</f>
        <v>559716.56922731712</v>
      </c>
      <c r="G245" s="174">
        <f>tab_dinamicas!R766</f>
        <v>209343.51590949672</v>
      </c>
      <c r="H245" s="174">
        <f>tab_dinamicas!S766</f>
        <v>91320.109616274814</v>
      </c>
      <c r="I245" s="174">
        <f>tab_dinamicas!T766</f>
        <v>23699.154801614335</v>
      </c>
      <c r="J245" s="174">
        <f>tab_dinamicas!U766</f>
        <v>50381.928392330476</v>
      </c>
      <c r="K245" s="174">
        <f>tab_dinamicas!V766</f>
        <v>467612.71864093136</v>
      </c>
      <c r="L245" s="174">
        <f t="shared" si="14"/>
        <v>3326368.8261295538</v>
      </c>
      <c r="N245" s="124" t="s">
        <v>545</v>
      </c>
      <c r="O245" s="21">
        <f>+B245/'Total x Ano'!$I$30</f>
        <v>2.4691389686481201E-3</v>
      </c>
      <c r="P245" s="21">
        <f>+C245/'Total x Ano'!$I$30</f>
        <v>1.7631678031674886E-3</v>
      </c>
      <c r="Q245" s="21">
        <f>+D245/'Total x Ano'!$I$30</f>
        <v>1.8714851867156618E-2</v>
      </c>
      <c r="R245" s="21">
        <f>+E245/'Total x Ano'!$I$30</f>
        <v>4.968267344860872E-4</v>
      </c>
      <c r="S245" s="21">
        <f>+F245/'Total x Ano'!$I$30</f>
        <v>6.8191146495848809E-3</v>
      </c>
      <c r="T245" s="21">
        <f>+G245/'Total x Ano'!$I$30</f>
        <v>2.5504648506381638E-3</v>
      </c>
      <c r="U245" s="21">
        <f>+H245/'Total x Ano'!$I$30</f>
        <v>1.1125672019066694E-3</v>
      </c>
      <c r="V245" s="21">
        <f>+I245/'Total x Ano'!$I$30</f>
        <v>2.887305157207787E-4</v>
      </c>
      <c r="W245" s="21">
        <f>+J245/'Total x Ano'!$I$30</f>
        <v>6.1381092657085065E-4</v>
      </c>
      <c r="X245" s="21">
        <f>+K245/'Total x Ano'!$I$30</f>
        <v>5.6969990086564023E-3</v>
      </c>
      <c r="Y245" s="21">
        <f>+L245/'Total x Ano'!$I$30</f>
        <v>4.0525672526536063E-2</v>
      </c>
    </row>
    <row r="246" spans="1:25" x14ac:dyDescent="0.25">
      <c r="A246" s="1" t="s">
        <v>546</v>
      </c>
      <c r="B246" s="174">
        <f>tab_dinamicas!M767</f>
        <v>18607.559876008589</v>
      </c>
      <c r="C246" s="174">
        <f>tab_dinamicas!N767</f>
        <v>7526.6283802487451</v>
      </c>
      <c r="D246" s="174">
        <f>tab_dinamicas!O767</f>
        <v>400184.90167942346</v>
      </c>
      <c r="E246" s="174">
        <f>tab_dinamicas!P767</f>
        <v>5166.855103665207</v>
      </c>
      <c r="F246" s="174">
        <f>tab_dinamicas!Q767</f>
        <v>165977.78196904936</v>
      </c>
      <c r="G246" s="174">
        <f>tab_dinamicas!R767</f>
        <v>42695.574875271057</v>
      </c>
      <c r="H246" s="174">
        <f>tab_dinamicas!S767</f>
        <v>33240.149337107003</v>
      </c>
      <c r="I246" s="174">
        <f>tab_dinamicas!T767</f>
        <v>20527.42327670323</v>
      </c>
      <c r="J246" s="174">
        <f>tab_dinamicas!U767</f>
        <v>823.21402518933996</v>
      </c>
      <c r="K246" s="174">
        <f>tab_dinamicas!V767</f>
        <v>101089.86829512114</v>
      </c>
      <c r="L246" s="174">
        <f t="shared" si="14"/>
        <v>795839.95681778702</v>
      </c>
      <c r="N246" s="124" t="s">
        <v>546</v>
      </c>
      <c r="O246" s="21">
        <f>+B246/'Total x Ano'!$I$30</f>
        <v>2.2669881707930195E-4</v>
      </c>
      <c r="P246" s="21">
        <f>+C246/'Total x Ano'!$I$30</f>
        <v>9.169809269821884E-5</v>
      </c>
      <c r="Q246" s="21">
        <f>+D246/'Total x Ano'!$I$30</f>
        <v>4.8755153511929605E-3</v>
      </c>
      <c r="R246" s="21">
        <f>+E246/'Total x Ano'!$I$30</f>
        <v>6.2948605181235089E-5</v>
      </c>
      <c r="S246" s="21">
        <f>+F246/'Total x Ano'!$I$30</f>
        <v>2.0221333202503147E-3</v>
      </c>
      <c r="T246" s="21">
        <f>+G246/'Total x Ano'!$I$30</f>
        <v>5.2016687750790203E-4</v>
      </c>
      <c r="U246" s="21">
        <f>+H246/'Total x Ano'!$I$30</f>
        <v>4.0496994686430114E-4</v>
      </c>
      <c r="V246" s="21">
        <f>+I246/'Total x Ano'!$I$30</f>
        <v>2.5008881366087846E-4</v>
      </c>
      <c r="W246" s="21">
        <f>+J246/'Total x Ano'!$I$30</f>
        <v>1.0029345435783453E-5</v>
      </c>
      <c r="X246" s="21">
        <f>+K246/'Total x Ano'!$I$30</f>
        <v>1.2315937024474693E-3</v>
      </c>
      <c r="Y246" s="21">
        <f>+L246/'Total x Ano'!$I$30</f>
        <v>9.6958428723183648E-3</v>
      </c>
    </row>
    <row r="247" spans="1:25" x14ac:dyDescent="0.25">
      <c r="A247" s="1" t="s">
        <v>547</v>
      </c>
      <c r="B247" s="174">
        <f>tab_dinamicas!M768</f>
        <v>333154.54615164874</v>
      </c>
      <c r="C247" s="174">
        <f>tab_dinamicas!N768</f>
        <v>227852.58512207377</v>
      </c>
      <c r="D247" s="174">
        <f>tab_dinamicas!O768</f>
        <v>8355212.0766079156</v>
      </c>
      <c r="E247" s="174">
        <f>tab_dinamicas!P768</f>
        <v>156841.25044858194</v>
      </c>
      <c r="F247" s="174">
        <f>tab_dinamicas!Q768</f>
        <v>1179257.9670043148</v>
      </c>
      <c r="G247" s="174">
        <f>tab_dinamicas!R768</f>
        <v>363376.58532644395</v>
      </c>
      <c r="H247" s="174">
        <f>tab_dinamicas!S768</f>
        <v>146409.25434358217</v>
      </c>
      <c r="I247" s="174">
        <f>tab_dinamicas!T768</f>
        <v>189824.73304351702</v>
      </c>
      <c r="J247" s="174">
        <f>tab_dinamicas!U768</f>
        <v>130274.11960687443</v>
      </c>
      <c r="K247" s="174">
        <f>tab_dinamicas!V768</f>
        <v>1029061.2616826752</v>
      </c>
      <c r="L247" s="174">
        <f t="shared" si="14"/>
        <v>12111264.379337631</v>
      </c>
      <c r="N247" s="124" t="s">
        <v>547</v>
      </c>
      <c r="O247" s="21">
        <f>+B247/'Total x Ano'!$I$30</f>
        <v>4.0588740286440564E-3</v>
      </c>
      <c r="P247" s="21">
        <f>+C247/'Total x Ano'!$I$30</f>
        <v>2.7759637405350697E-3</v>
      </c>
      <c r="Q247" s="21">
        <f>+D247/'Total x Ano'!$I$30</f>
        <v>0.10179285767909133</v>
      </c>
      <c r="R247" s="21">
        <f>+E247/'Total x Ano'!$I$30</f>
        <v>1.910821525383098E-3</v>
      </c>
      <c r="S247" s="21">
        <f>+F247/'Total x Ano'!$I$30</f>
        <v>1.4367084557707499E-2</v>
      </c>
      <c r="T247" s="21">
        <f>+G247/'Total x Ano'!$I$30</f>
        <v>4.4270738665757366E-3</v>
      </c>
      <c r="U247" s="21">
        <f>+H247/'Total x Ano'!$I$30</f>
        <v>1.7837268825315917E-3</v>
      </c>
      <c r="V247" s="21">
        <f>+I247/'Total x Ano'!$I$30</f>
        <v>2.3126644611174232E-3</v>
      </c>
      <c r="W247" s="21">
        <f>+J247/'Total x Ano'!$I$30</f>
        <v>1.5871500082610991E-3</v>
      </c>
      <c r="X247" s="21">
        <f>+K247/'Total x Ano'!$I$30</f>
        <v>1.2537214566558076E-2</v>
      </c>
      <c r="Y247" s="21">
        <f>+L247/'Total x Ano'!$I$30</f>
        <v>0.147553431316405</v>
      </c>
    </row>
    <row r="248" spans="1:25" x14ac:dyDescent="0.25">
      <c r="A248" s="1" t="s">
        <v>548</v>
      </c>
      <c r="B248" s="174">
        <f>tab_dinamicas!M769</f>
        <v>1754599.218687169</v>
      </c>
      <c r="C248" s="174">
        <f>tab_dinamicas!N769</f>
        <v>674703.14355373336</v>
      </c>
      <c r="D248" s="174">
        <f>tab_dinamicas!O769</f>
        <v>12533799.578914581</v>
      </c>
      <c r="E248" s="174">
        <f>tab_dinamicas!P769</f>
        <v>2153467.8608078621</v>
      </c>
      <c r="F248" s="174">
        <f>tab_dinamicas!Q769</f>
        <v>5346542.2769018011</v>
      </c>
      <c r="G248" s="174">
        <f>tab_dinamicas!R769</f>
        <v>1187843.490848915</v>
      </c>
      <c r="H248" s="174">
        <f>tab_dinamicas!S769</f>
        <v>420403.09425672202</v>
      </c>
      <c r="I248" s="174">
        <f>tab_dinamicas!T769</f>
        <v>890132.54605300853</v>
      </c>
      <c r="J248" s="174">
        <f>tab_dinamicas!U769</f>
        <v>122673.85450429298</v>
      </c>
      <c r="K248" s="174">
        <f>tab_dinamicas!V769</f>
        <v>8146416.7439212985</v>
      </c>
      <c r="L248" s="174">
        <f t="shared" si="14"/>
        <v>33230581.80844938</v>
      </c>
      <c r="N248" s="124" t="s">
        <v>548</v>
      </c>
      <c r="O248" s="21">
        <f>+B248/'Total x Ano'!$I$30</f>
        <v>2.1376557161452557E-2</v>
      </c>
      <c r="P248" s="21">
        <f>+C248/'Total x Ano'!$I$30</f>
        <v>8.2200140987065979E-3</v>
      </c>
      <c r="Q248" s="21">
        <f>+D248/'Total x Ano'!$I$30</f>
        <v>0.15270124384834072</v>
      </c>
      <c r="R248" s="21">
        <f>+E248/'Total x Ano'!$I$30</f>
        <v>2.6236036316232777E-2</v>
      </c>
      <c r="S248" s="21">
        <f>+F248/'Total x Ano'!$I$30</f>
        <v>6.5137762163047647E-2</v>
      </c>
      <c r="T248" s="21">
        <f>+G248/'Total x Ano'!$I$30</f>
        <v>1.4471683339737295E-2</v>
      </c>
      <c r="U248" s="21">
        <f>+H248/'Total x Ano'!$I$30</f>
        <v>5.1218367587980871E-3</v>
      </c>
      <c r="V248" s="21">
        <f>+I248/'Total x Ano'!$I$30</f>
        <v>1.0844624259099236E-2</v>
      </c>
      <c r="W248" s="21">
        <f>+J248/'Total x Ano'!$I$30</f>
        <v>1.494554787838576E-3</v>
      </c>
      <c r="X248" s="21">
        <f>+K248/'Total x Ano'!$I$30</f>
        <v>9.9249071430537336E-2</v>
      </c>
      <c r="Y248" s="21">
        <f>+L248/'Total x Ano'!$I$30</f>
        <v>0.4048533841637908</v>
      </c>
    </row>
    <row r="249" spans="1:25" x14ac:dyDescent="0.25">
      <c r="A249" s="1" t="s">
        <v>549</v>
      </c>
      <c r="B249" s="174">
        <f>tab_dinamicas!M770</f>
        <v>138924.8979611414</v>
      </c>
      <c r="C249" s="174">
        <f>tab_dinamicas!N770</f>
        <v>89848.14639404921</v>
      </c>
      <c r="D249" s="174">
        <f>tab_dinamicas!O770</f>
        <v>1293115.0818749522</v>
      </c>
      <c r="E249" s="174">
        <f>tab_dinamicas!P770</f>
        <v>60360.975711196457</v>
      </c>
      <c r="F249" s="174">
        <f>tab_dinamicas!Q770</f>
        <v>745003.27454590856</v>
      </c>
      <c r="G249" s="174">
        <f>tab_dinamicas!R770</f>
        <v>170036.0707748183</v>
      </c>
      <c r="H249" s="174">
        <f>tab_dinamicas!S770</f>
        <v>74402.06927928816</v>
      </c>
      <c r="I249" s="174">
        <f>tab_dinamicas!T770</f>
        <v>61527.614266094271</v>
      </c>
      <c r="J249" s="174">
        <f>tab_dinamicas!U770</f>
        <v>58531.501240754675</v>
      </c>
      <c r="K249" s="174">
        <f>tab_dinamicas!V770</f>
        <v>445176.66217383527</v>
      </c>
      <c r="L249" s="174">
        <f t="shared" si="14"/>
        <v>3136926.2942220378</v>
      </c>
      <c r="N249" s="124" t="s">
        <v>549</v>
      </c>
      <c r="O249" s="21">
        <f>+B249/'Total x Ano'!$I$30</f>
        <v>1.6925437962051109E-3</v>
      </c>
      <c r="P249" s="21">
        <f>+C249/'Total x Ano'!$I$30</f>
        <v>1.0946340433686159E-3</v>
      </c>
      <c r="Q249" s="21">
        <f>+D249/'Total x Ano'!$I$30</f>
        <v>1.5754223625335333E-2</v>
      </c>
      <c r="R249" s="21">
        <f>+E249/'Total x Ano'!$I$30</f>
        <v>7.3538722340072598E-4</v>
      </c>
      <c r="S249" s="21">
        <f>+F249/'Total x Ano'!$I$30</f>
        <v>9.0764916079900254E-3</v>
      </c>
      <c r="T249" s="21">
        <f>+G249/'Total x Ano'!$I$30</f>
        <v>2.0715760885533308E-3</v>
      </c>
      <c r="U249" s="21">
        <f>+H249/'Total x Ano'!$I$30</f>
        <v>9.0645206605590248E-4</v>
      </c>
      <c r="V249" s="21">
        <f>+I249/'Total x Ano'!$I$30</f>
        <v>7.4960056368374931E-4</v>
      </c>
      <c r="W249" s="21">
        <f>+J249/'Total x Ano'!$I$30</f>
        <v>7.1309844931699063E-4</v>
      </c>
      <c r="X249" s="21">
        <f>+K249/'Total x Ano'!$I$30</f>
        <v>5.4236570178254088E-3</v>
      </c>
      <c r="Y249" s="21">
        <f>+L249/'Total x Ano'!$I$30</f>
        <v>3.8217664481735185E-2</v>
      </c>
    </row>
    <row r="250" spans="1:25" x14ac:dyDescent="0.25">
      <c r="A250" s="1" t="s">
        <v>550</v>
      </c>
      <c r="B250" s="174">
        <f>tab_dinamicas!M771</f>
        <v>82536.623019361577</v>
      </c>
      <c r="C250" s="174">
        <f>tab_dinamicas!N771</f>
        <v>37957.968390547991</v>
      </c>
      <c r="D250" s="174">
        <f>tab_dinamicas!O771</f>
        <v>919566.93598050182</v>
      </c>
      <c r="E250" s="174">
        <f>tab_dinamicas!P771</f>
        <v>35151.709766496431</v>
      </c>
      <c r="F250" s="174">
        <f>tab_dinamicas!Q771</f>
        <v>224708.54031742574</v>
      </c>
      <c r="G250" s="174">
        <f>tab_dinamicas!R771</f>
        <v>140686.41650003078</v>
      </c>
      <c r="H250" s="174">
        <f>tab_dinamicas!S771</f>
        <v>84964.994091221306</v>
      </c>
      <c r="I250" s="174">
        <f>tab_dinamicas!T771</f>
        <v>23833.876072324212</v>
      </c>
      <c r="J250" s="174">
        <f>tab_dinamicas!U771</f>
        <v>1015.3098093748088</v>
      </c>
      <c r="K250" s="174">
        <f>tab_dinamicas!V771</f>
        <v>289039.4769527145</v>
      </c>
      <c r="L250" s="174">
        <f t="shared" si="14"/>
        <v>1839461.850899999</v>
      </c>
      <c r="N250" s="124" t="s">
        <v>550</v>
      </c>
      <c r="O250" s="21">
        <f>+B250/'Total x Ano'!$I$30</f>
        <v>1.0055566086520713E-3</v>
      </c>
      <c r="P250" s="21">
        <f>+C250/'Total x Ano'!$I$30</f>
        <v>4.6244787549847097E-4</v>
      </c>
      <c r="Q250" s="21">
        <f>+D250/'Total x Ano'!$I$30</f>
        <v>1.1203228042855807E-2</v>
      </c>
      <c r="R250" s="21">
        <f>+E250/'Total x Ano'!$I$30</f>
        <v>4.2825878704570063E-4</v>
      </c>
      <c r="S250" s="21">
        <f>+F250/'Total x Ano'!$I$30</f>
        <v>2.7376593501256099E-3</v>
      </c>
      <c r="T250" s="21">
        <f>+G250/'Total x Ano'!$I$30</f>
        <v>1.7140046525285864E-3</v>
      </c>
      <c r="U250" s="21">
        <f>+H250/'Total x Ano'!$I$30</f>
        <v>1.0351418338556181E-3</v>
      </c>
      <c r="V250" s="21">
        <f>+I250/'Total x Ano'!$I$30</f>
        <v>2.9037184606763022E-4</v>
      </c>
      <c r="W250" s="21">
        <f>+J250/'Total x Ano'!$I$30</f>
        <v>1.2369678468752195E-5</v>
      </c>
      <c r="X250" s="21">
        <f>+K250/'Total x Ano'!$I$30</f>
        <v>3.521413229409204E-3</v>
      </c>
      <c r="Y250" s="21">
        <f>+L250/'Total x Ano'!$I$30</f>
        <v>2.2410451904507449E-2</v>
      </c>
    </row>
    <row r="251" spans="1:25" x14ac:dyDescent="0.25">
      <c r="A251" s="1" t="s">
        <v>551</v>
      </c>
      <c r="B251" s="174">
        <f>tab_dinamicas!M772</f>
        <v>335794.41342910985</v>
      </c>
      <c r="C251" s="174">
        <f>tab_dinamicas!N772</f>
        <v>53916.198029343228</v>
      </c>
      <c r="D251" s="174">
        <f>tab_dinamicas!O772</f>
        <v>1645550.8640310732</v>
      </c>
      <c r="E251" s="174">
        <f>tab_dinamicas!P772</f>
        <v>91005.22425921481</v>
      </c>
      <c r="F251" s="174">
        <f>tab_dinamicas!Q772</f>
        <v>608949.94719823718</v>
      </c>
      <c r="G251" s="174">
        <f>tab_dinamicas!R772</f>
        <v>171653.29380747277</v>
      </c>
      <c r="H251" s="174">
        <f>tab_dinamicas!S772</f>
        <v>72423.463604118559</v>
      </c>
      <c r="I251" s="174">
        <f>tab_dinamicas!T772</f>
        <v>43298.685884896957</v>
      </c>
      <c r="J251" s="174">
        <f>tab_dinamicas!U772</f>
        <v>33153.404863139469</v>
      </c>
      <c r="K251" s="174">
        <f>tab_dinamicas!V772</f>
        <v>483935.69675136963</v>
      </c>
      <c r="L251" s="174">
        <f t="shared" si="14"/>
        <v>3539681.1918579759</v>
      </c>
      <c r="N251" s="124" t="s">
        <v>551</v>
      </c>
      <c r="O251" s="21">
        <f>+B251/'Total x Ano'!$I$30</f>
        <v>4.0910359452540034E-3</v>
      </c>
      <c r="P251" s="21">
        <f>+C251/'Total x Ano'!$I$30</f>
        <v>6.5686948724667153E-4</v>
      </c>
      <c r="Q251" s="21">
        <f>+D251/'Total x Ano'!$I$30</f>
        <v>2.0048003972871663E-2</v>
      </c>
      <c r="R251" s="21">
        <f>+E251/'Total x Ano'!$I$30</f>
        <v>1.1087309042708286E-3</v>
      </c>
      <c r="S251" s="21">
        <f>+F251/'Total x Ano'!$I$30</f>
        <v>7.4189326064367208E-3</v>
      </c>
      <c r="T251" s="21">
        <f>+G251/'Total x Ano'!$I$30</f>
        <v>2.0912789701186276E-3</v>
      </c>
      <c r="U251" s="21">
        <f>+H251/'Total x Ano'!$I$30</f>
        <v>8.8234640314167629E-4</v>
      </c>
      <c r="V251" s="21">
        <f>+I251/'Total x Ano'!$I$30</f>
        <v>5.2751467342315153E-4</v>
      </c>
      <c r="W251" s="21">
        <f>+J251/'Total x Ano'!$I$30</f>
        <v>4.0391312534833435E-4</v>
      </c>
      <c r="X251" s="21">
        <f>+K251/'Total x Ano'!$I$30</f>
        <v>5.8958644081770969E-3</v>
      </c>
      <c r="Y251" s="21">
        <f>+L251/'Total x Ano'!$I$30</f>
        <v>4.3124490496288775E-2</v>
      </c>
    </row>
    <row r="252" spans="1:25" x14ac:dyDescent="0.25">
      <c r="A252" s="1" t="s">
        <v>552</v>
      </c>
      <c r="B252" s="174">
        <f>tab_dinamicas!M773</f>
        <v>12540.56608767965</v>
      </c>
      <c r="C252" s="174">
        <f>tab_dinamicas!N773</f>
        <v>12971.188075144106</v>
      </c>
      <c r="D252" s="174">
        <f>tab_dinamicas!O773</f>
        <v>220758.51116951258</v>
      </c>
      <c r="E252" s="174">
        <f>tab_dinamicas!P773</f>
        <v>3250.1735083719873</v>
      </c>
      <c r="F252" s="174">
        <f>tab_dinamicas!Q773</f>
        <v>40898.627650914619</v>
      </c>
      <c r="G252" s="174">
        <f>tab_dinamicas!R773</f>
        <v>19083.528191405741</v>
      </c>
      <c r="H252" s="174">
        <f>tab_dinamicas!S773</f>
        <v>16202.675218533894</v>
      </c>
      <c r="I252" s="174">
        <f>tab_dinamicas!T773</f>
        <v>2113.065474090783</v>
      </c>
      <c r="J252" s="174">
        <f>tab_dinamicas!U773</f>
        <v>3920.6525469698659</v>
      </c>
      <c r="K252" s="174">
        <f>tab_dinamicas!V773</f>
        <v>86259.376948717661</v>
      </c>
      <c r="L252" s="174">
        <f t="shared" si="14"/>
        <v>417998.36487134092</v>
      </c>
      <c r="N252" s="124" t="s">
        <v>552</v>
      </c>
      <c r="O252" s="21">
        <f>+B252/'Total x Ano'!$I$30</f>
        <v>1.5278368128468484E-4</v>
      </c>
      <c r="P252" s="21">
        <f>+C252/'Total x Ano'!$I$30</f>
        <v>1.5803001642035179E-4</v>
      </c>
      <c r="Q252" s="21">
        <f>+D252/'Total x Ano'!$I$30</f>
        <v>2.6895355261944971E-3</v>
      </c>
      <c r="R252" s="21">
        <f>+E252/'Total x Ano'!$I$30</f>
        <v>3.959737303333421E-5</v>
      </c>
      <c r="S252" s="21">
        <f>+F252/'Total x Ano'!$I$30</f>
        <v>4.9827438795902942E-4</v>
      </c>
      <c r="T252" s="21">
        <f>+G252/'Total x Ano'!$I$30</f>
        <v>2.3249761363224944E-4</v>
      </c>
      <c r="U252" s="21">
        <f>+H252/'Total x Ano'!$I$30</f>
        <v>1.9739973054165217E-4</v>
      </c>
      <c r="V252" s="21">
        <f>+I252/'Total x Ano'!$I$30</f>
        <v>2.5743807709313093E-5</v>
      </c>
      <c r="W252" s="21">
        <f>+J252/'Total x Ano'!$I$30</f>
        <v>4.7765924199604102E-5</v>
      </c>
      <c r="X252" s="21">
        <f>+K252/'Total x Ano'!$I$30</f>
        <v>1.0509115029899623E-3</v>
      </c>
      <c r="Y252" s="21">
        <f>+L252/'Total x Ano'!$I$30</f>
        <v>5.0925395639646789E-3</v>
      </c>
    </row>
    <row r="253" spans="1:25" x14ac:dyDescent="0.25">
      <c r="A253" s="1" t="s">
        <v>553</v>
      </c>
      <c r="B253" s="174">
        <f>tab_dinamicas!M774</f>
        <v>13527.946964175559</v>
      </c>
      <c r="C253" s="174">
        <f>tab_dinamicas!N774</f>
        <v>8387.3246599158119</v>
      </c>
      <c r="D253" s="174">
        <f>tab_dinamicas!O774</f>
        <v>255062.03874801871</v>
      </c>
      <c r="E253" s="174">
        <f>tab_dinamicas!P774</f>
        <v>5473.0745259044716</v>
      </c>
      <c r="F253" s="174">
        <f>tab_dinamicas!Q774</f>
        <v>15823.577231917036</v>
      </c>
      <c r="G253" s="174">
        <f>tab_dinamicas!R774</f>
        <v>23395.245999150338</v>
      </c>
      <c r="H253" s="174">
        <f>tab_dinamicas!S774</f>
        <v>9580.1328109534115</v>
      </c>
      <c r="I253" s="174">
        <f>tab_dinamicas!T774</f>
        <v>11700.67205718719</v>
      </c>
      <c r="J253" s="174">
        <f>tab_dinamicas!U774</f>
        <v>620.84167554876353</v>
      </c>
      <c r="K253" s="174">
        <f>tab_dinamicas!V774</f>
        <v>58238.036486208424</v>
      </c>
      <c r="L253" s="174">
        <f t="shared" si="14"/>
        <v>401808.89115897979</v>
      </c>
      <c r="N253" s="124" t="s">
        <v>553</v>
      </c>
      <c r="O253" s="21">
        <f>+B253/'Total x Ano'!$I$30</f>
        <v>1.6481309718875239E-4</v>
      </c>
      <c r="P253" s="21">
        <f>+C253/'Total x Ano'!$I$30</f>
        <v>1.0218409031237425E-4</v>
      </c>
      <c r="Q253" s="21">
        <f>+D253/'Total x Ano'!$I$30</f>
        <v>3.1074607767654309E-3</v>
      </c>
      <c r="R253" s="21">
        <f>+E253/'Total x Ano'!$I$30</f>
        <v>6.667932437552632E-5</v>
      </c>
      <c r="S253" s="21">
        <f>+F253/'Total x Ano'!$I$30</f>
        <v>1.927811203801987E-4</v>
      </c>
      <c r="T253" s="21">
        <f>+G253/'Total x Ano'!$I$30</f>
        <v>2.8502794716919738E-4</v>
      </c>
      <c r="U253" s="21">
        <f>+H253/'Total x Ano'!$I$30</f>
        <v>1.1671625888496717E-4</v>
      </c>
      <c r="V253" s="21">
        <f>+I253/'Total x Ano'!$I$30</f>
        <v>1.4255112073115943E-4</v>
      </c>
      <c r="W253" s="21">
        <f>+J253/'Total x Ano'!$I$30</f>
        <v>7.563811395921019E-6</v>
      </c>
      <c r="X253" s="21">
        <f>+K253/'Total x Ano'!$I$30</f>
        <v>7.0952312223738362E-4</v>
      </c>
      <c r="Y253" s="21">
        <f>+L253/'Total x Ano'!$I$30</f>
        <v>4.8953006694409124E-3</v>
      </c>
    </row>
    <row r="254" spans="1:25" x14ac:dyDescent="0.25">
      <c r="A254" s="1" t="s">
        <v>554</v>
      </c>
      <c r="B254" s="174">
        <f>tab_dinamicas!M775</f>
        <v>81479.116051829711</v>
      </c>
      <c r="C254" s="174">
        <f>tab_dinamicas!N775</f>
        <v>28900.138383356876</v>
      </c>
      <c r="D254" s="174">
        <f>tab_dinamicas!O775</f>
        <v>488104.68578442547</v>
      </c>
      <c r="E254" s="174">
        <f>tab_dinamicas!P775</f>
        <v>14684.661547875501</v>
      </c>
      <c r="F254" s="174">
        <f>tab_dinamicas!Q775</f>
        <v>95102.505982221453</v>
      </c>
      <c r="G254" s="174">
        <f>tab_dinamicas!R775</f>
        <v>43125.361488169074</v>
      </c>
      <c r="H254" s="174">
        <f>tab_dinamicas!S775</f>
        <v>34163.080805033293</v>
      </c>
      <c r="I254" s="174">
        <f>tab_dinamicas!T775</f>
        <v>7630.781866952666</v>
      </c>
      <c r="J254" s="174">
        <f>tab_dinamicas!U775</f>
        <v>2250.5395454446852</v>
      </c>
      <c r="K254" s="174">
        <f>tab_dinamicas!V775</f>
        <v>129870.9484548317</v>
      </c>
      <c r="L254" s="174">
        <f t="shared" si="14"/>
        <v>925311.81991014048</v>
      </c>
      <c r="N254" s="124" t="s">
        <v>554</v>
      </c>
      <c r="O254" s="21">
        <f>+B254/'Total x Ano'!$I$30</f>
        <v>9.9267283559477241E-4</v>
      </c>
      <c r="P254" s="21">
        <f>+C254/'Total x Ano'!$I$30</f>
        <v>3.520949134970882E-4</v>
      </c>
      <c r="Q254" s="21">
        <f>+D254/'Total x Ano'!$I$30</f>
        <v>5.9466558546917422E-3</v>
      </c>
      <c r="R254" s="21">
        <f>+E254/'Total x Ano'!$I$30</f>
        <v>1.7890553217595625E-4</v>
      </c>
      <c r="S254" s="21">
        <f>+F254/'Total x Ano'!$I$30</f>
        <v>1.158648729393286E-3</v>
      </c>
      <c r="T254" s="21">
        <f>+G254/'Total x Ano'!$I$30</f>
        <v>5.2540303514435403E-4</v>
      </c>
      <c r="U254" s="21">
        <f>+H254/'Total x Ano'!$I$30</f>
        <v>4.1621416552694901E-4</v>
      </c>
      <c r="V254" s="21">
        <f>+I254/'Total x Ano'!$I$30</f>
        <v>9.2967010943695324E-5</v>
      </c>
      <c r="W254" s="21">
        <f>+J254/'Total x Ano'!$I$30</f>
        <v>2.7418675857671848E-5</v>
      </c>
      <c r="X254" s="21">
        <f>+K254/'Total x Ano'!$I$30</f>
        <v>1.5822381109538962E-3</v>
      </c>
      <c r="Y254" s="21">
        <f>+L254/'Total x Ano'!$I$30</f>
        <v>1.1273218863779412E-2</v>
      </c>
    </row>
    <row r="255" spans="1:25" x14ac:dyDescent="0.25">
      <c r="A255" s="1" t="s">
        <v>555</v>
      </c>
      <c r="B255" s="174">
        <f>tab_dinamicas!M776</f>
        <v>31848.233066274319</v>
      </c>
      <c r="C255" s="174">
        <f>tab_dinamicas!N776</f>
        <v>39262.406508578046</v>
      </c>
      <c r="D255" s="174">
        <f>tab_dinamicas!O776</f>
        <v>1525014.5007934079</v>
      </c>
      <c r="E255" s="174">
        <f>tab_dinamicas!P776</f>
        <v>12398.49931329671</v>
      </c>
      <c r="F255" s="174">
        <f>tab_dinamicas!Q776</f>
        <v>358555.49461536307</v>
      </c>
      <c r="G255" s="174">
        <f>tab_dinamicas!R776</f>
        <v>96276.801439456525</v>
      </c>
      <c r="H255" s="174">
        <f>tab_dinamicas!S776</f>
        <v>25076.620344949162</v>
      </c>
      <c r="I255" s="174">
        <f>tab_dinamicas!T776</f>
        <v>2811.0825670429181</v>
      </c>
      <c r="J255" s="174">
        <f>tab_dinamicas!U776</f>
        <v>19037.528859809849</v>
      </c>
      <c r="K255" s="174">
        <f>tab_dinamicas!V776</f>
        <v>347328.06411847926</v>
      </c>
      <c r="L255" s="174">
        <f t="shared" si="14"/>
        <v>2457609.2316266582</v>
      </c>
      <c r="N255" s="124" t="s">
        <v>555</v>
      </c>
      <c r="O255" s="21">
        <f>+B255/'Total x Ano'!$I$30</f>
        <v>3.8801201287543636E-4</v>
      </c>
      <c r="P255" s="21">
        <f>+C255/'Total x Ano'!$I$30</f>
        <v>4.7834004944718095E-4</v>
      </c>
      <c r="Q255" s="21">
        <f>+D255/'Total x Ano'!$I$30</f>
        <v>1.8579490575999485E-2</v>
      </c>
      <c r="R255" s="21">
        <f>+E255/'Total x Ano'!$I$30</f>
        <v>1.5105285951581824E-4</v>
      </c>
      <c r="S255" s="21">
        <f>+F255/'Total x Ano'!$I$30</f>
        <v>4.368337763157727E-3</v>
      </c>
      <c r="T255" s="21">
        <f>+G255/'Total x Ano'!$I$30</f>
        <v>1.1729553549170348E-3</v>
      </c>
      <c r="U255" s="21">
        <f>+H255/'Total x Ano'!$I$30</f>
        <v>3.0551239423264764E-4</v>
      </c>
      <c r="V255" s="21">
        <f>+I255/'Total x Ano'!$I$30</f>
        <v>3.4247859305965826E-5</v>
      </c>
      <c r="W255" s="21">
        <f>+J255/'Total x Ano'!$I$30</f>
        <v>2.3193719656903886E-4</v>
      </c>
      <c r="X255" s="21">
        <f>+K255/'Total x Ano'!$I$30</f>
        <v>4.2315522184950263E-3</v>
      </c>
      <c r="Y255" s="21">
        <f>+L255/'Total x Ano'!$I$30</f>
        <v>2.9941438284515367E-2</v>
      </c>
    </row>
    <row r="256" spans="1:25" x14ac:dyDescent="0.25">
      <c r="A256" s="178" t="s">
        <v>95</v>
      </c>
      <c r="B256" s="154">
        <f t="shared" ref="B256:K256" si="15">SUM(B229:B255)</f>
        <v>3330669.5335027734</v>
      </c>
      <c r="C256" s="154">
        <f t="shared" si="15"/>
        <v>1652263.4392467691</v>
      </c>
      <c r="D256" s="154">
        <f t="shared" si="15"/>
        <v>32957944.729289468</v>
      </c>
      <c r="E256" s="154">
        <f t="shared" si="15"/>
        <v>2653258.8579539671</v>
      </c>
      <c r="F256" s="154">
        <f t="shared" si="15"/>
        <v>10171501.148920167</v>
      </c>
      <c r="G256" s="154">
        <f t="shared" si="15"/>
        <v>2758134.5959442914</v>
      </c>
      <c r="H256" s="154">
        <f t="shared" si="15"/>
        <v>1242386.579415041</v>
      </c>
      <c r="I256" s="154">
        <f t="shared" si="15"/>
        <v>1331521.13012193</v>
      </c>
      <c r="J256" s="154">
        <f t="shared" si="15"/>
        <v>537636.3888135982</v>
      </c>
      <c r="K256" s="154">
        <f t="shared" si="15"/>
        <v>12612004.878194349</v>
      </c>
      <c r="L256" s="174">
        <f t="shared" si="14"/>
        <v>69247321.281402364</v>
      </c>
      <c r="N256" s="124" t="s">
        <v>95</v>
      </c>
      <c r="O256" s="21">
        <f>+B256/'Total x Ano'!$I$30</f>
        <v>4.0578068718224267E-2</v>
      </c>
      <c r="P256" s="21">
        <f>+C256/'Total x Ano'!$I$30</f>
        <v>2.0129784328334396E-2</v>
      </c>
      <c r="Q256" s="21">
        <f>+D256/'Total x Ano'!$I$30</f>
        <v>0.40153180391633464</v>
      </c>
      <c r="R256" s="21">
        <f>+E256/'Total x Ano'!$I$30</f>
        <v>3.2325068333052522E-2</v>
      </c>
      <c r="S256" s="21">
        <f>+F256/'Total x Ano'!$I$30</f>
        <v>0.12392099199175503</v>
      </c>
      <c r="T256" s="21">
        <f>+G256/'Total x Ano'!$I$30</f>
        <v>3.360278587910108E-2</v>
      </c>
      <c r="U256" s="21">
        <f>+H256/'Total x Ano'!$I$30</f>
        <v>1.5136190332603931E-2</v>
      </c>
      <c r="V256" s="21">
        <f>+I256/'Total x Ano'!$I$30</f>
        <v>1.6222130527922075E-2</v>
      </c>
      <c r="W256" s="21">
        <f>+J256/'Total x Ano'!$I$30</f>
        <v>6.5501083524646718E-3</v>
      </c>
      <c r="X256" s="21">
        <f>+K256/'Total x Ano'!$I$30</f>
        <v>0.15365403126131663</v>
      </c>
      <c r="Y256" s="21">
        <f>+L256/'Total x Ano'!$I$30</f>
        <v>0.84365096364110936</v>
      </c>
    </row>
    <row r="259" spans="1:25" s="134" customFormat="1" x14ac:dyDescent="0.25">
      <c r="A259" s="124"/>
      <c r="B259" s="173">
        <v>2015</v>
      </c>
      <c r="C259" s="156">
        <v>2015</v>
      </c>
      <c r="D259" s="156">
        <v>2015</v>
      </c>
      <c r="E259" s="156">
        <v>2015</v>
      </c>
      <c r="F259" s="156">
        <v>2015</v>
      </c>
      <c r="G259" s="156">
        <v>2015</v>
      </c>
      <c r="H259" s="156">
        <v>2015</v>
      </c>
      <c r="I259" s="156">
        <v>2015</v>
      </c>
      <c r="J259" s="156">
        <v>2015</v>
      </c>
      <c r="K259" s="156">
        <v>2015</v>
      </c>
      <c r="L259" s="156">
        <v>2015</v>
      </c>
      <c r="M259" s="159"/>
      <c r="N259" s="124"/>
      <c r="O259" s="16">
        <v>2015</v>
      </c>
      <c r="P259" s="124">
        <v>2015</v>
      </c>
      <c r="Q259" s="124">
        <v>2015</v>
      </c>
      <c r="R259" s="124">
        <v>2015</v>
      </c>
      <c r="S259" s="124">
        <v>2015</v>
      </c>
      <c r="T259" s="124">
        <v>2015</v>
      </c>
      <c r="U259" s="124">
        <v>2015</v>
      </c>
      <c r="V259" s="124">
        <v>2015</v>
      </c>
      <c r="W259" s="124">
        <v>2015</v>
      </c>
      <c r="X259" s="124">
        <v>2015</v>
      </c>
      <c r="Y259" s="124">
        <v>2015</v>
      </c>
    </row>
    <row r="260" spans="1:25" s="134" customFormat="1" x14ac:dyDescent="0.25">
      <c r="A260" s="124"/>
      <c r="B260" s="156" t="s">
        <v>780</v>
      </c>
      <c r="C260" s="156" t="s">
        <v>782</v>
      </c>
      <c r="D260" s="156" t="s">
        <v>23</v>
      </c>
      <c r="E260" s="156" t="s">
        <v>787</v>
      </c>
      <c r="F260" s="156" t="s">
        <v>788</v>
      </c>
      <c r="G260" s="156" t="s">
        <v>791</v>
      </c>
      <c r="H260" s="156" t="s">
        <v>25</v>
      </c>
      <c r="I260" s="156" t="s">
        <v>24</v>
      </c>
      <c r="J260" s="156" t="s">
        <v>35</v>
      </c>
      <c r="K260" s="156" t="s">
        <v>795</v>
      </c>
      <c r="L260" s="156" t="s">
        <v>935</v>
      </c>
      <c r="M260" s="159"/>
      <c r="N260" s="124"/>
      <c r="O260" s="124" t="s">
        <v>780</v>
      </c>
      <c r="P260" s="124" t="s">
        <v>782</v>
      </c>
      <c r="Q260" s="124" t="s">
        <v>23</v>
      </c>
      <c r="R260" s="124" t="s">
        <v>787</v>
      </c>
      <c r="S260" s="124" t="s">
        <v>788</v>
      </c>
      <c r="T260" s="124" t="s">
        <v>791</v>
      </c>
      <c r="U260" s="124" t="s">
        <v>25</v>
      </c>
      <c r="V260" s="124" t="s">
        <v>24</v>
      </c>
      <c r="W260" s="124" t="s">
        <v>35</v>
      </c>
      <c r="X260" s="124" t="s">
        <v>795</v>
      </c>
      <c r="Y260" s="124" t="s">
        <v>935</v>
      </c>
    </row>
    <row r="261" spans="1:25" x14ac:dyDescent="0.25">
      <c r="A261" s="124" t="s">
        <v>529</v>
      </c>
      <c r="B261" s="174">
        <f>'[1]SCC x Atuacao = Serv. Indústria'!B37</f>
        <v>2553.3113206184844</v>
      </c>
      <c r="C261" s="174">
        <f>'[1]SCC x Atuacao = Serv. Indústria'!C37</f>
        <v>1555.4319435538753</v>
      </c>
      <c r="D261" s="174">
        <f>'[1]SCC x Atuacao = Serv. Indústria'!D37</f>
        <v>104107.510617388</v>
      </c>
      <c r="E261" s="174">
        <f>'[1]SCC x Atuacao = Serv. Indústria'!E37</f>
        <v>518.81453528932548</v>
      </c>
      <c r="F261" s="174">
        <f>'[1]SCC x Atuacao = Serv. Indústria'!F37</f>
        <v>10345.456835285886</v>
      </c>
      <c r="G261" s="174">
        <f>'[1]SCC x Atuacao = Serv. Indústria'!G37</f>
        <v>10139.055208155009</v>
      </c>
      <c r="H261" s="174">
        <f>'[1]SCC x Atuacao = Serv. Indústria'!H37</f>
        <v>2085.5196481142912</v>
      </c>
      <c r="I261" s="174">
        <f>'[1]SCC x Atuacao = Serv. Indústria'!I37</f>
        <v>704.37247294724637</v>
      </c>
      <c r="J261" s="174">
        <f>'[1]SCC x Atuacao = Serv. Indústria'!J37</f>
        <v>416.79813682637695</v>
      </c>
      <c r="K261" s="174">
        <f>'[1]SCC x Atuacao = Serv. Indústria'!K37</f>
        <v>11669.517882641198</v>
      </c>
      <c r="L261" s="174">
        <f>SUM(B261:K261)</f>
        <v>144095.78860081971</v>
      </c>
      <c r="N261" s="124" t="s">
        <v>529</v>
      </c>
      <c r="O261" s="21">
        <f>B261/'Total x Ano'!$J$30</f>
        <v>3.6579519604370249E-5</v>
      </c>
      <c r="P261" s="21">
        <f>C261/'Total x Ano'!$J$30</f>
        <v>2.2283594175547166E-5</v>
      </c>
      <c r="Q261" s="21">
        <f>D261/'Total x Ano'!$J$30</f>
        <v>1.4914760667212622E-3</v>
      </c>
      <c r="R261" s="21">
        <f>E261/'Total x Ano'!$J$30</f>
        <v>7.4326958531837461E-6</v>
      </c>
      <c r="S261" s="21">
        <f>F261/'Total x Ano'!$J$30</f>
        <v>1.4821218159595179E-4</v>
      </c>
      <c r="T261" s="21">
        <f>G261/'Total x Ano'!$J$30</f>
        <v>1.4525520870156184E-4</v>
      </c>
      <c r="U261" s="21">
        <f>H261/'Total x Ano'!$J$30</f>
        <v>2.987779290267554E-5</v>
      </c>
      <c r="V261" s="21">
        <f>I261/'Total x Ano'!$J$30</f>
        <v>1.0091055671468763E-5</v>
      </c>
      <c r="W261" s="21">
        <f>J261/'Total x Ano'!$J$30</f>
        <v>5.9711776993227638E-6</v>
      </c>
      <c r="X261" s="21">
        <f>K261/'Total x Ano'!$J$30</f>
        <v>1.6718108548479863E-4</v>
      </c>
      <c r="Y261" s="21">
        <f>L261/'Total x Ano'!$J$30</f>
        <v>2.064360378410143E-3</v>
      </c>
    </row>
    <row r="262" spans="1:25" x14ac:dyDescent="0.25">
      <c r="A262" s="124" t="s">
        <v>530</v>
      </c>
      <c r="B262" s="174">
        <f>'[1]SCC x Atuacao = Serv. Indústria'!B38</f>
        <v>440.52921868540659</v>
      </c>
      <c r="C262" s="174">
        <f>'[1]SCC x Atuacao = Serv. Indústria'!C38</f>
        <v>887.73073667321614</v>
      </c>
      <c r="D262" s="174">
        <f>'[1]SCC x Atuacao = Serv. Indústria'!D38</f>
        <v>32102.210122923312</v>
      </c>
      <c r="E262" s="174">
        <f>'[1]SCC x Atuacao = Serv. Indústria'!E38</f>
        <v>86.274826441328713</v>
      </c>
      <c r="F262" s="174">
        <f>'[1]SCC x Atuacao = Serv. Indústria'!F38</f>
        <v>6133.0495758634333</v>
      </c>
      <c r="G262" s="174">
        <f>'[1]SCC x Atuacao = Serv. Indústria'!G38</f>
        <v>1863.0224318771216</v>
      </c>
      <c r="H262" s="174">
        <f>'[1]SCC x Atuacao = Serv. Indústria'!H38</f>
        <v>578.14182931614494</v>
      </c>
      <c r="I262" s="174">
        <f>'[1]SCC x Atuacao = Serv. Indústria'!I38</f>
        <v>0</v>
      </c>
      <c r="J262" s="174">
        <f>'[1]SCC x Atuacao = Serv. Indústria'!J38</f>
        <v>21478.521114461404</v>
      </c>
      <c r="K262" s="174">
        <f>'[1]SCC x Atuacao = Serv. Indústria'!K38</f>
        <v>6084.1030291949883</v>
      </c>
      <c r="L262" s="174">
        <f t="shared" ref="L262:L288" si="16">SUM(B262:K262)</f>
        <v>69653.582885436364</v>
      </c>
      <c r="N262" s="124" t="s">
        <v>530</v>
      </c>
      <c r="O262" s="21">
        <f>B262/'Total x Ano'!$J$30</f>
        <v>6.3111564426453832E-6</v>
      </c>
      <c r="P262" s="21">
        <f>C262/'Total x Ano'!$J$30</f>
        <v>1.2717902287635702E-5</v>
      </c>
      <c r="Q262" s="21">
        <f>D262/'Total x Ano'!$J$30</f>
        <v>4.5990608941906926E-4</v>
      </c>
      <c r="R262" s="21">
        <f>E262/'Total x Ano'!$J$30</f>
        <v>1.2359995742351459E-6</v>
      </c>
      <c r="S262" s="21">
        <f>F262/'Total x Ano'!$J$30</f>
        <v>8.7863945686234856E-5</v>
      </c>
      <c r="T262" s="21">
        <f>G262/'Total x Ano'!$J$30</f>
        <v>2.6690229671532267E-5</v>
      </c>
      <c r="U262" s="21">
        <f>H262/'Total x Ano'!$J$30</f>
        <v>8.2826368288116637E-6</v>
      </c>
      <c r="V262" s="21">
        <f>I262/'Total x Ano'!$J$30</f>
        <v>0</v>
      </c>
      <c r="W262" s="21">
        <f>J262/'Total x Ano'!$J$30</f>
        <v>3.0770786853716249E-4</v>
      </c>
      <c r="X262" s="21">
        <f>K262/'Total x Ano'!$J$30</f>
        <v>8.7162722475039867E-5</v>
      </c>
      <c r="Y262" s="21">
        <f>L262/'Total x Ano'!$J$30</f>
        <v>9.9787855092236676E-4</v>
      </c>
    </row>
    <row r="263" spans="1:25" x14ac:dyDescent="0.25">
      <c r="A263" s="124" t="s">
        <v>531</v>
      </c>
      <c r="B263" s="174">
        <f>'[1]SCC x Atuacao = Serv. Indústria'!B39</f>
        <v>54678.380637426955</v>
      </c>
      <c r="C263" s="174">
        <f>'[1]SCC x Atuacao = Serv. Indústria'!C39</f>
        <v>34889.384423480617</v>
      </c>
      <c r="D263" s="174">
        <f>'[1]SCC x Atuacao = Serv. Indústria'!D39</f>
        <v>183809.48481615155</v>
      </c>
      <c r="E263" s="174">
        <f>'[1]SCC x Atuacao = Serv. Indústria'!E39</f>
        <v>4815.7635178466462</v>
      </c>
      <c r="F263" s="174">
        <f>'[1]SCC x Atuacao = Serv. Indústria'!F39</f>
        <v>35983.458340680329</v>
      </c>
      <c r="G263" s="174">
        <f>'[1]SCC x Atuacao = Serv. Indústria'!G39</f>
        <v>16109.462016683507</v>
      </c>
      <c r="H263" s="174">
        <f>'[1]SCC x Atuacao = Serv. Indústria'!H39</f>
        <v>8818.0812203861115</v>
      </c>
      <c r="I263" s="174">
        <f>'[1]SCC x Atuacao = Serv. Indústria'!I39</f>
        <v>871.89651465779548</v>
      </c>
      <c r="J263" s="174">
        <f>'[1]SCC x Atuacao = Serv. Indústria'!J39</f>
        <v>0</v>
      </c>
      <c r="K263" s="174">
        <f>'[1]SCC x Atuacao = Serv. Indústria'!K39</f>
        <v>47766.834462446153</v>
      </c>
      <c r="L263" s="174">
        <f t="shared" si="16"/>
        <v>387742.74594975961</v>
      </c>
      <c r="N263" s="124" t="s">
        <v>531</v>
      </c>
      <c r="O263" s="21">
        <f>B263/'Total x Ano'!$J$30</f>
        <v>7.8333921927604782E-4</v>
      </c>
      <c r="P263" s="21">
        <f>C263/'Total x Ano'!$J$30</f>
        <v>4.998360016646848E-4</v>
      </c>
      <c r="Q263" s="21">
        <f>D263/'Total x Ano'!$J$30</f>
        <v>2.6333109476336597E-3</v>
      </c>
      <c r="R263" s="21">
        <f>E263/'Total x Ano'!$J$30</f>
        <v>6.8992102368626128E-5</v>
      </c>
      <c r="S263" s="21">
        <f>F263/'Total x Ano'!$J$30</f>
        <v>5.1551003952276424E-4</v>
      </c>
      <c r="T263" s="21">
        <f>G263/'Total x Ano'!$J$30</f>
        <v>2.3078908431440034E-4</v>
      </c>
      <c r="U263" s="21">
        <f>H263/'Total x Ano'!$J$30</f>
        <v>1.2633053097336734E-4</v>
      </c>
      <c r="V263" s="21">
        <f>I263/'Total x Ano'!$J$30</f>
        <v>1.2491056375836456E-5</v>
      </c>
      <c r="W263" s="21">
        <f>J263/'Total x Ano'!$J$30</f>
        <v>0</v>
      </c>
      <c r="X263" s="21">
        <f>K263/'Total x Ano'!$J$30</f>
        <v>6.84322292995793E-4</v>
      </c>
      <c r="Y263" s="21">
        <f>L263/'Total x Ano'!$J$30</f>
        <v>5.5549212751251787E-3</v>
      </c>
    </row>
    <row r="264" spans="1:25" x14ac:dyDescent="0.25">
      <c r="A264" s="124" t="s">
        <v>532</v>
      </c>
      <c r="B264" s="174">
        <f>'[1]SCC x Atuacao = Serv. Indústria'!B40</f>
        <v>390.76075512242079</v>
      </c>
      <c r="C264" s="174">
        <f>'[1]SCC x Atuacao = Serv. Indústria'!C40</f>
        <v>5685.3931285183926</v>
      </c>
      <c r="D264" s="174">
        <f>'[1]SCC x Atuacao = Serv. Indústria'!D40</f>
        <v>40419.527607388918</v>
      </c>
      <c r="E264" s="174">
        <f>'[1]SCC x Atuacao = Serv. Indústria'!E40</f>
        <v>33.044698599962778</v>
      </c>
      <c r="F264" s="174">
        <f>'[1]SCC x Atuacao = Serv. Indústria'!F40</f>
        <v>3634.6243029168049</v>
      </c>
      <c r="G264" s="174">
        <f>'[1]SCC x Atuacao = Serv. Indústria'!G40</f>
        <v>3635.4572803233777</v>
      </c>
      <c r="H264" s="174">
        <f>'[1]SCC x Atuacao = Serv. Indústria'!H40</f>
        <v>3052.1130384601515</v>
      </c>
      <c r="I264" s="174">
        <f>'[1]SCC x Atuacao = Serv. Indústria'!I40</f>
        <v>738.18830146227697</v>
      </c>
      <c r="J264" s="174">
        <f>'[1]SCC x Atuacao = Serv. Indústria'!J40</f>
        <v>368.34637754637941</v>
      </c>
      <c r="K264" s="174">
        <f>'[1]SCC x Atuacao = Serv. Indústria'!K40</f>
        <v>2137.7376457245045</v>
      </c>
      <c r="L264" s="174">
        <f t="shared" si="16"/>
        <v>60095.193136063193</v>
      </c>
      <c r="N264" s="124" t="s">
        <v>532</v>
      </c>
      <c r="O264" s="21">
        <f>B264/'Total x Ano'!$J$30</f>
        <v>5.5981581984122258E-6</v>
      </c>
      <c r="P264" s="21">
        <f>C264/'Total x Ano'!$J$30</f>
        <v>8.1450682384008892E-5</v>
      </c>
      <c r="Q264" s="21">
        <f>D264/'Total x Ano'!$J$30</f>
        <v>5.7906252581676034E-4</v>
      </c>
      <c r="R264" s="21">
        <f>E264/'Total x Ano'!$J$30</f>
        <v>4.7340846785774987E-7</v>
      </c>
      <c r="S264" s="21">
        <f>F264/'Total x Ano'!$J$30</f>
        <v>5.207074040264737E-5</v>
      </c>
      <c r="T264" s="21">
        <f>G264/'Total x Ano'!$J$30</f>
        <v>5.2082673891966779E-5</v>
      </c>
      <c r="U264" s="21">
        <f>H264/'Total x Ano'!$J$30</f>
        <v>4.3725505708431835E-5</v>
      </c>
      <c r="V264" s="21">
        <f>I264/'Total x Ano'!$J$30</f>
        <v>1.0575511582549734E-5</v>
      </c>
      <c r="W264" s="21">
        <f>J264/'Total x Ano'!$J$30</f>
        <v>5.2770429637200616E-6</v>
      </c>
      <c r="X264" s="21">
        <f>K264/'Total x Ano'!$J$30</f>
        <v>3.0625883921525945E-5</v>
      </c>
      <c r="Y264" s="21">
        <f>L264/'Total x Ano'!$J$30</f>
        <v>8.6094213333788095E-4</v>
      </c>
    </row>
    <row r="265" spans="1:25" x14ac:dyDescent="0.25">
      <c r="A265" s="124" t="s">
        <v>533</v>
      </c>
      <c r="B265" s="174">
        <f>'[1]SCC x Atuacao = Serv. Indústria'!B41</f>
        <v>19238.983678522305</v>
      </c>
      <c r="C265" s="174">
        <f>'[1]SCC x Atuacao = Serv. Indústria'!C41</f>
        <v>12787.503788644666</v>
      </c>
      <c r="D265" s="174">
        <f>'[1]SCC x Atuacao = Serv. Indústria'!D41</f>
        <v>201944.10223522416</v>
      </c>
      <c r="E265" s="174">
        <f>'[1]SCC x Atuacao = Serv. Indústria'!E41</f>
        <v>6108.1529453291241</v>
      </c>
      <c r="F265" s="174">
        <f>'[1]SCC x Atuacao = Serv. Indústria'!F41</f>
        <v>56319.848554387587</v>
      </c>
      <c r="G265" s="174">
        <f>'[1]SCC x Atuacao = Serv. Indústria'!G41</f>
        <v>42162.562240364205</v>
      </c>
      <c r="H265" s="174">
        <f>'[1]SCC x Atuacao = Serv. Indústria'!H41</f>
        <v>35682.341215396926</v>
      </c>
      <c r="I265" s="174">
        <f>'[1]SCC x Atuacao = Serv. Indústria'!I41</f>
        <v>4029.9645725400319</v>
      </c>
      <c r="J265" s="174">
        <f>'[1]SCC x Atuacao = Serv. Indústria'!J41</f>
        <v>62578.398837909248</v>
      </c>
      <c r="K265" s="174">
        <f>'[1]SCC x Atuacao = Serv. Indústria'!K41</f>
        <v>64168.740526240712</v>
      </c>
      <c r="L265" s="174">
        <f t="shared" si="16"/>
        <v>505020.59859455895</v>
      </c>
      <c r="N265" s="124" t="s">
        <v>533</v>
      </c>
      <c r="O265" s="21">
        <f>B265/'Total x Ano'!$J$30</f>
        <v>2.7562356965785004E-4</v>
      </c>
      <c r="P265" s="21">
        <f>C265/'Total x Ano'!$J$30</f>
        <v>1.8319769381447052E-4</v>
      </c>
      <c r="Q265" s="21">
        <f>D265/'Total x Ano'!$J$30</f>
        <v>2.8931130281876429E-3</v>
      </c>
      <c r="R265" s="21">
        <f>E265/'Total x Ano'!$J$30</f>
        <v>8.7507268935789898E-5</v>
      </c>
      <c r="S265" s="21">
        <f>F265/'Total x Ano'!$J$30</f>
        <v>8.0685539114413866E-4</v>
      </c>
      <c r="T265" s="21">
        <f>G265/'Total x Ano'!$J$30</f>
        <v>6.0403377355030012E-4</v>
      </c>
      <c r="U265" s="21">
        <f>H265/'Total x Ano'!$J$30</f>
        <v>5.111961434073279E-4</v>
      </c>
      <c r="V265" s="21">
        <f>I265/'Total x Ano'!$J$30</f>
        <v>5.7734506127689042E-5</v>
      </c>
      <c r="W265" s="21">
        <f>J265/'Total x Ano'!$J$30</f>
        <v>8.9651729838683357E-4</v>
      </c>
      <c r="X265" s="21">
        <f>K265/'Total x Ano'!$J$30</f>
        <v>9.1930102025271116E-4</v>
      </c>
      <c r="Y265" s="21">
        <f>L265/'Total x Ano'!$J$30</f>
        <v>7.2350796934647537E-3</v>
      </c>
    </row>
    <row r="266" spans="1:25" x14ac:dyDescent="0.25">
      <c r="A266" s="124" t="s">
        <v>534</v>
      </c>
      <c r="B266" s="174">
        <f>'[1]SCC x Atuacao = Serv. Indústria'!B42</f>
        <v>779.68925276510151</v>
      </c>
      <c r="C266" s="174">
        <f>'[1]SCC x Atuacao = Serv. Indústria'!C42</f>
        <v>44.280123597252818</v>
      </c>
      <c r="D266" s="174">
        <f>'[1]SCC x Atuacao = Serv. Indústria'!D42</f>
        <v>31678.729681635356</v>
      </c>
      <c r="E266" s="174">
        <f>'[1]SCC x Atuacao = Serv. Indústria'!E42</f>
        <v>127.37229278531107</v>
      </c>
      <c r="F266" s="174">
        <f>'[1]SCC x Atuacao = Serv. Indústria'!F42</f>
        <v>482.42380513391743</v>
      </c>
      <c r="G266" s="174">
        <f>'[1]SCC x Atuacao = Serv. Indústria'!G42</f>
        <v>2865.2830667087414</v>
      </c>
      <c r="H266" s="174">
        <f>'[1]SCC x Atuacao = Serv. Indústria'!H42</f>
        <v>1049.5241625472154</v>
      </c>
      <c r="I266" s="174">
        <f>'[1]SCC x Atuacao = Serv. Indústria'!I42</f>
        <v>0</v>
      </c>
      <c r="J266" s="174">
        <f>'[1]SCC x Atuacao = Serv. Indústria'!J42</f>
        <v>149.84266271020832</v>
      </c>
      <c r="K266" s="174">
        <f>'[1]SCC x Atuacao = Serv. Indústria'!K42</f>
        <v>1475.2137360089841</v>
      </c>
      <c r="L266" s="174">
        <f t="shared" si="16"/>
        <v>38652.358783892087</v>
      </c>
      <c r="N266" s="124" t="s">
        <v>534</v>
      </c>
      <c r="O266" s="21">
        <f>B266/'Total x Ano'!$J$30</f>
        <v>1.1170066915275068E-5</v>
      </c>
      <c r="P266" s="21">
        <f>C266/'Total x Ano'!$J$30</f>
        <v>6.3437060578155381E-7</v>
      </c>
      <c r="Q266" s="21">
        <f>D266/'Total x Ano'!$J$30</f>
        <v>4.5383917898042839E-4</v>
      </c>
      <c r="R266" s="21">
        <f>E266/'Total x Ano'!$J$30</f>
        <v>1.8247744579244177E-6</v>
      </c>
      <c r="S266" s="21">
        <f>F266/'Total x Ano'!$J$30</f>
        <v>6.911351112968263E-6</v>
      </c>
      <c r="T266" s="21">
        <f>G266/'Total x Ano'!$J$30</f>
        <v>4.1048922340325661E-5</v>
      </c>
      <c r="U266" s="21">
        <f>H266/'Total x Ano'!$J$30</f>
        <v>1.5035804435260455E-5</v>
      </c>
      <c r="V266" s="21">
        <f>I266/'Total x Ano'!$J$30</f>
        <v>0</v>
      </c>
      <c r="W266" s="21">
        <f>J266/'Total x Ano'!$J$30</f>
        <v>2.1466918561467894E-6</v>
      </c>
      <c r="X266" s="21">
        <f>K266/'Total x Ano'!$J$30</f>
        <v>2.1134363577687676E-5</v>
      </c>
      <c r="Y266" s="21">
        <f>L266/'Total x Ano'!$J$30</f>
        <v>5.5374552428179822E-4</v>
      </c>
    </row>
    <row r="267" spans="1:25" x14ac:dyDescent="0.25">
      <c r="A267" s="124" t="s">
        <v>535</v>
      </c>
      <c r="B267" s="174">
        <f>'[1]SCC x Atuacao = Serv. Indústria'!B43</f>
        <v>2034.7509075164476</v>
      </c>
      <c r="C267" s="174">
        <f>'[1]SCC x Atuacao = Serv. Indústria'!C43</f>
        <v>2970.3034181714197</v>
      </c>
      <c r="D267" s="174">
        <f>'[1]SCC x Atuacao = Serv. Indústria'!D43</f>
        <v>57853.668969250546</v>
      </c>
      <c r="E267" s="174">
        <f>'[1]SCC x Atuacao = Serv. Indústria'!E43</f>
        <v>1297.6701956237557</v>
      </c>
      <c r="F267" s="174">
        <f>'[1]SCC x Atuacao = Serv. Indústria'!F43</f>
        <v>8252.5392266378731</v>
      </c>
      <c r="G267" s="174">
        <f>'[1]SCC x Atuacao = Serv. Indústria'!G43</f>
        <v>7422.4196106661875</v>
      </c>
      <c r="H267" s="174">
        <f>'[1]SCC x Atuacao = Serv. Indústria'!H43</f>
        <v>1454.8657927713084</v>
      </c>
      <c r="I267" s="174">
        <f>'[1]SCC x Atuacao = Serv. Indústria'!I43</f>
        <v>306.06370920719098</v>
      </c>
      <c r="J267" s="174">
        <f>'[1]SCC x Atuacao = Serv. Indústria'!J43</f>
        <v>147.06392848262428</v>
      </c>
      <c r="K267" s="174">
        <f>'[1]SCC x Atuacao = Serv. Indústria'!K43</f>
        <v>11208.624023480617</v>
      </c>
      <c r="L267" s="174">
        <f t="shared" si="16"/>
        <v>92947.969781807958</v>
      </c>
      <c r="N267" s="124" t="s">
        <v>535</v>
      </c>
      <c r="O267" s="21">
        <f>B267/'Total x Ano'!$J$30</f>
        <v>2.9150464383434037E-5</v>
      </c>
      <c r="P267" s="21">
        <f>C267/'Total x Ano'!$J$30</f>
        <v>4.2553476044437367E-5</v>
      </c>
      <c r="Q267" s="21">
        <f>D267/'Total x Ano'!$J$30</f>
        <v>8.288293719438917E-4</v>
      </c>
      <c r="R267" s="21">
        <f>E267/'Total x Ano'!$J$30</f>
        <v>1.8590820468115899E-5</v>
      </c>
      <c r="S267" s="21">
        <f>F267/'Total x Ano'!$J$30</f>
        <v>1.1822840324599045E-4</v>
      </c>
      <c r="T267" s="21">
        <f>G267/'Total x Ano'!$J$30</f>
        <v>1.0633585550956589E-4</v>
      </c>
      <c r="U267" s="21">
        <f>H267/'Total x Ano'!$J$30</f>
        <v>2.0842852713908291E-5</v>
      </c>
      <c r="V267" s="21">
        <f>I267/'Total x Ano'!$J$30</f>
        <v>4.3847623909875634E-6</v>
      </c>
      <c r="W267" s="21">
        <f>J267/'Total x Ano'!$J$30</f>
        <v>2.1068828589702821E-6</v>
      </c>
      <c r="X267" s="21">
        <f>K267/'Total x Ano'!$J$30</f>
        <v>1.6057817896863807E-4</v>
      </c>
      <c r="Y267" s="21">
        <f>L267/'Total x Ano'!$J$30</f>
        <v>1.3316010685279394E-3</v>
      </c>
    </row>
    <row r="268" spans="1:25" x14ac:dyDescent="0.25">
      <c r="A268" s="124" t="s">
        <v>536</v>
      </c>
      <c r="B268" s="174">
        <f>'[1]SCC x Atuacao = Serv. Indústria'!B44</f>
        <v>7900.1029317917209</v>
      </c>
      <c r="C268" s="174">
        <f>'[1]SCC x Atuacao = Serv. Indústria'!C44</f>
        <v>3569.7483744246415</v>
      </c>
      <c r="D268" s="174">
        <f>'[1]SCC x Atuacao = Serv. Indústria'!D44</f>
        <v>138618.80263989078</v>
      </c>
      <c r="E268" s="174">
        <f>'[1]SCC x Atuacao = Serv. Indústria'!E44</f>
        <v>3828.0807581856907</v>
      </c>
      <c r="F268" s="174">
        <f>'[1]SCC x Atuacao = Serv. Indústria'!F44</f>
        <v>9422.4170614527429</v>
      </c>
      <c r="G268" s="174">
        <f>'[1]SCC x Atuacao = Serv. Indústria'!G44</f>
        <v>15297.855444215515</v>
      </c>
      <c r="H268" s="174">
        <f>'[1]SCC x Atuacao = Serv. Indústria'!H44</f>
        <v>4551.1985817890163</v>
      </c>
      <c r="I268" s="174">
        <f>'[1]SCC x Atuacao = Serv. Indústria'!I44</f>
        <v>201.75564509419144</v>
      </c>
      <c r="J268" s="174">
        <f>'[1]SCC x Atuacao = Serv. Indústria'!J44</f>
        <v>1798.8066360801395</v>
      </c>
      <c r="K268" s="174">
        <f>'[1]SCC x Atuacao = Serv. Indústria'!K44</f>
        <v>30434.142010282467</v>
      </c>
      <c r="L268" s="174">
        <f t="shared" si="16"/>
        <v>215622.91008320687</v>
      </c>
      <c r="N268" s="124" t="s">
        <v>536</v>
      </c>
      <c r="O268" s="21">
        <f>B268/'Total x Ano'!$J$30</f>
        <v>1.1317929299746281E-4</v>
      </c>
      <c r="P268" s="21">
        <f>C268/'Total x Ano'!$J$30</f>
        <v>5.1141307991108939E-5</v>
      </c>
      <c r="Q268" s="21">
        <f>D268/'Total x Ano'!$J$30</f>
        <v>1.9858954009070741E-3</v>
      </c>
      <c r="R268" s="21">
        <f>E268/'Total x Ano'!$J$30</f>
        <v>5.484225680213838E-5</v>
      </c>
      <c r="S268" s="21">
        <f>F268/'Total x Ano'!$J$30</f>
        <v>1.3498843123308407E-4</v>
      </c>
      <c r="T268" s="21">
        <f>G268/'Total x Ano'!$J$30</f>
        <v>2.1916176010646263E-4</v>
      </c>
      <c r="U268" s="21">
        <f>H268/'Total x Ano'!$J$30</f>
        <v>6.5201864105473469E-5</v>
      </c>
      <c r="V268" s="21">
        <f>I268/'Total x Ano'!$J$30</f>
        <v>2.8904131334943E-6</v>
      </c>
      <c r="W268" s="21">
        <f>J268/'Total x Ano'!$J$30</f>
        <v>2.5770254523066254E-5</v>
      </c>
      <c r="X268" s="21">
        <f>K268/'Total x Ano'!$J$30</f>
        <v>4.3600883500475419E-4</v>
      </c>
      <c r="Y268" s="21">
        <f>L268/'Total x Ano'!$J$30</f>
        <v>3.0890798168041185E-3</v>
      </c>
    </row>
    <row r="269" spans="1:25" x14ac:dyDescent="0.25">
      <c r="A269" s="124" t="s">
        <v>537</v>
      </c>
      <c r="B269" s="174">
        <f>'[1]SCC x Atuacao = Serv. Indústria'!B45</f>
        <v>5607.1559210399155</v>
      </c>
      <c r="C269" s="174">
        <f>'[1]SCC x Atuacao = Serv. Indústria'!C45</f>
        <v>16205.278336131529</v>
      </c>
      <c r="D269" s="174">
        <f>'[1]SCC x Atuacao = Serv. Indústria'!D45</f>
        <v>84799.438058772692</v>
      </c>
      <c r="E269" s="174">
        <f>'[1]SCC x Atuacao = Serv. Indústria'!E45</f>
        <v>9087.9015643743205</v>
      </c>
      <c r="F269" s="174">
        <f>'[1]SCC x Atuacao = Serv. Indústria'!F45</f>
        <v>12769.392169259077</v>
      </c>
      <c r="G269" s="174">
        <f>'[1]SCC x Atuacao = Serv. Indústria'!G45</f>
        <v>8296.9495204475097</v>
      </c>
      <c r="H269" s="174">
        <f>'[1]SCC x Atuacao = Serv. Indústria'!H45</f>
        <v>2969.9202962765216</v>
      </c>
      <c r="I269" s="174">
        <f>'[1]SCC x Atuacao = Serv. Indústria'!I45</f>
        <v>439.06498644634047</v>
      </c>
      <c r="J269" s="174">
        <f>'[1]SCC x Atuacao = Serv. Indústria'!J45</f>
        <v>3354.7642849948988</v>
      </c>
      <c r="K269" s="174">
        <f>'[1]SCC x Atuacao = Serv. Indústria'!K45</f>
        <v>25642.885170057802</v>
      </c>
      <c r="L269" s="174">
        <f t="shared" si="16"/>
        <v>169172.7503078006</v>
      </c>
      <c r="N269" s="124" t="s">
        <v>537</v>
      </c>
      <c r="O269" s="21">
        <f>B269/'Total x Ano'!$J$30</f>
        <v>8.0329832199528876E-5</v>
      </c>
      <c r="P269" s="21">
        <f>C269/'Total x Ano'!$J$30</f>
        <v>2.3216177823831186E-4</v>
      </c>
      <c r="Q269" s="21">
        <f>D269/'Total x Ano'!$J$30</f>
        <v>1.2148627086175621E-3</v>
      </c>
      <c r="R269" s="21">
        <f>E269/'Total x Ano'!$J$30</f>
        <v>1.3019605981933033E-4</v>
      </c>
      <c r="S269" s="21">
        <f>F269/'Total x Ano'!$J$30</f>
        <v>1.8293822121078442E-4</v>
      </c>
      <c r="T269" s="21">
        <f>G269/'Total x Ano'!$J$30</f>
        <v>1.188646387100826E-4</v>
      </c>
      <c r="U269" s="21">
        <f>H269/'Total x Ano'!$J$30</f>
        <v>4.2547987322888957E-5</v>
      </c>
      <c r="V269" s="21">
        <f>I269/'Total x Ano'!$J$30</f>
        <v>6.2901794033545793E-6</v>
      </c>
      <c r="W269" s="21">
        <f>J269/'Total x Ano'!$J$30</f>
        <v>4.8061380114543512E-5</v>
      </c>
      <c r="X269" s="21">
        <f>K269/'Total x Ano'!$J$30</f>
        <v>3.6736782280177778E-4</v>
      </c>
      <c r="Y269" s="21">
        <f>L269/'Total x Ano'!$J$30</f>
        <v>2.4236206084381649E-3</v>
      </c>
    </row>
    <row r="270" spans="1:25" x14ac:dyDescent="0.25">
      <c r="A270" s="124" t="s">
        <v>538</v>
      </c>
      <c r="B270" s="174">
        <f>'[1]SCC x Atuacao = Serv. Indústria'!B46</f>
        <v>53340.04842815228</v>
      </c>
      <c r="C270" s="174">
        <f>'[1]SCC x Atuacao = Serv. Indústria'!C46</f>
        <v>79277.186740061778</v>
      </c>
      <c r="D270" s="174">
        <f>'[1]SCC x Atuacao = Serv. Indústria'!D46</f>
        <v>352950.29432110098</v>
      </c>
      <c r="E270" s="174">
        <f>'[1]SCC x Atuacao = Serv. Indústria'!E46</f>
        <v>15570.358194379689</v>
      </c>
      <c r="F270" s="174">
        <f>'[1]SCC x Atuacao = Serv. Indústria'!F46</f>
        <v>107643.76912331767</v>
      </c>
      <c r="G270" s="174">
        <f>'[1]SCC x Atuacao = Serv. Indústria'!G46</f>
        <v>33968.805098541503</v>
      </c>
      <c r="H270" s="174">
        <f>'[1]SCC x Atuacao = Serv. Indústria'!H46</f>
        <v>68001.279883418683</v>
      </c>
      <c r="I270" s="174">
        <f>'[1]SCC x Atuacao = Serv. Indústria'!I46</f>
        <v>11649.249790391517</v>
      </c>
      <c r="J270" s="174">
        <f>'[1]SCC x Atuacao = Serv. Indústria'!J46</f>
        <v>763.85913928168065</v>
      </c>
      <c r="K270" s="174">
        <f>'[1]SCC x Atuacao = Serv. Indústria'!K46</f>
        <v>157590.13663590787</v>
      </c>
      <c r="L270" s="174">
        <f t="shared" si="16"/>
        <v>880754.98735455377</v>
      </c>
      <c r="N270" s="124" t="s">
        <v>538</v>
      </c>
      <c r="O270" s="21">
        <f>B270/'Total x Ano'!$J$30</f>
        <v>7.6416586235282513E-4</v>
      </c>
      <c r="P270" s="21">
        <f>C270/'Total x Ano'!$J$30</f>
        <v>1.1357492457421791E-3</v>
      </c>
      <c r="Q270" s="21">
        <f>D270/'Total x Ano'!$J$30</f>
        <v>5.056473962352391E-3</v>
      </c>
      <c r="R270" s="21">
        <f>E270/'Total x Ano'!$J$30</f>
        <v>2.230657179244465E-4</v>
      </c>
      <c r="S270" s="21">
        <f>F270/'Total x Ano'!$J$30</f>
        <v>1.5421375886043212E-3</v>
      </c>
      <c r="T270" s="21">
        <f>G270/'Total x Ano'!$J$30</f>
        <v>4.8664750044587088E-4</v>
      </c>
      <c r="U270" s="21">
        <f>H270/'Total x Ano'!$J$30</f>
        <v>9.7420715230888896E-4</v>
      </c>
      <c r="V270" s="21">
        <f>I270/'Total x Ano'!$J$30</f>
        <v>1.6689071859071742E-4</v>
      </c>
      <c r="W270" s="21">
        <f>J270/'Total x Ano'!$J$30</f>
        <v>1.0943279863562966E-5</v>
      </c>
      <c r="X270" s="21">
        <f>K270/'Total x Ano'!$J$30</f>
        <v>2.2576845392798541E-3</v>
      </c>
      <c r="Y270" s="21">
        <f>L270/'Total x Ano'!$J$30</f>
        <v>1.2617965567465059E-2</v>
      </c>
    </row>
    <row r="271" spans="1:25" x14ac:dyDescent="0.25">
      <c r="A271" s="124" t="s">
        <v>539</v>
      </c>
      <c r="B271" s="174">
        <f>'[1]SCC x Atuacao = Serv. Indústria'!B47</f>
        <v>19467.20661498755</v>
      </c>
      <c r="C271" s="174">
        <f>'[1]SCC x Atuacao = Serv. Indústria'!C47</f>
        <v>7726.8416912315697</v>
      </c>
      <c r="D271" s="174">
        <f>'[1]SCC x Atuacao = Serv. Indústria'!D47</f>
        <v>278942.78975028836</v>
      </c>
      <c r="E271" s="174">
        <f>'[1]SCC x Atuacao = Serv. Indústria'!E47</f>
        <v>3640.102986136174</v>
      </c>
      <c r="F271" s="174">
        <f>'[1]SCC x Atuacao = Serv. Indústria'!F47</f>
        <v>17193.265514870553</v>
      </c>
      <c r="G271" s="174">
        <f>'[1]SCC x Atuacao = Serv. Indústria'!G47</f>
        <v>16770.181898740469</v>
      </c>
      <c r="H271" s="174">
        <f>'[1]SCC x Atuacao = Serv. Indústria'!H47</f>
        <v>8606.9656466528068</v>
      </c>
      <c r="I271" s="174">
        <f>'[1]SCC x Atuacao = Serv. Indústria'!I47</f>
        <v>355.44795273602278</v>
      </c>
      <c r="J271" s="174">
        <f>'[1]SCC x Atuacao = Serv. Indústria'!J47</f>
        <v>2691.269891231731</v>
      </c>
      <c r="K271" s="174">
        <f>'[1]SCC x Atuacao = Serv. Indústria'!K47</f>
        <v>61714.592440821987</v>
      </c>
      <c r="L271" s="174">
        <f t="shared" si="16"/>
        <v>417108.66438769712</v>
      </c>
      <c r="N271" s="124" t="s">
        <v>539</v>
      </c>
      <c r="O271" s="21">
        <f>B271/'Total x Ano'!$J$30</f>
        <v>2.7889316130975061E-4</v>
      </c>
      <c r="P271" s="21">
        <f>C271/'Total x Ano'!$J$30</f>
        <v>1.1069709942609198E-4</v>
      </c>
      <c r="Q271" s="21">
        <f>D271/'Total x Ano'!$J$30</f>
        <v>3.9962197965333901E-3</v>
      </c>
      <c r="R271" s="21">
        <f>E271/'Total x Ano'!$J$30</f>
        <v>5.2149229695594418E-5</v>
      </c>
      <c r="S271" s="21">
        <f>F271/'Total x Ano'!$J$30</f>
        <v>2.4631598500570145E-4</v>
      </c>
      <c r="T271" s="21">
        <f>G271/'Total x Ano'!$J$30</f>
        <v>2.4025475960574925E-4</v>
      </c>
      <c r="U271" s="21">
        <f>H271/'Total x Ano'!$J$30</f>
        <v>1.2330602463690748E-4</v>
      </c>
      <c r="V271" s="21">
        <f>I271/'Total x Ano'!$J$30</f>
        <v>5.0922561813931627E-6</v>
      </c>
      <c r="W271" s="21">
        <f>J271/'Total x Ano'!$J$30</f>
        <v>3.8555956319151966E-5</v>
      </c>
      <c r="X271" s="21">
        <f>K271/'Total x Ano'!$J$30</f>
        <v>8.8414214351187695E-4</v>
      </c>
      <c r="Y271" s="21">
        <f>L271/'Total x Ano'!$J$30</f>
        <v>5.9756264122256065E-3</v>
      </c>
    </row>
    <row r="272" spans="1:25" x14ac:dyDescent="0.25">
      <c r="A272" s="124" t="s">
        <v>540</v>
      </c>
      <c r="B272" s="174">
        <f>'[1]SCC x Atuacao = Serv. Indústria'!B48</f>
        <v>2387.9133845470069</v>
      </c>
      <c r="C272" s="174">
        <f>'[1]SCC x Atuacao = Serv. Indústria'!C48</f>
        <v>11184.513527345509</v>
      </c>
      <c r="D272" s="174">
        <f>'[1]SCC x Atuacao = Serv. Indústria'!D48</f>
        <v>157149.15908074914</v>
      </c>
      <c r="E272" s="174">
        <f>'[1]SCC x Atuacao = Serv. Indústria'!E48</f>
        <v>6793.0858090363745</v>
      </c>
      <c r="F272" s="174">
        <f>'[1]SCC x Atuacao = Serv. Indústria'!F48</f>
        <v>22288.094854447543</v>
      </c>
      <c r="G272" s="174">
        <f>'[1]SCC x Atuacao = Serv. Indústria'!G48</f>
        <v>19379.965778640097</v>
      </c>
      <c r="H272" s="174">
        <f>'[1]SCC x Atuacao = Serv. Indústria'!H48</f>
        <v>5877.8708999722621</v>
      </c>
      <c r="I272" s="174">
        <f>'[1]SCC x Atuacao = Serv. Indústria'!I48</f>
        <v>4018.7490310590192</v>
      </c>
      <c r="J272" s="174">
        <f>'[1]SCC x Atuacao = Serv. Indústria'!J48</f>
        <v>0</v>
      </c>
      <c r="K272" s="174">
        <f>'[1]SCC x Atuacao = Serv. Indústria'!K48</f>
        <v>70252.897734886705</v>
      </c>
      <c r="L272" s="174">
        <f t="shared" si="16"/>
        <v>299332.25010068365</v>
      </c>
      <c r="N272" s="124" t="s">
        <v>540</v>
      </c>
      <c r="O272" s="21">
        <f>B272/'Total x Ano'!$J$30</f>
        <v>3.420997814023596E-5</v>
      </c>
      <c r="P272" s="21">
        <f>C272/'Total x Ano'!$J$30</f>
        <v>1.6023276462024923E-4</v>
      </c>
      <c r="Q272" s="21">
        <f>D272/'Total x Ano'!$J$30</f>
        <v>2.2513669598316463E-3</v>
      </c>
      <c r="R272" s="21">
        <f>E272/'Total x Ano'!$J$30</f>
        <v>9.7319826814391212E-5</v>
      </c>
      <c r="S272" s="21">
        <f>F272/'Total x Ano'!$J$30</f>
        <v>3.1930606976467006E-4</v>
      </c>
      <c r="T272" s="21">
        <f>G272/'Total x Ano'!$J$30</f>
        <v>2.7764332238188329E-4</v>
      </c>
      <c r="U272" s="21">
        <f>H272/'Total x Ano'!$J$30</f>
        <v>8.4208177859569172E-5</v>
      </c>
      <c r="V272" s="21">
        <f>I272/'Total x Ano'!$J$30</f>
        <v>5.757382884710621E-5</v>
      </c>
      <c r="W272" s="21">
        <f>J272/'Total x Ano'!$J$30</f>
        <v>0</v>
      </c>
      <c r="X272" s="21">
        <f>K272/'Total x Ano'!$J$30</f>
        <v>1.0064645189191517E-3</v>
      </c>
      <c r="Y272" s="21">
        <f>L272/'Total x Ano'!$J$30</f>
        <v>4.2883254471789032E-3</v>
      </c>
    </row>
    <row r="273" spans="1:25" x14ac:dyDescent="0.25">
      <c r="A273" s="124" t="s">
        <v>541</v>
      </c>
      <c r="B273" s="174">
        <f>'[1]SCC x Atuacao = Serv. Indústria'!B49</f>
        <v>36681.350154992724</v>
      </c>
      <c r="C273" s="174">
        <f>'[1]SCC x Atuacao = Serv. Indústria'!C49</f>
        <v>31046.39988974384</v>
      </c>
      <c r="D273" s="174">
        <f>'[1]SCC x Atuacao = Serv. Indústria'!D49</f>
        <v>375524.3588634709</v>
      </c>
      <c r="E273" s="174">
        <f>'[1]SCC x Atuacao = Serv. Indústria'!E49</f>
        <v>9936.6967048032293</v>
      </c>
      <c r="F273" s="174">
        <f>'[1]SCC x Atuacao = Serv. Indústria'!F49</f>
        <v>191252.71364212778</v>
      </c>
      <c r="G273" s="174">
        <f>'[1]SCC x Atuacao = Serv. Indústria'!G49</f>
        <v>49140.4428753006</v>
      </c>
      <c r="H273" s="174">
        <f>'[1]SCC x Atuacao = Serv. Indústria'!H49</f>
        <v>30485.58832800448</v>
      </c>
      <c r="I273" s="174">
        <f>'[1]SCC x Atuacao = Serv. Indústria'!I49</f>
        <v>2631.3180900815782</v>
      </c>
      <c r="J273" s="174">
        <f>'[1]SCC x Atuacao = Serv. Indústria'!J49</f>
        <v>5633.7183931366926</v>
      </c>
      <c r="K273" s="174">
        <f>'[1]SCC x Atuacao = Serv. Indústria'!K49</f>
        <v>222326.98825182114</v>
      </c>
      <c r="L273" s="174">
        <f t="shared" si="16"/>
        <v>954659.57519348303</v>
      </c>
      <c r="N273" s="124" t="s">
        <v>541</v>
      </c>
      <c r="O273" s="21">
        <f>B273/'Total x Ano'!$J$30</f>
        <v>5.2550825129475686E-4</v>
      </c>
      <c r="P273" s="21">
        <f>C273/'Total x Ano'!$J$30</f>
        <v>4.447802288116255E-4</v>
      </c>
      <c r="Q273" s="21">
        <f>D273/'Total x Ano'!$J$30</f>
        <v>5.3798769214078966E-3</v>
      </c>
      <c r="R273" s="21">
        <f>E273/'Total x Ano'!$J$30</f>
        <v>1.4235615883612107E-4</v>
      </c>
      <c r="S273" s="21">
        <f>F273/'Total x Ano'!$J$30</f>
        <v>2.739944922331919E-3</v>
      </c>
      <c r="T273" s="21">
        <f>G273/'Total x Ano'!$J$30</f>
        <v>7.0400102761032722E-4</v>
      </c>
      <c r="U273" s="21">
        <f>H273/'Total x Ano'!$J$30</f>
        <v>4.3674587070129789E-4</v>
      </c>
      <c r="V273" s="21">
        <f>I273/'Total x Ano'!$J$30</f>
        <v>3.7697068463299701E-5</v>
      </c>
      <c r="W273" s="21">
        <f>J273/'Total x Ano'!$J$30</f>
        <v>8.0710374306148771E-5</v>
      </c>
      <c r="X273" s="21">
        <f>K273/'Total x Ano'!$J$30</f>
        <v>3.1851244929146112E-3</v>
      </c>
      <c r="Y273" s="21">
        <f>L273/'Total x Ano'!$J$30</f>
        <v>1.3676745316678006E-2</v>
      </c>
    </row>
    <row r="274" spans="1:25" x14ac:dyDescent="0.25">
      <c r="A274" s="124" t="s">
        <v>542</v>
      </c>
      <c r="B274" s="174">
        <f>'[1]SCC x Atuacao = Serv. Indústria'!B50</f>
        <v>9293.0555980677364</v>
      </c>
      <c r="C274" s="174">
        <f>'[1]SCC x Atuacao = Serv. Indústria'!C50</f>
        <v>2174.0331375852702</v>
      </c>
      <c r="D274" s="174">
        <f>'[1]SCC x Atuacao = Serv. Indústria'!D50</f>
        <v>78405.523201833072</v>
      </c>
      <c r="E274" s="174">
        <f>'[1]SCC x Atuacao = Serv. Indústria'!E50</f>
        <v>3108.6826493468698</v>
      </c>
      <c r="F274" s="174">
        <f>'[1]SCC x Atuacao = Serv. Indústria'!F50</f>
        <v>17046.585377060121</v>
      </c>
      <c r="G274" s="174">
        <f>'[1]SCC x Atuacao = Serv. Indústria'!G50</f>
        <v>14439.105888273218</v>
      </c>
      <c r="H274" s="174">
        <f>'[1]SCC x Atuacao = Serv. Indústria'!H50</f>
        <v>9541.520704310904</v>
      </c>
      <c r="I274" s="174">
        <f>'[1]SCC x Atuacao = Serv. Indústria'!I50</f>
        <v>318.06184050143122</v>
      </c>
      <c r="J274" s="174">
        <f>'[1]SCC x Atuacao = Serv. Indústria'!J50</f>
        <v>168.39264873150182</v>
      </c>
      <c r="K274" s="174">
        <f>'[1]SCC x Atuacao = Serv. Indústria'!K50</f>
        <v>26177.936543897507</v>
      </c>
      <c r="L274" s="174">
        <f t="shared" si="16"/>
        <v>160672.89758960763</v>
      </c>
      <c r="N274" s="124" t="s">
        <v>542</v>
      </c>
      <c r="O274" s="21">
        <f>B274/'Total x Ano'!$J$30</f>
        <v>1.331351593082192E-4</v>
      </c>
      <c r="P274" s="21">
        <f>C274/'Total x Ano'!$J$30</f>
        <v>3.114586424877783E-5</v>
      </c>
      <c r="Q274" s="21">
        <f>D274/'Total x Ano'!$J$30</f>
        <v>1.1232615270579851E-3</v>
      </c>
      <c r="R274" s="21">
        <f>E274/'Total x Ano'!$J$30</f>
        <v>4.4535939271206731E-5</v>
      </c>
      <c r="S274" s="21">
        <f>F274/'Total x Ano'!$J$30</f>
        <v>2.4421460044938783E-4</v>
      </c>
      <c r="T274" s="21">
        <f>G274/'Total x Ano'!$J$30</f>
        <v>2.0685905108575988E-4</v>
      </c>
      <c r="U274" s="21">
        <f>H274/'Total x Ano'!$J$30</f>
        <v>1.3669474648093512E-4</v>
      </c>
      <c r="V274" s="21">
        <f>I274/'Total x Ano'!$J$30</f>
        <v>4.5566512928027787E-6</v>
      </c>
      <c r="W274" s="21">
        <f>J274/'Total x Ano'!$J$30</f>
        <v>2.4124446344497253E-6</v>
      </c>
      <c r="X274" s="21">
        <f>K274/'Total x Ano'!$J$30</f>
        <v>3.7503313257449043E-4</v>
      </c>
      <c r="Y274" s="21">
        <f>L274/'Total x Ano'!$J$30</f>
        <v>2.3018491164040148E-3</v>
      </c>
    </row>
    <row r="275" spans="1:25" x14ac:dyDescent="0.25">
      <c r="A275" s="124" t="s">
        <v>543</v>
      </c>
      <c r="B275" s="174">
        <f>'[1]SCC x Atuacao = Serv. Indústria'!B51</f>
        <v>25295.941992328691</v>
      </c>
      <c r="C275" s="174">
        <f>'[1]SCC x Atuacao = Serv. Indústria'!C51</f>
        <v>5027.6299554280813</v>
      </c>
      <c r="D275" s="174">
        <f>'[1]SCC x Atuacao = Serv. Indústria'!D51</f>
        <v>88403.203467792686</v>
      </c>
      <c r="E275" s="174">
        <f>'[1]SCC x Atuacao = Serv. Indústria'!E51</f>
        <v>7248.1229495033585</v>
      </c>
      <c r="F275" s="174">
        <f>'[1]SCC x Atuacao = Serv. Indústria'!F51</f>
        <v>20820.454293807357</v>
      </c>
      <c r="G275" s="174">
        <f>'[1]SCC x Atuacao = Serv. Indústria'!G51</f>
        <v>13822.532603890984</v>
      </c>
      <c r="H275" s="174">
        <f>'[1]SCC x Atuacao = Serv. Indústria'!H51</f>
        <v>6629.0974298001729</v>
      </c>
      <c r="I275" s="174">
        <f>'[1]SCC x Atuacao = Serv. Indústria'!I51</f>
        <v>1999.7626635518784</v>
      </c>
      <c r="J275" s="174">
        <f>'[1]SCC x Atuacao = Serv. Indústria'!J51</f>
        <v>116.02569936602832</v>
      </c>
      <c r="K275" s="174">
        <f>'[1]SCC x Atuacao = Serv. Indústria'!K51</f>
        <v>37125.660148841271</v>
      </c>
      <c r="L275" s="174">
        <f t="shared" si="16"/>
        <v>206488.4312043105</v>
      </c>
      <c r="N275" s="124" t="s">
        <v>543</v>
      </c>
      <c r="O275" s="21">
        <f>B275/'Total x Ano'!$J$30</f>
        <v>3.6239740863063376E-4</v>
      </c>
      <c r="P275" s="21">
        <f>C275/'Total x Ano'!$J$30</f>
        <v>7.2027365810430362E-5</v>
      </c>
      <c r="Q275" s="21">
        <f>D275/'Total x Ano'!$J$30</f>
        <v>1.2664913550596523E-3</v>
      </c>
      <c r="R275" s="21">
        <f>E275/'Total x Ano'!$J$30</f>
        <v>1.038388281856759E-4</v>
      </c>
      <c r="S275" s="21">
        <f>F275/'Total x Ano'!$J$30</f>
        <v>2.9828020181563262E-4</v>
      </c>
      <c r="T275" s="21">
        <f>G275/'Total x Ano'!$J$30</f>
        <v>1.9802583346695119E-4</v>
      </c>
      <c r="U275" s="21">
        <f>H275/'Total x Ano'!$J$30</f>
        <v>9.4970479092975667E-5</v>
      </c>
      <c r="V275" s="21">
        <f>I275/'Total x Ano'!$J$30</f>
        <v>2.8649212089720619E-5</v>
      </c>
      <c r="W275" s="21">
        <f>J275/'Total x Ano'!$J$30</f>
        <v>1.662219687156028E-6</v>
      </c>
      <c r="X275" s="21">
        <f>K275/'Total x Ano'!$J$30</f>
        <v>5.3187357227976848E-4</v>
      </c>
      <c r="Y275" s="21">
        <f>L275/'Total x Ano'!$J$30</f>
        <v>2.9582164761185969E-3</v>
      </c>
    </row>
    <row r="276" spans="1:25" x14ac:dyDescent="0.25">
      <c r="A276" s="124" t="s">
        <v>544</v>
      </c>
      <c r="B276" s="174">
        <f>'[1]SCC x Atuacao = Serv. Indústria'!B52</f>
        <v>56035.180958224191</v>
      </c>
      <c r="C276" s="174">
        <f>'[1]SCC x Atuacao = Serv. Indústria'!C52</f>
        <v>52878.329333829293</v>
      </c>
      <c r="D276" s="174">
        <f>'[1]SCC x Atuacao = Serv. Indústria'!D52</f>
        <v>467148.40809151973</v>
      </c>
      <c r="E276" s="174">
        <f>'[1]SCC x Atuacao = Serv. Indústria'!E52</f>
        <v>16488.120249342745</v>
      </c>
      <c r="F276" s="174">
        <f>'[1]SCC x Atuacao = Serv. Indústria'!F52</f>
        <v>42809.624193857686</v>
      </c>
      <c r="G276" s="174">
        <f>'[1]SCC x Atuacao = Serv. Indústria'!G52</f>
        <v>81543.46663682448</v>
      </c>
      <c r="H276" s="174">
        <f>'[1]SCC x Atuacao = Serv. Indústria'!H52</f>
        <v>20123.409041180115</v>
      </c>
      <c r="I276" s="174">
        <f>'[1]SCC x Atuacao = Serv. Indústria'!I52</f>
        <v>3452.5437693287549</v>
      </c>
      <c r="J276" s="174">
        <f>'[1]SCC x Atuacao = Serv. Indústria'!J52</f>
        <v>8342.571131555067</v>
      </c>
      <c r="K276" s="174">
        <f>'[1]SCC x Atuacao = Serv. Indústria'!K52</f>
        <v>267810.79676694999</v>
      </c>
      <c r="L276" s="174">
        <f t="shared" si="16"/>
        <v>1016632.450172612</v>
      </c>
      <c r="N276" s="124" t="s">
        <v>544</v>
      </c>
      <c r="O276" s="21">
        <f>B276/'Total x Ano'!$J$30</f>
        <v>8.0277715601844086E-4</v>
      </c>
      <c r="P276" s="21">
        <f>C276/'Total x Ano'!$J$30</f>
        <v>7.5755113326510519E-4</v>
      </c>
      <c r="Q276" s="21">
        <f>D276/'Total x Ano'!$J$30</f>
        <v>6.6925110988012562E-3</v>
      </c>
      <c r="R276" s="21">
        <f>E276/'Total x Ano'!$J$30</f>
        <v>2.3621385807115461E-4</v>
      </c>
      <c r="S276" s="21">
        <f>F276/'Total x Ano'!$J$30</f>
        <v>6.133037811760539E-4</v>
      </c>
      <c r="T276" s="21">
        <f>G276/'Total x Ano'!$J$30</f>
        <v>1.1682166653017106E-3</v>
      </c>
      <c r="U276" s="21">
        <f>H276/'Total x Ano'!$J$30</f>
        <v>2.8829411814549282E-4</v>
      </c>
      <c r="V276" s="21">
        <f>I276/'Total x Ano'!$J$30</f>
        <v>4.9462198939577785E-5</v>
      </c>
      <c r="W276" s="21">
        <f>J276/'Total x Ano'!$J$30</f>
        <v>1.1951822787659584E-4</v>
      </c>
      <c r="X276" s="21">
        <f>K276/'Total x Ano'!$J$30</f>
        <v>3.8367394573042904E-3</v>
      </c>
      <c r="Y276" s="21">
        <f>L276/'Total x Ano'!$J$30</f>
        <v>1.4564587694899678E-2</v>
      </c>
    </row>
    <row r="277" spans="1:25" x14ac:dyDescent="0.25">
      <c r="A277" s="124" t="s">
        <v>545</v>
      </c>
      <c r="B277" s="174">
        <f>'[1]SCC x Atuacao = Serv. Indústria'!B53</f>
        <v>129698.56252655599</v>
      </c>
      <c r="C277" s="174">
        <f>'[1]SCC x Atuacao = Serv. Indústria'!C53</f>
        <v>123695.60506074299</v>
      </c>
      <c r="D277" s="174">
        <f>'[1]SCC x Atuacao = Serv. Indústria'!D53</f>
        <v>901512.77722338773</v>
      </c>
      <c r="E277" s="174">
        <f>'[1]SCC x Atuacao = Serv. Indústria'!E53</f>
        <v>60757.43681262921</v>
      </c>
      <c r="F277" s="174">
        <f>'[1]SCC x Atuacao = Serv. Indústria'!F53</f>
        <v>369865.37593757216</v>
      </c>
      <c r="G277" s="174">
        <f>'[1]SCC x Atuacao = Serv. Indústria'!G53</f>
        <v>211066.28058469534</v>
      </c>
      <c r="H277" s="174">
        <f>'[1]SCC x Atuacao = Serv. Indústria'!H53</f>
        <v>73319.108232487459</v>
      </c>
      <c r="I277" s="174">
        <f>'[1]SCC x Atuacao = Serv. Indústria'!I53</f>
        <v>28501.854853611821</v>
      </c>
      <c r="J277" s="174">
        <f>'[1]SCC x Atuacao = Serv. Indústria'!J53</f>
        <v>39892.261500691195</v>
      </c>
      <c r="K277" s="174">
        <f>'[1]SCC x Atuacao = Serv. Indústria'!K53</f>
        <v>553217.2408308452</v>
      </c>
      <c r="L277" s="174">
        <f t="shared" si="16"/>
        <v>2491526.5035632192</v>
      </c>
      <c r="N277" s="124" t="s">
        <v>545</v>
      </c>
      <c r="O277" s="21">
        <f>B277/'Total x Ano'!$J$30</f>
        <v>1.8581013103602224E-3</v>
      </c>
      <c r="P277" s="21">
        <f>C277/'Total x Ano'!$J$30</f>
        <v>1.7721011040666484E-3</v>
      </c>
      <c r="Q277" s="21">
        <f>D277/'Total x Ano'!$J$30</f>
        <v>1.2915348019545553E-2</v>
      </c>
      <c r="R277" s="21">
        <f>E277/'Total x Ano'!$J$30</f>
        <v>8.7042963897583387E-4</v>
      </c>
      <c r="S277" s="21">
        <f>F277/'Total x Ano'!$J$30</f>
        <v>5.2988045996713654E-3</v>
      </c>
      <c r="T277" s="21">
        <f>G277/'Total x Ano'!$J$30</f>
        <v>3.0238001477231546E-3</v>
      </c>
      <c r="U277" s="21">
        <f>H277/'Total x Ano'!$J$30</f>
        <v>1.0503919891427765E-3</v>
      </c>
      <c r="V277" s="21">
        <f>I277/'Total x Ano'!$J$30</f>
        <v>4.0832629768236236E-4</v>
      </c>
      <c r="W277" s="21">
        <f>J277/'Total x Ano'!$J$30</f>
        <v>5.7150875016436658E-4</v>
      </c>
      <c r="X277" s="21">
        <f>K277/'Total x Ano'!$J$30</f>
        <v>7.9255595442022653E-3</v>
      </c>
      <c r="Y277" s="21">
        <f>L277/'Total x Ano'!$J$30</f>
        <v>3.5694371401534551E-2</v>
      </c>
    </row>
    <row r="278" spans="1:25" x14ac:dyDescent="0.25">
      <c r="A278" s="124" t="s">
        <v>546</v>
      </c>
      <c r="B278" s="174">
        <f>'[1]SCC x Atuacao = Serv. Indústria'!B54</f>
        <v>9217.3028732203038</v>
      </c>
      <c r="C278" s="174">
        <f>'[1]SCC x Atuacao = Serv. Indústria'!C54</f>
        <v>8415.4587573822209</v>
      </c>
      <c r="D278" s="174">
        <f>'[1]SCC x Atuacao = Serv. Indústria'!D54</f>
        <v>222494.57299410307</v>
      </c>
      <c r="E278" s="174">
        <f>'[1]SCC x Atuacao = Serv. Indústria'!E54</f>
        <v>6903.1704673422391</v>
      </c>
      <c r="F278" s="174">
        <f>'[1]SCC x Atuacao = Serv. Indústria'!F54</f>
        <v>120379.41081121498</v>
      </c>
      <c r="G278" s="174">
        <f>'[1]SCC x Atuacao = Serv. Indústria'!G54</f>
        <v>38811.082563043907</v>
      </c>
      <c r="H278" s="174">
        <f>'[1]SCC x Atuacao = Serv. Indústria'!H54</f>
        <v>11772.978164672108</v>
      </c>
      <c r="I278" s="174">
        <f>'[1]SCC x Atuacao = Serv. Indústria'!I54</f>
        <v>28666.581526877704</v>
      </c>
      <c r="J278" s="174">
        <f>'[1]SCC x Atuacao = Serv. Indústria'!J54</f>
        <v>841.19967226037875</v>
      </c>
      <c r="K278" s="174">
        <f>'[1]SCC x Atuacao = Serv. Indústria'!K54</f>
        <v>91831.905706998499</v>
      </c>
      <c r="L278" s="174">
        <f t="shared" si="16"/>
        <v>539333.66353711544</v>
      </c>
      <c r="N278" s="124" t="s">
        <v>546</v>
      </c>
      <c r="O278" s="21">
        <f>B278/'Total x Ano'!$J$30</f>
        <v>1.3204990258246674E-4</v>
      </c>
      <c r="P278" s="21">
        <f>C278/'Total x Ano'!$J$30</f>
        <v>1.2056243831671348E-4</v>
      </c>
      <c r="Q278" s="21">
        <f>D278/'Total x Ano'!$J$30</f>
        <v>3.187525363233946E-3</v>
      </c>
      <c r="R278" s="21">
        <f>E278/'Total x Ano'!$J$30</f>
        <v>9.8896933328634982E-5</v>
      </c>
      <c r="S278" s="21">
        <f>F278/'Total x Ano'!$J$30</f>
        <v>1.7245922900873463E-3</v>
      </c>
      <c r="T278" s="21">
        <f>G278/'Total x Ano'!$J$30</f>
        <v>5.5601944973079421E-4</v>
      </c>
      <c r="U278" s="21">
        <f>H278/'Total x Ano'!$J$30</f>
        <v>1.6866328915665898E-4</v>
      </c>
      <c r="V278" s="21">
        <f>I278/'Total x Ano'!$J$30</f>
        <v>4.1068622243005528E-4</v>
      </c>
      <c r="W278" s="21">
        <f>J278/'Total x Ano'!$J$30</f>
        <v>1.2051284014667206E-5</v>
      </c>
      <c r="X278" s="21">
        <f>K278/'Total x Ano'!$J$30</f>
        <v>1.3156119929402682E-3</v>
      </c>
      <c r="Y278" s="21">
        <f>L278/'Total x Ano'!$J$30</f>
        <v>7.7266591658215521E-3</v>
      </c>
    </row>
    <row r="279" spans="1:25" x14ac:dyDescent="0.25">
      <c r="A279" s="124" t="s">
        <v>547</v>
      </c>
      <c r="B279" s="174">
        <f>'[1]SCC x Atuacao = Serv. Indústria'!B55</f>
        <v>224056.92951315717</v>
      </c>
      <c r="C279" s="174">
        <f>'[1]SCC x Atuacao = Serv. Indústria'!C55</f>
        <v>188020.88620292017</v>
      </c>
      <c r="D279" s="174">
        <f>'[1]SCC x Atuacao = Serv. Indústria'!D55</f>
        <v>6153675.4344392642</v>
      </c>
      <c r="E279" s="174">
        <f>'[1]SCC x Atuacao = Serv. Indústria'!E55</f>
        <v>315110.97442408738</v>
      </c>
      <c r="F279" s="174">
        <f>'[1]SCC x Atuacao = Serv. Indústria'!F55</f>
        <v>930774.78213207005</v>
      </c>
      <c r="G279" s="174">
        <f>'[1]SCC x Atuacao = Serv. Indústria'!G55</f>
        <v>368138.97348185495</v>
      </c>
      <c r="H279" s="174">
        <f>'[1]SCC x Atuacao = Serv. Indústria'!H55</f>
        <v>143056.49129665041</v>
      </c>
      <c r="I279" s="174">
        <f>'[1]SCC x Atuacao = Serv. Indústria'!I55</f>
        <v>130041.92874516414</v>
      </c>
      <c r="J279" s="174">
        <f>'[1]SCC x Atuacao = Serv. Indústria'!J55</f>
        <v>147696.88737370132</v>
      </c>
      <c r="K279" s="174">
        <f>'[1]SCC x Atuacao = Serv. Indústria'!K55</f>
        <v>684655.96005620342</v>
      </c>
      <c r="L279" s="174">
        <f t="shared" si="16"/>
        <v>9285229.2476650737</v>
      </c>
      <c r="N279" s="124" t="s">
        <v>547</v>
      </c>
      <c r="O279" s="21">
        <f>B279/'Total x Ano'!$J$30</f>
        <v>3.2099081609978757E-3</v>
      </c>
      <c r="P279" s="21">
        <f>C279/'Total x Ano'!$J$30</f>
        <v>2.6936447731038178E-3</v>
      </c>
      <c r="Q279" s="21">
        <f>D279/'Total x Ano'!$J$30</f>
        <v>8.8159438050224706E-2</v>
      </c>
      <c r="R279" s="21">
        <f>E279/'Total x Ano'!$J$30</f>
        <v>4.514376282053238E-3</v>
      </c>
      <c r="S279" s="21">
        <f>F279/'Total x Ano'!$J$30</f>
        <v>1.3334564459615636E-2</v>
      </c>
      <c r="T279" s="21">
        <f>G279/'Total x Ano'!$J$30</f>
        <v>5.2740716296007031E-3</v>
      </c>
      <c r="U279" s="21">
        <f>H279/'Total x Ano'!$J$30</f>
        <v>2.0494710870786726E-3</v>
      </c>
      <c r="V279" s="21">
        <f>I279/'Total x Ano'!$J$30</f>
        <v>1.863020479920013E-3</v>
      </c>
      <c r="W279" s="21">
        <f>J279/'Total x Ano'!$J$30</f>
        <v>2.1159508218065982E-3</v>
      </c>
      <c r="X279" s="21">
        <f>K279/'Total x Ano'!$J$30</f>
        <v>9.8085908721300651E-3</v>
      </c>
      <c r="Y279" s="21">
        <f>L279/'Total x Ano'!$J$30</f>
        <v>0.13302303661653134</v>
      </c>
    </row>
    <row r="280" spans="1:25" x14ac:dyDescent="0.25">
      <c r="A280" s="124" t="s">
        <v>548</v>
      </c>
      <c r="B280" s="174">
        <f>'[1]SCC x Atuacao = Serv. Indústria'!B56</f>
        <v>1236485.7982860419</v>
      </c>
      <c r="C280" s="174">
        <f>'[1]SCC x Atuacao = Serv. Indústria'!C56</f>
        <v>483132.42964239523</v>
      </c>
      <c r="D280" s="174">
        <f>'[1]SCC x Atuacao = Serv. Indústria'!D56</f>
        <v>8003270.311056355</v>
      </c>
      <c r="E280" s="174">
        <f>'[1]SCC x Atuacao = Serv. Indústria'!E56</f>
        <v>2442333.7020618482</v>
      </c>
      <c r="F280" s="174">
        <f>'[1]SCC x Atuacao = Serv. Indústria'!F56</f>
        <v>3880411.1702005668</v>
      </c>
      <c r="G280" s="174">
        <f>'[1]SCC x Atuacao = Serv. Indústria'!G56</f>
        <v>1162035.9125443653</v>
      </c>
      <c r="H280" s="174">
        <f>'[1]SCC x Atuacao = Serv. Indústria'!H56</f>
        <v>394554.25039461046</v>
      </c>
      <c r="I280" s="174">
        <f>'[1]SCC x Atuacao = Serv. Indústria'!I56</f>
        <v>694239.03425308468</v>
      </c>
      <c r="J280" s="174">
        <f>'[1]SCC x Atuacao = Serv. Indústria'!J56</f>
        <v>145632.05350779783</v>
      </c>
      <c r="K280" s="174">
        <f>'[1]SCC x Atuacao = Serv. Indústria'!K56</f>
        <v>7909417.1136614513</v>
      </c>
      <c r="L280" s="174">
        <f t="shared" si="16"/>
        <v>26351511.775608517</v>
      </c>
      <c r="N280" s="124" t="s">
        <v>548</v>
      </c>
      <c r="O280" s="21">
        <f>B280/'Total x Ano'!$J$30</f>
        <v>1.7714274061955623E-2</v>
      </c>
      <c r="P280" s="21">
        <f>C280/'Total x Ano'!$J$30</f>
        <v>6.9215030846023849E-3</v>
      </c>
      <c r="Q280" s="21">
        <f>D280/'Total x Ano'!$J$30</f>
        <v>0.11465730045462948</v>
      </c>
      <c r="R280" s="21">
        <f>E280/'Total x Ano'!$J$30</f>
        <v>3.4989620268219002E-2</v>
      </c>
      <c r="S280" s="21">
        <f>F280/'Total x Ano'!$J$30</f>
        <v>5.5591958304162525E-2</v>
      </c>
      <c r="T280" s="21">
        <f>G280/'Total x Ano'!$J$30</f>
        <v>1.6647682208060142E-2</v>
      </c>
      <c r="U280" s="21">
        <f>H280/'Total x Ano'!$J$30</f>
        <v>5.6525049729546006E-3</v>
      </c>
      <c r="V280" s="21">
        <f>I280/'Total x Ano'!$J$30</f>
        <v>9.9458809266660085E-3</v>
      </c>
      <c r="W280" s="21">
        <f>J280/'Total x Ano'!$J$30</f>
        <v>2.0863693797522512E-3</v>
      </c>
      <c r="X280" s="21">
        <f>K280/'Total x Ano'!$J$30</f>
        <v>0.11331273081820609</v>
      </c>
      <c r="Y280" s="21">
        <f>L280/'Total x Ano'!$J$30</f>
        <v>0.37751982447920812</v>
      </c>
    </row>
    <row r="281" spans="1:25" x14ac:dyDescent="0.25">
      <c r="A281" s="124" t="s">
        <v>549</v>
      </c>
      <c r="B281" s="174">
        <f>'[1]SCC x Atuacao = Serv. Indústria'!B57</f>
        <v>94769.138729056896</v>
      </c>
      <c r="C281" s="174">
        <f>'[1]SCC x Atuacao = Serv. Indústria'!C57</f>
        <v>94744.25256687573</v>
      </c>
      <c r="D281" s="174">
        <f>'[1]SCC x Atuacao = Serv. Indústria'!D57</f>
        <v>804954.87947325618</v>
      </c>
      <c r="E281" s="174">
        <f>'[1]SCC x Atuacao = Serv. Indústria'!E57</f>
        <v>70777.833110432941</v>
      </c>
      <c r="F281" s="174">
        <f>'[1]SCC x Atuacao = Serv. Indústria'!F57</f>
        <v>615442.44914193335</v>
      </c>
      <c r="G281" s="174">
        <f>'[1]SCC x Atuacao = Serv. Indústria'!G57</f>
        <v>153828.39974284667</v>
      </c>
      <c r="H281" s="174">
        <f>'[1]SCC x Atuacao = Serv. Indústria'!H57</f>
        <v>69793.384769036944</v>
      </c>
      <c r="I281" s="174">
        <f>'[1]SCC x Atuacao = Serv. Indústria'!I57</f>
        <v>42155.345084463857</v>
      </c>
      <c r="J281" s="174">
        <f>'[1]SCC x Atuacao = Serv. Indústria'!J57</f>
        <v>40005.665205014957</v>
      </c>
      <c r="K281" s="174">
        <f>'[1]SCC x Atuacao = Serv. Indústria'!K57</f>
        <v>496214.11402877024</v>
      </c>
      <c r="L281" s="174">
        <f t="shared" si="16"/>
        <v>2482685.4618516876</v>
      </c>
      <c r="N281" s="124" t="s">
        <v>549</v>
      </c>
      <c r="O281" s="21">
        <f>B281/'Total x Ano'!$J$30</f>
        <v>1.3576916923664091E-3</v>
      </c>
      <c r="P281" s="21">
        <f>C281/'Total x Ano'!$J$30</f>
        <v>1.3573351655887958E-3</v>
      </c>
      <c r="Q281" s="21">
        <f>D281/'Total x Ano'!$J$30</f>
        <v>1.1532030017864445E-2</v>
      </c>
      <c r="R281" s="21">
        <f>E281/'Total x Ano'!$J$30</f>
        <v>1.0139849038035807E-3</v>
      </c>
      <c r="S281" s="21">
        <f>F281/'Total x Ano'!$J$30</f>
        <v>8.8170169269824114E-3</v>
      </c>
      <c r="T281" s="21">
        <f>G281/'Total x Ano'!$J$30</f>
        <v>2.2037927449988165E-3</v>
      </c>
      <c r="U281" s="21">
        <f>H281/'Total x Ano'!$J$30</f>
        <v>9.9988139550328398E-4</v>
      </c>
      <c r="V281" s="21">
        <f>I281/'Total x Ano'!$J$30</f>
        <v>6.0393037836554031E-4</v>
      </c>
      <c r="W281" s="21">
        <f>J281/'Total x Ano'!$J$30</f>
        <v>5.7313340634789628E-4</v>
      </c>
      <c r="X281" s="21">
        <f>K281/'Total x Ano'!$J$30</f>
        <v>7.1089152997151411E-3</v>
      </c>
      <c r="Y281" s="21">
        <f>L281/'Total x Ano'!$J$30</f>
        <v>3.5567711931536315E-2</v>
      </c>
    </row>
    <row r="282" spans="1:25" x14ac:dyDescent="0.25">
      <c r="A282" s="124" t="s">
        <v>550</v>
      </c>
      <c r="B282" s="174">
        <f>'[1]SCC x Atuacao = Serv. Indústria'!B58</f>
        <v>57142.940572591782</v>
      </c>
      <c r="C282" s="174">
        <f>'[1]SCC x Atuacao = Serv. Indústria'!C58</f>
        <v>30697.831705141434</v>
      </c>
      <c r="D282" s="174">
        <f>'[1]SCC x Atuacao = Serv. Indústria'!D58</f>
        <v>482060.74796130782</v>
      </c>
      <c r="E282" s="174">
        <f>'[1]SCC x Atuacao = Serv. Indústria'!E58</f>
        <v>81370.070921566919</v>
      </c>
      <c r="F282" s="174">
        <f>'[1]SCC x Atuacao = Serv. Indústria'!F58</f>
        <v>145293.96710490566</v>
      </c>
      <c r="G282" s="174">
        <f>'[1]SCC x Atuacao = Serv. Indústria'!G58</f>
        <v>142386.52080895848</v>
      </c>
      <c r="H282" s="174">
        <f>'[1]SCC x Atuacao = Serv. Indústria'!H58</f>
        <v>80836.726857060887</v>
      </c>
      <c r="I282" s="174">
        <f>'[1]SCC x Atuacao = Serv. Indústria'!I58</f>
        <v>22052.401480282148</v>
      </c>
      <c r="J282" s="174">
        <f>'[1]SCC x Atuacao = Serv. Indústria'!J58</f>
        <v>1542.8836656726462</v>
      </c>
      <c r="K282" s="174">
        <f>'[1]SCC x Atuacao = Serv. Indústria'!K58</f>
        <v>265370.26871239132</v>
      </c>
      <c r="L282" s="174">
        <f t="shared" si="16"/>
        <v>1308754.3597898791</v>
      </c>
      <c r="N282" s="124" t="s">
        <v>550</v>
      </c>
      <c r="O282" s="21">
        <f>B282/'Total x Ano'!$J$30</f>
        <v>8.1864725936364269E-4</v>
      </c>
      <c r="P282" s="21">
        <f>C282/'Total x Ano'!$J$30</f>
        <v>4.3978653429456406E-4</v>
      </c>
      <c r="Q282" s="21">
        <f>D282/'Total x Ano'!$J$30</f>
        <v>6.9061498447736099E-3</v>
      </c>
      <c r="R282" s="21">
        <f>E282/'Total x Ano'!$J$30</f>
        <v>1.165732545204659E-3</v>
      </c>
      <c r="S282" s="21">
        <f>F282/'Total x Ano'!$J$30</f>
        <v>2.0815258504486762E-3</v>
      </c>
      <c r="T282" s="21">
        <f>G282/'Total x Ano'!$J$30</f>
        <v>2.0398728847791816E-3</v>
      </c>
      <c r="U282" s="21">
        <f>H282/'Total x Ano'!$J$30</f>
        <v>1.1580916948681057E-3</v>
      </c>
      <c r="V282" s="21">
        <f>I282/'Total x Ano'!$J$30</f>
        <v>3.1592945433541061E-4</v>
      </c>
      <c r="W282" s="21">
        <f>J282/'Total x Ano'!$J$30</f>
        <v>2.2103823705314685E-5</v>
      </c>
      <c r="X282" s="21">
        <f>K282/'Total x Ano'!$J$30</f>
        <v>3.8017757052949503E-3</v>
      </c>
      <c r="Y282" s="21">
        <f>L282/'Total x Ano'!$J$30</f>
        <v>1.8749615597068114E-2</v>
      </c>
    </row>
    <row r="283" spans="1:25" x14ac:dyDescent="0.25">
      <c r="A283" s="124" t="s">
        <v>551</v>
      </c>
      <c r="B283" s="174">
        <f>'[1]SCC x Atuacao = Serv. Indústria'!B59</f>
        <v>291925.00201955996</v>
      </c>
      <c r="C283" s="174">
        <f>'[1]SCC x Atuacao = Serv. Indústria'!C59</f>
        <v>44134.883549533952</v>
      </c>
      <c r="D283" s="174">
        <f>'[1]SCC x Atuacao = Serv. Indústria'!D59</f>
        <v>745042.99045910651</v>
      </c>
      <c r="E283" s="174">
        <f>'[1]SCC x Atuacao = Serv. Indústria'!E59</f>
        <v>101696.03175592575</v>
      </c>
      <c r="F283" s="174">
        <f>'[1]SCC x Atuacao = Serv. Indústria'!F59</f>
        <v>436999.06745711796</v>
      </c>
      <c r="G283" s="174">
        <f>'[1]SCC x Atuacao = Serv. Indústria'!G59</f>
        <v>166803.9111124785</v>
      </c>
      <c r="H283" s="174">
        <f>'[1]SCC x Atuacao = Serv. Indústria'!H59</f>
        <v>80079.137245154518</v>
      </c>
      <c r="I283" s="174">
        <f>'[1]SCC x Atuacao = Serv. Indústria'!I59</f>
        <v>35509.146945476139</v>
      </c>
      <c r="J283" s="174">
        <f>'[1]SCC x Atuacao = Serv. Indústria'!J59</f>
        <v>29304.466147010062</v>
      </c>
      <c r="K283" s="174">
        <f>'[1]SCC x Atuacao = Serv. Indústria'!K59</f>
        <v>465254.34054773068</v>
      </c>
      <c r="L283" s="174">
        <f t="shared" si="16"/>
        <v>2396748.9772390937</v>
      </c>
      <c r="N283" s="124" t="s">
        <v>551</v>
      </c>
      <c r="O283" s="21">
        <f>B283/'Total x Ano'!$J$30</f>
        <v>4.1822069436459044E-3</v>
      </c>
      <c r="P283" s="21">
        <f>C283/'Total x Ano'!$J$30</f>
        <v>6.3228985239673552E-4</v>
      </c>
      <c r="Q283" s="21">
        <f>D283/'Total x Ano'!$J$30</f>
        <v>1.0673713955490551E-2</v>
      </c>
      <c r="R283" s="21">
        <f>E283/'Total x Ano'!$J$30</f>
        <v>1.4569284823448235E-3</v>
      </c>
      <c r="S283" s="21">
        <f>F283/'Total x Ano'!$J$30</f>
        <v>6.2605824154913833E-3</v>
      </c>
      <c r="T283" s="21">
        <f>G283/'Total x Ano'!$J$30</f>
        <v>2.3896838929717973E-3</v>
      </c>
      <c r="U283" s="21">
        <f>H283/'Total x Ano'!$J$30</f>
        <v>1.1472382341729628E-3</v>
      </c>
      <c r="V283" s="21">
        <f>I283/'Total x Ano'!$J$30</f>
        <v>5.0871490927783777E-4</v>
      </c>
      <c r="W283" s="21">
        <f>J283/'Total x Ano'!$J$30</f>
        <v>4.198247527686925E-4</v>
      </c>
      <c r="X283" s="21">
        <f>K283/'Total x Ano'!$J$30</f>
        <v>6.6653761073528772E-3</v>
      </c>
      <c r="Y283" s="21">
        <f>L283/'Total x Ano'!$J$30</f>
        <v>3.433655954591356E-2</v>
      </c>
    </row>
    <row r="284" spans="1:25" x14ac:dyDescent="0.25">
      <c r="A284" s="124" t="s">
        <v>552</v>
      </c>
      <c r="B284" s="174">
        <f>'[1]SCC x Atuacao = Serv. Indústria'!B60</f>
        <v>9951.5706779085813</v>
      </c>
      <c r="C284" s="174">
        <f>'[1]SCC x Atuacao = Serv. Indústria'!C60</f>
        <v>16966.064087277948</v>
      </c>
      <c r="D284" s="174">
        <f>'[1]SCC x Atuacao = Serv. Indústria'!D60</f>
        <v>166555.54283313747</v>
      </c>
      <c r="E284" s="174">
        <f>'[1]SCC x Atuacao = Serv. Indústria'!E60</f>
        <v>3053.7015279877892</v>
      </c>
      <c r="F284" s="174">
        <f>'[1]SCC x Atuacao = Serv. Indústria'!F60</f>
        <v>26145.959720391715</v>
      </c>
      <c r="G284" s="174">
        <f>'[1]SCC x Atuacao = Serv. Indústria'!G60</f>
        <v>19596.737914928039</v>
      </c>
      <c r="H284" s="174">
        <f>'[1]SCC x Atuacao = Serv. Indústria'!H60</f>
        <v>19482.981492804436</v>
      </c>
      <c r="I284" s="174">
        <f>'[1]SCC x Atuacao = Serv. Indústria'!I60</f>
        <v>2391.9394747023753</v>
      </c>
      <c r="J284" s="174">
        <f>'[1]SCC x Atuacao = Serv. Indústria'!J60</f>
        <v>3120.2985222683565</v>
      </c>
      <c r="K284" s="174">
        <f>'[1]SCC x Atuacao = Serv. Indústria'!K60</f>
        <v>81665.474203807069</v>
      </c>
      <c r="L284" s="174">
        <f t="shared" si="16"/>
        <v>348930.27045521373</v>
      </c>
      <c r="N284" s="124" t="s">
        <v>552</v>
      </c>
      <c r="O284" s="21">
        <f>B284/'Total x Ano'!$J$30</f>
        <v>1.4256924792808119E-4</v>
      </c>
      <c r="P284" s="21">
        <f>C284/'Total x Ano'!$J$30</f>
        <v>2.4306102780261685E-4</v>
      </c>
      <c r="Q284" s="21">
        <f>D284/'Total x Ano'!$J$30</f>
        <v>2.3861256929709222E-3</v>
      </c>
      <c r="R284" s="21">
        <f>E284/'Total x Ano'!$J$30</f>
        <v>4.3748262895676625E-5</v>
      </c>
      <c r="S284" s="21">
        <f>F284/'Total x Ano'!$J$30</f>
        <v>3.74575022812132E-4</v>
      </c>
      <c r="T284" s="21">
        <f>G284/'Total x Ano'!$J$30</f>
        <v>2.8074886636510004E-4</v>
      </c>
      <c r="U284" s="21">
        <f>H284/'Total x Ano'!$J$30</f>
        <v>2.7911915703839507E-4</v>
      </c>
      <c r="V284" s="21">
        <f>I284/'Total x Ano'!$J$30</f>
        <v>3.4267657140277201E-5</v>
      </c>
      <c r="W284" s="21">
        <f>J284/'Total x Ano'!$J$30</f>
        <v>4.4702351822556114E-5</v>
      </c>
      <c r="X284" s="21">
        <f>K284/'Total x Ano'!$J$30</f>
        <v>1.1699645830555237E-3</v>
      </c>
      <c r="Y284" s="21">
        <f>L284/'Total x Ano'!$J$30</f>
        <v>4.9988818698312801E-3</v>
      </c>
    </row>
    <row r="285" spans="1:25" x14ac:dyDescent="0.25">
      <c r="A285" s="124" t="s">
        <v>553</v>
      </c>
      <c r="B285" s="174">
        <f>'[1]SCC x Atuacao = Serv. Indústria'!B61</f>
        <v>12550.081060522627</v>
      </c>
      <c r="C285" s="174">
        <f>'[1]SCC x Atuacao = Serv. Indústria'!C61</f>
        <v>7725.0193842305762</v>
      </c>
      <c r="D285" s="174">
        <f>'[1]SCC x Atuacao = Serv. Indústria'!D61</f>
        <v>168642.19301408206</v>
      </c>
      <c r="E285" s="174">
        <f>'[1]SCC x Atuacao = Serv. Indústria'!E61</f>
        <v>12510.074387735358</v>
      </c>
      <c r="F285" s="174">
        <f>'[1]SCC x Atuacao = Serv. Indústria'!F61</f>
        <v>10275.386468404662</v>
      </c>
      <c r="G285" s="174">
        <f>'[1]SCC x Atuacao = Serv. Indústria'!G61</f>
        <v>23835.828715244006</v>
      </c>
      <c r="H285" s="174">
        <f>'[1]SCC x Atuacao = Serv. Indústria'!H61</f>
        <v>9692.6098544666966</v>
      </c>
      <c r="I285" s="174">
        <f>'[1]SCC x Atuacao = Serv. Indústria'!I61</f>
        <v>8084.6817935382305</v>
      </c>
      <c r="J285" s="174">
        <f>'[1]SCC x Atuacao = Serv. Indústria'!J61</f>
        <v>296.0499438094846</v>
      </c>
      <c r="K285" s="174">
        <f>'[1]SCC x Atuacao = Serv. Indústria'!K61</f>
        <v>75105.085470075122</v>
      </c>
      <c r="L285" s="174">
        <f t="shared" si="16"/>
        <v>328717.01009210886</v>
      </c>
      <c r="N285" s="124" t="s">
        <v>553</v>
      </c>
      <c r="O285" s="21">
        <f>B285/'Total x Ano'!$J$30</f>
        <v>1.7979630313103457E-4</v>
      </c>
      <c r="P285" s="21">
        <f>C285/'Total x Ano'!$J$30</f>
        <v>1.1067099249814718E-4</v>
      </c>
      <c r="Q285" s="21">
        <f>D285/'Total x Ano'!$J$30</f>
        <v>2.4160196822330055E-3</v>
      </c>
      <c r="R285" s="21">
        <f>E285/'Total x Ano'!$J$30</f>
        <v>1.7922315528975485E-4</v>
      </c>
      <c r="S285" s="21">
        <f>F285/'Total x Ano'!$J$30</f>
        <v>1.4720833206991894E-4</v>
      </c>
      <c r="T285" s="21">
        <f>G285/'Total x Ano'!$J$30</f>
        <v>3.4147937885008076E-4</v>
      </c>
      <c r="U285" s="21">
        <f>H285/'Total x Ano'!$J$30</f>
        <v>1.3885929589780479E-4</v>
      </c>
      <c r="V285" s="21">
        <f>I285/'Total x Ano'!$J$30</f>
        <v>1.1582362627452411E-4</v>
      </c>
      <c r="W285" s="21">
        <f>J285/'Total x Ano'!$J$30</f>
        <v>4.2413021224644767E-6</v>
      </c>
      <c r="X285" s="21">
        <f>K285/'Total x Ano'!$J$30</f>
        <v>1.0759784457756764E-3</v>
      </c>
      <c r="Y285" s="21">
        <f>L285/'Total x Ano'!$J$30</f>
        <v>4.7093005141424123E-3</v>
      </c>
    </row>
    <row r="286" spans="1:25" x14ac:dyDescent="0.25">
      <c r="A286" s="124" t="s">
        <v>554</v>
      </c>
      <c r="B286" s="174">
        <f>'[1]SCC x Atuacao = Serv. Indústria'!B62</f>
        <v>70421.26186734598</v>
      </c>
      <c r="C286" s="174">
        <f>'[1]SCC x Atuacao = Serv. Indústria'!C62</f>
        <v>28363.01582423953</v>
      </c>
      <c r="D286" s="174">
        <f>'[1]SCC x Atuacao = Serv. Indústria'!D62</f>
        <v>321492.71925853542</v>
      </c>
      <c r="E286" s="174">
        <f>'[1]SCC x Atuacao = Serv. Indústria'!E62</f>
        <v>22456.784387230331</v>
      </c>
      <c r="F286" s="174">
        <f>'[1]SCC x Atuacao = Serv. Indústria'!F62</f>
        <v>77667.16541819305</v>
      </c>
      <c r="G286" s="174">
        <f>'[1]SCC x Atuacao = Serv. Indústria'!G62</f>
        <v>48047.878774248267</v>
      </c>
      <c r="H286" s="174">
        <f>'[1]SCC x Atuacao = Serv. Indústria'!H62</f>
        <v>33440.710554922865</v>
      </c>
      <c r="I286" s="174">
        <f>'[1]SCC x Atuacao = Serv. Indústria'!I62</f>
        <v>3364.0138908058734</v>
      </c>
      <c r="J286" s="174">
        <f>'[1]SCC x Atuacao = Serv. Indústria'!J62</f>
        <v>2621.4816714963999</v>
      </c>
      <c r="K286" s="174">
        <f>'[1]SCC x Atuacao = Serv. Indústria'!K62</f>
        <v>156517.45914401533</v>
      </c>
      <c r="L286" s="174">
        <f t="shared" si="16"/>
        <v>764392.49079103302</v>
      </c>
      <c r="N286" s="124" t="s">
        <v>554</v>
      </c>
      <c r="O286" s="21">
        <f>B286/'Total x Ano'!$J$30</f>
        <v>1.008876555020756E-3</v>
      </c>
      <c r="P286" s="21">
        <f>C286/'Total x Ano'!$J$30</f>
        <v>4.0633724724587064E-4</v>
      </c>
      <c r="Q286" s="21">
        <f>D286/'Total x Ano'!$J$30</f>
        <v>4.6058031121450869E-3</v>
      </c>
      <c r="R286" s="21">
        <f>E286/'Total x Ano'!$J$30</f>
        <v>3.2172276765092133E-4</v>
      </c>
      <c r="S286" s="21">
        <f>F286/'Total x Ano'!$J$30</f>
        <v>1.1126835874218748E-3</v>
      </c>
      <c r="T286" s="21">
        <f>G286/'Total x Ano'!$J$30</f>
        <v>6.8834861984056329E-4</v>
      </c>
      <c r="U286" s="21">
        <f>H286/'Total x Ano'!$J$30</f>
        <v>4.7908185635254515E-4</v>
      </c>
      <c r="V286" s="21">
        <f>I286/'Total x Ano'!$J$30</f>
        <v>4.8193892798900887E-5</v>
      </c>
      <c r="W286" s="21">
        <f>J286/'Total x Ano'!$J$30</f>
        <v>3.7556148919502683E-5</v>
      </c>
      <c r="X286" s="21">
        <f>K286/'Total x Ano'!$J$30</f>
        <v>2.242317033160645E-3</v>
      </c>
      <c r="Y286" s="21">
        <f>L286/'Total x Ano'!$J$30</f>
        <v>1.0950920820556667E-2</v>
      </c>
    </row>
    <row r="287" spans="1:25" x14ac:dyDescent="0.25">
      <c r="A287" s="124" t="s">
        <v>555</v>
      </c>
      <c r="B287" s="174">
        <f>'[1]SCC x Atuacao = Serv. Indústria'!B63</f>
        <v>23567.227778364151</v>
      </c>
      <c r="C287" s="174">
        <f>'[1]SCC x Atuacao = Serv. Indústria'!C63</f>
        <v>18139.667934837868</v>
      </c>
      <c r="D287" s="174">
        <f>'[1]SCC x Atuacao = Serv. Indústria'!D63</f>
        <v>1148094.2898912986</v>
      </c>
      <c r="E287" s="174">
        <f>'[1]SCC x Atuacao = Serv. Indústria'!E63</f>
        <v>19750.919617881063</v>
      </c>
      <c r="F287" s="174">
        <f>'[1]SCC x Atuacao = Serv. Indústria'!F63</f>
        <v>275259.4129541773</v>
      </c>
      <c r="G287" s="174">
        <f>'[1]SCC x Atuacao = Serv. Indústria'!G63</f>
        <v>108783.45058439171</v>
      </c>
      <c r="H287" s="174">
        <f>'[1]SCC x Atuacao = Serv. Indústria'!H63</f>
        <v>20208.80235847626</v>
      </c>
      <c r="I287" s="174">
        <f>'[1]SCC x Atuacao = Serv. Indústria'!I63</f>
        <v>2124.8449602123769</v>
      </c>
      <c r="J287" s="174">
        <f>'[1]SCC x Atuacao = Serv. Indústria'!J63</f>
        <v>10580.252135178889</v>
      </c>
      <c r="K287" s="174">
        <f>'[1]SCC x Atuacao = Serv. Indústria'!K63</f>
        <v>307733.2285335639</v>
      </c>
      <c r="L287" s="174">
        <f t="shared" si="16"/>
        <v>1934242.0967483821</v>
      </c>
      <c r="N287" s="124" t="s">
        <v>555</v>
      </c>
      <c r="O287" s="21">
        <f>B287/'Total x Ano'!$J$30</f>
        <v>3.3763131960363964E-4</v>
      </c>
      <c r="P287" s="21">
        <f>C287/'Total x Ano'!$J$30</f>
        <v>2.5987443578891114E-4</v>
      </c>
      <c r="Q287" s="21">
        <f>D287/'Total x Ano'!$J$30</f>
        <v>1.6447950254092597E-2</v>
      </c>
      <c r="R287" s="21">
        <f>E287/'Total x Ano'!$J$30</f>
        <v>2.829577206400418E-4</v>
      </c>
      <c r="S287" s="21">
        <f>F287/'Total x Ano'!$J$30</f>
        <v>3.9434506129890235E-3</v>
      </c>
      <c r="T287" s="21">
        <f>G287/'Total x Ano'!$J$30</f>
        <v>1.5584650140974242E-3</v>
      </c>
      <c r="U287" s="21">
        <f>H287/'Total x Ano'!$J$30</f>
        <v>2.8951748894986452E-4</v>
      </c>
      <c r="V287" s="21">
        <f>I287/'Total x Ano'!$J$30</f>
        <v>3.0441179362142403E-5</v>
      </c>
      <c r="W287" s="21">
        <f>J287/'Total x Ano'!$J$30</f>
        <v>1.5157593093826453E-4</v>
      </c>
      <c r="X287" s="21">
        <f>K287/'Total x Ano'!$J$30</f>
        <v>4.4086804359340526E-3</v>
      </c>
      <c r="Y287" s="21">
        <f>L287/'Total x Ano'!$J$30</f>
        <v>2.771054439239596E-2</v>
      </c>
    </row>
    <row r="288" spans="1:25" x14ac:dyDescent="0.25">
      <c r="A288" s="178" t="s">
        <v>95</v>
      </c>
      <c r="B288" s="174">
        <f>'[1]SCC x Atuacao = Serv. Indústria'!B64</f>
        <v>2455910.1776591139</v>
      </c>
      <c r="C288" s="174">
        <f>'[1]SCC x Atuacao = Serv. Indústria'!C64</f>
        <v>1311945.1032639984</v>
      </c>
      <c r="D288" s="174">
        <f>'[1]SCC x Atuacao = Serv. Indústria'!D64</f>
        <v>21791653.670129217</v>
      </c>
      <c r="E288" s="174">
        <f>'[1]SCC x Atuacao = Serv. Indústria'!E64</f>
        <v>3225408.9443516908</v>
      </c>
      <c r="F288" s="174">
        <f>'[1]SCC x Atuacao = Serv. Indústria'!F64</f>
        <v>7450911.8642176548</v>
      </c>
      <c r="G288" s="174">
        <f>'[1]SCC x Atuacao = Serv. Indústria'!G64</f>
        <v>2780191.5444267076</v>
      </c>
      <c r="H288" s="174">
        <f>'[1]SCC x Atuacao = Serv. Indústria'!H64</f>
        <v>1145744.6189387401</v>
      </c>
      <c r="I288" s="174">
        <f>'[1]SCC x Atuacao = Serv. Indústria'!I64</f>
        <v>1028848.2123482247</v>
      </c>
      <c r="J288" s="174">
        <f>'[1]SCC x Atuacao = Serv. Indústria'!J64</f>
        <v>529541.87822721549</v>
      </c>
      <c r="K288" s="174">
        <f>'[1]SCC x Atuacao = Serv. Indústria'!K64</f>
        <v>12130568.997905057</v>
      </c>
      <c r="L288" s="174">
        <f t="shared" si="16"/>
        <v>53850725.011467621</v>
      </c>
      <c r="N288" s="124" t="s">
        <v>95</v>
      </c>
      <c r="O288" s="21">
        <f>B288/'Total x Ano'!$J$30</f>
        <v>3.5184121013685538E-2</v>
      </c>
      <c r="P288" s="21">
        <f>C288/'Total x Ano'!$J$30</f>
        <v>1.8795327164835649E-2</v>
      </c>
      <c r="Q288" s="21">
        <f>D288/'Total x Ano'!$J$30</f>
        <v>0.31219390138647551</v>
      </c>
      <c r="R288" s="21">
        <f>E288/'Total x Ano'!$J$30</f>
        <v>4.6208195905951953E-2</v>
      </c>
      <c r="S288" s="21">
        <f>F288/'Total x Ano'!$J$30</f>
        <v>0.10674404425605456</v>
      </c>
      <c r="T288" s="21">
        <f>G288/'Total x Ano'!$J$30</f>
        <v>3.9829875143712203E-2</v>
      </c>
      <c r="U288" s="21">
        <f>H288/'Total x Ano'!$J$30</f>
        <v>1.6414288148739884E-2</v>
      </c>
      <c r="V288" s="21">
        <f>I288/'Total x Ano'!$J$30</f>
        <v>1.4739594443343072E-2</v>
      </c>
      <c r="W288" s="21">
        <f>J288/'Total x Ano'!$J$30</f>
        <v>7.5863790519894048E-3</v>
      </c>
      <c r="X288" s="21">
        <f>K288/'Total x Ano'!$J$30</f>
        <v>0.17378624490003433</v>
      </c>
      <c r="Y288" s="21">
        <f>L288/'Total x Ano'!$J$30</f>
        <v>0.77148197141482211</v>
      </c>
    </row>
    <row r="291" spans="1:25" x14ac:dyDescent="0.25">
      <c r="A291" s="124"/>
      <c r="B291" s="173">
        <v>2016</v>
      </c>
      <c r="C291" s="173">
        <v>2016</v>
      </c>
      <c r="D291" s="173">
        <v>2016</v>
      </c>
      <c r="E291" s="173">
        <v>2016</v>
      </c>
      <c r="F291" s="173">
        <v>2016</v>
      </c>
      <c r="G291" s="173">
        <v>2016</v>
      </c>
      <c r="H291" s="173">
        <v>2016</v>
      </c>
      <c r="I291" s="173">
        <v>2016</v>
      </c>
      <c r="J291" s="173">
        <v>2016</v>
      </c>
      <c r="K291" s="173">
        <v>2016</v>
      </c>
      <c r="L291" s="173">
        <v>2016</v>
      </c>
      <c r="N291" s="124"/>
      <c r="O291" s="16">
        <v>2016</v>
      </c>
      <c r="P291" s="16">
        <v>2016</v>
      </c>
      <c r="Q291" s="16">
        <v>2016</v>
      </c>
      <c r="R291" s="16">
        <v>2016</v>
      </c>
      <c r="S291" s="16">
        <v>2016</v>
      </c>
      <c r="T291" s="16">
        <v>2016</v>
      </c>
      <c r="U291" s="16">
        <v>2016</v>
      </c>
      <c r="V291" s="16">
        <v>2016</v>
      </c>
      <c r="W291" s="16">
        <v>2016</v>
      </c>
      <c r="X291" s="16">
        <v>2016</v>
      </c>
      <c r="Y291" s="16">
        <v>2016</v>
      </c>
    </row>
    <row r="292" spans="1:25" x14ac:dyDescent="0.25">
      <c r="A292" s="124"/>
      <c r="B292" s="156" t="s">
        <v>780</v>
      </c>
      <c r="C292" s="156" t="s">
        <v>782</v>
      </c>
      <c r="D292" s="156" t="s">
        <v>23</v>
      </c>
      <c r="E292" s="156" t="s">
        <v>787</v>
      </c>
      <c r="F292" s="156" t="s">
        <v>788</v>
      </c>
      <c r="G292" s="156" t="s">
        <v>791</v>
      </c>
      <c r="H292" s="156" t="s">
        <v>25</v>
      </c>
      <c r="I292" s="156" t="s">
        <v>24</v>
      </c>
      <c r="J292" s="156" t="s">
        <v>35</v>
      </c>
      <c r="K292" s="156" t="s">
        <v>795</v>
      </c>
      <c r="L292" s="156" t="s">
        <v>935</v>
      </c>
      <c r="N292" s="124"/>
      <c r="O292" s="124" t="s">
        <v>780</v>
      </c>
      <c r="P292" s="124" t="s">
        <v>782</v>
      </c>
      <c r="Q292" s="124" t="s">
        <v>23</v>
      </c>
      <c r="R292" s="124" t="s">
        <v>787</v>
      </c>
      <c r="S292" s="124" t="s">
        <v>788</v>
      </c>
      <c r="T292" s="124" t="s">
        <v>791</v>
      </c>
      <c r="U292" s="124" t="s">
        <v>25</v>
      </c>
      <c r="V292" s="124" t="s">
        <v>24</v>
      </c>
      <c r="W292" s="124" t="s">
        <v>35</v>
      </c>
      <c r="X292" s="124" t="s">
        <v>795</v>
      </c>
      <c r="Y292" s="124" t="s">
        <v>935</v>
      </c>
    </row>
    <row r="293" spans="1:25" x14ac:dyDescent="0.25">
      <c r="A293" s="124" t="s">
        <v>529</v>
      </c>
      <c r="B293" s="174">
        <f>'[1]SCC x Atuacao = Serv. Indústria'!B69</f>
        <v>2371.1986553470542</v>
      </c>
      <c r="C293" s="174">
        <f>'[1]SCC x Atuacao = Serv. Indústria'!C69</f>
        <v>1621.821188607116</v>
      </c>
      <c r="D293" s="174">
        <f>'[1]SCC x Atuacao = Serv. Indústria'!D69</f>
        <v>107672.40509067573</v>
      </c>
      <c r="E293" s="174">
        <f>'[1]SCC x Atuacao = Serv. Indústria'!E69</f>
        <v>719.99328871453645</v>
      </c>
      <c r="F293" s="174">
        <f>'[1]SCC x Atuacao = Serv. Indústria'!F69</f>
        <v>10070.922305607943</v>
      </c>
      <c r="G293" s="174">
        <f>'[1]SCC x Atuacao = Serv. Indústria'!G69</f>
        <v>10008.861885727543</v>
      </c>
      <c r="H293" s="174">
        <f>'[1]SCC x Atuacao = Serv. Indústria'!H69</f>
        <v>2328.3966280616187</v>
      </c>
      <c r="I293" s="174">
        <f>'[1]SCC x Atuacao = Serv. Indústria'!I69</f>
        <v>474.37887688009891</v>
      </c>
      <c r="J293" s="174">
        <f>'[1]SCC x Atuacao = Serv. Indústria'!J69</f>
        <v>1123.7329668754651</v>
      </c>
      <c r="K293" s="174">
        <f>'[1]SCC x Atuacao = Serv. Indústria'!K69</f>
        <v>13950.927147846993</v>
      </c>
      <c r="L293" s="174">
        <f>SUM(B293:K293)</f>
        <v>150342.6380343441</v>
      </c>
      <c r="N293" s="124" t="s">
        <v>529</v>
      </c>
      <c r="O293" s="21">
        <f>B293/'Total x Ano'!$K$30</f>
        <v>3.6508590315911791E-5</v>
      </c>
      <c r="P293" s="21">
        <f>C293/'Total x Ano'!$K$30</f>
        <v>2.4970664185812862E-5</v>
      </c>
      <c r="Q293" s="21">
        <f>D293/'Total x Ano'!$K$30</f>
        <v>1.657797720541061E-3</v>
      </c>
      <c r="R293" s="21">
        <f>E293/'Total x Ano'!$K$30</f>
        <v>1.1085507301807126E-5</v>
      </c>
      <c r="S293" s="21">
        <f>F293/'Total x Ano'!$K$30</f>
        <v>1.5505878249791953E-4</v>
      </c>
      <c r="T293" s="21">
        <f>G293/'Total x Ano'!$K$30</f>
        <v>1.5410325798328737E-4</v>
      </c>
      <c r="U293" s="21">
        <f>H293/'Total x Ano'!$K$30</f>
        <v>3.5849581137017945E-5</v>
      </c>
      <c r="V293" s="21">
        <f>I293/'Total x Ano'!$K$30</f>
        <v>7.3038604469025623E-6</v>
      </c>
      <c r="W293" s="21">
        <f>J293/'Total x Ano'!$K$30</f>
        <v>1.7301758509194069E-5</v>
      </c>
      <c r="X293" s="21">
        <f>K293/'Total x Ano'!$K$30</f>
        <v>2.1479798102083989E-4</v>
      </c>
      <c r="Y293" s="21">
        <f>L293/'Total x Ano'!$K$30</f>
        <v>2.3147777039397542E-3</v>
      </c>
    </row>
    <row r="294" spans="1:25" x14ac:dyDescent="0.25">
      <c r="A294" s="124" t="s">
        <v>530</v>
      </c>
      <c r="B294" s="174">
        <f>'[1]SCC x Atuacao = Serv. Indústria'!B70</f>
        <v>2787.7257424361696</v>
      </c>
      <c r="C294" s="174">
        <f>'[1]SCC x Atuacao = Serv. Indústria'!C70</f>
        <v>3759.0201352354252</v>
      </c>
      <c r="D294" s="174">
        <f>'[1]SCC x Atuacao = Serv. Indústria'!D70</f>
        <v>31678.310098840433</v>
      </c>
      <c r="E294" s="174">
        <f>'[1]SCC x Atuacao = Serv. Indústria'!E70</f>
        <v>0</v>
      </c>
      <c r="F294" s="174">
        <f>'[1]SCC x Atuacao = Serv. Indústria'!F70</f>
        <v>5571.2778161193428</v>
      </c>
      <c r="G294" s="174">
        <f>'[1]SCC x Atuacao = Serv. Indústria'!G70</f>
        <v>1762.2648328733967</v>
      </c>
      <c r="H294" s="174">
        <f>'[1]SCC x Atuacao = Serv. Indústria'!H70</f>
        <v>581.90154608944545</v>
      </c>
      <c r="I294" s="174">
        <f>'[1]SCC x Atuacao = Serv. Indústria'!I70</f>
        <v>0</v>
      </c>
      <c r="J294" s="174">
        <f>'[1]SCC x Atuacao = Serv. Indústria'!J70</f>
        <v>20809.763676591199</v>
      </c>
      <c r="K294" s="174">
        <f>'[1]SCC x Atuacao = Serv. Indústria'!K70</f>
        <v>16184.851736309889</v>
      </c>
      <c r="L294" s="174">
        <f t="shared" ref="L294:L320" si="17">SUM(B294:K294)</f>
        <v>83135.115584495303</v>
      </c>
      <c r="N294" s="124" t="s">
        <v>530</v>
      </c>
      <c r="O294" s="21">
        <f>B294/'Total x Ano'!$K$30</f>
        <v>4.2921725184947436E-5</v>
      </c>
      <c r="P294" s="21">
        <f>C294/'Total x Ano'!$K$30</f>
        <v>5.787643553065663E-5</v>
      </c>
      <c r="Q294" s="21">
        <f>D294/'Total x Ano'!$K$30</f>
        <v>4.8774084899677204E-4</v>
      </c>
      <c r="R294" s="21">
        <f>E294/'Total x Ano'!$K$30</f>
        <v>0</v>
      </c>
      <c r="S294" s="21">
        <f>F294/'Total x Ano'!$K$30</f>
        <v>8.5779189721689009E-5</v>
      </c>
      <c r="T294" s="21">
        <f>G294/'Total x Ano'!$K$30</f>
        <v>2.7133030236176887E-5</v>
      </c>
      <c r="U294" s="21">
        <f>H294/'Total x Ano'!$K$30</f>
        <v>8.9593527317793812E-6</v>
      </c>
      <c r="V294" s="21">
        <f>I294/'Total x Ano'!$K$30</f>
        <v>0</v>
      </c>
      <c r="W294" s="21">
        <f>J294/'Total x Ano'!$K$30</f>
        <v>3.2040130206990766E-4</v>
      </c>
      <c r="X294" s="21">
        <f>K294/'Total x Ano'!$K$30</f>
        <v>2.4919300625962437E-4</v>
      </c>
      <c r="Y294" s="21">
        <f>L294/'Total x Ano'!$K$30</f>
        <v>1.2800048907315534E-3</v>
      </c>
    </row>
    <row r="295" spans="1:25" x14ac:dyDescent="0.25">
      <c r="A295" s="124" t="s">
        <v>531</v>
      </c>
      <c r="B295" s="174">
        <f>'[1]SCC x Atuacao = Serv. Indústria'!B71</f>
        <v>51118.64350617522</v>
      </c>
      <c r="C295" s="174">
        <f>'[1]SCC x Atuacao = Serv. Indústria'!C71</f>
        <v>39909.550289906896</v>
      </c>
      <c r="D295" s="174">
        <f>'[1]SCC x Atuacao = Serv. Indústria'!D71</f>
        <v>180429.65852108758</v>
      </c>
      <c r="E295" s="174">
        <f>'[1]SCC x Atuacao = Serv. Indústria'!E71</f>
        <v>10826.203181723307</v>
      </c>
      <c r="F295" s="174">
        <f>'[1]SCC x Atuacao = Serv. Indústria'!F71</f>
        <v>33110.967948017584</v>
      </c>
      <c r="G295" s="174">
        <f>'[1]SCC x Atuacao = Serv. Indústria'!G71</f>
        <v>17105.011298310863</v>
      </c>
      <c r="H295" s="174">
        <f>'[1]SCC x Atuacao = Serv. Indústria'!H71</f>
        <v>8202.3750959352965</v>
      </c>
      <c r="I295" s="174">
        <f>'[1]SCC x Atuacao = Serv. Indústria'!I71</f>
        <v>726.57845286496956</v>
      </c>
      <c r="J295" s="174">
        <f>'[1]SCC x Atuacao = Serv. Indústria'!J71</f>
        <v>0</v>
      </c>
      <c r="K295" s="174">
        <f>'[1]SCC x Atuacao = Serv. Indústria'!K71</f>
        <v>46604.152021269249</v>
      </c>
      <c r="L295" s="174">
        <f t="shared" si="17"/>
        <v>388033.14031529095</v>
      </c>
      <c r="N295" s="124" t="s">
        <v>531</v>
      </c>
      <c r="O295" s="21">
        <f>B295/'Total x Ano'!$K$30</f>
        <v>7.8705746946324245E-4</v>
      </c>
      <c r="P295" s="21">
        <f>C295/'Total x Ano'!$K$30</f>
        <v>6.1447463203509337E-4</v>
      </c>
      <c r="Q295" s="21">
        <f>D295/'Total x Ano'!$K$30</f>
        <v>2.7780179737079539E-3</v>
      </c>
      <c r="R295" s="21">
        <f>E295/'Total x Ano'!$K$30</f>
        <v>1.6668760154155338E-4</v>
      </c>
      <c r="S295" s="21">
        <f>F295/'Total x Ano'!$K$30</f>
        <v>5.0979902550616642E-4</v>
      </c>
      <c r="T295" s="21">
        <f>G295/'Total x Ano'!$K$30</f>
        <v>2.6336040990529046E-4</v>
      </c>
      <c r="U295" s="21">
        <f>H295/'Total x Ano'!$K$30</f>
        <v>1.2628935636399059E-4</v>
      </c>
      <c r="V295" s="21">
        <f>I295/'Total x Ano'!$K$30</f>
        <v>1.1186896976429729E-5</v>
      </c>
      <c r="W295" s="21">
        <f>J295/'Total x Ano'!$K$30</f>
        <v>0</v>
      </c>
      <c r="X295" s="21">
        <f>K295/'Total x Ano'!$K$30</f>
        <v>7.17549282228301E-4</v>
      </c>
      <c r="Y295" s="21">
        <f>L295/'Total x Ano'!$K$30</f>
        <v>5.9744226477280215E-3</v>
      </c>
    </row>
    <row r="296" spans="1:25" x14ac:dyDescent="0.25">
      <c r="A296" s="124" t="s">
        <v>532</v>
      </c>
      <c r="B296" s="174">
        <f>'[1]SCC x Atuacao = Serv. Indústria'!B72</f>
        <v>314.35371663415322</v>
      </c>
      <c r="C296" s="174">
        <f>'[1]SCC x Atuacao = Serv. Indústria'!C72</f>
        <v>6105.7626106369598</v>
      </c>
      <c r="D296" s="174">
        <f>'[1]SCC x Atuacao = Serv. Indústria'!D72</f>
        <v>44832.203088439135</v>
      </c>
      <c r="E296" s="174">
        <f>'[1]SCC x Atuacao = Serv. Indústria'!E72</f>
        <v>0</v>
      </c>
      <c r="F296" s="174">
        <f>'[1]SCC x Atuacao = Serv. Indústria'!F72</f>
        <v>3372.7338019247654</v>
      </c>
      <c r="G296" s="174">
        <f>'[1]SCC x Atuacao = Serv. Indústria'!G72</f>
        <v>3398.4967228177179</v>
      </c>
      <c r="H296" s="174">
        <f>'[1]SCC x Atuacao = Serv. Indústria'!H72</f>
        <v>1937.719690149197</v>
      </c>
      <c r="I296" s="174">
        <f>'[1]SCC x Atuacao = Serv. Indústria'!I72</f>
        <v>0</v>
      </c>
      <c r="J296" s="174">
        <f>'[1]SCC x Atuacao = Serv. Indústria'!J72</f>
        <v>273.86125032372996</v>
      </c>
      <c r="K296" s="174">
        <f>'[1]SCC x Atuacao = Serv. Indústria'!K72</f>
        <v>1783.7261587913606</v>
      </c>
      <c r="L296" s="174">
        <f t="shared" si="17"/>
        <v>62018.857039717019</v>
      </c>
      <c r="N296" s="124" t="s">
        <v>532</v>
      </c>
      <c r="O296" s="21">
        <f>B296/'Total x Ano'!$K$30</f>
        <v>4.840004032981699E-6</v>
      </c>
      <c r="P296" s="21">
        <f>C296/'Total x Ano'!$K$30</f>
        <v>9.4008481834825753E-5</v>
      </c>
      <c r="Q296" s="21">
        <f>D296/'Total x Ano'!$K$30</f>
        <v>6.9026714899010416E-4</v>
      </c>
      <c r="R296" s="21">
        <f>E296/'Total x Ano'!$K$30</f>
        <v>0</v>
      </c>
      <c r="S296" s="21">
        <f>F296/'Total x Ano'!$K$30</f>
        <v>5.1928907913907658E-5</v>
      </c>
      <c r="T296" s="21">
        <f>G296/'Total x Ano'!$K$30</f>
        <v>5.2325571399736254E-5</v>
      </c>
      <c r="U296" s="21">
        <f>H296/'Total x Ano'!$K$30</f>
        <v>2.9834452779907804E-5</v>
      </c>
      <c r="V296" s="21">
        <f>I296/'Total x Ano'!$K$30</f>
        <v>0</v>
      </c>
      <c r="W296" s="21">
        <f>J296/'Total x Ano'!$K$30</f>
        <v>4.2165544286752511E-6</v>
      </c>
      <c r="X296" s="21">
        <f>K296/'Total x Ano'!$K$30</f>
        <v>2.7463463434512402E-5</v>
      </c>
      <c r="Y296" s="21">
        <f>L296/'Total x Ano'!$K$30</f>
        <v>9.5488458481465094E-4</v>
      </c>
    </row>
    <row r="297" spans="1:25" x14ac:dyDescent="0.25">
      <c r="A297" s="124" t="s">
        <v>533</v>
      </c>
      <c r="B297" s="174">
        <f>'[1]SCC x Atuacao = Serv. Indústria'!B73</f>
        <v>18354.124822693477</v>
      </c>
      <c r="C297" s="174">
        <f>'[1]SCC x Atuacao = Serv. Indústria'!C73</f>
        <v>11501.584942778569</v>
      </c>
      <c r="D297" s="174">
        <f>'[1]SCC x Atuacao = Serv. Indústria'!D73</f>
        <v>221436.5398840378</v>
      </c>
      <c r="E297" s="174">
        <f>'[1]SCC x Atuacao = Serv. Indústria'!E73</f>
        <v>6458.9752992099329</v>
      </c>
      <c r="F297" s="174">
        <f>'[1]SCC x Atuacao = Serv. Indústria'!F73</f>
        <v>56020.914825197106</v>
      </c>
      <c r="G297" s="174">
        <f>'[1]SCC x Atuacao = Serv. Indústria'!G73</f>
        <v>45018.27877282293</v>
      </c>
      <c r="H297" s="174">
        <f>'[1]SCC x Atuacao = Serv. Indústria'!H73</f>
        <v>37130.348786314265</v>
      </c>
      <c r="I297" s="174">
        <f>'[1]SCC x Atuacao = Serv. Indústria'!I73</f>
        <v>1934.6308454807013</v>
      </c>
      <c r="J297" s="174">
        <f>'[1]SCC x Atuacao = Serv. Indústria'!J73</f>
        <v>58548.387007344085</v>
      </c>
      <c r="K297" s="174">
        <f>'[1]SCC x Atuacao = Serv. Indústria'!K73</f>
        <v>72199.701420680445</v>
      </c>
      <c r="L297" s="174">
        <f t="shared" si="17"/>
        <v>528603.48660655937</v>
      </c>
      <c r="N297" s="124" t="s">
        <v>533</v>
      </c>
      <c r="O297" s="21">
        <f>B297/'Total x Ano'!$K$30</f>
        <v>2.8259261291658768E-4</v>
      </c>
      <c r="P297" s="21">
        <f>C297/'Total x Ano'!$K$30</f>
        <v>1.7708623936365381E-4</v>
      </c>
      <c r="Q297" s="21">
        <f>D297/'Total x Ano'!$K$30</f>
        <v>3.4093878627036228E-3</v>
      </c>
      <c r="R297" s="21">
        <f>E297/'Total x Ano'!$K$30</f>
        <v>9.9446785079648165E-5</v>
      </c>
      <c r="S297" s="21">
        <f>F297/'Total x Ano'!$K$30</f>
        <v>8.625361792710545E-4</v>
      </c>
      <c r="T297" s="21">
        <f>G297/'Total x Ano'!$K$30</f>
        <v>6.9313209702539494E-4</v>
      </c>
      <c r="U297" s="21">
        <f>H297/'Total x Ano'!$K$30</f>
        <v>5.7168415184009739E-4</v>
      </c>
      <c r="V297" s="21">
        <f>I297/'Total x Ano'!$K$30</f>
        <v>2.9786894822544213E-5</v>
      </c>
      <c r="W297" s="21">
        <f>J297/'Total x Ano'!$K$30</f>
        <v>9.0145086329585726E-4</v>
      </c>
      <c r="X297" s="21">
        <f>K297/'Total x Ano'!$K$30</f>
        <v>1.1116358024895129E-3</v>
      </c>
      <c r="Y297" s="21">
        <f>L297/'Total x Ano'!$K$30</f>
        <v>8.138739488807974E-3</v>
      </c>
    </row>
    <row r="298" spans="1:25" x14ac:dyDescent="0.25">
      <c r="A298" s="124" t="s">
        <v>534</v>
      </c>
      <c r="B298" s="174">
        <f>'[1]SCC x Atuacao = Serv. Indústria'!B74</f>
        <v>576.0343871816425</v>
      </c>
      <c r="C298" s="174">
        <f>'[1]SCC x Atuacao = Serv. Indústria'!C74</f>
        <v>30.760139059032127</v>
      </c>
      <c r="D298" s="174">
        <f>'[1]SCC x Atuacao = Serv. Indústria'!D74</f>
        <v>33277.778329669185</v>
      </c>
      <c r="E298" s="174">
        <f>'[1]SCC x Atuacao = Serv. Indústria'!E74</f>
        <v>37.47124042856607</v>
      </c>
      <c r="F298" s="174">
        <f>'[1]SCC x Atuacao = Serv. Indústria'!F74</f>
        <v>78.79244306459357</v>
      </c>
      <c r="G298" s="174">
        <f>'[1]SCC x Atuacao = Serv. Indústria'!G74</f>
        <v>3130.249437228802</v>
      </c>
      <c r="H298" s="174">
        <f>'[1]SCC x Atuacao = Serv. Indústria'!H74</f>
        <v>884.2118464344984</v>
      </c>
      <c r="I298" s="174">
        <f>'[1]SCC x Atuacao = Serv. Indústria'!I74</f>
        <v>0</v>
      </c>
      <c r="J298" s="174">
        <f>'[1]SCC x Atuacao = Serv. Indústria'!J74</f>
        <v>153.72909292637598</v>
      </c>
      <c r="K298" s="174">
        <f>'[1]SCC x Atuacao = Serv. Indústria'!K74</f>
        <v>2435.1919481394125</v>
      </c>
      <c r="L298" s="174">
        <f t="shared" si="17"/>
        <v>40604.218864132104</v>
      </c>
      <c r="N298" s="124" t="s">
        <v>534</v>
      </c>
      <c r="O298" s="21">
        <f>B298/'Total x Ano'!$K$30</f>
        <v>8.8690179551463463E-6</v>
      </c>
      <c r="P298" s="21">
        <f>C298/'Total x Ano'!$K$30</f>
        <v>4.7360406199383325E-7</v>
      </c>
      <c r="Q298" s="21">
        <f>D298/'Total x Ano'!$K$30</f>
        <v>5.1236735181253734E-4</v>
      </c>
      <c r="R298" s="21">
        <f>E298/'Total x Ano'!$K$30</f>
        <v>5.7693275185976464E-7</v>
      </c>
      <c r="S298" s="21">
        <f>F298/'Total x Ano'!$K$30</f>
        <v>1.2131421453653049E-6</v>
      </c>
      <c r="T298" s="21">
        <f>G298/'Total x Ano'!$K$30</f>
        <v>4.8195453397671284E-5</v>
      </c>
      <c r="U298" s="21">
        <f>H298/'Total x Ano'!$K$30</f>
        <v>1.3613928120766515E-5</v>
      </c>
      <c r="V298" s="21">
        <f>I298/'Total x Ano'!$K$30</f>
        <v>0</v>
      </c>
      <c r="W298" s="21">
        <f>J298/'Total x Ano'!$K$30</f>
        <v>2.3669178711069844E-6</v>
      </c>
      <c r="X298" s="21">
        <f>K298/'Total x Ano'!$K$30</f>
        <v>3.749387465902409E-5</v>
      </c>
      <c r="Y298" s="21">
        <f>L298/'Total x Ano'!$K$30</f>
        <v>6.2517022277547144E-4</v>
      </c>
    </row>
    <row r="299" spans="1:25" x14ac:dyDescent="0.25">
      <c r="A299" s="124" t="s">
        <v>535</v>
      </c>
      <c r="B299" s="174">
        <f>'[1]SCC x Atuacao = Serv. Indústria'!B75</f>
        <v>901.18429172163349</v>
      </c>
      <c r="C299" s="174">
        <f>'[1]SCC x Atuacao = Serv. Indústria'!C75</f>
        <v>2081.056625917543</v>
      </c>
      <c r="D299" s="174">
        <f>'[1]SCC x Atuacao = Serv. Indústria'!D75</f>
        <v>57539.286504917458</v>
      </c>
      <c r="E299" s="174">
        <f>'[1]SCC x Atuacao = Serv. Indústria'!E75</f>
        <v>1775.0718452653884</v>
      </c>
      <c r="F299" s="174">
        <f>'[1]SCC x Atuacao = Serv. Indústria'!F75</f>
        <v>8629.0399053297897</v>
      </c>
      <c r="G299" s="174">
        <f>'[1]SCC x Atuacao = Serv. Indústria'!G75</f>
        <v>7227.4488488296902</v>
      </c>
      <c r="H299" s="174">
        <f>'[1]SCC x Atuacao = Serv. Indústria'!H75</f>
        <v>1410.1311794426051</v>
      </c>
      <c r="I299" s="174">
        <f>'[1]SCC x Atuacao = Serv. Indústria'!I75</f>
        <v>81.095909168478826</v>
      </c>
      <c r="J299" s="174">
        <f>'[1]SCC x Atuacao = Serv. Indústria'!J75</f>
        <v>124.11402471046939</v>
      </c>
      <c r="K299" s="174">
        <f>'[1]SCC x Atuacao = Serv. Indústria'!K75</f>
        <v>12327.116136990175</v>
      </c>
      <c r="L299" s="174">
        <f t="shared" si="17"/>
        <v>92095.54527229321</v>
      </c>
      <c r="N299" s="124" t="s">
        <v>535</v>
      </c>
      <c r="O299" s="21">
        <f>B299/'Total x Ano'!$K$30</f>
        <v>1.38752474540286E-5</v>
      </c>
      <c r="P299" s="21">
        <f>C299/'Total x Ano'!$K$30</f>
        <v>3.2041365917828251E-5</v>
      </c>
      <c r="Q299" s="21">
        <f>D299/'Total x Ano'!$K$30</f>
        <v>8.8591406432391177E-4</v>
      </c>
      <c r="R299" s="21">
        <f>E299/'Total x Ano'!$K$30</f>
        <v>2.733021572611282E-5</v>
      </c>
      <c r="S299" s="21">
        <f>F299/'Total x Ano'!$K$30</f>
        <v>1.3285857851384048E-4</v>
      </c>
      <c r="T299" s="21">
        <f>G299/'Total x Ano'!$K$30</f>
        <v>1.112787275145075E-4</v>
      </c>
      <c r="U299" s="21">
        <f>H299/'Total x Ano'!$K$30</f>
        <v>2.1711340551696017E-5</v>
      </c>
      <c r="V299" s="21">
        <f>I299/'Total x Ano'!$K$30</f>
        <v>1.2486078791635675E-6</v>
      </c>
      <c r="W299" s="21">
        <f>J299/'Total x Ano'!$K$30</f>
        <v>1.9109441001054709E-6</v>
      </c>
      <c r="X299" s="21">
        <f>K299/'Total x Ano'!$K$30</f>
        <v>1.8979668017573572E-4</v>
      </c>
      <c r="Y299" s="21">
        <f>L299/'Total x Ano'!$K$30</f>
        <v>1.41796577215693E-3</v>
      </c>
    </row>
    <row r="300" spans="1:25" x14ac:dyDescent="0.25">
      <c r="A300" s="124" t="s">
        <v>536</v>
      </c>
      <c r="B300" s="174">
        <f>'[1]SCC x Atuacao = Serv. Indústria'!B76</f>
        <v>6266.9450444622553</v>
      </c>
      <c r="C300" s="174">
        <f>'[1]SCC x Atuacao = Serv. Indústria'!C76</f>
        <v>5293.9191486098134</v>
      </c>
      <c r="D300" s="174">
        <f>'[1]SCC x Atuacao = Serv. Indústria'!D76</f>
        <v>140774.16601657763</v>
      </c>
      <c r="E300" s="174">
        <f>'[1]SCC x Atuacao = Serv. Indústria'!E76</f>
        <v>4834.5366407478714</v>
      </c>
      <c r="F300" s="174">
        <f>'[1]SCC x Atuacao = Serv. Indústria'!F76</f>
        <v>11978.69598111857</v>
      </c>
      <c r="G300" s="174">
        <f>'[1]SCC x Atuacao = Serv. Indústria'!G76</f>
        <v>13867.156244540727</v>
      </c>
      <c r="H300" s="174">
        <f>'[1]SCC x Atuacao = Serv. Indústria'!H76</f>
        <v>4638.9994863679758</v>
      </c>
      <c r="I300" s="174">
        <f>'[1]SCC x Atuacao = Serv. Indústria'!I76</f>
        <v>835.56373802299254</v>
      </c>
      <c r="J300" s="174">
        <f>'[1]SCC x Atuacao = Serv. Indústria'!J76</f>
        <v>3090.6521633318207</v>
      </c>
      <c r="K300" s="174">
        <f>'[1]SCC x Atuacao = Serv. Indústria'!K76</f>
        <v>28826.678471860225</v>
      </c>
      <c r="L300" s="174">
        <f t="shared" si="17"/>
        <v>220407.31293563987</v>
      </c>
      <c r="N300" s="124" t="s">
        <v>536</v>
      </c>
      <c r="O300" s="21">
        <f>B300/'Total x Ano'!$K$30</f>
        <v>9.6490156421381211E-5</v>
      </c>
      <c r="P300" s="21">
        <f>C300/'Total x Ano'!$K$30</f>
        <v>8.150878667475807E-5</v>
      </c>
      <c r="Q300" s="21">
        <f>D300/'Total x Ano'!$K$30</f>
        <v>2.1674549884607456E-3</v>
      </c>
      <c r="R300" s="21">
        <f>E300/'Total x Ano'!$K$30</f>
        <v>7.4435820544312511E-5</v>
      </c>
      <c r="S300" s="21">
        <f>F300/'Total x Ano'!$K$30</f>
        <v>1.8443216603018398E-4</v>
      </c>
      <c r="T300" s="21">
        <f>G300/'Total x Ano'!$K$30</f>
        <v>2.1350818710909583E-4</v>
      </c>
      <c r="U300" s="21">
        <f>H300/'Total x Ano'!$K$30</f>
        <v>7.1425197269583144E-5</v>
      </c>
      <c r="V300" s="21">
        <f>I300/'Total x Ano'!$K$30</f>
        <v>1.2864908693130335E-5</v>
      </c>
      <c r="W300" s="21">
        <f>J300/'Total x Ano'!$K$30</f>
        <v>4.7585786785777797E-5</v>
      </c>
      <c r="X300" s="21">
        <f>K300/'Total x Ano'!$K$30</f>
        <v>4.4383518526566648E-4</v>
      </c>
      <c r="Y300" s="21">
        <f>L300/'Total x Ano'!$K$30</f>
        <v>3.3935411832546345E-3</v>
      </c>
    </row>
    <row r="301" spans="1:25" x14ac:dyDescent="0.25">
      <c r="A301" s="124" t="s">
        <v>537</v>
      </c>
      <c r="B301" s="174">
        <f>'[1]SCC x Atuacao = Serv. Indústria'!B77</f>
        <v>5754.4099759771043</v>
      </c>
      <c r="C301" s="174">
        <f>'[1]SCC x Atuacao = Serv. Indústria'!C77</f>
        <v>19137.677887677277</v>
      </c>
      <c r="D301" s="174">
        <f>'[1]SCC x Atuacao = Serv. Indústria'!D77</f>
        <v>84591.267883070323</v>
      </c>
      <c r="E301" s="174">
        <f>'[1]SCC x Atuacao = Serv. Indústria'!E77</f>
        <v>9683.2831596828255</v>
      </c>
      <c r="F301" s="174">
        <f>'[1]SCC x Atuacao = Serv. Indústria'!F77</f>
        <v>10924.771191822649</v>
      </c>
      <c r="G301" s="174">
        <f>'[1]SCC x Atuacao = Serv. Indústria'!G77</f>
        <v>8517.3289051535976</v>
      </c>
      <c r="H301" s="174">
        <f>'[1]SCC x Atuacao = Serv. Indústria'!H77</f>
        <v>3494.1218883253068</v>
      </c>
      <c r="I301" s="174">
        <f>'[1]SCC x Atuacao = Serv. Indústria'!I77</f>
        <v>321.19099495318761</v>
      </c>
      <c r="J301" s="174">
        <f>'[1]SCC x Atuacao = Serv. Indústria'!J77</f>
        <v>3860.3992891087164</v>
      </c>
      <c r="K301" s="174">
        <f>'[1]SCC x Atuacao = Serv. Indústria'!K77</f>
        <v>29042.241740159807</v>
      </c>
      <c r="L301" s="174">
        <f t="shared" si="17"/>
        <v>175326.69291593082</v>
      </c>
      <c r="N301" s="124" t="s">
        <v>537</v>
      </c>
      <c r="O301" s="21">
        <f>B301/'Total x Ano'!$K$30</f>
        <v>8.8598817247555878E-5</v>
      </c>
      <c r="P301" s="21">
        <f>C301/'Total x Ano'!$K$30</f>
        <v>2.9465672984570413E-4</v>
      </c>
      <c r="Q301" s="21">
        <f>D301/'Total x Ano'!$K$30</f>
        <v>1.3024248037938218E-3</v>
      </c>
      <c r="R301" s="21">
        <f>E301/'Total x Ano'!$K$30</f>
        <v>1.4909042605630427E-4</v>
      </c>
      <c r="S301" s="21">
        <f>F301/'Total x Ano'!$K$30</f>
        <v>1.682052217927528E-4</v>
      </c>
      <c r="T301" s="21">
        <f>G301/'Total x Ano'!$K$30</f>
        <v>1.3113859983132203E-4</v>
      </c>
      <c r="U301" s="21">
        <f>H301/'Total x Ano'!$K$30</f>
        <v>5.379788161024321E-5</v>
      </c>
      <c r="V301" s="21">
        <f>I301/'Total x Ano'!$K$30</f>
        <v>4.9452754291435522E-6</v>
      </c>
      <c r="W301" s="21">
        <f>J301/'Total x Ano'!$K$30</f>
        <v>5.9437338067012048E-5</v>
      </c>
      <c r="X301" s="21">
        <f>K301/'Total x Ano'!$K$30</f>
        <v>4.4715414423680193E-4</v>
      </c>
      <c r="Y301" s="21">
        <f>L301/'Total x Ano'!$K$30</f>
        <v>2.6994492379106621E-3</v>
      </c>
    </row>
    <row r="302" spans="1:25" x14ac:dyDescent="0.25">
      <c r="A302" s="124" t="s">
        <v>538</v>
      </c>
      <c r="B302" s="174">
        <f>'[1]SCC x Atuacao = Serv. Indústria'!B78</f>
        <v>51454.448153430742</v>
      </c>
      <c r="C302" s="174">
        <f>'[1]SCC x Atuacao = Serv. Indústria'!C78</f>
        <v>73388.566058007287</v>
      </c>
      <c r="D302" s="174">
        <f>'[1]SCC x Atuacao = Serv. Indústria'!D78</f>
        <v>361972.97298743739</v>
      </c>
      <c r="E302" s="174">
        <f>'[1]SCC x Atuacao = Serv. Indústria'!E78</f>
        <v>35042.530982759206</v>
      </c>
      <c r="F302" s="174">
        <f>'[1]SCC x Atuacao = Serv. Indústria'!F78</f>
        <v>109005.17881815507</v>
      </c>
      <c r="G302" s="174">
        <f>'[1]SCC x Atuacao = Serv. Indústria'!G78</f>
        <v>31815.10191450534</v>
      </c>
      <c r="H302" s="174">
        <f>'[1]SCC x Atuacao = Serv. Indústria'!H78</f>
        <v>76570.162928431266</v>
      </c>
      <c r="I302" s="174">
        <f>'[1]SCC x Atuacao = Serv. Indústria'!I78</f>
        <v>11666.677055108687</v>
      </c>
      <c r="J302" s="174">
        <f>'[1]SCC x Atuacao = Serv. Indústria'!J78</f>
        <v>1015.4089834788377</v>
      </c>
      <c r="K302" s="174">
        <f>'[1]SCC x Atuacao = Serv. Indústria'!K78</f>
        <v>158892.63029413013</v>
      </c>
      <c r="L302" s="174">
        <f t="shared" si="17"/>
        <v>910823.67817544402</v>
      </c>
      <c r="N302" s="124" t="s">
        <v>538</v>
      </c>
      <c r="O302" s="21">
        <f>B302/'Total x Ano'!$K$30</f>
        <v>7.9222774664148958E-4</v>
      </c>
      <c r="P302" s="21">
        <f>C302/'Total x Ano'!$K$30</f>
        <v>1.1299403725799882E-3</v>
      </c>
      <c r="Q302" s="21">
        <f>D302/'Total x Ano'!$K$30</f>
        <v>5.5731825532335079E-3</v>
      </c>
      <c r="R302" s="21">
        <f>E302/'Total x Ano'!$K$30</f>
        <v>5.3953868622405761E-4</v>
      </c>
      <c r="S302" s="21">
        <f>F302/'Total x Ano'!$K$30</f>
        <v>1.6783180130482411E-3</v>
      </c>
      <c r="T302" s="21">
        <f>G302/'Total x Ano'!$K$30</f>
        <v>4.8984698900550482E-4</v>
      </c>
      <c r="U302" s="21">
        <f>H302/'Total x Ano'!$K$30</f>
        <v>1.1789264060490798E-3</v>
      </c>
      <c r="V302" s="21">
        <f>I302/'Total x Ano'!$K$30</f>
        <v>1.79628110024662E-4</v>
      </c>
      <c r="W302" s="21">
        <f>J302/'Total x Ano'!$K$30</f>
        <v>1.5633928645046194E-5</v>
      </c>
      <c r="X302" s="21">
        <f>K302/'Total x Ano'!$K$30</f>
        <v>2.4464192110369562E-3</v>
      </c>
      <c r="Y302" s="21">
        <f>L302/'Total x Ano'!$K$30</f>
        <v>1.4023662016488534E-2</v>
      </c>
    </row>
    <row r="303" spans="1:25" x14ac:dyDescent="0.25">
      <c r="A303" s="124" t="s">
        <v>539</v>
      </c>
      <c r="B303" s="174">
        <f>'[1]SCC x Atuacao = Serv. Indústria'!B79</f>
        <v>11433.122474348107</v>
      </c>
      <c r="C303" s="174">
        <f>'[1]SCC x Atuacao = Serv. Indústria'!C79</f>
        <v>8021.3794276714198</v>
      </c>
      <c r="D303" s="174">
        <f>'[1]SCC x Atuacao = Serv. Indústria'!D79</f>
        <v>280175.08019386441</v>
      </c>
      <c r="E303" s="174">
        <f>'[1]SCC x Atuacao = Serv. Indústria'!E79</f>
        <v>3117.0453350036223</v>
      </c>
      <c r="F303" s="174">
        <f>'[1]SCC x Atuacao = Serv. Indústria'!F79</f>
        <v>11352.62302819957</v>
      </c>
      <c r="G303" s="174">
        <f>'[1]SCC x Atuacao = Serv. Indústria'!G79</f>
        <v>27636.387919615598</v>
      </c>
      <c r="H303" s="174">
        <f>'[1]SCC x Atuacao = Serv. Indústria'!H79</f>
        <v>10575.992506624552</v>
      </c>
      <c r="I303" s="174">
        <f>'[1]SCC x Atuacao = Serv. Indústria'!I79</f>
        <v>289.9333858502327</v>
      </c>
      <c r="J303" s="174">
        <f>'[1]SCC x Atuacao = Serv. Indústria'!J79</f>
        <v>2947.8455148124322</v>
      </c>
      <c r="K303" s="174">
        <f>'[1]SCC x Atuacao = Serv. Indústria'!K79</f>
        <v>64371.94673967726</v>
      </c>
      <c r="L303" s="174">
        <f t="shared" si="17"/>
        <v>419921.3565256673</v>
      </c>
      <c r="N303" s="124" t="s">
        <v>539</v>
      </c>
      <c r="O303" s="21">
        <f>B303/'Total x Ano'!$K$30</f>
        <v>1.7603214454696377E-4</v>
      </c>
      <c r="P303" s="21">
        <f>C303/'Total x Ano'!$K$30</f>
        <v>1.235026237185837E-4</v>
      </c>
      <c r="Q303" s="21">
        <f>D303/'Total x Ano'!$K$30</f>
        <v>4.3137664558216514E-3</v>
      </c>
      <c r="R303" s="21">
        <f>E303/'Total x Ano'!$K$30</f>
        <v>4.7992154042072613E-5</v>
      </c>
      <c r="S303" s="21">
        <f>F303/'Total x Ano'!$K$30</f>
        <v>1.7479272021890611E-4</v>
      </c>
      <c r="T303" s="21">
        <f>G303/'Total x Ano'!$K$30</f>
        <v>4.2550866081744846E-4</v>
      </c>
      <c r="U303" s="21">
        <f>H303/'Total x Ano'!$K$30</f>
        <v>1.6283518748537589E-4</v>
      </c>
      <c r="V303" s="21">
        <f>I303/'Total x Ano'!$K$30</f>
        <v>4.4640119793598936E-6</v>
      </c>
      <c r="W303" s="21">
        <f>J303/'Total x Ano'!$K$30</f>
        <v>4.5387038311698687E-5</v>
      </c>
      <c r="X303" s="21">
        <f>K303/'Total x Ano'!$K$30</f>
        <v>9.9111435731334793E-4</v>
      </c>
      <c r="Y303" s="21">
        <f>L303/'Total x Ano'!$K$30</f>
        <v>6.4653953542554102E-3</v>
      </c>
    </row>
    <row r="304" spans="1:25" x14ac:dyDescent="0.25">
      <c r="A304" s="124" t="s">
        <v>540</v>
      </c>
      <c r="B304" s="174">
        <f>'[1]SCC x Atuacao = Serv. Indústria'!B80</f>
        <v>2968.0483536509323</v>
      </c>
      <c r="C304" s="174">
        <f>'[1]SCC x Atuacao = Serv. Indústria'!C80</f>
        <v>10940.466060458764</v>
      </c>
      <c r="D304" s="174">
        <f>'[1]SCC x Atuacao = Serv. Indústria'!D80</f>
        <v>150963.06655215437</v>
      </c>
      <c r="E304" s="174">
        <f>'[1]SCC x Atuacao = Serv. Indústria'!E80</f>
        <v>8609.528169082143</v>
      </c>
      <c r="F304" s="174">
        <f>'[1]SCC x Atuacao = Serv. Indústria'!F80</f>
        <v>4892.5651075488358</v>
      </c>
      <c r="G304" s="174">
        <f>'[1]SCC x Atuacao = Serv. Indústria'!G80</f>
        <v>20971.987546788416</v>
      </c>
      <c r="H304" s="174">
        <f>'[1]SCC x Atuacao = Serv. Indústria'!H80</f>
        <v>7129.5263655054905</v>
      </c>
      <c r="I304" s="174">
        <f>'[1]SCC x Atuacao = Serv. Indústria'!I80</f>
        <v>3465.4314825511724</v>
      </c>
      <c r="J304" s="174">
        <f>'[1]SCC x Atuacao = Serv. Indústria'!J80</f>
        <v>0</v>
      </c>
      <c r="K304" s="174">
        <f>'[1]SCC x Atuacao = Serv. Indústria'!K80</f>
        <v>52061.52064910296</v>
      </c>
      <c r="L304" s="174">
        <f t="shared" si="17"/>
        <v>262002.14028684309</v>
      </c>
      <c r="N304" s="124" t="s">
        <v>540</v>
      </c>
      <c r="O304" s="21">
        <f>B304/'Total x Ano'!$K$30</f>
        <v>4.5698094985381406E-5</v>
      </c>
      <c r="P304" s="21">
        <f>C304/'Total x Ano'!$K$30</f>
        <v>1.6844687068531011E-4</v>
      </c>
      <c r="Q304" s="21">
        <f>D304/'Total x Ano'!$K$30</f>
        <v>2.3243302441817815E-3</v>
      </c>
      <c r="R304" s="21">
        <f>E304/'Total x Ano'!$K$30</f>
        <v>1.3255816252658815E-4</v>
      </c>
      <c r="S304" s="21">
        <f>F304/'Total x Ano'!$K$30</f>
        <v>7.5329266361819018E-5</v>
      </c>
      <c r="T304" s="21">
        <f>G304/'Total x Ano'!$K$30</f>
        <v>3.228990113205166E-4</v>
      </c>
      <c r="U304" s="21">
        <f>H304/'Total x Ano'!$K$30</f>
        <v>1.0977104623342283E-4</v>
      </c>
      <c r="V304" s="21">
        <f>I304/'Total x Ano'!$K$30</f>
        <v>5.3356144572292738E-5</v>
      </c>
      <c r="W304" s="21">
        <f>J304/'Total x Ano'!$K$30</f>
        <v>0</v>
      </c>
      <c r="X304" s="21">
        <f>K304/'Total x Ano'!$K$30</f>
        <v>8.0157464846541591E-4</v>
      </c>
      <c r="Y304" s="21">
        <f>L304/'Total x Ano'!$K$30</f>
        <v>4.0339634893325283E-3</v>
      </c>
    </row>
    <row r="305" spans="1:25" x14ac:dyDescent="0.25">
      <c r="A305" s="124" t="s">
        <v>541</v>
      </c>
      <c r="B305" s="174">
        <f>'[1]SCC x Atuacao = Serv. Indústria'!B81</f>
        <v>38434.686591887847</v>
      </c>
      <c r="C305" s="174">
        <f>'[1]SCC x Atuacao = Serv. Indústria'!C81</f>
        <v>33446.975845182882</v>
      </c>
      <c r="D305" s="174">
        <f>'[1]SCC x Atuacao = Serv. Indústria'!D81</f>
        <v>354062.96971472749</v>
      </c>
      <c r="E305" s="174">
        <f>'[1]SCC x Atuacao = Serv. Indústria'!E81</f>
        <v>14367.005056070804</v>
      </c>
      <c r="F305" s="174">
        <f>'[1]SCC x Atuacao = Serv. Indústria'!F81</f>
        <v>188254.75105257609</v>
      </c>
      <c r="G305" s="174">
        <f>'[1]SCC x Atuacao = Serv. Indústria'!G81</f>
        <v>45092.959202184473</v>
      </c>
      <c r="H305" s="174">
        <f>'[1]SCC x Atuacao = Serv. Indústria'!H81</f>
        <v>38695.272279527679</v>
      </c>
      <c r="I305" s="174">
        <f>'[1]SCC x Atuacao = Serv. Indústria'!I81</f>
        <v>2821.8531810060472</v>
      </c>
      <c r="J305" s="174">
        <f>'[1]SCC x Atuacao = Serv. Indústria'!J81</f>
        <v>2286.2047626567046</v>
      </c>
      <c r="K305" s="174">
        <f>'[1]SCC x Atuacao = Serv. Indústria'!K81</f>
        <v>219415.12566046789</v>
      </c>
      <c r="L305" s="174">
        <f t="shared" si="17"/>
        <v>936877.80334628781</v>
      </c>
      <c r="N305" s="124" t="s">
        <v>541</v>
      </c>
      <c r="O305" s="21">
        <f>B305/'Total x Ano'!$K$30</f>
        <v>5.917666255163789E-4</v>
      </c>
      <c r="P305" s="21">
        <f>C305/'Total x Ano'!$K$30</f>
        <v>5.1497243205852604E-4</v>
      </c>
      <c r="Q305" s="21">
        <f>D305/'Total x Ano'!$K$30</f>
        <v>5.4513947526923425E-3</v>
      </c>
      <c r="R305" s="21">
        <f>E305/'Total x Ano'!$K$30</f>
        <v>2.2120420002597903E-4</v>
      </c>
      <c r="S305" s="21">
        <f>F305/'Total x Ano'!$K$30</f>
        <v>2.898498430616109E-3</v>
      </c>
      <c r="T305" s="21">
        <f>G305/'Total x Ano'!$K$30</f>
        <v>6.9428192780571728E-4</v>
      </c>
      <c r="U305" s="21">
        <f>H305/'Total x Ano'!$K$30</f>
        <v>5.9577878033553733E-4</v>
      </c>
      <c r="V305" s="21">
        <f>I305/'Total x Ano'!$K$30</f>
        <v>4.3447174484806601E-5</v>
      </c>
      <c r="W305" s="21">
        <f>J305/'Total x Ano'!$K$30</f>
        <v>3.5199966426222387E-5</v>
      </c>
      <c r="X305" s="21">
        <f>K305/'Total x Ano'!$K$30</f>
        <v>3.3782647918547699E-3</v>
      </c>
      <c r="Y305" s="21">
        <f>L305/'Total x Ano'!$K$30</f>
        <v>1.4424809081816387E-2</v>
      </c>
    </row>
    <row r="306" spans="1:25" x14ac:dyDescent="0.25">
      <c r="A306" s="124" t="s">
        <v>542</v>
      </c>
      <c r="B306" s="174">
        <f>'[1]SCC x Atuacao = Serv. Indústria'!B82</f>
        <v>9198.1298911903014</v>
      </c>
      <c r="C306" s="174">
        <f>'[1]SCC x Atuacao = Serv. Indústria'!C82</f>
        <v>2307.5296084191123</v>
      </c>
      <c r="D306" s="174">
        <f>'[1]SCC x Atuacao = Serv. Indústria'!D82</f>
        <v>85858.869785899515</v>
      </c>
      <c r="E306" s="174">
        <f>'[1]SCC x Atuacao = Serv. Indústria'!E82</f>
        <v>6256.7757669605162</v>
      </c>
      <c r="F306" s="174">
        <f>'[1]SCC x Atuacao = Serv. Indústria'!F82</f>
        <v>18456.914388322839</v>
      </c>
      <c r="G306" s="174">
        <f>'[1]SCC x Atuacao = Serv. Indústria'!G82</f>
        <v>14085.300452936071</v>
      </c>
      <c r="H306" s="174">
        <f>'[1]SCC x Atuacao = Serv. Indústria'!H82</f>
        <v>11289.513981029435</v>
      </c>
      <c r="I306" s="174">
        <f>'[1]SCC x Atuacao = Serv. Indústria'!I82</f>
        <v>109.6860899160428</v>
      </c>
      <c r="J306" s="174">
        <f>'[1]SCC x Atuacao = Serv. Indústria'!J82</f>
        <v>96.404673640794286</v>
      </c>
      <c r="K306" s="174">
        <f>'[1]SCC x Atuacao = Serv. Indústria'!K82</f>
        <v>23816.994297320016</v>
      </c>
      <c r="L306" s="174">
        <f t="shared" si="17"/>
        <v>171476.11893563467</v>
      </c>
      <c r="N306" s="124" t="s">
        <v>542</v>
      </c>
      <c r="O306" s="21">
        <f>B306/'Total x Ano'!$K$30</f>
        <v>1.416206757340873E-4</v>
      </c>
      <c r="P306" s="21">
        <f>C306/'Total x Ano'!$K$30</f>
        <v>3.5528298283080577E-5</v>
      </c>
      <c r="Q306" s="21">
        <f>D306/'Total x Ano'!$K$30</f>
        <v>1.321941666478314E-3</v>
      </c>
      <c r="R306" s="21">
        <f>E306/'Total x Ano'!$K$30</f>
        <v>9.633358329526097E-5</v>
      </c>
      <c r="S306" s="21">
        <f>F306/'Total x Ano'!$K$30</f>
        <v>2.8417523111344377E-4</v>
      </c>
      <c r="T306" s="21">
        <f>G306/'Total x Ano'!$K$30</f>
        <v>2.1686688399268902E-4</v>
      </c>
      <c r="U306" s="21">
        <f>H306/'Total x Ano'!$K$30</f>
        <v>1.7382105032394963E-4</v>
      </c>
      <c r="V306" s="21">
        <f>I306/'Total x Ano'!$K$30</f>
        <v>1.6888017843080989E-6</v>
      </c>
      <c r="W306" s="21">
        <f>J306/'Total x Ano'!$K$30</f>
        <v>1.4843120489100488E-6</v>
      </c>
      <c r="X306" s="21">
        <f>K306/'Total x Ano'!$K$30</f>
        <v>3.667026739393955E-4</v>
      </c>
      <c r="Y306" s="21">
        <f>L306/'Total x Ano'!$K$30</f>
        <v>2.6401631769934395E-3</v>
      </c>
    </row>
    <row r="307" spans="1:25" x14ac:dyDescent="0.25">
      <c r="A307" s="124" t="s">
        <v>543</v>
      </c>
      <c r="B307" s="174">
        <f>'[1]SCC x Atuacao = Serv. Indústria'!B83</f>
        <v>22869.786579036943</v>
      </c>
      <c r="C307" s="174">
        <f>'[1]SCC x Atuacao = Serv. Indústria'!C83</f>
        <v>2543.6504345544363</v>
      </c>
      <c r="D307" s="174">
        <f>'[1]SCC x Atuacao = Serv. Indústria'!D83</f>
        <v>85722.032048395573</v>
      </c>
      <c r="E307" s="174">
        <f>'[1]SCC x Atuacao = Serv. Indústria'!E83</f>
        <v>7506.0617240641377</v>
      </c>
      <c r="F307" s="174">
        <f>'[1]SCC x Atuacao = Serv. Indústria'!F83</f>
        <v>18066.236304406644</v>
      </c>
      <c r="G307" s="174">
        <f>'[1]SCC x Atuacao = Serv. Indústria'!G83</f>
        <v>12047.488988599125</v>
      </c>
      <c r="H307" s="174">
        <f>'[1]SCC x Atuacao = Serv. Indústria'!H83</f>
        <v>6922.018614043398</v>
      </c>
      <c r="I307" s="174">
        <f>'[1]SCC x Atuacao = Serv. Indústria'!I83</f>
        <v>169.41135599477118</v>
      </c>
      <c r="J307" s="174">
        <f>'[1]SCC x Atuacao = Serv. Indústria'!J83</f>
        <v>63.134991887738586</v>
      </c>
      <c r="K307" s="174">
        <f>'[1]SCC x Atuacao = Serv. Indústria'!K83</f>
        <v>33601.013721174189</v>
      </c>
      <c r="L307" s="174">
        <f t="shared" si="17"/>
        <v>189510.83476215691</v>
      </c>
      <c r="N307" s="124" t="s">
        <v>543</v>
      </c>
      <c r="O307" s="21">
        <f>B307/'Total x Ano'!$K$30</f>
        <v>3.5211881844804491E-4</v>
      </c>
      <c r="P307" s="21">
        <f>C307/'Total x Ano'!$K$30</f>
        <v>3.9163775423298289E-5</v>
      </c>
      <c r="Q307" s="21">
        <f>D307/'Total x Ano'!$K$30</f>
        <v>1.3198348194256547E-3</v>
      </c>
      <c r="R307" s="21">
        <f>E307/'Total x Ano'!$K$30</f>
        <v>1.1556844119823255E-4</v>
      </c>
      <c r="S307" s="21">
        <f>F307/'Total x Ano'!$K$30</f>
        <v>2.7816008511167856E-4</v>
      </c>
      <c r="T307" s="21">
        <f>G307/'Total x Ano'!$K$30</f>
        <v>1.8549135005133021E-4</v>
      </c>
      <c r="U307" s="21">
        <f>H307/'Total x Ano'!$K$30</f>
        <v>1.0657611548882996E-4</v>
      </c>
      <c r="V307" s="21">
        <f>I307/'Total x Ano'!$K$30</f>
        <v>2.6083726797537937E-6</v>
      </c>
      <c r="W307" s="21">
        <f>J307/'Total x Ano'!$K$30</f>
        <v>9.720693575083448E-7</v>
      </c>
      <c r="X307" s="21">
        <f>K307/'Total x Ano'!$K$30</f>
        <v>5.1734410416411645E-4</v>
      </c>
      <c r="Y307" s="21">
        <f>L307/'Total x Ano'!$K$30</f>
        <v>2.917837951348447E-3</v>
      </c>
    </row>
    <row r="308" spans="1:25" x14ac:dyDescent="0.25">
      <c r="A308" s="124" t="s">
        <v>544</v>
      </c>
      <c r="B308" s="174">
        <f>'[1]SCC x Atuacao = Serv. Indústria'!B84</f>
        <v>45942.973817080405</v>
      </c>
      <c r="C308" s="174">
        <f>'[1]SCC x Atuacao = Serv. Indústria'!C84</f>
        <v>64718.543932374341</v>
      </c>
      <c r="D308" s="174">
        <f>'[1]SCC x Atuacao = Serv. Indústria'!D84</f>
        <v>350971.20716396248</v>
      </c>
      <c r="E308" s="174">
        <f>'[1]SCC x Atuacao = Serv. Indústria'!E84</f>
        <v>36841.542831622915</v>
      </c>
      <c r="F308" s="174">
        <f>'[1]SCC x Atuacao = Serv. Indústria'!F84</f>
        <v>73102.025873412247</v>
      </c>
      <c r="G308" s="174">
        <f>'[1]SCC x Atuacao = Serv. Indústria'!G84</f>
        <v>87324.314956986607</v>
      </c>
      <c r="H308" s="174">
        <f>'[1]SCC x Atuacao = Serv. Indústria'!H84</f>
        <v>17253.628614749348</v>
      </c>
      <c r="I308" s="174">
        <f>'[1]SCC x Atuacao = Serv. Indústria'!I84</f>
        <v>3582.2009206452667</v>
      </c>
      <c r="J308" s="174">
        <f>'[1]SCC x Atuacao = Serv. Indústria'!J84</f>
        <v>7913.605128457908</v>
      </c>
      <c r="K308" s="174">
        <f>'[1]SCC x Atuacao = Serv. Indústria'!K84</f>
        <v>269051.92421486217</v>
      </c>
      <c r="L308" s="174">
        <f t="shared" si="17"/>
        <v>956701.96745415358</v>
      </c>
      <c r="N308" s="124" t="s">
        <v>544</v>
      </c>
      <c r="O308" s="21">
        <f>B308/'Total x Ano'!$K$30</f>
        <v>7.073693320465193E-4</v>
      </c>
      <c r="P308" s="21">
        <f>C308/'Total x Ano'!$K$30</f>
        <v>9.9645080387563366E-4</v>
      </c>
      <c r="Q308" s="21">
        <f>D308/'Total x Ano'!$K$30</f>
        <v>5.4037918696249864E-3</v>
      </c>
      <c r="R308" s="21">
        <f>E308/'Total x Ano'!$K$30</f>
        <v>5.6723749855913089E-4</v>
      </c>
      <c r="S308" s="21">
        <f>F308/'Total x Ano'!$K$30</f>
        <v>1.1255286046394E-3</v>
      </c>
      <c r="T308" s="21">
        <f>G308/'Total x Ano'!$K$30</f>
        <v>1.3445046589382686E-3</v>
      </c>
      <c r="U308" s="21">
        <f>H308/'Total x Ano'!$K$30</f>
        <v>2.6564862338224551E-4</v>
      </c>
      <c r="V308" s="21">
        <f>I308/'Total x Ano'!$K$30</f>
        <v>5.5154006411992777E-5</v>
      </c>
      <c r="W308" s="21">
        <f>J308/'Total x Ano'!$K$30</f>
        <v>1.2184325716669321E-4</v>
      </c>
      <c r="X308" s="21">
        <f>K308/'Total x Ano'!$K$30</f>
        <v>4.1425067666591075E-3</v>
      </c>
      <c r="Y308" s="21">
        <f>L308/'Total x Ano'!$K$30</f>
        <v>1.4730035421303977E-2</v>
      </c>
    </row>
    <row r="309" spans="1:25" x14ac:dyDescent="0.25">
      <c r="A309" s="124" t="s">
        <v>545</v>
      </c>
      <c r="B309" s="174">
        <f>'[1]SCC x Atuacao = Serv. Indústria'!B85</f>
        <v>118328.05953147012</v>
      </c>
      <c r="C309" s="174">
        <f>'[1]SCC x Atuacao = Serv. Indústria'!C85</f>
        <v>101425.16335426416</v>
      </c>
      <c r="D309" s="174">
        <f>'[1]SCC x Atuacao = Serv. Indústria'!D85</f>
        <v>890024.27180641389</v>
      </c>
      <c r="E309" s="174">
        <f>'[1]SCC x Atuacao = Serv. Indústria'!E85</f>
        <v>111637.04284814923</v>
      </c>
      <c r="F309" s="174">
        <f>'[1]SCC x Atuacao = Serv. Indústria'!F85</f>
        <v>310398.8197308394</v>
      </c>
      <c r="G309" s="174">
        <f>'[1]SCC x Atuacao = Serv. Indústria'!G85</f>
        <v>206655.30872406327</v>
      </c>
      <c r="H309" s="174">
        <f>'[1]SCC x Atuacao = Serv. Indústria'!H85</f>
        <v>77934.751753190008</v>
      </c>
      <c r="I309" s="174">
        <f>'[1]SCC x Atuacao = Serv. Indústria'!I85</f>
        <v>34412.375335929515</v>
      </c>
      <c r="J309" s="174">
        <f>'[1]SCC x Atuacao = Serv. Indústria'!J85</f>
        <v>48934.309536941335</v>
      </c>
      <c r="K309" s="174">
        <f>'[1]SCC x Atuacao = Serv. Indústria'!K85</f>
        <v>567441.5339730652</v>
      </c>
      <c r="L309" s="174">
        <f t="shared" si="17"/>
        <v>2467191.6365943262</v>
      </c>
      <c r="N309" s="124" t="s">
        <v>545</v>
      </c>
      <c r="O309" s="21">
        <f>B309/'Total x Ano'!$K$30</f>
        <v>1.8218594374493603E-3</v>
      </c>
      <c r="P309" s="21">
        <f>C309/'Total x Ano'!$K$30</f>
        <v>1.5616109296769554E-3</v>
      </c>
      <c r="Q309" s="21">
        <f>D309/'Total x Ano'!$K$30</f>
        <v>1.3703420182583671E-2</v>
      </c>
      <c r="R309" s="21">
        <f>E309/'Total x Ano'!$K$30</f>
        <v>1.7188399850987769E-3</v>
      </c>
      <c r="S309" s="21">
        <f>F309/'Total x Ano'!$K$30</f>
        <v>4.7791117452523867E-3</v>
      </c>
      <c r="T309" s="21">
        <f>G309/'Total x Ano'!$K$30</f>
        <v>3.1818059553137012E-3</v>
      </c>
      <c r="U309" s="21">
        <f>H309/'Total x Ano'!$K$30</f>
        <v>1.1999365454739004E-3</v>
      </c>
      <c r="V309" s="21">
        <f>I309/'Total x Ano'!$K$30</f>
        <v>5.2983638047523942E-4</v>
      </c>
      <c r="W309" s="21">
        <f>J309/'Total x Ano'!$K$30</f>
        <v>7.5342597519090053E-4</v>
      </c>
      <c r="X309" s="21">
        <f>K309/'Total x Ano'!$K$30</f>
        <v>8.7367165316745952E-3</v>
      </c>
      <c r="Y309" s="21">
        <f>L309/'Total x Ano'!$K$30</f>
        <v>3.7986563668189491E-2</v>
      </c>
    </row>
    <row r="310" spans="1:25" x14ac:dyDescent="0.25">
      <c r="A310" s="124" t="s">
        <v>546</v>
      </c>
      <c r="B310" s="174">
        <f>'[1]SCC x Atuacao = Serv. Indústria'!B86</f>
        <v>9357.7317680253382</v>
      </c>
      <c r="C310" s="174">
        <f>'[1]SCC x Atuacao = Serv. Indústria'!C86</f>
        <v>7359.2867087954501</v>
      </c>
      <c r="D310" s="174">
        <f>'[1]SCC x Atuacao = Serv. Indústria'!D86</f>
        <v>223353.89450712834</v>
      </c>
      <c r="E310" s="174">
        <f>'[1]SCC x Atuacao = Serv. Indústria'!E86</f>
        <v>9978.9908327351841</v>
      </c>
      <c r="F310" s="174">
        <f>'[1]SCC x Atuacao = Serv. Indústria'!F86</f>
        <v>114906.46114016559</v>
      </c>
      <c r="G310" s="174">
        <f>'[1]SCC x Atuacao = Serv. Indústria'!G86</f>
        <v>35728.790282352071</v>
      </c>
      <c r="H310" s="174">
        <f>'[1]SCC x Atuacao = Serv. Indústria'!H86</f>
        <v>12583.587979821545</v>
      </c>
      <c r="I310" s="174">
        <f>'[1]SCC x Atuacao = Serv. Indústria'!I86</f>
        <v>36991.65785629984</v>
      </c>
      <c r="J310" s="174">
        <f>'[1]SCC x Atuacao = Serv. Indústria'!J86</f>
        <v>3341.4919030024748</v>
      </c>
      <c r="K310" s="174">
        <f>'[1]SCC x Atuacao = Serv. Indústria'!K86</f>
        <v>92572.696892019187</v>
      </c>
      <c r="L310" s="174">
        <f t="shared" si="17"/>
        <v>546174.58987034508</v>
      </c>
      <c r="N310" s="124" t="s">
        <v>546</v>
      </c>
      <c r="O310" s="21">
        <f>B310/'Total x Ano'!$K$30</f>
        <v>1.4407801498817361E-4</v>
      </c>
      <c r="P310" s="21">
        <f>C310/'Total x Ano'!$K$30</f>
        <v>1.1330859304549652E-4</v>
      </c>
      <c r="Q310" s="21">
        <f>D310/'Total x Ano'!$K$30</f>
        <v>3.438908761033622E-3</v>
      </c>
      <c r="R310" s="21">
        <f>E310/'Total x Ano'!$K$30</f>
        <v>1.5364334289623055E-4</v>
      </c>
      <c r="S310" s="21">
        <f>F310/'Total x Ano'!$K$30</f>
        <v>1.7691781770193113E-3</v>
      </c>
      <c r="T310" s="21">
        <f>G310/'Total x Ano'!$K$30</f>
        <v>5.5010480204182048E-4</v>
      </c>
      <c r="U310" s="21">
        <f>H310/'Total x Ano'!$K$30</f>
        <v>1.9374549543690452E-4</v>
      </c>
      <c r="V310" s="21">
        <f>I310/'Total x Ano'!$K$30</f>
        <v>5.6954877177271606E-4</v>
      </c>
      <c r="W310" s="21">
        <f>J310/'Total x Ano'!$K$30</f>
        <v>5.144788634877098E-5</v>
      </c>
      <c r="X310" s="21">
        <f>K310/'Total x Ano'!$K$30</f>
        <v>1.4253123236421322E-3</v>
      </c>
      <c r="Y310" s="21">
        <f>L310/'Total x Ano'!$K$30</f>
        <v>8.4092761682251788E-3</v>
      </c>
    </row>
    <row r="311" spans="1:25" x14ac:dyDescent="0.25">
      <c r="A311" s="124" t="s">
        <v>547</v>
      </c>
      <c r="B311" s="174">
        <f>'[1]SCC x Atuacao = Serv. Indústria'!B87</f>
        <v>203185.72769321673</v>
      </c>
      <c r="C311" s="174">
        <f>'[1]SCC x Atuacao = Serv. Indústria'!C87</f>
        <v>184462.73033151589</v>
      </c>
      <c r="D311" s="174">
        <f>'[1]SCC x Atuacao = Serv. Indústria'!D87</f>
        <v>6524940.5710811689</v>
      </c>
      <c r="E311" s="174">
        <f>'[1]SCC x Atuacao = Serv. Indústria'!E87</f>
        <v>321040.12193988863</v>
      </c>
      <c r="F311" s="174">
        <f>'[1]SCC x Atuacao = Serv. Indústria'!F87</f>
        <v>876357.41024060408</v>
      </c>
      <c r="G311" s="174">
        <f>'[1]SCC x Atuacao = Serv. Indústria'!G87</f>
        <v>358692.91052873078</v>
      </c>
      <c r="H311" s="174">
        <f>'[1]SCC x Atuacao = Serv. Indústria'!H87</f>
        <v>143787.25711771016</v>
      </c>
      <c r="I311" s="174">
        <f>'[1]SCC x Atuacao = Serv. Indústria'!I87</f>
        <v>95757.228796713534</v>
      </c>
      <c r="J311" s="174">
        <f>'[1]SCC x Atuacao = Serv. Indústria'!J87</f>
        <v>146145.47446937428</v>
      </c>
      <c r="K311" s="174">
        <f>'[1]SCC x Atuacao = Serv. Indústria'!K87</f>
        <v>672384.31725412083</v>
      </c>
      <c r="L311" s="174">
        <f t="shared" si="17"/>
        <v>9526753.7494530436</v>
      </c>
      <c r="N311" s="124" t="s">
        <v>547</v>
      </c>
      <c r="O311" s="21">
        <f>B311/'Total x Ano'!$K$30</f>
        <v>3.1283859214682047E-3</v>
      </c>
      <c r="P311" s="21">
        <f>C311/'Total x Ano'!$K$30</f>
        <v>2.8401138955783337E-3</v>
      </c>
      <c r="Q311" s="21">
        <f>D311/'Total x Ano'!$K$30</f>
        <v>0.10046243135643479</v>
      </c>
      <c r="R311" s="21">
        <f>E311/'Total x Ano'!$K$30</f>
        <v>4.9429524854206217E-3</v>
      </c>
      <c r="S311" s="21">
        <f>F311/'Total x Ano'!$K$30</f>
        <v>1.3492995868836156E-2</v>
      </c>
      <c r="T311" s="21">
        <f>G311/'Total x Ano'!$K$30</f>
        <v>5.5226804764693009E-3</v>
      </c>
      <c r="U311" s="21">
        <f>H311/'Total x Ano'!$K$30</f>
        <v>2.2138465922800664E-3</v>
      </c>
      <c r="V311" s="21">
        <f>I311/'Total x Ano'!$K$30</f>
        <v>1.4743435468988861E-3</v>
      </c>
      <c r="W311" s="21">
        <f>J311/'Total x Ano'!$K$30</f>
        <v>2.2501553135985588E-3</v>
      </c>
      <c r="X311" s="21">
        <f>K311/'Total x Ano'!$K$30</f>
        <v>1.0352487134774409E-2</v>
      </c>
      <c r="Y311" s="21">
        <f>L311/'Total x Ano'!$K$30</f>
        <v>0.14668039259175933</v>
      </c>
    </row>
    <row r="312" spans="1:25" x14ac:dyDescent="0.25">
      <c r="A312" s="124" t="s">
        <v>548</v>
      </c>
      <c r="B312" s="174">
        <f>'[1]SCC x Atuacao = Serv. Indústria'!B88</f>
        <v>1228125.0145371989</v>
      </c>
      <c r="C312" s="174">
        <f>'[1]SCC x Atuacao = Serv. Indústria'!C88</f>
        <v>561699.37733493547</v>
      </c>
      <c r="D312" s="174">
        <f>'[1]SCC x Atuacao = Serv. Indústria'!D88</f>
        <v>6932818.0373147102</v>
      </c>
      <c r="E312" s="174">
        <f>'[1]SCC x Atuacao = Serv. Indústria'!E88</f>
        <v>2930967.2080878015</v>
      </c>
      <c r="F312" s="174">
        <f>'[1]SCC x Atuacao = Serv. Indústria'!F88</f>
        <v>3861027.782844394</v>
      </c>
      <c r="G312" s="174">
        <f>'[1]SCC x Atuacao = Serv. Indústria'!G88</f>
        <v>1146688.7500896826</v>
      </c>
      <c r="H312" s="174">
        <f>'[1]SCC x Atuacao = Serv. Indústria'!H88</f>
        <v>402793.52729814767</v>
      </c>
      <c r="I312" s="174">
        <f>'[1]SCC x Atuacao = Serv. Indústria'!I88</f>
        <v>675876.78773412609</v>
      </c>
      <c r="J312" s="174">
        <f>'[1]SCC x Atuacao = Serv. Indústria'!J88</f>
        <v>78672.859459879226</v>
      </c>
      <c r="K312" s="174">
        <f>'[1]SCC x Atuacao = Serv. Indústria'!K88</f>
        <v>7624641.6807638155</v>
      </c>
      <c r="L312" s="174">
        <f t="shared" si="17"/>
        <v>25443311.025464691</v>
      </c>
      <c r="N312" s="124" t="s">
        <v>548</v>
      </c>
      <c r="O312" s="21">
        <f>B312/'Total x Ano'!$K$30</f>
        <v>1.8909049611408178E-2</v>
      </c>
      <c r="P312" s="21">
        <f>C312/'Total x Ano'!$K$30</f>
        <v>8.6483063751663924E-3</v>
      </c>
      <c r="Q312" s="21">
        <f>D312/'Total x Ano'!$K$30</f>
        <v>0.10674239076862205</v>
      </c>
      <c r="R312" s="21">
        <f>E312/'Total x Ano'!$K$30</f>
        <v>4.5127168399894252E-2</v>
      </c>
      <c r="S312" s="21">
        <f>F312/'Total x Ano'!$K$30</f>
        <v>5.9447014784844279E-2</v>
      </c>
      <c r="T312" s="21">
        <f>G312/'Total x Ano'!$K$30</f>
        <v>1.7655201390438486E-2</v>
      </c>
      <c r="U312" s="21">
        <f>H312/'Total x Ano'!$K$30</f>
        <v>6.2016836239630812E-3</v>
      </c>
      <c r="V312" s="21">
        <f>I312/'Total x Ano'!$K$30</f>
        <v>1.0406259590176829E-2</v>
      </c>
      <c r="W312" s="21">
        <f>J312/'Total x Ano'!$K$30</f>
        <v>1.2113009546986474E-3</v>
      </c>
      <c r="X312" s="21">
        <f>K312/'Total x Ano'!$K$30</f>
        <v>0.11739417901613523</v>
      </c>
      <c r="Y312" s="21">
        <f>L312/'Total x Ano'!$K$30</f>
        <v>0.3917425545153474</v>
      </c>
    </row>
    <row r="313" spans="1:25" x14ac:dyDescent="0.25">
      <c r="A313" s="124" t="s">
        <v>549</v>
      </c>
      <c r="B313" s="174">
        <f>'[1]SCC x Atuacao = Serv. Indústria'!B89</f>
        <v>90088.873842347937</v>
      </c>
      <c r="C313" s="174">
        <f>'[1]SCC x Atuacao = Serv. Indústria'!C89</f>
        <v>91530.147590906985</v>
      </c>
      <c r="D313" s="174">
        <f>'[1]SCC x Atuacao = Serv. Indústria'!D89</f>
        <v>778826.7188608353</v>
      </c>
      <c r="E313" s="174">
        <f>'[1]SCC x Atuacao = Serv. Indústria'!E89</f>
        <v>109908.23258841236</v>
      </c>
      <c r="F313" s="174">
        <f>'[1]SCC x Atuacao = Serv. Indústria'!F89</f>
        <v>592983.00677837001</v>
      </c>
      <c r="G313" s="174">
        <f>'[1]SCC x Atuacao = Serv. Indústria'!G89</f>
        <v>155556.68343323551</v>
      </c>
      <c r="H313" s="174">
        <f>'[1]SCC x Atuacao = Serv. Indústria'!H89</f>
        <v>73826.245005306497</v>
      </c>
      <c r="I313" s="174">
        <f>'[1]SCC x Atuacao = Serv. Indústria'!I89</f>
        <v>40814.421673697565</v>
      </c>
      <c r="J313" s="174">
        <f>'[1]SCC x Atuacao = Serv. Indústria'!J89</f>
        <v>36385.799481285358</v>
      </c>
      <c r="K313" s="174">
        <f>'[1]SCC x Atuacao = Serv. Indústria'!K89</f>
        <v>461856.63450676971</v>
      </c>
      <c r="L313" s="174">
        <f t="shared" si="17"/>
        <v>2431776.7637611674</v>
      </c>
      <c r="N313" s="124" t="s">
        <v>549</v>
      </c>
      <c r="O313" s="21">
        <f>B313/'Total x Ano'!$K$30</f>
        <v>1.3870696914049802E-3</v>
      </c>
      <c r="P313" s="21">
        <f>C313/'Total x Ano'!$K$30</f>
        <v>1.4092605241724353E-3</v>
      </c>
      <c r="Q313" s="21">
        <f>D313/'Total x Ano'!$K$30</f>
        <v>1.1991346883508754E-2</v>
      </c>
      <c r="R313" s="21">
        <f>E313/'Total x Ano'!$K$30</f>
        <v>1.6922220442677331E-3</v>
      </c>
      <c r="S313" s="21">
        <f>F313/'Total x Ano'!$K$30</f>
        <v>9.1299704518432515E-3</v>
      </c>
      <c r="T313" s="21">
        <f>G313/'Total x Ano'!$K$30</f>
        <v>2.3950566999350643E-3</v>
      </c>
      <c r="U313" s="21">
        <f>H313/'Total x Ano'!$K$30</f>
        <v>1.1366791759024402E-3</v>
      </c>
      <c r="V313" s="21">
        <f>I313/'Total x Ano'!$K$30</f>
        <v>6.2840664847113115E-4</v>
      </c>
      <c r="W313" s="21">
        <f>J313/'Total x Ano'!$K$30</f>
        <v>5.6022056337778068E-4</v>
      </c>
      <c r="X313" s="21">
        <f>K313/'Total x Ano'!$K$30</f>
        <v>7.1110594702262688E-3</v>
      </c>
      <c r="Y313" s="21">
        <f>L313/'Total x Ano'!$K$30</f>
        <v>3.7441292153109838E-2</v>
      </c>
    </row>
    <row r="314" spans="1:25" x14ac:dyDescent="0.25">
      <c r="A314" s="124" t="s">
        <v>550</v>
      </c>
      <c r="B314" s="174">
        <f>'[1]SCC x Atuacao = Serv. Indústria'!B90</f>
        <v>58832.56783106384</v>
      </c>
      <c r="C314" s="174">
        <f>'[1]SCC x Atuacao = Serv. Indústria'!C90</f>
        <v>28829.158266865117</v>
      </c>
      <c r="D314" s="174">
        <f>'[1]SCC x Atuacao = Serv. Indústria'!D90</f>
        <v>430059.00087347586</v>
      </c>
      <c r="E314" s="174">
        <f>'[1]SCC x Atuacao = Serv. Indústria'!E90</f>
        <v>131768.55674736216</v>
      </c>
      <c r="F314" s="174">
        <f>'[1]SCC x Atuacao = Serv. Indústria'!F90</f>
        <v>173679.1294649537</v>
      </c>
      <c r="G314" s="174">
        <f>'[1]SCC x Atuacao = Serv. Indústria'!G90</f>
        <v>148029.27457771526</v>
      </c>
      <c r="H314" s="174">
        <f>'[1]SCC x Atuacao = Serv. Indústria'!H90</f>
        <v>89598.47969498008</v>
      </c>
      <c r="I314" s="174">
        <f>'[1]SCC x Atuacao = Serv. Indústria'!I90</f>
        <v>21442.820709748241</v>
      </c>
      <c r="J314" s="174">
        <f>'[1]SCC x Atuacao = Serv. Indústria'!J90</f>
        <v>1488.8191441776448</v>
      </c>
      <c r="K314" s="174">
        <f>'[1]SCC x Atuacao = Serv. Indústria'!K90</f>
        <v>252290.13794590457</v>
      </c>
      <c r="L314" s="174">
        <f t="shared" si="17"/>
        <v>1336017.9452562465</v>
      </c>
      <c r="N314" s="124" t="s">
        <v>550</v>
      </c>
      <c r="O314" s="21">
        <f>B314/'Total x Ano'!$K$30</f>
        <v>9.0582630490865809E-4</v>
      </c>
      <c r="P314" s="21">
        <f>C314/'Total x Ano'!$K$30</f>
        <v>4.4387336587938138E-4</v>
      </c>
      <c r="Q314" s="21">
        <f>D314/'Total x Ano'!$K$30</f>
        <v>6.6214814347817967E-3</v>
      </c>
      <c r="R314" s="21">
        <f>E314/'Total x Ano'!$K$30</f>
        <v>2.0287984914129078E-3</v>
      </c>
      <c r="S314" s="21">
        <f>F314/'Total x Ano'!$K$30</f>
        <v>2.6740822283117176E-3</v>
      </c>
      <c r="T314" s="21">
        <f>G314/'Total x Ano'!$K$30</f>
        <v>2.279159583754247E-3</v>
      </c>
      <c r="U314" s="21">
        <f>H314/'Total x Ano'!$K$30</f>
        <v>1.3795192489402795E-3</v>
      </c>
      <c r="V314" s="21">
        <f>I314/'Total x Ano'!$K$30</f>
        <v>3.3014827953972844E-4</v>
      </c>
      <c r="W314" s="21">
        <f>J314/'Total x Ano'!$K$30</f>
        <v>2.29228740775043E-5</v>
      </c>
      <c r="X314" s="21">
        <f>K314/'Total x Ano'!$K$30</f>
        <v>3.8844308831913507E-3</v>
      </c>
      <c r="Y314" s="21">
        <f>L314/'Total x Ano'!$K$30</f>
        <v>2.0570242694797573E-2</v>
      </c>
    </row>
    <row r="315" spans="1:25" x14ac:dyDescent="0.25">
      <c r="A315" s="124" t="s">
        <v>551</v>
      </c>
      <c r="B315" s="174">
        <f>'[1]SCC x Atuacao = Serv. Indústria'!B91</f>
        <v>280270.0139349376</v>
      </c>
      <c r="C315" s="174">
        <f>'[1]SCC x Atuacao = Serv. Indústria'!C91</f>
        <v>42723.965782281695</v>
      </c>
      <c r="D315" s="174">
        <f>'[1]SCC x Atuacao = Serv. Indústria'!D91</f>
        <v>735933.24942430248</v>
      </c>
      <c r="E315" s="174">
        <f>'[1]SCC x Atuacao = Serv. Indústria'!E91</f>
        <v>116303.73472560523</v>
      </c>
      <c r="F315" s="174">
        <f>'[1]SCC x Atuacao = Serv. Indústria'!F91</f>
        <v>419773.54262770567</v>
      </c>
      <c r="G315" s="174">
        <f>'[1]SCC x Atuacao = Serv. Indústria'!G91</f>
        <v>167154.26188530299</v>
      </c>
      <c r="H315" s="174">
        <f>'[1]SCC x Atuacao = Serv. Indústria'!H91</f>
        <v>86638.065348349832</v>
      </c>
      <c r="I315" s="174">
        <f>'[1]SCC x Atuacao = Serv. Indústria'!I91</f>
        <v>32216.3240084637</v>
      </c>
      <c r="J315" s="174">
        <f>'[1]SCC x Atuacao = Serv. Indústria'!J91</f>
        <v>30715.008621223576</v>
      </c>
      <c r="K315" s="174">
        <f>'[1]SCC x Atuacao = Serv. Indústria'!K91</f>
        <v>452254.09151802934</v>
      </c>
      <c r="L315" s="174">
        <f t="shared" si="17"/>
        <v>2363982.257876202</v>
      </c>
      <c r="N315" s="124" t="s">
        <v>551</v>
      </c>
      <c r="O315" s="21">
        <f>B315/'Total x Ano'!$K$30</f>
        <v>4.3152281203904051E-3</v>
      </c>
      <c r="P315" s="21">
        <f>C315/'Total x Ano'!$K$30</f>
        <v>6.5780729079743057E-4</v>
      </c>
      <c r="Q315" s="21">
        <f>D315/'Total x Ano'!$K$30</f>
        <v>1.1330929798944719E-2</v>
      </c>
      <c r="R315" s="21">
        <f>E315/'Total x Ano'!$K$30</f>
        <v>1.7906915532921207E-3</v>
      </c>
      <c r="S315" s="21">
        <f>F315/'Total x Ano'!$K$30</f>
        <v>6.4631195107568021E-3</v>
      </c>
      <c r="T315" s="21">
        <f>G315/'Total x Ano'!$K$30</f>
        <v>2.5736209207810846E-3</v>
      </c>
      <c r="U315" s="21">
        <f>H315/'Total x Ano'!$K$30</f>
        <v>1.3339386923290695E-3</v>
      </c>
      <c r="V315" s="21">
        <f>I315/'Total x Ano'!$K$30</f>
        <v>4.9602447777093855E-4</v>
      </c>
      <c r="W315" s="21">
        <f>J315/'Total x Ano'!$K$30</f>
        <v>4.7290920301986468E-4</v>
      </c>
      <c r="X315" s="21">
        <f>K315/'Total x Ano'!$K$30</f>
        <v>6.9632121748609875E-3</v>
      </c>
      <c r="Y315" s="21">
        <f>L315/'Total x Ano'!$K$30</f>
        <v>3.6397481742943417E-2</v>
      </c>
    </row>
    <row r="316" spans="1:25" x14ac:dyDescent="0.25">
      <c r="A316" s="124" t="s">
        <v>552</v>
      </c>
      <c r="B316" s="174">
        <f>'[1]SCC x Atuacao = Serv. Indústria'!B92</f>
        <v>8911.4994439948387</v>
      </c>
      <c r="C316" s="174">
        <f>'[1]SCC x Atuacao = Serv. Indústria'!C92</f>
        <v>18840.02194837957</v>
      </c>
      <c r="D316" s="174">
        <f>'[1]SCC x Atuacao = Serv. Indústria'!D92</f>
        <v>167294.29614191642</v>
      </c>
      <c r="E316" s="174">
        <f>'[1]SCC x Atuacao = Serv. Indústria'!E92</f>
        <v>6499.1631045928607</v>
      </c>
      <c r="F316" s="174">
        <f>'[1]SCC x Atuacao = Serv. Indústria'!F92</f>
        <v>25181.898005104173</v>
      </c>
      <c r="G316" s="174">
        <f>'[1]SCC x Atuacao = Serv. Indústria'!G92</f>
        <v>17178.677088832039</v>
      </c>
      <c r="H316" s="174">
        <f>'[1]SCC x Atuacao = Serv. Indústria'!H92</f>
        <v>23482.593973463703</v>
      </c>
      <c r="I316" s="174">
        <f>'[1]SCC x Atuacao = Serv. Indústria'!I92</f>
        <v>3265.2353189340447</v>
      </c>
      <c r="J316" s="174">
        <f>'[1]SCC x Atuacao = Serv. Indústria'!J92</f>
        <v>666.11489865367071</v>
      </c>
      <c r="K316" s="174">
        <f>'[1]SCC x Atuacao = Serv. Indústria'!K92</f>
        <v>81775.191179081768</v>
      </c>
      <c r="L316" s="174">
        <f t="shared" si="17"/>
        <v>353094.69110295305</v>
      </c>
      <c r="N316" s="124" t="s">
        <v>552</v>
      </c>
      <c r="O316" s="21">
        <f>B316/'Total x Ano'!$K$30</f>
        <v>1.3720751804899485E-4</v>
      </c>
      <c r="P316" s="21">
        <f>C316/'Total x Ano'!$K$30</f>
        <v>2.9007381617104732E-4</v>
      </c>
      <c r="Q316" s="21">
        <f>D316/'Total x Ano'!$K$30</f>
        <v>2.5757769836201746E-3</v>
      </c>
      <c r="R316" s="21">
        <f>E316/'Total x Ano'!$K$30</f>
        <v>1.0006554391670821E-4</v>
      </c>
      <c r="S316" s="21">
        <f>F316/'Total x Ano'!$K$30</f>
        <v>3.8771766151784765E-4</v>
      </c>
      <c r="T316" s="21">
        <f>G316/'Total x Ano'!$K$30</f>
        <v>2.6449461861461585E-4</v>
      </c>
      <c r="U316" s="21">
        <f>H316/'Total x Ano'!$K$30</f>
        <v>3.6155401868115795E-4</v>
      </c>
      <c r="V316" s="21">
        <f>I316/'Total x Ano'!$K$30</f>
        <v>5.0273788016534144E-5</v>
      </c>
      <c r="W316" s="21">
        <f>J316/'Total x Ano'!$K$30</f>
        <v>1.0255958893799471E-5</v>
      </c>
      <c r="X316" s="21">
        <f>K316/'Total x Ano'!$K$30</f>
        <v>1.2590665678854712E-3</v>
      </c>
      <c r="Y316" s="21">
        <f>L316/'Total x Ano'!$K$30</f>
        <v>5.4364864753663504E-3</v>
      </c>
    </row>
    <row r="317" spans="1:25" x14ac:dyDescent="0.25">
      <c r="A317" s="124" t="s">
        <v>553</v>
      </c>
      <c r="B317" s="174">
        <f>'[1]SCC x Atuacao = Serv. Indústria'!B93</f>
        <v>11623.805931387466</v>
      </c>
      <c r="C317" s="174">
        <f>'[1]SCC x Atuacao = Serv. Indústria'!C93</f>
        <v>6264.307289383125</v>
      </c>
      <c r="D317" s="174">
        <f>'[1]SCC x Atuacao = Serv. Indústria'!D93</f>
        <v>178267.75279377677</v>
      </c>
      <c r="E317" s="174">
        <f>'[1]SCC x Atuacao = Serv. Indústria'!E93</f>
        <v>13179.99054190473</v>
      </c>
      <c r="F317" s="174">
        <f>'[1]SCC x Atuacao = Serv. Indústria'!F93</f>
        <v>10110.089359374902</v>
      </c>
      <c r="G317" s="174">
        <f>'[1]SCC x Atuacao = Serv. Indústria'!G93</f>
        <v>26681.952209698578</v>
      </c>
      <c r="H317" s="174">
        <f>'[1]SCC x Atuacao = Serv. Indústria'!H93</f>
        <v>10781.7096688196</v>
      </c>
      <c r="I317" s="174">
        <f>'[1]SCC x Atuacao = Serv. Indústria'!I93</f>
        <v>12184.246151974461</v>
      </c>
      <c r="J317" s="174">
        <f>'[1]SCC x Atuacao = Serv. Indústria'!J93</f>
        <v>337.37608035495134</v>
      </c>
      <c r="K317" s="174">
        <f>'[1]SCC x Atuacao = Serv. Indústria'!K93</f>
        <v>92685.445681694808</v>
      </c>
      <c r="L317" s="174">
        <f t="shared" si="17"/>
        <v>362116.67570836935</v>
      </c>
      <c r="N317" s="124" t="s">
        <v>553</v>
      </c>
      <c r="O317" s="21">
        <f>B317/'Total x Ano'!$K$30</f>
        <v>1.7896803698995808E-4</v>
      </c>
      <c r="P317" s="21">
        <f>C317/'Total x Ano'!$K$30</f>
        <v>9.6449543746723819E-5</v>
      </c>
      <c r="Q317" s="21">
        <f>D317/'Total x Ano'!$K$30</f>
        <v>2.7447317999316529E-3</v>
      </c>
      <c r="R317" s="21">
        <f>E317/'Total x Ano'!$K$30</f>
        <v>2.02928115692426E-4</v>
      </c>
      <c r="S317" s="21">
        <f>F317/'Total x Ano'!$K$30</f>
        <v>1.5566182514752409E-4</v>
      </c>
      <c r="T317" s="21">
        <f>G317/'Total x Ano'!$K$30</f>
        <v>4.1081351824149383E-4</v>
      </c>
      <c r="U317" s="21">
        <f>H317/'Total x Ano'!$K$30</f>
        <v>1.6600254909744281E-4</v>
      </c>
      <c r="V317" s="21">
        <f>I317/'Total x Ano'!$K$30</f>
        <v>1.8759695652979948E-4</v>
      </c>
      <c r="W317" s="21">
        <f>J317/'Total x Ano'!$K$30</f>
        <v>5.194472033075732E-6</v>
      </c>
      <c r="X317" s="21">
        <f>K317/'Total x Ano'!$K$30</f>
        <v>1.4270482808389701E-3</v>
      </c>
      <c r="Y317" s="21">
        <f>L317/'Total x Ano'!$K$30</f>
        <v>5.5753950982490664E-3</v>
      </c>
    </row>
    <row r="318" spans="1:25" x14ac:dyDescent="0.25">
      <c r="A318" s="124" t="s">
        <v>554</v>
      </c>
      <c r="B318" s="174">
        <f>'[1]SCC x Atuacao = Serv. Indústria'!B94</f>
        <v>60311.157287564223</v>
      </c>
      <c r="C318" s="174">
        <f>'[1]SCC x Atuacao = Serv. Indústria'!C94</f>
        <v>32309.386073149479</v>
      </c>
      <c r="D318" s="174">
        <f>'[1]SCC x Atuacao = Serv. Indústria'!D94</f>
        <v>337422.54515639564</v>
      </c>
      <c r="E318" s="174">
        <f>'[1]SCC x Atuacao = Serv. Indústria'!E94</f>
        <v>29630.355375433472</v>
      </c>
      <c r="F318" s="174">
        <f>'[1]SCC x Atuacao = Serv. Indústria'!F94</f>
        <v>74610.642192885804</v>
      </c>
      <c r="G318" s="174">
        <f>'[1]SCC x Atuacao = Serv. Indústria'!G94</f>
        <v>48553.850707561927</v>
      </c>
      <c r="H318" s="174">
        <f>'[1]SCC x Atuacao = Serv. Indústria'!H94</f>
        <v>35322.289848286644</v>
      </c>
      <c r="I318" s="174">
        <f>'[1]SCC x Atuacao = Serv. Indústria'!I94</f>
        <v>3269.6861511514803</v>
      </c>
      <c r="J318" s="174">
        <f>'[1]SCC x Atuacao = Serv. Indústria'!J94</f>
        <v>2446.863244513765</v>
      </c>
      <c r="K318" s="174">
        <f>'[1]SCC x Atuacao = Serv. Indústria'!K94</f>
        <v>189126.7848007672</v>
      </c>
      <c r="L318" s="174">
        <f t="shared" si="17"/>
        <v>813003.56083770958</v>
      </c>
      <c r="N318" s="124" t="s">
        <v>554</v>
      </c>
      <c r="O318" s="21">
        <f>B318/'Total x Ano'!$K$30</f>
        <v>9.2859167574381419E-4</v>
      </c>
      <c r="P318" s="21">
        <f>C318/'Total x Ano'!$K$30</f>
        <v>4.9745732473460583E-4</v>
      </c>
      <c r="Q318" s="21">
        <f>D318/'Total x Ano'!$K$30</f>
        <v>5.1951874368215186E-3</v>
      </c>
      <c r="R318" s="21">
        <f>E318/'Total x Ano'!$K$30</f>
        <v>4.5620914252679766E-4</v>
      </c>
      <c r="S318" s="21">
        <f>F318/'Total x Ano'!$K$30</f>
        <v>1.1487562895182519E-3</v>
      </c>
      <c r="T318" s="21">
        <f>G318/'Total x Ano'!$K$30</f>
        <v>7.4756817179574332E-4</v>
      </c>
      <c r="U318" s="21">
        <f>H318/'Total x Ano'!$K$30</f>
        <v>5.4384604435525163E-4</v>
      </c>
      <c r="V318" s="21">
        <f>I318/'Total x Ano'!$K$30</f>
        <v>5.0342316062307443E-5</v>
      </c>
      <c r="W318" s="21">
        <f>J318/'Total x Ano'!$K$30</f>
        <v>3.7673573891235603E-5</v>
      </c>
      <c r="X318" s="21">
        <f>K318/'Total x Ano'!$K$30</f>
        <v>2.9119248564377356E-3</v>
      </c>
      <c r="Y318" s="21">
        <f>L318/'Total x Ano'!$K$30</f>
        <v>1.2517556831887261E-2</v>
      </c>
    </row>
    <row r="319" spans="1:25" x14ac:dyDescent="0.25">
      <c r="A319" s="124" t="s">
        <v>555</v>
      </c>
      <c r="B319" s="174">
        <f>'[1]SCC x Atuacao = Serv. Indústria'!B95</f>
        <v>16544.283296287813</v>
      </c>
      <c r="C319" s="174">
        <f>'[1]SCC x Atuacao = Serv. Indústria'!C95</f>
        <v>21170.810716878383</v>
      </c>
      <c r="D319" s="174">
        <f>'[1]SCC x Atuacao = Serv. Indústria'!D95</f>
        <v>1400821.3125288582</v>
      </c>
      <c r="E319" s="174">
        <f>'[1]SCC x Atuacao = Serv. Indústria'!E95</f>
        <v>43341.838071554928</v>
      </c>
      <c r="F319" s="174">
        <f>'[1]SCC x Atuacao = Serv. Indústria'!F95</f>
        <v>267706.07000705996</v>
      </c>
      <c r="G319" s="174">
        <f>'[1]SCC x Atuacao = Serv. Indústria'!G95</f>
        <v>108207.92521444602</v>
      </c>
      <c r="H319" s="174">
        <f>'[1]SCC x Atuacao = Serv. Indústria'!H95</f>
        <v>22421.746887900033</v>
      </c>
      <c r="I319" s="174">
        <f>'[1]SCC x Atuacao = Serv. Indústria'!I95</f>
        <v>2034.2422816952669</v>
      </c>
      <c r="J319" s="174">
        <f>'[1]SCC x Atuacao = Serv. Indústria'!J95</f>
        <v>10201.922216342924</v>
      </c>
      <c r="K319" s="174">
        <f>'[1]SCC x Atuacao = Serv. Indústria'!K95</f>
        <v>252703.7447843733</v>
      </c>
      <c r="L319" s="174">
        <f t="shared" si="17"/>
        <v>2145153.8960053967</v>
      </c>
      <c r="N319" s="124" t="s">
        <v>555</v>
      </c>
      <c r="O319" s="21">
        <f>B319/'Total x Ano'!$K$30</f>
        <v>2.5472705948635513E-4</v>
      </c>
      <c r="P319" s="21">
        <f>C319/'Total x Ano'!$K$30</f>
        <v>3.2596022833232492E-4</v>
      </c>
      <c r="Q319" s="21">
        <f>D319/'Total x Ano'!$K$30</f>
        <v>2.156799949662111E-2</v>
      </c>
      <c r="R319" s="21">
        <f>E319/'Total x Ano'!$K$30</f>
        <v>6.6732047360299753E-4</v>
      </c>
      <c r="S319" s="21">
        <f>F319/'Total x Ano'!$K$30</f>
        <v>4.121785078163377E-3</v>
      </c>
      <c r="T319" s="21">
        <f>G319/'Total x Ano'!$K$30</f>
        <v>1.6660429532888816E-3</v>
      </c>
      <c r="U319" s="21">
        <f>H319/'Total x Ano'!$K$30</f>
        <v>3.4522049405329229E-4</v>
      </c>
      <c r="V319" s="21">
        <f>I319/'Total x Ano'!$K$30</f>
        <v>3.1320580373240885E-5</v>
      </c>
      <c r="W319" s="21">
        <f>J319/'Total x Ano'!$K$30</f>
        <v>1.5707574639154339E-4</v>
      </c>
      <c r="X319" s="21">
        <f>K319/'Total x Ano'!$K$30</f>
        <v>3.8907990559226666E-3</v>
      </c>
      <c r="Y319" s="21">
        <f>L319/'Total x Ano'!$K$30</f>
        <v>3.3028251166235784E-2</v>
      </c>
    </row>
    <row r="320" spans="1:25" x14ac:dyDescent="0.25">
      <c r="A320" s="178" t="s">
        <v>95</v>
      </c>
      <c r="B320" s="174">
        <f>'[1]SCC x Atuacao = Serv. Indústria'!B96</f>
        <v>2356324.5511007491</v>
      </c>
      <c r="C320" s="174">
        <f>'[1]SCC x Atuacao = Serv. Indústria'!C96</f>
        <v>1381422.6197324523</v>
      </c>
      <c r="D320" s="174">
        <f>'[1]SCC x Atuacao = Serv. Indústria'!D96</f>
        <v>21171719.464352738</v>
      </c>
      <c r="E320" s="174">
        <f>'[1]SCC x Atuacao = Serv. Indústria'!E96</f>
        <v>3970331.2593847755</v>
      </c>
      <c r="F320" s="174">
        <f>'[1]SCC x Atuacao = Serv. Indústria'!F96</f>
        <v>7289623.2631822815</v>
      </c>
      <c r="G320" s="174">
        <f>'[1]SCC x Atuacao = Serv. Indústria'!G96</f>
        <v>2768137.0226715421</v>
      </c>
      <c r="H320" s="174">
        <f>'[1]SCC x Atuacao = Serv. Indústria'!H96</f>
        <v>1208214.576013007</v>
      </c>
      <c r="I320" s="174">
        <f>'[1]SCC x Atuacao = Serv. Indústria'!I96</f>
        <v>984743.6583071762</v>
      </c>
      <c r="J320" s="174">
        <f>'[1]SCC x Atuacao = Serv. Indústria'!J96</f>
        <v>461643.28258189542</v>
      </c>
      <c r="K320" s="174">
        <f>'[1]SCC x Atuacao = Serv. Indústria'!K96</f>
        <v>11784298.001658425</v>
      </c>
      <c r="L320" s="174">
        <f t="shared" si="17"/>
        <v>53376457.698985048</v>
      </c>
      <c r="N320" s="124" t="s">
        <v>95</v>
      </c>
      <c r="O320" s="21">
        <f>B320/'Total x Ano'!$K$30</f>
        <v>3.6279578471197733E-2</v>
      </c>
      <c r="P320" s="21">
        <f>C320/'Total x Ano'!$K$30</f>
        <v>2.1269324003375875E-2</v>
      </c>
      <c r="Q320" s="21">
        <f>D320/'Total x Ano'!$K$30</f>
        <v>0.32597422002769261</v>
      </c>
      <c r="R320" s="21">
        <f>E320/'Total x Ano'!$K$30</f>
        <v>6.1129925592894485E-2</v>
      </c>
      <c r="S320" s="21">
        <f>F320/'Total x Ano'!$K$30</f>
        <v>0.11223600716571339</v>
      </c>
      <c r="T320" s="21">
        <f>G320/'Total x Ano'!$K$30</f>
        <v>4.2620123907008402E-2</v>
      </c>
      <c r="U320" s="21">
        <f>H320/'Total x Ano'!$K$30</f>
        <v>1.8602494932216405E-2</v>
      </c>
      <c r="V320" s="21">
        <f>I320/'Total x Ano'!$K$30</f>
        <v>1.5161784402271837E-2</v>
      </c>
      <c r="W320" s="21">
        <f>J320/'Total x Ano'!$K$30</f>
        <v>7.1077745586053962E-3</v>
      </c>
      <c r="X320" s="21">
        <f>K320/'Total x Ano'!$K$30</f>
        <v>0.18143908226879296</v>
      </c>
      <c r="Y320" s="21">
        <f>L320/'Total x Ano'!$K$30</f>
        <v>0.82182031532976918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288"/>
  <sheetViews>
    <sheetView topLeftCell="A251" workbookViewId="0">
      <selection activeCell="P267" sqref="P267"/>
    </sheetView>
  </sheetViews>
  <sheetFormatPr defaultRowHeight="15" x14ac:dyDescent="0.25"/>
  <cols>
    <col min="1" max="1" width="24.7109375" style="11" customWidth="1"/>
    <col min="2" max="11" width="12" style="11" customWidth="1"/>
    <col min="12" max="12" width="12" style="134" customWidth="1"/>
    <col min="13" max="16384" width="9.140625" style="11"/>
  </cols>
  <sheetData>
    <row r="1" spans="1:13" s="167" customFormat="1" x14ac:dyDescent="0.25">
      <c r="A1" s="167" t="s">
        <v>942</v>
      </c>
    </row>
    <row r="2" spans="1:13" x14ac:dyDescent="0.25">
      <c r="A2" s="1"/>
    </row>
    <row r="3" spans="1:13" s="124" customFormat="1" x14ac:dyDescent="0.25">
      <c r="B3" s="124">
        <v>2008</v>
      </c>
      <c r="C3" s="124">
        <v>2008</v>
      </c>
      <c r="D3" s="124">
        <v>2008</v>
      </c>
      <c r="E3" s="124">
        <v>2008</v>
      </c>
      <c r="F3" s="124">
        <v>2008</v>
      </c>
      <c r="G3" s="124">
        <v>2008</v>
      </c>
      <c r="H3" s="124">
        <v>2008</v>
      </c>
      <c r="I3" s="124">
        <v>2008</v>
      </c>
      <c r="J3" s="124">
        <v>2008</v>
      </c>
      <c r="K3" s="124">
        <v>2008</v>
      </c>
      <c r="L3" s="124">
        <v>2008</v>
      </c>
    </row>
    <row r="4" spans="1:13" s="134" customFormat="1" x14ac:dyDescent="0.25">
      <c r="A4" s="124"/>
      <c r="B4" s="124" t="s">
        <v>780</v>
      </c>
      <c r="C4" s="124" t="s">
        <v>782</v>
      </c>
      <c r="D4" s="124" t="s">
        <v>23</v>
      </c>
      <c r="E4" s="124" t="s">
        <v>787</v>
      </c>
      <c r="F4" s="124" t="s">
        <v>788</v>
      </c>
      <c r="G4" s="124" t="s">
        <v>791</v>
      </c>
      <c r="H4" s="124" t="s">
        <v>25</v>
      </c>
      <c r="I4" s="124" t="s">
        <v>24</v>
      </c>
      <c r="J4" s="124" t="s">
        <v>35</v>
      </c>
      <c r="K4" s="124" t="s">
        <v>795</v>
      </c>
      <c r="L4" s="124" t="s">
        <v>935</v>
      </c>
    </row>
    <row r="5" spans="1:13" x14ac:dyDescent="0.25">
      <c r="A5" s="124" t="s">
        <v>529</v>
      </c>
      <c r="B5" s="17">
        <f>+'SCC x Atuacao = Serv. Indústria'!B37/'SCC x Atuacao = Serv. Indústria'!B5-1</f>
        <v>-0.60827900563802229</v>
      </c>
      <c r="C5" s="17">
        <f>+'SCC x Atuacao = Serv. Indústria'!C37/'SCC x Atuacao = Serv. Indústria'!C5-1</f>
        <v>-0.78563257054509783</v>
      </c>
      <c r="D5" s="17">
        <f>+'SCC x Atuacao = Serv. Indústria'!D37/'SCC x Atuacao = Serv. Indústria'!D5-1</f>
        <v>0.18439084178112908</v>
      </c>
      <c r="E5" s="17" t="e">
        <f>+'SCC x Atuacao = Serv. Indústria'!E37/'SCC x Atuacao = Serv. Indústria'!E5-1</f>
        <v>#DIV/0!</v>
      </c>
      <c r="F5" s="17">
        <f>+'SCC x Atuacao = Serv. Indústria'!F37/'SCC x Atuacao = Serv. Indústria'!F5-1</f>
        <v>0.1607100176691878</v>
      </c>
      <c r="G5" s="17">
        <f>+'SCC x Atuacao = Serv. Indústria'!G37/'SCC x Atuacao = Serv. Indústria'!G5-1</f>
        <v>2.5495427411436067E-2</v>
      </c>
      <c r="H5" s="17">
        <f>+'SCC x Atuacao = Serv. Indústria'!H37/'SCC x Atuacao = Serv. Indústria'!H5-1</f>
        <v>6.6285109973995837E-2</v>
      </c>
      <c r="I5" s="17">
        <f>+'SCC x Atuacao = Serv. Indústria'!I37/'SCC x Atuacao = Serv. Indústria'!I5-1</f>
        <v>0.21954983069114276</v>
      </c>
      <c r="J5" s="17">
        <f>+'SCC x Atuacao = Serv. Indústria'!J37/'SCC x Atuacao = Serv. Indústria'!J5-1</f>
        <v>10.28049177350711</v>
      </c>
      <c r="K5" s="17">
        <f>+'SCC x Atuacao = Serv. Indústria'!K37/'SCC x Atuacao = Serv. Indústria'!K5-1</f>
        <v>0.14982650011216792</v>
      </c>
      <c r="L5" s="17">
        <f>+'SCC x Atuacao = Serv. Indústria'!L37/'SCC x Atuacao = Serv. Indústria'!L5-1</f>
        <v>0.12583340371362151</v>
      </c>
    </row>
    <row r="6" spans="1:13" x14ac:dyDescent="0.25">
      <c r="A6" s="124" t="s">
        <v>530</v>
      </c>
      <c r="B6" s="17">
        <f>+'SCC x Atuacao = Serv. Indústria'!B38/'SCC x Atuacao = Serv. Indústria'!B6-1</f>
        <v>2.2217187719972107</v>
      </c>
      <c r="C6" s="17">
        <f>+'SCC x Atuacao = Serv. Indústria'!C38/'SCC x Atuacao = Serv. Indústria'!C6-1</f>
        <v>-0.31498793283437432</v>
      </c>
      <c r="D6" s="17">
        <f>+'SCC x Atuacao = Serv. Indústria'!D38/'SCC x Atuacao = Serv. Indústria'!D6-1</f>
        <v>-0.12376516406916227</v>
      </c>
      <c r="E6" s="17" t="e">
        <f>+'SCC x Atuacao = Serv. Indústria'!E38/'SCC x Atuacao = Serv. Indústria'!E6-1</f>
        <v>#DIV/0!</v>
      </c>
      <c r="F6" s="17">
        <f>+'SCC x Atuacao = Serv. Indústria'!F38/'SCC x Atuacao = Serv. Indústria'!F6-1</f>
        <v>1.4818576044366205E-2</v>
      </c>
      <c r="G6" s="17">
        <f>+'SCC x Atuacao = Serv. Indústria'!G38/'SCC x Atuacao = Serv. Indústria'!G6-1</f>
        <v>0.1565931321295444</v>
      </c>
      <c r="H6" s="17">
        <f>+'SCC x Atuacao = Serv. Indústria'!H38/'SCC x Atuacao = Serv. Indústria'!H6-1</f>
        <v>-5.9950442671285353E-2</v>
      </c>
      <c r="I6" s="17">
        <f>+'SCC x Atuacao = Serv. Indústria'!I38/'SCC x Atuacao = Serv. Indústria'!I6-1</f>
        <v>0.51816909300368419</v>
      </c>
      <c r="J6" s="17">
        <f>+'SCC x Atuacao = Serv. Indústria'!J38/'SCC x Atuacao = Serv. Indústria'!J6-1</f>
        <v>0.12088195721803174</v>
      </c>
      <c r="K6" s="17">
        <f>+'SCC x Atuacao = Serv. Indústria'!K38/'SCC x Atuacao = Serv. Indústria'!K6-1</f>
        <v>0.72091471399068285</v>
      </c>
      <c r="L6" s="17">
        <f>+'SCC x Atuacao = Serv. Indústria'!L38/'SCC x Atuacao = Serv. Indústria'!L6-1</f>
        <v>6.6483711061338324E-2</v>
      </c>
      <c r="M6" s="17"/>
    </row>
    <row r="7" spans="1:13" x14ac:dyDescent="0.25">
      <c r="A7" s="124" t="s">
        <v>531</v>
      </c>
      <c r="B7" s="17">
        <f>+'SCC x Atuacao = Serv. Indústria'!B39/'SCC x Atuacao = Serv. Indústria'!B7-1</f>
        <v>1.1664504502366499</v>
      </c>
      <c r="C7" s="17">
        <f>+'SCC x Atuacao = Serv. Indústria'!C39/'SCC x Atuacao = Serv. Indústria'!C7-1</f>
        <v>5.3333865308733461</v>
      </c>
      <c r="D7" s="17">
        <f>+'SCC x Atuacao = Serv. Indústria'!D39/'SCC x Atuacao = Serv. Indústria'!D7-1</f>
        <v>0.15004043779254528</v>
      </c>
      <c r="E7" s="17">
        <f>+'SCC x Atuacao = Serv. Indústria'!E39/'SCC x Atuacao = Serv. Indústria'!E7-1</f>
        <v>1.887160604553658</v>
      </c>
      <c r="F7" s="17">
        <f>+'SCC x Atuacao = Serv. Indústria'!F39/'SCC x Atuacao = Serv. Indústria'!F7-1</f>
        <v>-8.2407214831012765E-2</v>
      </c>
      <c r="G7" s="17">
        <f>+'SCC x Atuacao = Serv. Indústria'!G39/'SCC x Atuacao = Serv. Indústria'!G7-1</f>
        <v>-0.61668589510759853</v>
      </c>
      <c r="H7" s="17">
        <f>+'SCC x Atuacao = Serv. Indústria'!H39/'SCC x Atuacao = Serv. Indústria'!H7-1</f>
        <v>3.069428229892468E-2</v>
      </c>
      <c r="I7" s="17">
        <f>+'SCC x Atuacao = Serv. Indústria'!I39/'SCC x Atuacao = Serv. Indústria'!I7-1</f>
        <v>0.34450660819327084</v>
      </c>
      <c r="J7" s="17">
        <f>+'SCC x Atuacao = Serv. Indústria'!J39/'SCC x Atuacao = Serv. Indústria'!J7-1</f>
        <v>1.7671221026325012E-2</v>
      </c>
      <c r="K7" s="17">
        <f>+'SCC x Atuacao = Serv. Indústria'!K39/'SCC x Atuacao = Serv. Indústria'!K7-1</f>
        <v>0.2504319327682083</v>
      </c>
      <c r="L7" s="17">
        <f>+'SCC x Atuacao = Serv. Indústria'!L39/'SCC x Atuacao = Serv. Indústria'!L7-1</f>
        <v>0.17558899140739692</v>
      </c>
      <c r="M7" s="17"/>
    </row>
    <row r="8" spans="1:13" x14ac:dyDescent="0.25">
      <c r="A8" s="124" t="s">
        <v>532</v>
      </c>
      <c r="B8" s="17">
        <f>+'SCC x Atuacao = Serv. Indústria'!B40/'SCC x Atuacao = Serv. Indústria'!B8-1</f>
        <v>-0.41143793862087441</v>
      </c>
      <c r="C8" s="17">
        <f>+'SCC x Atuacao = Serv. Indústria'!C40/'SCC x Atuacao = Serv. Indústria'!C8-1</f>
        <v>0.21129538796597891</v>
      </c>
      <c r="D8" s="17">
        <f>+'SCC x Atuacao = Serv. Indústria'!D40/'SCC x Atuacao = Serv. Indústria'!D8-1</f>
        <v>0.15570174231546408</v>
      </c>
      <c r="E8" s="17">
        <f>+'SCC x Atuacao = Serv. Indústria'!E40/'SCC x Atuacao = Serv. Indústria'!E8-1</f>
        <v>-0.47397765274191628</v>
      </c>
      <c r="F8" s="17">
        <f>+'SCC x Atuacao = Serv. Indústria'!F40/'SCC x Atuacao = Serv. Indústria'!F8-1</f>
        <v>0.23392260066738224</v>
      </c>
      <c r="G8" s="17">
        <f>+'SCC x Atuacao = Serv. Indústria'!G40/'SCC x Atuacao = Serv. Indústria'!G8-1</f>
        <v>-0.33869462129730732</v>
      </c>
      <c r="H8" s="17">
        <f>+'SCC x Atuacao = Serv. Indústria'!H40/'SCC x Atuacao = Serv. Indústria'!H8-1</f>
        <v>-8.7735069777057917E-2</v>
      </c>
      <c r="I8" s="17">
        <f>+'SCC x Atuacao = Serv. Indústria'!I40/'SCC x Atuacao = Serv. Indústria'!I8-1</f>
        <v>-0.13115787537999302</v>
      </c>
      <c r="J8" s="17">
        <f>+'SCC x Atuacao = Serv. Indústria'!J40/'SCC x Atuacao = Serv. Indústria'!J8-1</f>
        <v>0.14524570339982934</v>
      </c>
      <c r="K8" s="17">
        <f>+'SCC x Atuacao = Serv. Indústria'!K40/'SCC x Atuacao = Serv. Indústria'!K8-1</f>
        <v>1.404921321030117E-2</v>
      </c>
      <c r="L8" s="17">
        <f>+'SCC x Atuacao = Serv. Indústria'!L40/'SCC x Atuacao = Serv. Indústria'!L8-1</f>
        <v>6.5688124090691691E-2</v>
      </c>
      <c r="M8" s="17"/>
    </row>
    <row r="9" spans="1:13" x14ac:dyDescent="0.25">
      <c r="A9" s="124" t="s">
        <v>533</v>
      </c>
      <c r="B9" s="17">
        <f>+'SCC x Atuacao = Serv. Indústria'!B41/'SCC x Atuacao = Serv. Indústria'!B9-1</f>
        <v>0.43309650655932908</v>
      </c>
      <c r="C9" s="17">
        <f>+'SCC x Atuacao = Serv. Indústria'!C41/'SCC x Atuacao = Serv. Indústria'!C9-1</f>
        <v>0.53206957540876565</v>
      </c>
      <c r="D9" s="17">
        <f>+'SCC x Atuacao = Serv. Indústria'!D41/'SCC x Atuacao = Serv. Indústria'!D9-1</f>
        <v>0.14336229300941561</v>
      </c>
      <c r="E9" s="17">
        <f>+'SCC x Atuacao = Serv. Indústria'!E41/'SCC x Atuacao = Serv. Indústria'!E9-1</f>
        <v>-0.21587789529947687</v>
      </c>
      <c r="F9" s="17">
        <f>+'SCC x Atuacao = Serv. Indústria'!F41/'SCC x Atuacao = Serv. Indústria'!F9-1</f>
        <v>0.1082371989445392</v>
      </c>
      <c r="G9" s="17">
        <f>+'SCC x Atuacao = Serv. Indústria'!G41/'SCC x Atuacao = Serv. Indústria'!G9-1</f>
        <v>0.44096916205742986</v>
      </c>
      <c r="H9" s="17">
        <f>+'SCC x Atuacao = Serv. Indústria'!H41/'SCC x Atuacao = Serv. Indústria'!H9-1</f>
        <v>-0.11490694359463349</v>
      </c>
      <c r="I9" s="17">
        <f>+'SCC x Atuacao = Serv. Indústria'!I41/'SCC x Atuacao = Serv. Indústria'!I9-1</f>
        <v>-0.9093300830511305</v>
      </c>
      <c r="J9" s="17">
        <f>+'SCC x Atuacao = Serv. Indústria'!J41/'SCC x Atuacao = Serv. Indústria'!J9-1</f>
        <v>1.894096564284081</v>
      </c>
      <c r="K9" s="17">
        <f>+'SCC x Atuacao = Serv. Indústria'!K41/'SCC x Atuacao = Serv. Indústria'!K9-1</f>
        <v>9.7267899554035697E-2</v>
      </c>
      <c r="L9" s="17">
        <f>+'SCC x Atuacao = Serv. Indústria'!L41/'SCC x Atuacao = Serv. Indústria'!L9-1</f>
        <v>0.16461412437101508</v>
      </c>
      <c r="M9" s="17"/>
    </row>
    <row r="10" spans="1:13" x14ac:dyDescent="0.25">
      <c r="A10" s="124" t="s">
        <v>534</v>
      </c>
      <c r="B10" s="17">
        <f>+'SCC x Atuacao = Serv. Indústria'!B42/'SCC x Atuacao = Serv. Indústria'!B10-1</f>
        <v>-0.19881795723608964</v>
      </c>
      <c r="C10" s="17">
        <f>+'SCC x Atuacao = Serv. Indústria'!C42/'SCC x Atuacao = Serv. Indústria'!C10-1</f>
        <v>23.347225910190588</v>
      </c>
      <c r="D10" s="17">
        <f>+'SCC x Atuacao = Serv. Indústria'!D42/'SCC x Atuacao = Serv. Indústria'!D10-1</f>
        <v>0.16599113142500577</v>
      </c>
      <c r="E10" s="17" t="e">
        <f>+'SCC x Atuacao = Serv. Indústria'!E42/'SCC x Atuacao = Serv. Indústria'!E10-1</f>
        <v>#DIV/0!</v>
      </c>
      <c r="F10" s="17">
        <f>+'SCC x Atuacao = Serv. Indústria'!F42/'SCC x Atuacao = Serv. Indústria'!F10-1</f>
        <v>-0.11521913905952952</v>
      </c>
      <c r="G10" s="17">
        <f>+'SCC x Atuacao = Serv. Indústria'!G42/'SCC x Atuacao = Serv. Indústria'!G10-1</f>
        <v>0.84438240760845651</v>
      </c>
      <c r="H10" s="17">
        <f>+'SCC x Atuacao = Serv. Indústria'!H42/'SCC x Atuacao = Serv. Indústria'!H10-1</f>
        <v>-8.4547803010291966E-3</v>
      </c>
      <c r="I10" s="17">
        <f>+'SCC x Atuacao = Serv. Indústria'!I42/'SCC x Atuacao = Serv. Indústria'!I10-1</f>
        <v>-1</v>
      </c>
      <c r="J10" s="17" t="e">
        <f>+'SCC x Atuacao = Serv. Indústria'!J42/'SCC x Atuacao = Serv. Indústria'!J10-1</f>
        <v>#DIV/0!</v>
      </c>
      <c r="K10" s="17">
        <f>+'SCC x Atuacao = Serv. Indústria'!K42/'SCC x Atuacao = Serv. Indústria'!K10-1</f>
        <v>0.18616015677245956</v>
      </c>
      <c r="L10" s="17">
        <f>+'SCC x Atuacao = Serv. Indústria'!L42/'SCC x Atuacao = Serv. Indústria'!L10-1</f>
        <v>0.22246697733584497</v>
      </c>
      <c r="M10" s="17"/>
    </row>
    <row r="11" spans="1:13" x14ac:dyDescent="0.25">
      <c r="A11" s="124" t="s">
        <v>535</v>
      </c>
      <c r="B11" s="17">
        <f>+'SCC x Atuacao = Serv. Indústria'!B43/'SCC x Atuacao = Serv. Indústria'!B11-1</f>
        <v>-0.47732237386428444</v>
      </c>
      <c r="C11" s="17">
        <f>+'SCC x Atuacao = Serv. Indústria'!C43/'SCC x Atuacao = Serv. Indústria'!C11-1</f>
        <v>0.52320336760502029</v>
      </c>
      <c r="D11" s="17">
        <f>+'SCC x Atuacao = Serv. Indústria'!D43/'SCC x Atuacao = Serv. Indústria'!D11-1</f>
        <v>1.3151713084895591</v>
      </c>
      <c r="E11" s="17" t="e">
        <f>+'SCC x Atuacao = Serv. Indústria'!E43/'SCC x Atuacao = Serv. Indústria'!E11-1</f>
        <v>#DIV/0!</v>
      </c>
      <c r="F11" s="17">
        <f>+'SCC x Atuacao = Serv. Indústria'!F43/'SCC x Atuacao = Serv. Indústria'!F11-1</f>
        <v>-1.7131011528220941E-2</v>
      </c>
      <c r="G11" s="17">
        <f>+'SCC x Atuacao = Serv. Indústria'!G43/'SCC x Atuacao = Serv. Indústria'!G11-1</f>
        <v>0.1657085456632561</v>
      </c>
      <c r="H11" s="17">
        <f>+'SCC x Atuacao = Serv. Indústria'!H43/'SCC x Atuacao = Serv. Indústria'!H11-1</f>
        <v>0.98115194319586885</v>
      </c>
      <c r="I11" s="17">
        <f>+'SCC x Atuacao = Serv. Indústria'!I43/'SCC x Atuacao = Serv. Indústria'!I11-1</f>
        <v>-2.0424762976300581E-2</v>
      </c>
      <c r="J11" s="17" t="e">
        <f>+'SCC x Atuacao = Serv. Indústria'!J43/'SCC x Atuacao = Serv. Indústria'!J11-1</f>
        <v>#DIV/0!</v>
      </c>
      <c r="K11" s="17">
        <f>+'SCC x Atuacao = Serv. Indústria'!K43/'SCC x Atuacao = Serv. Indústria'!K11-1</f>
        <v>0.20368431035384793</v>
      </c>
      <c r="L11" s="17">
        <f>+'SCC x Atuacao = Serv. Indústria'!L43/'SCC x Atuacao = Serv. Indústria'!L11-1</f>
        <v>0.45584539631716803</v>
      </c>
      <c r="M11" s="17"/>
    </row>
    <row r="12" spans="1:13" x14ac:dyDescent="0.25">
      <c r="A12" s="124" t="s">
        <v>536</v>
      </c>
      <c r="B12" s="17">
        <f>+'SCC x Atuacao = Serv. Indústria'!B44/'SCC x Atuacao = Serv. Indústria'!B12-1</f>
        <v>7.3495334430597303E-2</v>
      </c>
      <c r="C12" s="17">
        <f>+'SCC x Atuacao = Serv. Indústria'!C44/'SCC x Atuacao = Serv. Indústria'!C12-1</f>
        <v>-0.48445333669467461</v>
      </c>
      <c r="D12" s="17">
        <f>+'SCC x Atuacao = Serv. Indústria'!D44/'SCC x Atuacao = Serv. Indústria'!D12-1</f>
        <v>0.45828750444728383</v>
      </c>
      <c r="E12" s="17">
        <f>+'SCC x Atuacao = Serv. Indústria'!E44/'SCC x Atuacao = Serv. Indústria'!E12-1</f>
        <v>-1</v>
      </c>
      <c r="F12" s="17">
        <f>+'SCC x Atuacao = Serv. Indústria'!F44/'SCC x Atuacao = Serv. Indústria'!F12-1</f>
        <v>0.36497079791848952</v>
      </c>
      <c r="G12" s="17">
        <f>+'SCC x Atuacao = Serv. Indústria'!G44/'SCC x Atuacao = Serv. Indústria'!G12-1</f>
        <v>0.22818277881608795</v>
      </c>
      <c r="H12" s="17">
        <f>+'SCC x Atuacao = Serv. Indústria'!H44/'SCC x Atuacao = Serv. Indústria'!H12-1</f>
        <v>-0.18716385755692988</v>
      </c>
      <c r="I12" s="17">
        <f>+'SCC x Atuacao = Serv. Indústria'!I44/'SCC x Atuacao = Serv. Indústria'!I12-1</f>
        <v>0.92658428146770477</v>
      </c>
      <c r="J12" s="17">
        <f>+'SCC x Atuacao = Serv. Indústria'!J44/'SCC x Atuacao = Serv. Indústria'!J12-1</f>
        <v>-1</v>
      </c>
      <c r="K12" s="17">
        <f>+'SCC x Atuacao = Serv. Indústria'!K44/'SCC x Atuacao = Serv. Indústria'!K12-1</f>
        <v>0.74180926015206161</v>
      </c>
      <c r="L12" s="17">
        <f>+'SCC x Atuacao = Serv. Indústria'!L44/'SCC x Atuacao = Serv. Indústria'!L12-1</f>
        <v>0.43292906711943013</v>
      </c>
      <c r="M12" s="17"/>
    </row>
    <row r="13" spans="1:13" x14ac:dyDescent="0.25">
      <c r="A13" s="124" t="s">
        <v>537</v>
      </c>
      <c r="B13" s="17">
        <f>+'SCC x Atuacao = Serv. Indústria'!B45/'SCC x Atuacao = Serv. Indústria'!B13-1</f>
        <v>-0.25347997942583489</v>
      </c>
      <c r="C13" s="17">
        <f>+'SCC x Atuacao = Serv. Indústria'!C45/'SCC x Atuacao = Serv. Indústria'!C13-1</f>
        <v>9.9675447951822926E-2</v>
      </c>
      <c r="D13" s="17">
        <f>+'SCC x Atuacao = Serv. Indústria'!D45/'SCC x Atuacao = Serv. Indústria'!D13-1</f>
        <v>0.1641752546632016</v>
      </c>
      <c r="E13" s="17">
        <f>+'SCC x Atuacao = Serv. Indústria'!E45/'SCC x Atuacao = Serv. Indústria'!E13-1</f>
        <v>6.0485831347711168</v>
      </c>
      <c r="F13" s="17">
        <f>+'SCC x Atuacao = Serv. Indústria'!F45/'SCC x Atuacao = Serv. Indústria'!F13-1</f>
        <v>0.18295169152423418</v>
      </c>
      <c r="G13" s="17">
        <f>+'SCC x Atuacao = Serv. Indústria'!G45/'SCC x Atuacao = Serv. Indústria'!G13-1</f>
        <v>-8.3922925386117342E-3</v>
      </c>
      <c r="H13" s="17">
        <f>+'SCC x Atuacao = Serv. Indústria'!H45/'SCC x Atuacao = Serv. Indústria'!H13-1</f>
        <v>-0.70433796028722528</v>
      </c>
      <c r="I13" s="17">
        <f>+'SCC x Atuacao = Serv. Indústria'!I45/'SCC x Atuacao = Serv. Indústria'!I13-1</f>
        <v>-0.33218312579259535</v>
      </c>
      <c r="J13" s="17">
        <f>+'SCC x Atuacao = Serv. Indústria'!J45/'SCC x Atuacao = Serv. Indústria'!J13-1</f>
        <v>-9.5913972812142312E-2</v>
      </c>
      <c r="K13" s="17">
        <f>+'SCC x Atuacao = Serv. Indústria'!K45/'SCC x Atuacao = Serv. Indústria'!K13-1</f>
        <v>0.3864674934934218</v>
      </c>
      <c r="L13" s="17">
        <f>+'SCC x Atuacao = Serv. Indústria'!L45/'SCC x Atuacao = Serv. Indústria'!L13-1</f>
        <v>0.11168707809322509</v>
      </c>
      <c r="M13" s="17"/>
    </row>
    <row r="14" spans="1:13" x14ac:dyDescent="0.25">
      <c r="A14" s="124" t="s">
        <v>538</v>
      </c>
      <c r="B14" s="17">
        <f>+'SCC x Atuacao = Serv. Indústria'!B46/'SCC x Atuacao = Serv. Indústria'!B14-1</f>
        <v>0.17019752843412972</v>
      </c>
      <c r="C14" s="17">
        <f>+'SCC x Atuacao = Serv. Indústria'!C46/'SCC x Atuacao = Serv. Indústria'!C14-1</f>
        <v>9.6052024351980902E-2</v>
      </c>
      <c r="D14" s="17">
        <f>+'SCC x Atuacao = Serv. Indústria'!D46/'SCC x Atuacao = Serv. Indústria'!D14-1</f>
        <v>8.7265278968567062E-2</v>
      </c>
      <c r="E14" s="17">
        <f>+'SCC x Atuacao = Serv. Indústria'!E46/'SCC x Atuacao = Serv. Indústria'!E14-1</f>
        <v>7.7246723659063932</v>
      </c>
      <c r="F14" s="17">
        <f>+'SCC x Atuacao = Serv. Indústria'!F46/'SCC x Atuacao = Serv. Indústria'!F14-1</f>
        <v>6.1758612607672569E-2</v>
      </c>
      <c r="G14" s="17">
        <f>+'SCC x Atuacao = Serv. Indústria'!G46/'SCC x Atuacao = Serv. Indústria'!G14-1</f>
        <v>1.115535507833199</v>
      </c>
      <c r="H14" s="17">
        <f>+'SCC x Atuacao = Serv. Indústria'!H46/'SCC x Atuacao = Serv. Indústria'!H14-1</f>
        <v>0.33521605110581443</v>
      </c>
      <c r="I14" s="17">
        <f>+'SCC x Atuacao = Serv. Indústria'!I46/'SCC x Atuacao = Serv. Indústria'!I14-1</f>
        <v>9.0500935408627026E-2</v>
      </c>
      <c r="J14" s="17">
        <f>+'SCC x Atuacao = Serv. Indústria'!J46/'SCC x Atuacao = Serv. Indústria'!J14-1</f>
        <v>0.57478058994205083</v>
      </c>
      <c r="K14" s="17">
        <f>+'SCC x Atuacao = Serv. Indústria'!K46/'SCC x Atuacao = Serv. Indústria'!K14-1</f>
        <v>0.5014568963891417</v>
      </c>
      <c r="L14" s="17">
        <f>+'SCC x Atuacao = Serv. Indústria'!L46/'SCC x Atuacao = Serv. Indústria'!L14-1</f>
        <v>0.16891410218006397</v>
      </c>
      <c r="M14" s="17"/>
    </row>
    <row r="15" spans="1:13" x14ac:dyDescent="0.25">
      <c r="A15" s="124" t="s">
        <v>539</v>
      </c>
      <c r="B15" s="17">
        <f>+'SCC x Atuacao = Serv. Indústria'!B47/'SCC x Atuacao = Serv. Indústria'!B15-1</f>
        <v>0.59142139543271544</v>
      </c>
      <c r="C15" s="17">
        <f>+'SCC x Atuacao = Serv. Indústria'!C47/'SCC x Atuacao = Serv. Indústria'!C15-1</f>
        <v>-7.859789763412095E-2</v>
      </c>
      <c r="D15" s="17">
        <f>+'SCC x Atuacao = Serv. Indústria'!D47/'SCC x Atuacao = Serv. Indústria'!D15-1</f>
        <v>4.8939383616614762E-2</v>
      </c>
      <c r="E15" s="17">
        <f>+'SCC x Atuacao = Serv. Indústria'!E47/'SCC x Atuacao = Serv. Indústria'!E15-1</f>
        <v>-0.39533879611948131</v>
      </c>
      <c r="F15" s="17">
        <f>+'SCC x Atuacao = Serv. Indústria'!F47/'SCC x Atuacao = Serv. Indústria'!F15-1</f>
        <v>0.10367541852671813</v>
      </c>
      <c r="G15" s="17">
        <f>+'SCC x Atuacao = Serv. Indústria'!G47/'SCC x Atuacao = Serv. Indústria'!G15-1</f>
        <v>0.28422014125039596</v>
      </c>
      <c r="H15" s="17">
        <f>+'SCC x Atuacao = Serv. Indústria'!H47/'SCC x Atuacao = Serv. Indústria'!H15-1</f>
        <v>-6.3621347951735574E-3</v>
      </c>
      <c r="I15" s="17">
        <f>+'SCC x Atuacao = Serv. Indústria'!I47/'SCC x Atuacao = Serv. Indústria'!I15-1</f>
        <v>-0.26707944523022986</v>
      </c>
      <c r="J15" s="17">
        <f>+'SCC x Atuacao = Serv. Indústria'!J47/'SCC x Atuacao = Serv. Indústria'!J15-1</f>
        <v>-0.22652388958556613</v>
      </c>
      <c r="K15" s="17">
        <f>+'SCC x Atuacao = Serv. Indústria'!K47/'SCC x Atuacao = Serv. Indústria'!K15-1</f>
        <v>0.28480984640941509</v>
      </c>
      <c r="L15" s="17">
        <f>+'SCC x Atuacao = Serv. Indústria'!L47/'SCC x Atuacao = Serv. Indústria'!L15-1</f>
        <v>9.8749027380977683E-2</v>
      </c>
      <c r="M15" s="17"/>
    </row>
    <row r="16" spans="1:13" x14ac:dyDescent="0.25">
      <c r="A16" s="124" t="s">
        <v>540</v>
      </c>
      <c r="B16" s="17">
        <f>+'SCC x Atuacao = Serv. Indústria'!B48/'SCC x Atuacao = Serv. Indústria'!B16-1</f>
        <v>-0.24215846213619618</v>
      </c>
      <c r="C16" s="17">
        <f>+'SCC x Atuacao = Serv. Indústria'!C48/'SCC x Atuacao = Serv. Indústria'!C16-1</f>
        <v>1.7555423111967885</v>
      </c>
      <c r="D16" s="17">
        <f>+'SCC x Atuacao = Serv. Indústria'!D48/'SCC x Atuacao = Serv. Indústria'!D16-1</f>
        <v>-6.4096301062153915E-2</v>
      </c>
      <c r="E16" s="17">
        <f>+'SCC x Atuacao = Serv. Indústria'!E48/'SCC x Atuacao = Serv. Indústria'!E16-1</f>
        <v>0.7287404952051586</v>
      </c>
      <c r="F16" s="17">
        <f>+'SCC x Atuacao = Serv. Indústria'!F48/'SCC x Atuacao = Serv. Indústria'!F16-1</f>
        <v>6.0806475075205757E-2</v>
      </c>
      <c r="G16" s="17">
        <f>+'SCC x Atuacao = Serv. Indústria'!G48/'SCC x Atuacao = Serv. Indústria'!G16-1</f>
        <v>0.32976506618533485</v>
      </c>
      <c r="H16" s="17">
        <f>+'SCC x Atuacao = Serv. Indústria'!H48/'SCC x Atuacao = Serv. Indústria'!H16-1</f>
        <v>-0.41506030672398553</v>
      </c>
      <c r="I16" s="17">
        <f>+'SCC x Atuacao = Serv. Indústria'!I48/'SCC x Atuacao = Serv. Indústria'!I16-1</f>
        <v>0.76429268574674336</v>
      </c>
      <c r="J16" s="17">
        <f>+'SCC x Atuacao = Serv. Indústria'!J48/'SCC x Atuacao = Serv. Indústria'!J16-1</f>
        <v>1.2139274052501672</v>
      </c>
      <c r="K16" s="17">
        <f>+'SCC x Atuacao = Serv. Indústria'!K48/'SCC x Atuacao = Serv. Indústria'!K16-1</f>
        <v>0.13698506655211728</v>
      </c>
      <c r="L16" s="17">
        <f>+'SCC x Atuacao = Serv. Indústria'!L48/'SCC x Atuacao = Serv. Indústria'!L16-1</f>
        <v>1.2948405304138433E-2</v>
      </c>
      <c r="M16" s="17"/>
    </row>
    <row r="17" spans="1:13" x14ac:dyDescent="0.25">
      <c r="A17" s="124" t="s">
        <v>541</v>
      </c>
      <c r="B17" s="17">
        <f>+'SCC x Atuacao = Serv. Indústria'!B49/'SCC x Atuacao = Serv. Indústria'!B17-1</f>
        <v>7.1993011309130273E-2</v>
      </c>
      <c r="C17" s="17">
        <f>+'SCC x Atuacao = Serv. Indústria'!C49/'SCC x Atuacao = Serv. Indústria'!C17-1</f>
        <v>2.9700965206771524</v>
      </c>
      <c r="D17" s="17">
        <f>+'SCC x Atuacao = Serv. Indústria'!D49/'SCC x Atuacao = Serv. Indústria'!D17-1</f>
        <v>0.21254110074214116</v>
      </c>
      <c r="E17" s="17">
        <f>+'SCC x Atuacao = Serv. Indústria'!E49/'SCC x Atuacao = Serv. Indústria'!E17-1</f>
        <v>-0.1497016544941</v>
      </c>
      <c r="F17" s="17">
        <f>+'SCC x Atuacao = Serv. Indústria'!F49/'SCC x Atuacao = Serv. Indústria'!F17-1</f>
        <v>0.12665889746674019</v>
      </c>
      <c r="G17" s="17">
        <f>+'SCC x Atuacao = Serv. Indústria'!G49/'SCC x Atuacao = Serv. Indústria'!G17-1</f>
        <v>0.34251071176484627</v>
      </c>
      <c r="H17" s="17">
        <f>+'SCC x Atuacao = Serv. Indústria'!H49/'SCC x Atuacao = Serv. Indústria'!H17-1</f>
        <v>-0.14439664771684024</v>
      </c>
      <c r="I17" s="17">
        <f>+'SCC x Atuacao = Serv. Indústria'!I49/'SCC x Atuacao = Serv. Indústria'!I17-1</f>
        <v>0.18254882347361456</v>
      </c>
      <c r="J17" s="17">
        <f>+'SCC x Atuacao = Serv. Indústria'!J49/'SCC x Atuacao = Serv. Indústria'!J17-1</f>
        <v>6.8290759759203423</v>
      </c>
      <c r="K17" s="17">
        <f>+'SCC x Atuacao = Serv. Indústria'!K49/'SCC x Atuacao = Serv. Indústria'!K17-1</f>
        <v>0.28839674664040316</v>
      </c>
      <c r="L17" s="17">
        <f>+'SCC x Atuacao = Serv. Indústria'!L49/'SCC x Atuacao = Serv. Indústria'!L17-1</f>
        <v>0.1992481039683387</v>
      </c>
      <c r="M17" s="17"/>
    </row>
    <row r="18" spans="1:13" x14ac:dyDescent="0.25">
      <c r="A18" s="124" t="s">
        <v>542</v>
      </c>
      <c r="B18" s="17">
        <f>+'SCC x Atuacao = Serv. Indústria'!B50/'SCC x Atuacao = Serv. Indústria'!B18-1</f>
        <v>1.806256733211649</v>
      </c>
      <c r="C18" s="17">
        <f>+'SCC x Atuacao = Serv. Indústria'!C50/'SCC x Atuacao = Serv. Indústria'!C18-1</f>
        <v>0.14633039026410088</v>
      </c>
      <c r="D18" s="17">
        <f>+'SCC x Atuacao = Serv. Indústria'!D50/'SCC x Atuacao = Serv. Indústria'!D18-1</f>
        <v>0.16638545805928362</v>
      </c>
      <c r="E18" s="17">
        <f>+'SCC x Atuacao = Serv. Indústria'!E50/'SCC x Atuacao = Serv. Indústria'!E18-1</f>
        <v>4.8909979111829678</v>
      </c>
      <c r="F18" s="17">
        <f>+'SCC x Atuacao = Serv. Indústria'!F50/'SCC x Atuacao = Serv. Indústria'!F18-1</f>
        <v>-1.0205302746602585E-2</v>
      </c>
      <c r="G18" s="17">
        <f>+'SCC x Atuacao = Serv. Indústria'!G50/'SCC x Atuacao = Serv. Indústria'!G18-1</f>
        <v>0.38357754813066358</v>
      </c>
      <c r="H18" s="17">
        <f>+'SCC x Atuacao = Serv. Indústria'!H50/'SCC x Atuacao = Serv. Indústria'!H18-1</f>
        <v>-6.0030664698930147E-3</v>
      </c>
      <c r="I18" s="17">
        <f>+'SCC x Atuacao = Serv. Indústria'!I50/'SCC x Atuacao = Serv. Indústria'!I18-1</f>
        <v>9.9515870757334701E-2</v>
      </c>
      <c r="J18" s="17">
        <f>+'SCC x Atuacao = Serv. Indústria'!J50/'SCC x Atuacao = Serv. Indústria'!J18-1</f>
        <v>0.21265756155989579</v>
      </c>
      <c r="K18" s="17">
        <f>+'SCC x Atuacao = Serv. Indústria'!K50/'SCC x Atuacao = Serv. Indústria'!K18-1</f>
        <v>0.45487775539966191</v>
      </c>
      <c r="L18" s="17">
        <f>+'SCC x Atuacao = Serv. Indústria'!L50/'SCC x Atuacao = Serv. Indústria'!L18-1</f>
        <v>0.1675463132144801</v>
      </c>
      <c r="M18" s="17"/>
    </row>
    <row r="19" spans="1:13" x14ac:dyDescent="0.25">
      <c r="A19" s="124" t="s">
        <v>543</v>
      </c>
      <c r="B19" s="17">
        <f>+'SCC x Atuacao = Serv. Indústria'!B51/'SCC x Atuacao = Serv. Indústria'!B19-1</f>
        <v>0.75035810581300044</v>
      </c>
      <c r="C19" s="17">
        <f>+'SCC x Atuacao = Serv. Indústria'!C51/'SCC x Atuacao = Serv. Indústria'!C19-1</f>
        <v>-1.4804302814053538E-2</v>
      </c>
      <c r="D19" s="17">
        <f>+'SCC x Atuacao = Serv. Indústria'!D51/'SCC x Atuacao = Serv. Indústria'!D19-1</f>
        <v>-9.2196310982756491E-2</v>
      </c>
      <c r="E19" s="17">
        <f>+'SCC x Atuacao = Serv. Indústria'!E51/'SCC x Atuacao = Serv. Indústria'!E19-1</f>
        <v>-7.0889478526232619E-3</v>
      </c>
      <c r="F19" s="17">
        <f>+'SCC x Atuacao = Serv. Indústria'!F51/'SCC x Atuacao = Serv. Indústria'!F19-1</f>
        <v>6.9220838120461758E-2</v>
      </c>
      <c r="G19" s="17">
        <f>+'SCC x Atuacao = Serv. Indústria'!G51/'SCC x Atuacao = Serv. Indústria'!G19-1</f>
        <v>0.65135217897975739</v>
      </c>
      <c r="H19" s="17">
        <f>+'SCC x Atuacao = Serv. Indústria'!H51/'SCC x Atuacao = Serv. Indústria'!H19-1</f>
        <v>-0.72769723841343503</v>
      </c>
      <c r="I19" s="17">
        <f>+'SCC x Atuacao = Serv. Indústria'!I51/'SCC x Atuacao = Serv. Indústria'!I19-1</f>
        <v>-0.46766313692126582</v>
      </c>
      <c r="J19" s="17">
        <f>+'SCC x Atuacao = Serv. Indústria'!J51/'SCC x Atuacao = Serv. Indústria'!J19-1</f>
        <v>0.88384684145462522</v>
      </c>
      <c r="K19" s="17">
        <f>+'SCC x Atuacao = Serv. Indústria'!K51/'SCC x Atuacao = Serv. Indústria'!K19-1</f>
        <v>0.28888957042046415</v>
      </c>
      <c r="L19" s="17">
        <f>+'SCC x Atuacao = Serv. Indústria'!L51/'SCC x Atuacao = Serv. Indústria'!L19-1</f>
        <v>-4.5974207971350878E-2</v>
      </c>
      <c r="M19" s="17"/>
    </row>
    <row r="20" spans="1:13" x14ac:dyDescent="0.25">
      <c r="A20" s="124" t="s">
        <v>544</v>
      </c>
      <c r="B20" s="17">
        <f>+'SCC x Atuacao = Serv. Indústria'!B52/'SCC x Atuacao = Serv. Indústria'!B20-1</f>
        <v>0.24816613868095438</v>
      </c>
      <c r="C20" s="17">
        <f>+'SCC x Atuacao = Serv. Indústria'!C52/'SCC x Atuacao = Serv. Indústria'!C20-1</f>
        <v>0.34584607303884107</v>
      </c>
      <c r="D20" s="17">
        <f>+'SCC x Atuacao = Serv. Indústria'!D52/'SCC x Atuacao = Serv. Indústria'!D20-1</f>
        <v>8.129102867787763E-2</v>
      </c>
      <c r="E20" s="17">
        <f>+'SCC x Atuacao = Serv. Indústria'!E52/'SCC x Atuacao = Serv. Indústria'!E20-1</f>
        <v>0.98317716503208286</v>
      </c>
      <c r="F20" s="17">
        <f>+'SCC x Atuacao = Serv. Indústria'!F52/'SCC x Atuacao = Serv. Indústria'!F20-1</f>
        <v>0.13032805880671305</v>
      </c>
      <c r="G20" s="17">
        <f>+'SCC x Atuacao = Serv. Indústria'!G52/'SCC x Atuacao = Serv. Indústria'!G20-1</f>
        <v>0.10273637340624631</v>
      </c>
      <c r="H20" s="17">
        <f>+'SCC x Atuacao = Serv. Indústria'!H52/'SCC x Atuacao = Serv. Indústria'!H20-1</f>
        <v>-4.0236119779956891E-2</v>
      </c>
      <c r="I20" s="17">
        <f>+'SCC x Atuacao = Serv. Indústria'!I52/'SCC x Atuacao = Serv. Indústria'!I20-1</f>
        <v>-9.3365093830180546E-2</v>
      </c>
      <c r="J20" s="17">
        <f>+'SCC x Atuacao = Serv. Indústria'!J52/'SCC x Atuacao = Serv. Indústria'!J20-1</f>
        <v>-0.2160618673837631</v>
      </c>
      <c r="K20" s="17">
        <f>+'SCC x Atuacao = Serv. Indústria'!K52/'SCC x Atuacao = Serv. Indústria'!K20-1</f>
        <v>0.32523650797370252</v>
      </c>
      <c r="L20" s="17">
        <f>+'SCC x Atuacao = Serv. Indústria'!L52/'SCC x Atuacao = Serv. Indústria'!L20-1</f>
        <v>0.13825193579302364</v>
      </c>
      <c r="M20" s="17"/>
    </row>
    <row r="21" spans="1:13" x14ac:dyDescent="0.25">
      <c r="A21" s="124" t="s">
        <v>545</v>
      </c>
      <c r="B21" s="17">
        <f>+'SCC x Atuacao = Serv. Indústria'!B53/'SCC x Atuacao = Serv. Indústria'!B21-1</f>
        <v>0.49241992651172239</v>
      </c>
      <c r="C21" s="17">
        <f>+'SCC x Atuacao = Serv. Indústria'!C53/'SCC x Atuacao = Serv. Indústria'!C21-1</f>
        <v>0.21232531933209087</v>
      </c>
      <c r="D21" s="17">
        <f>+'SCC x Atuacao = Serv. Indústria'!D53/'SCC x Atuacao = Serv. Indústria'!D21-1</f>
        <v>5.6105261565463804E-2</v>
      </c>
      <c r="E21" s="17">
        <f>+'SCC x Atuacao = Serv. Indústria'!E53/'SCC x Atuacao = Serv. Indústria'!E21-1</f>
        <v>1.6813404027885559E-2</v>
      </c>
      <c r="F21" s="17">
        <f>+'SCC x Atuacao = Serv. Indústria'!F53/'SCC x Atuacao = Serv. Indústria'!F21-1</f>
        <v>8.0912823151670032E-2</v>
      </c>
      <c r="G21" s="17">
        <f>+'SCC x Atuacao = Serv. Indústria'!G53/'SCC x Atuacao = Serv. Indústria'!G21-1</f>
        <v>0.17680934441102725</v>
      </c>
      <c r="H21" s="17">
        <f>+'SCC x Atuacao = Serv. Indústria'!H53/'SCC x Atuacao = Serv. Indústria'!H21-1</f>
        <v>-9.6944716435210965E-2</v>
      </c>
      <c r="I21" s="17">
        <f>+'SCC x Atuacao = Serv. Indústria'!I53/'SCC x Atuacao = Serv. Indústria'!I21-1</f>
        <v>-7.5502468233263897E-3</v>
      </c>
      <c r="J21" s="17">
        <f>+'SCC x Atuacao = Serv. Indústria'!J53/'SCC x Atuacao = Serv. Indústria'!J21-1</f>
        <v>0.5005712911831437</v>
      </c>
      <c r="K21" s="17">
        <f>+'SCC x Atuacao = Serv. Indústria'!K53/'SCC x Atuacao = Serv. Indústria'!K21-1</f>
        <v>0.24722046386835683</v>
      </c>
      <c r="L21" s="17">
        <f>+'SCC x Atuacao = Serv. Indústria'!L53/'SCC x Atuacao = Serv. Indústria'!L21-1</f>
        <v>0.13725129707085748</v>
      </c>
      <c r="M21" s="17"/>
    </row>
    <row r="22" spans="1:13" x14ac:dyDescent="0.25">
      <c r="A22" s="124" t="s">
        <v>546</v>
      </c>
      <c r="B22" s="17">
        <f>+'SCC x Atuacao = Serv. Indústria'!B54/'SCC x Atuacao = Serv. Indústria'!B22-1</f>
        <v>0.34965626796574556</v>
      </c>
      <c r="C22" s="17">
        <f>+'SCC x Atuacao = Serv. Indústria'!C54/'SCC x Atuacao = Serv. Indústria'!C22-1</f>
        <v>3.2778575301689594E-2</v>
      </c>
      <c r="D22" s="17">
        <f>+'SCC x Atuacao = Serv. Indústria'!D54/'SCC x Atuacao = Serv. Indústria'!D22-1</f>
        <v>0.58823256949510783</v>
      </c>
      <c r="E22" s="17" t="e">
        <f>+'SCC x Atuacao = Serv. Indústria'!E54/'SCC x Atuacao = Serv. Indústria'!E22-1</f>
        <v>#DIV/0!</v>
      </c>
      <c r="F22" s="17">
        <f>+'SCC x Atuacao = Serv. Indústria'!F54/'SCC x Atuacao = Serv. Indústria'!F22-1</f>
        <v>5.1872858807444189E-2</v>
      </c>
      <c r="G22" s="17">
        <f>+'SCC x Atuacao = Serv. Indústria'!G54/'SCC x Atuacao = Serv. Indústria'!G22-1</f>
        <v>0.36971765651743316</v>
      </c>
      <c r="H22" s="17">
        <f>+'SCC x Atuacao = Serv. Indústria'!H54/'SCC x Atuacao = Serv. Indústria'!H22-1</f>
        <v>4.1832593381821548E-2</v>
      </c>
      <c r="I22" s="17">
        <f>+'SCC x Atuacao = Serv. Indústria'!I54/'SCC x Atuacao = Serv. Indústria'!I22-1</f>
        <v>0.28492004994934739</v>
      </c>
      <c r="J22" s="17">
        <f>+'SCC x Atuacao = Serv. Indústria'!J54/'SCC x Atuacao = Serv. Indústria'!J22-1</f>
        <v>0.17281424034807769</v>
      </c>
      <c r="K22" s="17">
        <f>+'SCC x Atuacao = Serv. Indústria'!K54/'SCC x Atuacao = Serv. Indústria'!K22-1</f>
        <v>0.47310558469561159</v>
      </c>
      <c r="L22" s="17">
        <f>+'SCC x Atuacao = Serv. Indústria'!L54/'SCC x Atuacao = Serv. Indústria'!L22-1</f>
        <v>0.36474584370868501</v>
      </c>
      <c r="M22" s="17"/>
    </row>
    <row r="23" spans="1:13" x14ac:dyDescent="0.25">
      <c r="A23" s="124" t="s">
        <v>547</v>
      </c>
      <c r="B23" s="17">
        <f>+'SCC x Atuacao = Serv. Indústria'!B55/'SCC x Atuacao = Serv. Indústria'!B23-1</f>
        <v>0.48793492030650265</v>
      </c>
      <c r="C23" s="17">
        <f>+'SCC x Atuacao = Serv. Indústria'!C55/'SCC x Atuacao = Serv. Indústria'!C23-1</f>
        <v>-2.9607447382755114E-2</v>
      </c>
      <c r="D23" s="17">
        <f>+'SCC x Atuacao = Serv. Indústria'!D55/'SCC x Atuacao = Serv. Indústria'!D23-1</f>
        <v>1.1741147490942794E-2</v>
      </c>
      <c r="E23" s="17">
        <f>+'SCC x Atuacao = Serv. Indústria'!E55/'SCC x Atuacao = Serv. Indústria'!E23-1</f>
        <v>0.41608118695219787</v>
      </c>
      <c r="F23" s="17">
        <f>+'SCC x Atuacao = Serv. Indústria'!F55/'SCC x Atuacao = Serv. Indústria'!F23-1</f>
        <v>2.2656731545366071E-2</v>
      </c>
      <c r="G23" s="17">
        <f>+'SCC x Atuacao = Serv. Indústria'!G55/'SCC x Atuacao = Serv. Indústria'!G23-1</f>
        <v>0.22108644175253245</v>
      </c>
      <c r="H23" s="17">
        <f>+'SCC x Atuacao = Serv. Indústria'!H55/'SCC x Atuacao = Serv. Indústria'!H23-1</f>
        <v>-1.0053815166661817E-2</v>
      </c>
      <c r="I23" s="17">
        <f>+'SCC x Atuacao = Serv. Indústria'!I55/'SCC x Atuacao = Serv. Indústria'!I23-1</f>
        <v>8.9424574435706061E-2</v>
      </c>
      <c r="J23" s="17">
        <f>+'SCC x Atuacao = Serv. Indústria'!J55/'SCC x Atuacao = Serv. Indústria'!J23-1</f>
        <v>0.27034151479895585</v>
      </c>
      <c r="K23" s="17">
        <f>+'SCC x Atuacao = Serv. Indústria'!K55/'SCC x Atuacao = Serv. Indústria'!K23-1</f>
        <v>6.626064780288754E-2</v>
      </c>
      <c r="L23" s="17">
        <f>+'SCC x Atuacao = Serv. Indústria'!L55/'SCC x Atuacao = Serv. Indústria'!L23-1</f>
        <v>4.9474054260125522E-2</v>
      </c>
      <c r="M23" s="17"/>
    </row>
    <row r="24" spans="1:13" x14ac:dyDescent="0.25">
      <c r="A24" s="124" t="s">
        <v>548</v>
      </c>
      <c r="B24" s="17">
        <f>+'SCC x Atuacao = Serv. Indústria'!B56/'SCC x Atuacao = Serv. Indústria'!B24-1</f>
        <v>0.36773645462785876</v>
      </c>
      <c r="C24" s="17">
        <f>+'SCC x Atuacao = Serv. Indústria'!C56/'SCC x Atuacao = Serv. Indústria'!C24-1</f>
        <v>0.49020890897286029</v>
      </c>
      <c r="D24" s="17">
        <f>+'SCC x Atuacao = Serv. Indústria'!D56/'SCC x Atuacao = Serv. Indústria'!D24-1</f>
        <v>-1.8643715720022547E-2</v>
      </c>
      <c r="E24" s="17">
        <f>+'SCC x Atuacao = Serv. Indústria'!E56/'SCC x Atuacao = Serv. Indústria'!E24-1</f>
        <v>17.416094757900353</v>
      </c>
      <c r="F24" s="17">
        <f>+'SCC x Atuacao = Serv. Indústria'!F56/'SCC x Atuacao = Serv. Indústria'!F24-1</f>
        <v>6.9329409319090596E-2</v>
      </c>
      <c r="G24" s="17">
        <f>+'SCC x Atuacao = Serv. Indústria'!G56/'SCC x Atuacao = Serv. Indústria'!G24-1</f>
        <v>0.34191389919453585</v>
      </c>
      <c r="H24" s="17">
        <f>+'SCC x Atuacao = Serv. Indústria'!H56/'SCC x Atuacao = Serv. Indústria'!H24-1</f>
        <v>-3.6642428139443961E-2</v>
      </c>
      <c r="I24" s="17">
        <f>+'SCC x Atuacao = Serv. Indústria'!I56/'SCC x Atuacao = Serv. Indústria'!I24-1</f>
        <v>7.6416370512725873E-2</v>
      </c>
      <c r="J24" s="17">
        <f>+'SCC x Atuacao = Serv. Indústria'!J56/'SCC x Atuacao = Serv. Indústria'!J24-1</f>
        <v>3.6095502615660857E-2</v>
      </c>
      <c r="K24" s="17">
        <f>+'SCC x Atuacao = Serv. Indústria'!K56/'SCC x Atuacao = Serv. Indústria'!K24-1</f>
        <v>0.27878688202859658</v>
      </c>
      <c r="L24" s="17">
        <f>+'SCC x Atuacao = Serv. Indústria'!L56/'SCC x Atuacao = Serv. Indústria'!L24-1</f>
        <v>0.10551568126120303</v>
      </c>
      <c r="M24" s="17"/>
    </row>
    <row r="25" spans="1:13" x14ac:dyDescent="0.25">
      <c r="A25" s="124" t="s">
        <v>549</v>
      </c>
      <c r="B25" s="17">
        <f>+'SCC x Atuacao = Serv. Indústria'!B57/'SCC x Atuacao = Serv. Indústria'!B25-1</f>
        <v>7.210987722828377E-2</v>
      </c>
      <c r="C25" s="17">
        <f>+'SCC x Atuacao = Serv. Indústria'!C57/'SCC x Atuacao = Serv. Indústria'!C25-1</f>
        <v>3.6631192559128056E-2</v>
      </c>
      <c r="D25" s="17">
        <f>+'SCC x Atuacao = Serv. Indústria'!D57/'SCC x Atuacao = Serv. Indústria'!D25-1</f>
        <v>0.24919920934914219</v>
      </c>
      <c r="E25" s="17">
        <f>+'SCC x Atuacao = Serv. Indústria'!E57/'SCC x Atuacao = Serv. Indústria'!E25-1</f>
        <v>1.6224380641553173</v>
      </c>
      <c r="F25" s="17">
        <f>+'SCC x Atuacao = Serv. Indústria'!F57/'SCC x Atuacao = Serv. Indústria'!F25-1</f>
        <v>0.54724945342553299</v>
      </c>
      <c r="G25" s="17">
        <f>+'SCC x Atuacao = Serv. Indústria'!G57/'SCC x Atuacao = Serv. Indústria'!G25-1</f>
        <v>0.15275378123425742</v>
      </c>
      <c r="H25" s="17">
        <f>+'SCC x Atuacao = Serv. Indústria'!H57/'SCC x Atuacao = Serv. Indústria'!H25-1</f>
        <v>-1.7617610148205398E-2</v>
      </c>
      <c r="I25" s="17">
        <f>+'SCC x Atuacao = Serv. Indústria'!I57/'SCC x Atuacao = Serv. Indústria'!I25-1</f>
        <v>-0.16635502309599115</v>
      </c>
      <c r="J25" s="17">
        <f>+'SCC x Atuacao = Serv. Indústria'!J57/'SCC x Atuacao = Serv. Indústria'!J25-1</f>
        <v>0.1623874539869461</v>
      </c>
      <c r="K25" s="17">
        <f>+'SCC x Atuacao = Serv. Indústria'!K57/'SCC x Atuacao = Serv. Indústria'!K25-1</f>
        <v>-0.52480876145503408</v>
      </c>
      <c r="L25" s="17">
        <f>+'SCC x Atuacao = Serv. Indústria'!L57/'SCC x Atuacao = Serv. Indústria'!L25-1</f>
        <v>5.6365807810268898E-2</v>
      </c>
      <c r="M25" s="17"/>
    </row>
    <row r="26" spans="1:13" x14ac:dyDescent="0.25">
      <c r="A26" s="124" t="s">
        <v>550</v>
      </c>
      <c r="B26" s="17">
        <f>+'SCC x Atuacao = Serv. Indústria'!B58/'SCC x Atuacao = Serv. Indústria'!B26-1</f>
        <v>0.33011573740508093</v>
      </c>
      <c r="C26" s="17">
        <f>+'SCC x Atuacao = Serv. Indústria'!C58/'SCC x Atuacao = Serv. Indústria'!C26-1</f>
        <v>-3.4981038193072633E-3</v>
      </c>
      <c r="D26" s="17">
        <f>+'SCC x Atuacao = Serv. Indústria'!D58/'SCC x Atuacao = Serv. Indústria'!D26-1</f>
        <v>0.17464075602720053</v>
      </c>
      <c r="E26" s="17">
        <f>+'SCC x Atuacao = Serv. Indústria'!E58/'SCC x Atuacao = Serv. Indústria'!E26-1</f>
        <v>1.5493049898034714</v>
      </c>
      <c r="F26" s="17">
        <f>+'SCC x Atuacao = Serv. Indústria'!F58/'SCC x Atuacao = Serv. Indústria'!F26-1</f>
        <v>8.6544599595188121E-2</v>
      </c>
      <c r="G26" s="17">
        <f>+'SCC x Atuacao = Serv. Indústria'!G58/'SCC x Atuacao = Serv. Indústria'!G26-1</f>
        <v>0.18564473534456338</v>
      </c>
      <c r="H26" s="17">
        <f>+'SCC x Atuacao = Serv. Indústria'!H58/'SCC x Atuacao = Serv. Indústria'!H26-1</f>
        <v>3.9202859457073469E-2</v>
      </c>
      <c r="I26" s="17">
        <f>+'SCC x Atuacao = Serv. Indústria'!I58/'SCC x Atuacao = Serv. Indústria'!I26-1</f>
        <v>-2.3094526759980805E-2</v>
      </c>
      <c r="J26" s="17">
        <f>+'SCC x Atuacao = Serv. Indústria'!J58/'SCC x Atuacao = Serv. Indústria'!J26-1</f>
        <v>9.9482226715199573E-3</v>
      </c>
      <c r="K26" s="17">
        <f>+'SCC x Atuacao = Serv. Indústria'!K58/'SCC x Atuacao = Serv. Indústria'!K26-1</f>
        <v>0.32720056890846116</v>
      </c>
      <c r="L26" s="17">
        <f>+'SCC x Atuacao = Serv. Indústria'!L58/'SCC x Atuacao = Serv. Indústria'!L26-1</f>
        <v>0.16027279314111542</v>
      </c>
      <c r="M26" s="17"/>
    </row>
    <row r="27" spans="1:13" x14ac:dyDescent="0.25">
      <c r="A27" s="124" t="s">
        <v>551</v>
      </c>
      <c r="B27" s="17">
        <f>+'SCC x Atuacao = Serv. Indústria'!B59/'SCC x Atuacao = Serv. Indústria'!B27-1</f>
        <v>0.12603574466735945</v>
      </c>
      <c r="C27" s="17">
        <f>+'SCC x Atuacao = Serv. Indústria'!C59/'SCC x Atuacao = Serv. Indústria'!C27-1</f>
        <v>0.12250401615595541</v>
      </c>
      <c r="D27" s="17">
        <f>+'SCC x Atuacao = Serv. Indústria'!D59/'SCC x Atuacao = Serv. Indústria'!D27-1</f>
        <v>0.20557351362834608</v>
      </c>
      <c r="E27" s="17">
        <f>+'SCC x Atuacao = Serv. Indústria'!E59/'SCC x Atuacao = Serv. Indústria'!E27-1</f>
        <v>2.7921353620229321</v>
      </c>
      <c r="F27" s="17">
        <f>+'SCC x Atuacao = Serv. Indústria'!F59/'SCC x Atuacao = Serv. Indústria'!F27-1</f>
        <v>1.8049575612728352E-2</v>
      </c>
      <c r="G27" s="17">
        <f>+'SCC x Atuacao = Serv. Indústria'!G59/'SCC x Atuacao = Serv. Indústria'!G27-1</f>
        <v>0.20441254134888864</v>
      </c>
      <c r="H27" s="17">
        <f>+'SCC x Atuacao = Serv. Indústria'!H59/'SCC x Atuacao = Serv. Indústria'!H27-1</f>
        <v>-0.12033669487390652</v>
      </c>
      <c r="I27" s="17">
        <f>+'SCC x Atuacao = Serv. Indústria'!I59/'SCC x Atuacao = Serv. Indústria'!I27-1</f>
        <v>6.2468080120146485E-2</v>
      </c>
      <c r="J27" s="17">
        <f>+'SCC x Atuacao = Serv. Indústria'!J59/'SCC x Atuacao = Serv. Indústria'!J27-1</f>
        <v>-0.76704591184934878</v>
      </c>
      <c r="K27" s="17">
        <f>+'SCC x Atuacao = Serv. Indústria'!K59/'SCC x Atuacao = Serv. Indústria'!K27-1</f>
        <v>0.9422401800244824</v>
      </c>
      <c r="L27" s="17">
        <f>+'SCC x Atuacao = Serv. Indústria'!L59/'SCC x Atuacao = Serv. Indústria'!L27-1</f>
        <v>0.19823021145943565</v>
      </c>
      <c r="M27" s="17"/>
    </row>
    <row r="28" spans="1:13" x14ac:dyDescent="0.25">
      <c r="A28" s="124" t="s">
        <v>552</v>
      </c>
      <c r="B28" s="17">
        <f>+'SCC x Atuacao = Serv. Indústria'!B60/'SCC x Atuacao = Serv. Indústria'!B28-1</f>
        <v>-6.6442065642130066E-2</v>
      </c>
      <c r="C28" s="17">
        <f>+'SCC x Atuacao = Serv. Indústria'!C60/'SCC x Atuacao = Serv. Indústria'!C28-1</f>
        <v>-0.26226332437207989</v>
      </c>
      <c r="D28" s="17">
        <f>+'SCC x Atuacao = Serv. Indústria'!D60/'SCC x Atuacao = Serv. Indústria'!D28-1</f>
        <v>2.0575247485541404E-2</v>
      </c>
      <c r="E28" s="17">
        <f>+'SCC x Atuacao = Serv. Indústria'!E60/'SCC x Atuacao = Serv. Indústria'!E28-1</f>
        <v>-0.9225890964703497</v>
      </c>
      <c r="F28" s="17">
        <f>+'SCC x Atuacao = Serv. Indústria'!F60/'SCC x Atuacao = Serv. Indústria'!F28-1</f>
        <v>9.7084900563507492E-2</v>
      </c>
      <c r="G28" s="17">
        <f>+'SCC x Atuacao = Serv. Indústria'!G60/'SCC x Atuacao = Serv. Indústria'!G28-1</f>
        <v>0.50630058476146167</v>
      </c>
      <c r="H28" s="17">
        <f>+'SCC x Atuacao = Serv. Indústria'!H60/'SCC x Atuacao = Serv. Indústria'!H28-1</f>
        <v>9.0544950288635073E-2</v>
      </c>
      <c r="I28" s="17">
        <f>+'SCC x Atuacao = Serv. Indústria'!I60/'SCC x Atuacao = Serv. Indústria'!I28-1</f>
        <v>0.29114652830654553</v>
      </c>
      <c r="J28" s="17">
        <f>+'SCC x Atuacao = Serv. Indústria'!J60/'SCC x Atuacao = Serv. Indústria'!J28-1</f>
        <v>0.21948894417699982</v>
      </c>
      <c r="K28" s="17">
        <f>+'SCC x Atuacao = Serv. Indústria'!K60/'SCC x Atuacao = Serv. Indústria'!K28-1</f>
        <v>8.0777878492729105E-2</v>
      </c>
      <c r="L28" s="17">
        <f>+'SCC x Atuacao = Serv. Indústria'!L60/'SCC x Atuacao = Serv. Indústria'!L28-1</f>
        <v>2.7023781547158565E-2</v>
      </c>
      <c r="M28" s="17"/>
    </row>
    <row r="29" spans="1:13" x14ac:dyDescent="0.25">
      <c r="A29" s="124" t="s">
        <v>553</v>
      </c>
      <c r="B29" s="17">
        <f>+'SCC x Atuacao = Serv. Indústria'!B61/'SCC x Atuacao = Serv. Indústria'!B29-1</f>
        <v>0.48477708902625594</v>
      </c>
      <c r="C29" s="17">
        <f>+'SCC x Atuacao = Serv. Indústria'!C61/'SCC x Atuacao = Serv. Indústria'!C29-1</f>
        <v>6.5467665548124554E-3</v>
      </c>
      <c r="D29" s="17">
        <f>+'SCC x Atuacao = Serv. Indústria'!D61/'SCC x Atuacao = Serv. Indústria'!D29-1</f>
        <v>0.20601795560803171</v>
      </c>
      <c r="E29" s="17">
        <f>+'SCC x Atuacao = Serv. Indústria'!E61/'SCC x Atuacao = Serv. Indústria'!E29-1</f>
        <v>0.62066133788075128</v>
      </c>
      <c r="F29" s="17">
        <f>+'SCC x Atuacao = Serv. Indústria'!F61/'SCC x Atuacao = Serv. Indústria'!F29-1</f>
        <v>2.6259741976912832E-3</v>
      </c>
      <c r="G29" s="17">
        <f>+'SCC x Atuacao = Serv. Indústria'!G61/'SCC x Atuacao = Serv. Indústria'!G29-1</f>
        <v>0.1652461287796636</v>
      </c>
      <c r="H29" s="17">
        <f>+'SCC x Atuacao = Serv. Indústria'!H61/'SCC x Atuacao = Serv. Indústria'!H29-1</f>
        <v>0.21382630598660035</v>
      </c>
      <c r="I29" s="17">
        <f>+'SCC x Atuacao = Serv. Indústria'!I61/'SCC x Atuacao = Serv. Indústria'!I29-1</f>
        <v>0.30614253126411306</v>
      </c>
      <c r="J29" s="17">
        <f>+'SCC x Atuacao = Serv. Indústria'!J61/'SCC x Atuacao = Serv. Indústria'!J29-1</f>
        <v>0.28191358254467969</v>
      </c>
      <c r="K29" s="17">
        <f>+'SCC x Atuacao = Serv. Indústria'!K61/'SCC x Atuacao = Serv. Indústria'!K29-1</f>
        <v>0.28084355057197841</v>
      </c>
      <c r="L29" s="17">
        <f>+'SCC x Atuacao = Serv. Indústria'!L61/'SCC x Atuacao = Serv. Indústria'!L29-1</f>
        <v>0.19779532034495451</v>
      </c>
      <c r="M29" s="17"/>
    </row>
    <row r="30" spans="1:13" x14ac:dyDescent="0.25">
      <c r="A30" s="124" t="s">
        <v>554</v>
      </c>
      <c r="B30" s="17">
        <f>+'SCC x Atuacao = Serv. Indústria'!B62/'SCC x Atuacao = Serv. Indústria'!B30-1</f>
        <v>0.22520107788764654</v>
      </c>
      <c r="C30" s="17">
        <f>+'SCC x Atuacao = Serv. Indústria'!C62/'SCC x Atuacao = Serv. Indústria'!C30-1</f>
        <v>-0.35901904930168227</v>
      </c>
      <c r="D30" s="17">
        <f>+'SCC x Atuacao = Serv. Indústria'!D62/'SCC x Atuacao = Serv. Indústria'!D30-1</f>
        <v>0.18645299476185406</v>
      </c>
      <c r="E30" s="17">
        <f>+'SCC x Atuacao = Serv. Indústria'!E62/'SCC x Atuacao = Serv. Indústria'!E30-1</f>
        <v>1.0440389238056249</v>
      </c>
      <c r="F30" s="17">
        <f>+'SCC x Atuacao = Serv. Indústria'!F62/'SCC x Atuacao = Serv. Indústria'!F30-1</f>
        <v>7.0452745264543815E-2</v>
      </c>
      <c r="G30" s="17">
        <f>+'SCC x Atuacao = Serv. Indústria'!G62/'SCC x Atuacao = Serv. Indústria'!G30-1</f>
        <v>0.14092394957106347</v>
      </c>
      <c r="H30" s="17">
        <f>+'SCC x Atuacao = Serv. Indústria'!H62/'SCC x Atuacao = Serv. Indústria'!H30-1</f>
        <v>-0.13183411004201939</v>
      </c>
      <c r="I30" s="17">
        <f>+'SCC x Atuacao = Serv. Indústria'!I62/'SCC x Atuacao = Serv. Indústria'!I30-1</f>
        <v>6.6815140501310877E-2</v>
      </c>
      <c r="J30" s="17">
        <f>+'SCC x Atuacao = Serv. Indústria'!J62/'SCC x Atuacao = Serv. Indústria'!J30-1</f>
        <v>0.13805203496708573</v>
      </c>
      <c r="K30" s="17">
        <f>+'SCC x Atuacao = Serv. Indústria'!K62/'SCC x Atuacao = Serv. Indústria'!K30-1</f>
        <v>0.25078462337122187</v>
      </c>
      <c r="L30" s="17">
        <f>+'SCC x Atuacao = Serv. Indústria'!L62/'SCC x Atuacao = Serv. Indústria'!L30-1</f>
        <v>0.14206686772866717</v>
      </c>
      <c r="M30" s="17"/>
    </row>
    <row r="31" spans="1:13" x14ac:dyDescent="0.25">
      <c r="A31" s="124" t="s">
        <v>555</v>
      </c>
      <c r="B31" s="17">
        <f>+'SCC x Atuacao = Serv. Indústria'!B63/'SCC x Atuacao = Serv. Indústria'!B31-1</f>
        <v>0.16478358052854003</v>
      </c>
      <c r="C31" s="17">
        <f>+'SCC x Atuacao = Serv. Indústria'!C63/'SCC x Atuacao = Serv. Indústria'!C31-1</f>
        <v>-5.4421142486485663E-2</v>
      </c>
      <c r="D31" s="17">
        <f>+'SCC x Atuacao = Serv. Indústria'!D63/'SCC x Atuacao = Serv. Indústria'!D31-1</f>
        <v>-0.30026578776800295</v>
      </c>
      <c r="E31" s="17">
        <f>+'SCC x Atuacao = Serv. Indústria'!E63/'SCC x Atuacao = Serv. Indústria'!E31-1</f>
        <v>-0.58591005089769244</v>
      </c>
      <c r="F31" s="17">
        <f>+'SCC x Atuacao = Serv. Indústria'!F63/'SCC x Atuacao = Serv. Indústria'!F31-1</f>
        <v>7.1612087002527858E-2</v>
      </c>
      <c r="G31" s="17">
        <f>+'SCC x Atuacao = Serv. Indústria'!G63/'SCC x Atuacao = Serv. Indústria'!G31-1</f>
        <v>0.61373710849105012</v>
      </c>
      <c r="H31" s="17">
        <f>+'SCC x Atuacao = Serv. Indústria'!H63/'SCC x Atuacao = Serv. Indústria'!H31-1</f>
        <v>-8.3473807550263901E-3</v>
      </c>
      <c r="I31" s="17">
        <f>+'SCC x Atuacao = Serv. Indústria'!I63/'SCC x Atuacao = Serv. Indústria'!I31-1</f>
        <v>-0.15646588010847817</v>
      </c>
      <c r="J31" s="17">
        <f>+'SCC x Atuacao = Serv. Indústria'!J63/'SCC x Atuacao = Serv. Indústria'!J31-1</f>
        <v>0.10363887192916965</v>
      </c>
      <c r="K31" s="17">
        <f>+'SCC x Atuacao = Serv. Indústria'!K63/'SCC x Atuacao = Serv. Indústria'!K31-1</f>
        <v>-6.8520294134579607E-2</v>
      </c>
      <c r="L31" s="17">
        <f>+'SCC x Atuacao = Serv. Indústria'!L63/'SCC x Atuacao = Serv. Indústria'!L31-1</f>
        <v>-0.11378134312168198</v>
      </c>
      <c r="M31" s="17"/>
    </row>
    <row r="32" spans="1:13" x14ac:dyDescent="0.25">
      <c r="A32" s="124" t="s">
        <v>95</v>
      </c>
      <c r="B32" s="17">
        <f>+'SCC x Atuacao = Serv. Indústria'!B64/'SCC x Atuacao = Serv. Indústria'!B32-1</f>
        <v>0.33238007791671653</v>
      </c>
      <c r="C32" s="17">
        <f>+'SCC x Atuacao = Serv. Indústria'!C64/'SCC x Atuacao = Serv. Indústria'!C32-1</f>
        <v>0.25775362484653619</v>
      </c>
      <c r="D32" s="17">
        <f>+'SCC x Atuacao = Serv. Indústria'!D64/'SCC x Atuacao = Serv. Indústria'!D32-1</f>
        <v>3.2453356555801616E-2</v>
      </c>
      <c r="E32" s="17">
        <f>+'SCC x Atuacao = Serv. Indústria'!E64/'SCC x Atuacao = Serv. Indústria'!E32-1</f>
        <v>2.468596013057518</v>
      </c>
      <c r="F32" s="17">
        <f>+'SCC x Atuacao = Serv. Indústria'!F64/'SCC x Atuacao = Serv. Indústria'!F32-1</f>
        <v>8.655395389649545E-2</v>
      </c>
      <c r="G32" s="17">
        <f>+'SCC x Atuacao = Serv. Indústria'!G64/'SCC x Atuacao = Serv. Indústria'!G32-1</f>
        <v>0.26856738515607592</v>
      </c>
      <c r="H32" s="17">
        <f>+'SCC x Atuacao = Serv. Indústria'!H64/'SCC x Atuacao = Serv. Indústria'!H32-1</f>
        <v>-4.2661620637612252E-2</v>
      </c>
      <c r="I32" s="17">
        <f>+'SCC x Atuacao = Serv. Indústria'!I64/'SCC x Atuacao = Serv. Indústria'!I32-1</f>
        <v>6.9523095143176228E-2</v>
      </c>
      <c r="J32" s="17">
        <f>+'SCC x Atuacao = Serv. Indústria'!J64/'SCC x Atuacao = Serv. Indústria'!J32-1</f>
        <v>0.11330529909070686</v>
      </c>
      <c r="K32" s="17">
        <f>+'SCC x Atuacao = Serv. Indústria'!K64/'SCC x Atuacao = Serv. Indústria'!K32-1</f>
        <v>0.19781873498805647</v>
      </c>
      <c r="L32" s="17">
        <f>+'SCC x Atuacao = Serv. Indústria'!L64/'SCC x Atuacao = Serv. Indústria'!L32-1</f>
        <v>0.10039939214097404</v>
      </c>
      <c r="M32" s="17"/>
    </row>
    <row r="33" spans="1:13" x14ac:dyDescent="0.25">
      <c r="A33" s="22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17"/>
    </row>
    <row r="34" spans="1:13" x14ac:dyDescent="0.25">
      <c r="A34" s="124"/>
      <c r="B34" s="134"/>
      <c r="C34" s="134"/>
      <c r="D34" s="134"/>
      <c r="E34" s="134"/>
      <c r="F34" s="134"/>
      <c r="G34" s="134"/>
      <c r="H34" s="134"/>
      <c r="I34" s="134"/>
      <c r="J34" s="134"/>
      <c r="K34" s="134"/>
    </row>
    <row r="35" spans="1:13" s="124" customFormat="1" x14ac:dyDescent="0.25">
      <c r="B35" s="124">
        <v>2009</v>
      </c>
      <c r="C35" s="124">
        <v>2009</v>
      </c>
      <c r="D35" s="124">
        <v>2009</v>
      </c>
      <c r="E35" s="124">
        <v>2009</v>
      </c>
      <c r="F35" s="124">
        <v>2009</v>
      </c>
      <c r="G35" s="124">
        <v>2009</v>
      </c>
      <c r="H35" s="124">
        <v>2009</v>
      </c>
      <c r="I35" s="124">
        <v>2009</v>
      </c>
      <c r="J35" s="124">
        <v>2009</v>
      </c>
      <c r="K35" s="124">
        <v>2009</v>
      </c>
      <c r="L35" s="124">
        <v>2009</v>
      </c>
    </row>
    <row r="36" spans="1:13" s="134" customFormat="1" x14ac:dyDescent="0.25">
      <c r="A36" s="124"/>
      <c r="B36" s="124" t="s">
        <v>780</v>
      </c>
      <c r="C36" s="124" t="s">
        <v>782</v>
      </c>
      <c r="D36" s="124" t="s">
        <v>23</v>
      </c>
      <c r="E36" s="124" t="s">
        <v>787</v>
      </c>
      <c r="F36" s="124" t="s">
        <v>788</v>
      </c>
      <c r="G36" s="124" t="s">
        <v>791</v>
      </c>
      <c r="H36" s="124" t="s">
        <v>25</v>
      </c>
      <c r="I36" s="124" t="s">
        <v>24</v>
      </c>
      <c r="J36" s="124" t="s">
        <v>35</v>
      </c>
      <c r="K36" s="124" t="s">
        <v>795</v>
      </c>
      <c r="L36" s="124" t="s">
        <v>935</v>
      </c>
    </row>
    <row r="37" spans="1:13" x14ac:dyDescent="0.25">
      <c r="A37" s="124" t="s">
        <v>529</v>
      </c>
      <c r="B37" s="17">
        <f>+'SCC x Atuacao = Serv. Indústria'!B69/'SCC x Atuacao = Serv. Indústria'!B37-1</f>
        <v>0.65551664842164747</v>
      </c>
      <c r="C37" s="17">
        <f>+'SCC x Atuacao = Serv. Indústria'!C69/'SCC x Atuacao = Serv. Indústria'!C37-1</f>
        <v>0.48102330233869872</v>
      </c>
      <c r="D37" s="17">
        <f>+'SCC x Atuacao = Serv. Indústria'!D69/'SCC x Atuacao = Serv. Indústria'!D37-1</f>
        <v>0.2828736774707783</v>
      </c>
      <c r="E37" s="17">
        <f>+'SCC x Atuacao = Serv. Indústria'!E69/'SCC x Atuacao = Serv. Indústria'!E37-1</f>
        <v>-0.37960130778941448</v>
      </c>
      <c r="F37" s="17">
        <f>+'SCC x Atuacao = Serv. Indústria'!F69/'SCC x Atuacao = Serv. Indústria'!F37-1</f>
        <v>0.21887288156259599</v>
      </c>
      <c r="G37" s="17">
        <f>+'SCC x Atuacao = Serv. Indústria'!G69/'SCC x Atuacao = Serv. Indústria'!G37-1</f>
        <v>4.685814349014672E-2</v>
      </c>
      <c r="H37" s="17">
        <f>+'SCC x Atuacao = Serv. Indústria'!H69/'SCC x Atuacao = Serv. Indústria'!H37-1</f>
        <v>6.4395986788648774E-2</v>
      </c>
      <c r="I37" s="17">
        <f>+'SCC x Atuacao = Serv. Indústria'!I69/'SCC x Atuacao = Serv. Indústria'!I37-1</f>
        <v>0.38499783341027505</v>
      </c>
      <c r="J37" s="17">
        <f>+'SCC x Atuacao = Serv. Indústria'!J69/'SCC x Atuacao = Serv. Indústria'!J37-1</f>
        <v>1.4178323350854409</v>
      </c>
      <c r="K37" s="17">
        <f>+'SCC x Atuacao = Serv. Indústria'!K69/'SCC x Atuacao = Serv. Indústria'!K37-1</f>
        <v>-0.22401836776306094</v>
      </c>
      <c r="L37" s="17">
        <f>+'SCC x Atuacao = Serv. Indústria'!L69/'SCC x Atuacao = Serv. Indústria'!L37-1</f>
        <v>0.23054445447514582</v>
      </c>
    </row>
    <row r="38" spans="1:13" x14ac:dyDescent="0.25">
      <c r="A38" s="124" t="s">
        <v>530</v>
      </c>
      <c r="B38" s="17">
        <f>+'SCC x Atuacao = Serv. Indústria'!B70/'SCC x Atuacao = Serv. Indústria'!B38-1</f>
        <v>-5.42383513135829E-2</v>
      </c>
      <c r="C38" s="17">
        <f>+'SCC x Atuacao = Serv. Indústria'!C70/'SCC x Atuacao = Serv. Indústria'!C38-1</f>
        <v>-0.78319241527557704</v>
      </c>
      <c r="D38" s="17">
        <f>+'SCC x Atuacao = Serv. Indústria'!D70/'SCC x Atuacao = Serv. Indústria'!D38-1</f>
        <v>-5.2474655928577696E-2</v>
      </c>
      <c r="E38" s="17" t="e">
        <f>+'SCC x Atuacao = Serv. Indústria'!E70/'SCC x Atuacao = Serv. Indústria'!E38-1</f>
        <v>#DIV/0!</v>
      </c>
      <c r="F38" s="17">
        <f>+'SCC x Atuacao = Serv. Indústria'!F70/'SCC x Atuacao = Serv. Indústria'!F38-1</f>
        <v>-2.9706817938051744E-2</v>
      </c>
      <c r="G38" s="17">
        <f>+'SCC x Atuacao = Serv. Indústria'!G70/'SCC x Atuacao = Serv. Indústria'!G38-1</f>
        <v>0.29959859213854423</v>
      </c>
      <c r="H38" s="17">
        <f>+'SCC x Atuacao = Serv. Indústria'!H70/'SCC x Atuacao = Serv. Indústria'!H38-1</f>
        <v>8.8997495135976212E-3</v>
      </c>
      <c r="I38" s="17">
        <f>+'SCC x Atuacao = Serv. Indústria'!I70/'SCC x Atuacao = Serv. Indústria'!I38-1</f>
        <v>-5.9866136027401651E-2</v>
      </c>
      <c r="J38" s="17">
        <f>+'SCC x Atuacao = Serv. Indústria'!J70/'SCC x Atuacao = Serv. Indústria'!J38-1</f>
        <v>-9.1805332912494597E-3</v>
      </c>
      <c r="K38" s="17">
        <f>+'SCC x Atuacao = Serv. Indústria'!K70/'SCC x Atuacao = Serv. Indústria'!K38-1</f>
        <v>0.93288529187708291</v>
      </c>
      <c r="L38" s="17">
        <f>+'SCC x Atuacao = Serv. Indústria'!L70/'SCC x Atuacao = Serv. Indústria'!L38-1</f>
        <v>3.1732724454900385E-3</v>
      </c>
      <c r="M38" s="17"/>
    </row>
    <row r="39" spans="1:13" x14ac:dyDescent="0.25">
      <c r="A39" s="124" t="s">
        <v>531</v>
      </c>
      <c r="B39" s="17">
        <f>+'SCC x Atuacao = Serv. Indústria'!B71/'SCC x Atuacao = Serv. Indústria'!B39-1</f>
        <v>-0.12782665027753715</v>
      </c>
      <c r="C39" s="17">
        <f>+'SCC x Atuacao = Serv. Indústria'!C71/'SCC x Atuacao = Serv. Indústria'!C39-1</f>
        <v>-0.11159598758907452</v>
      </c>
      <c r="D39" s="17">
        <f>+'SCC x Atuacao = Serv. Indústria'!D71/'SCC x Atuacao = Serv. Indústria'!D39-1</f>
        <v>7.3122944991654837E-2</v>
      </c>
      <c r="E39" s="17">
        <f>+'SCC x Atuacao = Serv. Indústria'!E71/'SCC x Atuacao = Serv. Indústria'!E39-1</f>
        <v>-0.73489769189222476</v>
      </c>
      <c r="F39" s="17">
        <f>+'SCC x Atuacao = Serv. Indústria'!F71/'SCC x Atuacao = Serv. Indústria'!F39-1</f>
        <v>0.22134426184504141</v>
      </c>
      <c r="G39" s="17">
        <f>+'SCC x Atuacao = Serv. Indústria'!G71/'SCC x Atuacao = Serv. Indústria'!G39-1</f>
        <v>5.9870517410654189E-2</v>
      </c>
      <c r="H39" s="17">
        <f>+'SCC x Atuacao = Serv. Indústria'!H71/'SCC x Atuacao = Serv. Indústria'!H39-1</f>
        <v>-0.19734711862500876</v>
      </c>
      <c r="I39" s="17">
        <f>+'SCC x Atuacao = Serv. Indústria'!I71/'SCC x Atuacao = Serv. Indústria'!I39-1</f>
        <v>-0.19454395640128297</v>
      </c>
      <c r="J39" s="17">
        <f>+'SCC x Atuacao = Serv. Indústria'!J71/'SCC x Atuacao = Serv. Indústria'!J39-1</f>
        <v>0.22792653325609757</v>
      </c>
      <c r="K39" s="17">
        <f>+'SCC x Atuacao = Serv. Indústria'!K71/'SCC x Atuacao = Serv. Indústria'!K39-1</f>
        <v>9.680008467398693E-2</v>
      </c>
      <c r="L39" s="17">
        <f>+'SCC x Atuacao = Serv. Indústria'!L71/'SCC x Atuacao = Serv. Indústria'!L39-1</f>
        <v>5.584356738113061E-2</v>
      </c>
      <c r="M39" s="17"/>
    </row>
    <row r="40" spans="1:13" x14ac:dyDescent="0.25">
      <c r="A40" s="124" t="s">
        <v>532</v>
      </c>
      <c r="B40" s="17">
        <f>+'SCC x Atuacao = Serv. Indústria'!B72/'SCC x Atuacao = Serv. Indústria'!B40-1</f>
        <v>0.13904556452935313</v>
      </c>
      <c r="C40" s="17">
        <f>+'SCC x Atuacao = Serv. Indústria'!C72/'SCC x Atuacao = Serv. Indústria'!C40-1</f>
        <v>0.99777602968792967</v>
      </c>
      <c r="D40" s="17">
        <f>+'SCC x Atuacao = Serv. Indústria'!D72/'SCC x Atuacao = Serv. Indústria'!D40-1</f>
        <v>0.3108924179357877</v>
      </c>
      <c r="E40" s="17">
        <f>+'SCC x Atuacao = Serv. Indústria'!E72/'SCC x Atuacao = Serv. Indústria'!E40-1</f>
        <v>-7.2468012825359196E-2</v>
      </c>
      <c r="F40" s="17">
        <f>+'SCC x Atuacao = Serv. Indústria'!F72/'SCC x Atuacao = Serv. Indústria'!F40-1</f>
        <v>0.26781904854601724</v>
      </c>
      <c r="G40" s="17">
        <f>+'SCC x Atuacao = Serv. Indústria'!G72/'SCC x Atuacao = Serv. Indústria'!G40-1</f>
        <v>0.15317492266456667</v>
      </c>
      <c r="H40" s="17">
        <f>+'SCC x Atuacao = Serv. Indústria'!H72/'SCC x Atuacao = Serv. Indústria'!H40-1</f>
        <v>0.24568782760338381</v>
      </c>
      <c r="I40" s="17">
        <f>+'SCC x Atuacao = Serv. Indústria'!I72/'SCC x Atuacao = Serv. Indústria'!I40-1</f>
        <v>0.76777728140606905</v>
      </c>
      <c r="J40" s="17">
        <f>+'SCC x Atuacao = Serv. Indústria'!J72/'SCC x Atuacao = Serv. Indústria'!J40-1</f>
        <v>6.4585657088907329</v>
      </c>
      <c r="K40" s="17">
        <f>+'SCC x Atuacao = Serv. Indústria'!K72/'SCC x Atuacao = Serv. Indústria'!K40-1</f>
        <v>-0.19449489434453893</v>
      </c>
      <c r="L40" s="17">
        <f>+'SCC x Atuacao = Serv. Indústria'!L72/'SCC x Atuacao = Serv. Indústria'!L40-1</f>
        <v>0.26611437719606856</v>
      </c>
      <c r="M40" s="17"/>
    </row>
    <row r="41" spans="1:13" x14ac:dyDescent="0.25">
      <c r="A41" s="124" t="s">
        <v>533</v>
      </c>
      <c r="B41" s="17">
        <f>+'SCC x Atuacao = Serv. Indústria'!B73/'SCC x Atuacao = Serv. Indústria'!B41-1</f>
        <v>0.17635663080382558</v>
      </c>
      <c r="C41" s="17">
        <f>+'SCC x Atuacao = Serv. Indústria'!C73/'SCC x Atuacao = Serv. Indústria'!C41-1</f>
        <v>-0.19036470840543229</v>
      </c>
      <c r="D41" s="17">
        <f>+'SCC x Atuacao = Serv. Indústria'!D73/'SCC x Atuacao = Serv. Indústria'!D41-1</f>
        <v>3.369510986533486E-2</v>
      </c>
      <c r="E41" s="17">
        <f>+'SCC x Atuacao = Serv. Indústria'!E73/'SCC x Atuacao = Serv. Indústria'!E41-1</f>
        <v>0.23309082974542417</v>
      </c>
      <c r="F41" s="17">
        <f>+'SCC x Atuacao = Serv. Indústria'!F73/'SCC x Atuacao = Serv. Indústria'!F41-1</f>
        <v>5.2503070199685364E-2</v>
      </c>
      <c r="G41" s="17">
        <f>+'SCC x Atuacao = Serv. Indústria'!G73/'SCC x Atuacao = Serv. Indústria'!G41-1</f>
        <v>-4.2377339079778475E-2</v>
      </c>
      <c r="H41" s="17">
        <f>+'SCC x Atuacao = Serv. Indústria'!H73/'SCC x Atuacao = Serv. Indústria'!H41-1</f>
        <v>-0.27811847367573173</v>
      </c>
      <c r="I41" s="17">
        <f>+'SCC x Atuacao = Serv. Indústria'!I73/'SCC x Atuacao = Serv. Indústria'!I41-1</f>
        <v>-0.39010192345775674</v>
      </c>
      <c r="J41" s="17">
        <f>+'SCC x Atuacao = Serv. Indústria'!J73/'SCC x Atuacao = Serv. Indústria'!J41-1</f>
        <v>6.2283441272678806</v>
      </c>
      <c r="K41" s="17">
        <f>+'SCC x Atuacao = Serv. Indústria'!K73/'SCC x Atuacao = Serv. Indústria'!K41-1</f>
        <v>-4.2226348165459782E-2</v>
      </c>
      <c r="L41" s="17">
        <f>+'SCC x Atuacao = Serv. Indústria'!L73/'SCC x Atuacao = Serv. Indústria'!L41-1</f>
        <v>0.16143970605442837</v>
      </c>
      <c r="M41" s="17"/>
    </row>
    <row r="42" spans="1:13" x14ac:dyDescent="0.25">
      <c r="A42" s="124" t="s">
        <v>534</v>
      </c>
      <c r="B42" s="17">
        <f>+'SCC x Atuacao = Serv. Indústria'!B74/'SCC x Atuacao = Serv. Indústria'!B42-1</f>
        <v>-0.48266912151894392</v>
      </c>
      <c r="C42" s="17">
        <f>+'SCC x Atuacao = Serv. Indústria'!C74/'SCC x Atuacao = Serv. Indústria'!C42-1</f>
        <v>-0.9350864852934021</v>
      </c>
      <c r="D42" s="17">
        <f>+'SCC x Atuacao = Serv. Indústria'!D74/'SCC x Atuacao = Serv. Indústria'!D42-1</f>
        <v>8.3280840769724973E-2</v>
      </c>
      <c r="E42" s="17" t="e">
        <f>+'SCC x Atuacao = Serv. Indústria'!E74/'SCC x Atuacao = Serv. Indústria'!E42-1</f>
        <v>#DIV/0!</v>
      </c>
      <c r="F42" s="17">
        <f>+'SCC x Atuacao = Serv. Indústria'!F74/'SCC x Atuacao = Serv. Indústria'!F42-1</f>
        <v>-0.20831330893988032</v>
      </c>
      <c r="G42" s="17">
        <f>+'SCC x Atuacao = Serv. Indústria'!G74/'SCC x Atuacao = Serv. Indústria'!G42-1</f>
        <v>-0.33781851833939625</v>
      </c>
      <c r="H42" s="17">
        <f>+'SCC x Atuacao = Serv. Indústria'!H74/'SCC x Atuacao = Serv. Indústria'!H42-1</f>
        <v>-0.47115970712052746</v>
      </c>
      <c r="I42" s="17" t="e">
        <f>+'SCC x Atuacao = Serv. Indústria'!I74/'SCC x Atuacao = Serv. Indústria'!I42-1</f>
        <v>#DIV/0!</v>
      </c>
      <c r="J42" s="17" t="e">
        <f>+'SCC x Atuacao = Serv. Indústria'!J74/'SCC x Atuacao = Serv. Indústria'!J42-1</f>
        <v>#DIV/0!</v>
      </c>
      <c r="K42" s="17">
        <f>+'SCC x Atuacao = Serv. Indústria'!K74/'SCC x Atuacao = Serv. Indústria'!K42-1</f>
        <v>-0.14628415369901215</v>
      </c>
      <c r="L42" s="17">
        <f>+'SCC x Atuacao = Serv. Indústria'!L74/'SCC x Atuacao = Serv. Indústria'!L42-1</f>
        <v>-5.5962615563685092E-2</v>
      </c>
      <c r="M42" s="17"/>
    </row>
    <row r="43" spans="1:13" x14ac:dyDescent="0.25">
      <c r="A43" s="124" t="s">
        <v>535</v>
      </c>
      <c r="B43" s="17">
        <f>+'SCC x Atuacao = Serv. Indústria'!B75/'SCC x Atuacao = Serv. Indústria'!B43-1</f>
        <v>-3.9434393790067857E-2</v>
      </c>
      <c r="C43" s="17">
        <f>+'SCC x Atuacao = Serv. Indústria'!C75/'SCC x Atuacao = Serv. Indústria'!C43-1</f>
        <v>0.12998249131786554</v>
      </c>
      <c r="D43" s="17">
        <f>+'SCC x Atuacao = Serv. Indústria'!D75/'SCC x Atuacao = Serv. Indústria'!D43-1</f>
        <v>-0.64094435830354068</v>
      </c>
      <c r="E43" s="17">
        <f>+'SCC x Atuacao = Serv. Indústria'!E75/'SCC x Atuacao = Serv. Indústria'!E43-1</f>
        <v>-0.7038826966763756</v>
      </c>
      <c r="F43" s="17">
        <f>+'SCC x Atuacao = Serv. Indústria'!F75/'SCC x Atuacao = Serv. Indústria'!F43-1</f>
        <v>1.4854173564631257E-2</v>
      </c>
      <c r="G43" s="17">
        <f>+'SCC x Atuacao = Serv. Indústria'!G75/'SCC x Atuacao = Serv. Indústria'!G43-1</f>
        <v>-2.4057333389055024E-2</v>
      </c>
      <c r="H43" s="17">
        <f>+'SCC x Atuacao = Serv. Indústria'!H75/'SCC x Atuacao = Serv. Indústria'!H43-1</f>
        <v>-0.25916503936616242</v>
      </c>
      <c r="I43" s="17">
        <f>+'SCC x Atuacao = Serv. Indústria'!I75/'SCC x Atuacao = Serv. Indústria'!I43-1</f>
        <v>-1.6509732024793666E-2</v>
      </c>
      <c r="J43" s="17" t="e">
        <f>+'SCC x Atuacao = Serv. Indústria'!J75/'SCC x Atuacao = Serv. Indústria'!J43-1</f>
        <v>#DIV/0!</v>
      </c>
      <c r="K43" s="17">
        <f>+'SCC x Atuacao = Serv. Indústria'!K75/'SCC x Atuacao = Serv. Indústria'!K43-1</f>
        <v>0.24105506488238926</v>
      </c>
      <c r="L43" s="17">
        <f>+'SCC x Atuacao = Serv. Indústria'!L75/'SCC x Atuacao = Serv. Indústria'!L43-1</f>
        <v>-0.36717261558574699</v>
      </c>
      <c r="M43" s="17"/>
    </row>
    <row r="44" spans="1:13" x14ac:dyDescent="0.25">
      <c r="A44" s="124" t="s">
        <v>536</v>
      </c>
      <c r="B44" s="17">
        <f>+'SCC x Atuacao = Serv. Indústria'!B76/'SCC x Atuacao = Serv. Indústria'!B44-1</f>
        <v>0.41346823743205219</v>
      </c>
      <c r="C44" s="17">
        <f>+'SCC x Atuacao = Serv. Indústria'!C76/'SCC x Atuacao = Serv. Indústria'!C44-1</f>
        <v>-0.12055627747213904</v>
      </c>
      <c r="D44" s="17">
        <f>+'SCC x Atuacao = Serv. Indústria'!D76/'SCC x Atuacao = Serv. Indústria'!D44-1</f>
        <v>-0.15736430805406387</v>
      </c>
      <c r="E44" s="17" t="e">
        <f>+'SCC x Atuacao = Serv. Indústria'!E76/'SCC x Atuacao = Serv. Indústria'!E44-1</f>
        <v>#DIV/0!</v>
      </c>
      <c r="F44" s="17">
        <f>+'SCC x Atuacao = Serv. Indústria'!F76/'SCC x Atuacao = Serv. Indústria'!F44-1</f>
        <v>0.14259057980062484</v>
      </c>
      <c r="G44" s="17">
        <f>+'SCC x Atuacao = Serv. Indústria'!G76/'SCC x Atuacao = Serv. Indústria'!G44-1</f>
        <v>0.25420458845078264</v>
      </c>
      <c r="H44" s="17">
        <f>+'SCC x Atuacao = Serv. Indústria'!H76/'SCC x Atuacao = Serv. Indústria'!H44-1</f>
        <v>0.84835941843994722</v>
      </c>
      <c r="I44" s="17">
        <f>+'SCC x Atuacao = Serv. Indústria'!I76/'SCC x Atuacao = Serv. Indústria'!I44-1</f>
        <v>-0.23259436620665852</v>
      </c>
      <c r="J44" s="17" t="e">
        <f>+'SCC x Atuacao = Serv. Indústria'!J76/'SCC x Atuacao = Serv. Indústria'!J44-1</f>
        <v>#DIV/0!</v>
      </c>
      <c r="K44" s="17">
        <f>+'SCC x Atuacao = Serv. Indústria'!K76/'SCC x Atuacao = Serv. Indústria'!K44-1</f>
        <v>-0.27059293494974723</v>
      </c>
      <c r="L44" s="17">
        <f>+'SCC x Atuacao = Serv. Indústria'!L76/'SCC x Atuacao = Serv. Indústria'!L44-1</f>
        <v>-0.11435782439188968</v>
      </c>
      <c r="M44" s="17"/>
    </row>
    <row r="45" spans="1:13" x14ac:dyDescent="0.25">
      <c r="A45" s="124" t="s">
        <v>537</v>
      </c>
      <c r="B45" s="17">
        <f>+'SCC x Atuacao = Serv. Indústria'!B77/'SCC x Atuacao = Serv. Indústria'!B45-1</f>
        <v>5.9237377311675665E-2</v>
      </c>
      <c r="C45" s="17">
        <f>+'SCC x Atuacao = Serv. Indústria'!C77/'SCC x Atuacao = Serv. Indústria'!C45-1</f>
        <v>-0.12882678255760471</v>
      </c>
      <c r="D45" s="17">
        <f>+'SCC x Atuacao = Serv. Indústria'!D77/'SCC x Atuacao = Serv. Indústria'!D45-1</f>
        <v>1.8966970593879973E-2</v>
      </c>
      <c r="E45" s="17">
        <f>+'SCC x Atuacao = Serv. Indústria'!E77/'SCC x Atuacao = Serv. Indústria'!E45-1</f>
        <v>0.73781751946496898</v>
      </c>
      <c r="F45" s="17">
        <f>+'SCC x Atuacao = Serv. Indústria'!F77/'SCC x Atuacao = Serv. Indústria'!F45-1</f>
        <v>-0.44008429234764512</v>
      </c>
      <c r="G45" s="17">
        <f>+'SCC x Atuacao = Serv. Indústria'!G77/'SCC x Atuacao = Serv. Indústria'!G45-1</f>
        <v>0.32128417655744212</v>
      </c>
      <c r="H45" s="17">
        <f>+'SCC x Atuacao = Serv. Indústria'!H77/'SCC x Atuacao = Serv. Indústria'!H45-1</f>
        <v>0.40581921599141002</v>
      </c>
      <c r="I45" s="17">
        <f>+'SCC x Atuacao = Serv. Indústria'!I77/'SCC x Atuacao = Serv. Indústria'!I45-1</f>
        <v>-6.7835475442230453E-2</v>
      </c>
      <c r="J45" s="17">
        <f>+'SCC x Atuacao = Serv. Indústria'!J77/'SCC x Atuacao = Serv. Indústria'!J45-1</f>
        <v>1.8324100559605845</v>
      </c>
      <c r="K45" s="17">
        <f>+'SCC x Atuacao = Serv. Indústria'!K77/'SCC x Atuacao = Serv. Indústria'!K45-1</f>
        <v>0.34326749261362988</v>
      </c>
      <c r="L45" s="17">
        <f>+'SCC x Atuacao = Serv. Indústria'!L77/'SCC x Atuacao = Serv. Indústria'!L45-1</f>
        <v>-6.1363314962185056E-3</v>
      </c>
      <c r="M45" s="17"/>
    </row>
    <row r="46" spans="1:13" x14ac:dyDescent="0.25">
      <c r="A46" s="124" t="s">
        <v>538</v>
      </c>
      <c r="B46" s="17">
        <f>+'SCC x Atuacao = Serv. Indústria'!B78/'SCC x Atuacao = Serv. Indústria'!B46-1</f>
        <v>-0.35237449250310438</v>
      </c>
      <c r="C46" s="17">
        <f>+'SCC x Atuacao = Serv. Indústria'!C78/'SCC x Atuacao = Serv. Indústria'!C46-1</f>
        <v>0.43761434602355131</v>
      </c>
      <c r="D46" s="17">
        <f>+'SCC x Atuacao = Serv. Indústria'!D78/'SCC x Atuacao = Serv. Indústria'!D46-1</f>
        <v>0.14840087840617033</v>
      </c>
      <c r="E46" s="17">
        <f>+'SCC x Atuacao = Serv. Indústria'!E78/'SCC x Atuacao = Serv. Indústria'!E46-1</f>
        <v>-0.85954044325747692</v>
      </c>
      <c r="F46" s="17">
        <f>+'SCC x Atuacao = Serv. Indústria'!F78/'SCC x Atuacao = Serv. Indústria'!F46-1</f>
        <v>0.11145883006366542</v>
      </c>
      <c r="G46" s="17">
        <f>+'SCC x Atuacao = Serv. Indústria'!G78/'SCC x Atuacao = Serv. Indústria'!G46-1</f>
        <v>-0.26341959733435383</v>
      </c>
      <c r="H46" s="17">
        <f>+'SCC x Atuacao = Serv. Indústria'!H78/'SCC x Atuacao = Serv. Indústria'!H46-1</f>
        <v>2.6256242849719058E-2</v>
      </c>
      <c r="I46" s="17">
        <f>+'SCC x Atuacao = Serv. Indústria'!I78/'SCC x Atuacao = Serv. Indústria'!I46-1</f>
        <v>0.15328392175106353</v>
      </c>
      <c r="J46" s="17">
        <f>+'SCC x Atuacao = Serv. Indústria'!J78/'SCC x Atuacao = Serv. Indústria'!J46-1</f>
        <v>3.1882352640258738E-2</v>
      </c>
      <c r="K46" s="17">
        <f>+'SCC x Atuacao = Serv. Indústria'!K78/'SCC x Atuacao = Serv. Indústria'!K46-1</f>
        <v>0.23785034580967324</v>
      </c>
      <c r="L46" s="17">
        <f>+'SCC x Atuacao = Serv. Indústria'!L78/'SCC x Atuacao = Serv. Indústria'!L46-1</f>
        <v>9.6113503103361531E-2</v>
      </c>
      <c r="M46" s="17"/>
    </row>
    <row r="47" spans="1:13" x14ac:dyDescent="0.25">
      <c r="A47" s="124" t="s">
        <v>539</v>
      </c>
      <c r="B47" s="17">
        <f>+'SCC x Atuacao = Serv. Indústria'!B79/'SCC x Atuacao = Serv. Indústria'!B47-1</f>
        <v>-0.1236748697142841</v>
      </c>
      <c r="C47" s="17">
        <f>+'SCC x Atuacao = Serv. Indústria'!C79/'SCC x Atuacao = Serv. Indústria'!C47-1</f>
        <v>0.15060877574686815</v>
      </c>
      <c r="D47" s="17">
        <f>+'SCC x Atuacao = Serv. Indústria'!D79/'SCC x Atuacao = Serv. Indústria'!D47-1</f>
        <v>0.31541215499137332</v>
      </c>
      <c r="E47" s="17">
        <f>+'SCC x Atuacao = Serv. Indústria'!E79/'SCC x Atuacao = Serv. Indústria'!E47-1</f>
        <v>1.7126903029655738</v>
      </c>
      <c r="F47" s="17">
        <f>+'SCC x Atuacao = Serv. Indústria'!F79/'SCC x Atuacao = Serv. Indústria'!F47-1</f>
        <v>8.9967305351530413E-3</v>
      </c>
      <c r="G47" s="17">
        <f>+'SCC x Atuacao = Serv. Indústria'!G79/'SCC x Atuacao = Serv. Indústria'!G47-1</f>
        <v>-7.3698145527976489E-2</v>
      </c>
      <c r="H47" s="17">
        <f>+'SCC x Atuacao = Serv. Indústria'!H79/'SCC x Atuacao = Serv. Indústria'!H47-1</f>
        <v>-0.25421992007822669</v>
      </c>
      <c r="I47" s="17">
        <f>+'SCC x Atuacao = Serv. Indústria'!I79/'SCC x Atuacao = Serv. Indústria'!I47-1</f>
        <v>6.5381451577808836E-2</v>
      </c>
      <c r="J47" s="17">
        <f>+'SCC x Atuacao = Serv. Indústria'!J79/'SCC x Atuacao = Serv. Indústria'!J47-1</f>
        <v>2.1517308876872754E-4</v>
      </c>
      <c r="K47" s="17">
        <f>+'SCC x Atuacao = Serv. Indústria'!K79/'SCC x Atuacao = Serv. Indústria'!K47-1</f>
        <v>7.633667921490761E-2</v>
      </c>
      <c r="L47" s="17">
        <f>+'SCC x Atuacao = Serv. Indústria'!L79/'SCC x Atuacao = Serv. Indústria'!L47-1</f>
        <v>0.15551938927443487</v>
      </c>
      <c r="M47" s="17"/>
    </row>
    <row r="48" spans="1:13" x14ac:dyDescent="0.25">
      <c r="A48" s="124" t="s">
        <v>540</v>
      </c>
      <c r="B48" s="17">
        <f>+'SCC x Atuacao = Serv. Indústria'!B80/'SCC x Atuacao = Serv. Indústria'!B48-1</f>
        <v>-7.4710215667145086E-2</v>
      </c>
      <c r="C48" s="17">
        <f>+'SCC x Atuacao = Serv. Indústria'!C80/'SCC x Atuacao = Serv. Indústria'!C48-1</f>
        <v>0.3034841794327765</v>
      </c>
      <c r="D48" s="17">
        <f>+'SCC x Atuacao = Serv. Indústria'!D80/'SCC x Atuacao = Serv. Indústria'!D48-1</f>
        <v>0.43156776748246584</v>
      </c>
      <c r="E48" s="17">
        <f>+'SCC x Atuacao = Serv. Indústria'!E80/'SCC x Atuacao = Serv. Indústria'!E48-1</f>
        <v>2.6464095590175818</v>
      </c>
      <c r="F48" s="17">
        <f>+'SCC x Atuacao = Serv. Indústria'!F80/'SCC x Atuacao = Serv. Indústria'!F48-1</f>
        <v>3.5137852705751316E-2</v>
      </c>
      <c r="G48" s="17">
        <f>+'SCC x Atuacao = Serv. Indústria'!G80/'SCC x Atuacao = Serv. Indústria'!G48-1</f>
        <v>0.2635781986705894</v>
      </c>
      <c r="H48" s="17">
        <f>+'SCC x Atuacao = Serv. Indústria'!H80/'SCC x Atuacao = Serv. Indústria'!H48-1</f>
        <v>0.16643610556838784</v>
      </c>
      <c r="I48" s="17">
        <f>+'SCC x Atuacao = Serv. Indústria'!I80/'SCC x Atuacao = Serv. Indústria'!I48-1</f>
        <v>-5.1421567411217506E-2</v>
      </c>
      <c r="J48" s="17">
        <f>+'SCC x Atuacao = Serv. Indústria'!J80/'SCC x Atuacao = Serv. Indústria'!J48-1</f>
        <v>-0.47833394407893082</v>
      </c>
      <c r="K48" s="17">
        <f>+'SCC x Atuacao = Serv. Indústria'!K80/'SCC x Atuacao = Serv. Indústria'!K48-1</f>
        <v>0.37063967964670841</v>
      </c>
      <c r="L48" s="17">
        <f>+'SCC x Atuacao = Serv. Indústria'!L80/'SCC x Atuacao = Serv. Indústria'!L48-1</f>
        <v>0.30961430526130096</v>
      </c>
      <c r="M48" s="17"/>
    </row>
    <row r="49" spans="1:13" x14ac:dyDescent="0.25">
      <c r="A49" s="124" t="s">
        <v>541</v>
      </c>
      <c r="B49" s="17">
        <f>+'SCC x Atuacao = Serv. Indústria'!B81/'SCC x Atuacao = Serv. Indústria'!B49-1</f>
        <v>-5.6780991875289621E-2</v>
      </c>
      <c r="C49" s="17">
        <f>+'SCC x Atuacao = Serv. Indústria'!C81/'SCC x Atuacao = Serv. Indústria'!C49-1</f>
        <v>0.38952354174927217</v>
      </c>
      <c r="D49" s="17">
        <f>+'SCC x Atuacao = Serv. Indústria'!D81/'SCC x Atuacao = Serv. Indústria'!D49-1</f>
        <v>4.5304549351896428E-2</v>
      </c>
      <c r="E49" s="17">
        <f>+'SCC x Atuacao = Serv. Indústria'!E81/'SCC x Atuacao = Serv. Indústria'!E49-1</f>
        <v>0.4749865744289592</v>
      </c>
      <c r="F49" s="17">
        <f>+'SCC x Atuacao = Serv. Indústria'!F81/'SCC x Atuacao = Serv. Indústria'!F49-1</f>
        <v>-0.27668155853450982</v>
      </c>
      <c r="G49" s="17">
        <f>+'SCC x Atuacao = Serv. Indústria'!G81/'SCC x Atuacao = Serv. Indústria'!G49-1</f>
        <v>0.16771350066153623</v>
      </c>
      <c r="H49" s="17">
        <f>+'SCC x Atuacao = Serv. Indústria'!H81/'SCC x Atuacao = Serv. Indústria'!H49-1</f>
        <v>3.5025887016957524E-2</v>
      </c>
      <c r="I49" s="17">
        <f>+'SCC x Atuacao = Serv. Indústria'!I81/'SCC x Atuacao = Serv. Indústria'!I49-1</f>
        <v>-0.55965716541160782</v>
      </c>
      <c r="J49" s="17">
        <f>+'SCC x Atuacao = Serv. Indústria'!J81/'SCC x Atuacao = Serv. Indústria'!J49-1</f>
        <v>-0.74840446092783353</v>
      </c>
      <c r="K49" s="17">
        <f>+'SCC x Atuacao = Serv. Indústria'!K81/'SCC x Atuacao = Serv. Indústria'!K49-1</f>
        <v>0.11450058757961568</v>
      </c>
      <c r="L49" s="17">
        <f>+'SCC x Atuacao = Serv. Indústria'!L81/'SCC x Atuacao = Serv. Indústria'!L49-1</f>
        <v>-4.0683322279390421E-2</v>
      </c>
      <c r="M49" s="17"/>
    </row>
    <row r="50" spans="1:13" x14ac:dyDescent="0.25">
      <c r="A50" s="124" t="s">
        <v>542</v>
      </c>
      <c r="B50" s="17">
        <f>+'SCC x Atuacao = Serv. Indústria'!B82/'SCC x Atuacao = Serv. Indústria'!B50-1</f>
        <v>-0.47897528156086111</v>
      </c>
      <c r="C50" s="17">
        <f>+'SCC x Atuacao = Serv. Indústria'!C82/'SCC x Atuacao = Serv. Indústria'!C50-1</f>
        <v>24.352079148385812</v>
      </c>
      <c r="D50" s="17">
        <f>+'SCC x Atuacao = Serv. Indústria'!D82/'SCC x Atuacao = Serv. Indústria'!D50-1</f>
        <v>0.32548366840678433</v>
      </c>
      <c r="E50" s="17">
        <f>+'SCC x Atuacao = Serv. Indústria'!E82/'SCC x Atuacao = Serv. Indústria'!E50-1</f>
        <v>-2.9827045946688502E-2</v>
      </c>
      <c r="F50" s="17">
        <f>+'SCC x Atuacao = Serv. Indústria'!F82/'SCC x Atuacao = Serv. Indústria'!F50-1</f>
        <v>4.7918036608419534E-2</v>
      </c>
      <c r="G50" s="17">
        <f>+'SCC x Atuacao = Serv. Indústria'!G82/'SCC x Atuacao = Serv. Indústria'!G50-1</f>
        <v>3.1743563649260453E-2</v>
      </c>
      <c r="H50" s="17">
        <f>+'SCC x Atuacao = Serv. Indústria'!H82/'SCC x Atuacao = Serv. Indústria'!H50-1</f>
        <v>-6.3373357390536178E-2</v>
      </c>
      <c r="I50" s="17">
        <f>+'SCC x Atuacao = Serv. Indústria'!I82/'SCC x Atuacao = Serv. Indústria'!I50-1</f>
        <v>0.52999477015640784</v>
      </c>
      <c r="J50" s="17">
        <f>+'SCC x Atuacao = Serv. Indústria'!J82/'SCC x Atuacao = Serv. Indústria'!J50-1</f>
        <v>-0.24490340821452328</v>
      </c>
      <c r="K50" s="17">
        <f>+'SCC x Atuacao = Serv. Indústria'!K82/'SCC x Atuacao = Serv. Indústria'!K50-1</f>
        <v>3.7408417438190122E-2</v>
      </c>
      <c r="L50" s="17">
        <f>+'SCC x Atuacao = Serv. Indústria'!L82/'SCC x Atuacao = Serv. Indústria'!L50-1</f>
        <v>0.36630059650000679</v>
      </c>
      <c r="M50" s="17"/>
    </row>
    <row r="51" spans="1:13" x14ac:dyDescent="0.25">
      <c r="A51" s="124" t="s">
        <v>543</v>
      </c>
      <c r="B51" s="17">
        <f>+'SCC x Atuacao = Serv. Indústria'!B83/'SCC x Atuacao = Serv. Indústria'!B51-1</f>
        <v>-0.2660655451665086</v>
      </c>
      <c r="C51" s="17">
        <f>+'SCC x Atuacao = Serv. Indústria'!C83/'SCC x Atuacao = Serv. Indústria'!C51-1</f>
        <v>-0.15018280839350817</v>
      </c>
      <c r="D51" s="17">
        <f>+'SCC x Atuacao = Serv. Indústria'!D83/'SCC x Atuacao = Serv. Indústria'!D51-1</f>
        <v>-3.0511078613005949E-2</v>
      </c>
      <c r="E51" s="17">
        <f>+'SCC x Atuacao = Serv. Indústria'!E83/'SCC x Atuacao = Serv. Indústria'!E51-1</f>
        <v>1.8160022851543278E-2</v>
      </c>
      <c r="F51" s="17">
        <f>+'SCC x Atuacao = Serv. Indústria'!F83/'SCC x Atuacao = Serv. Indústria'!F51-1</f>
        <v>-0.22976113159793377</v>
      </c>
      <c r="G51" s="17">
        <f>+'SCC x Atuacao = Serv. Indústria'!G83/'SCC x Atuacao = Serv. Indústria'!G51-1</f>
        <v>0.20927937401436725</v>
      </c>
      <c r="H51" s="17">
        <f>+'SCC x Atuacao = Serv. Indústria'!H83/'SCC x Atuacao = Serv. Indústria'!H51-1</f>
        <v>-3.0598021013170218E-2</v>
      </c>
      <c r="I51" s="17">
        <f>+'SCC x Atuacao = Serv. Indústria'!I83/'SCC x Atuacao = Serv. Indústria'!I51-1</f>
        <v>-0.56543397714426669</v>
      </c>
      <c r="J51" s="17">
        <f>+'SCC x Atuacao = Serv. Indústria'!J83/'SCC x Atuacao = Serv. Indústria'!J51-1</f>
        <v>0.23784849750014203</v>
      </c>
      <c r="K51" s="17">
        <f>+'SCC x Atuacao = Serv. Indústria'!K83/'SCC x Atuacao = Serv. Indústria'!K51-1</f>
        <v>2.1865966041272333E-3</v>
      </c>
      <c r="L51" s="17">
        <f>+'SCC x Atuacao = Serv. Indústria'!L83/'SCC x Atuacao = Serv. Indústria'!L51-1</f>
        <v>-6.0236438599384434E-2</v>
      </c>
      <c r="M51" s="17"/>
    </row>
    <row r="52" spans="1:13" x14ac:dyDescent="0.25">
      <c r="A52" s="124" t="s">
        <v>544</v>
      </c>
      <c r="B52" s="17">
        <f>+'SCC x Atuacao = Serv. Indústria'!B84/'SCC x Atuacao = Serv. Indústria'!B52-1</f>
        <v>-0.10737744356890777</v>
      </c>
      <c r="C52" s="17">
        <f>+'SCC x Atuacao = Serv. Indústria'!C84/'SCC x Atuacao = Serv. Indústria'!C52-1</f>
        <v>0.28866159343263043</v>
      </c>
      <c r="D52" s="17">
        <f>+'SCC x Atuacao = Serv. Indústria'!D84/'SCC x Atuacao = Serv. Indústria'!D52-1</f>
        <v>9.0492582424080759E-2</v>
      </c>
      <c r="E52" s="17">
        <f>+'SCC x Atuacao = Serv. Indústria'!E84/'SCC x Atuacao = Serv. Indústria'!E52-1</f>
        <v>0.40216829099835816</v>
      </c>
      <c r="F52" s="17">
        <f>+'SCC x Atuacao = Serv. Indústria'!F84/'SCC x Atuacao = Serv. Indústria'!F52-1</f>
        <v>-5.0642268579856542E-2</v>
      </c>
      <c r="G52" s="17">
        <f>+'SCC x Atuacao = Serv. Indústria'!G84/'SCC x Atuacao = Serv. Indústria'!G52-1</f>
        <v>-7.3193412497622123E-2</v>
      </c>
      <c r="H52" s="17">
        <f>+'SCC x Atuacao = Serv. Indústria'!H84/'SCC x Atuacao = Serv. Indústria'!H52-1</f>
        <v>-2.2555292724568687E-3</v>
      </c>
      <c r="I52" s="17">
        <f>+'SCC x Atuacao = Serv. Indústria'!I84/'SCC x Atuacao = Serv. Indústria'!I52-1</f>
        <v>7.3490646972214524E-2</v>
      </c>
      <c r="J52" s="17">
        <f>+'SCC x Atuacao = Serv. Indústria'!J84/'SCC x Atuacao = Serv. Indústria'!J52-1</f>
        <v>0.2543775304443876</v>
      </c>
      <c r="K52" s="17">
        <f>+'SCC x Atuacao = Serv. Indústria'!K84/'SCC x Atuacao = Serv. Indústria'!K52-1</f>
        <v>-7.8274705767195085E-2</v>
      </c>
      <c r="L52" s="17">
        <f>+'SCC x Atuacao = Serv. Indústria'!L84/'SCC x Atuacao = Serv. Indústria'!L52-1</f>
        <v>1.9131283066605942E-2</v>
      </c>
      <c r="M52" s="17"/>
    </row>
    <row r="53" spans="1:13" x14ac:dyDescent="0.25">
      <c r="A53" s="124" t="s">
        <v>545</v>
      </c>
      <c r="B53" s="17">
        <f>+'SCC x Atuacao = Serv. Indústria'!B85/'SCC x Atuacao = Serv. Indústria'!B53-1</f>
        <v>-0.54116705737286031</v>
      </c>
      <c r="C53" s="17">
        <f>+'SCC x Atuacao = Serv. Indústria'!C85/'SCC x Atuacao = Serv. Indústria'!C53-1</f>
        <v>8.8021142224064652E-2</v>
      </c>
      <c r="D53" s="17">
        <f>+'SCC x Atuacao = Serv. Indústria'!D85/'SCC x Atuacao = Serv. Indústria'!D53-1</f>
        <v>0.13049637269935155</v>
      </c>
      <c r="E53" s="17">
        <f>+'SCC x Atuacao = Serv. Indústria'!E85/'SCC x Atuacao = Serv. Indústria'!E53-1</f>
        <v>0.48926360654066814</v>
      </c>
      <c r="F53" s="17">
        <f>+'SCC x Atuacao = Serv. Indústria'!F85/'SCC x Atuacao = Serv. Indústria'!F53-1</f>
        <v>2.5848552425331128E-2</v>
      </c>
      <c r="G53" s="17">
        <f>+'SCC x Atuacao = Serv. Indústria'!G85/'SCC x Atuacao = Serv. Indústria'!G53-1</f>
        <v>5.4291830939086072E-3</v>
      </c>
      <c r="H53" s="17">
        <f>+'SCC x Atuacao = Serv. Indústria'!H85/'SCC x Atuacao = Serv. Indústria'!H53-1</f>
        <v>4.4768570370242511E-2</v>
      </c>
      <c r="I53" s="17">
        <f>+'SCC x Atuacao = Serv. Indústria'!I85/'SCC x Atuacao = Serv. Indústria'!I53-1</f>
        <v>0.21505527906462829</v>
      </c>
      <c r="J53" s="17">
        <f>+'SCC x Atuacao = Serv. Indústria'!J85/'SCC x Atuacao = Serv. Indústria'!J53-1</f>
        <v>0.43731898658305401</v>
      </c>
      <c r="K53" s="17">
        <f>+'SCC x Atuacao = Serv. Indústria'!K85/'SCC x Atuacao = Serv. Indústria'!K53-1</f>
        <v>0.11424914440245293</v>
      </c>
      <c r="L53" s="17">
        <f>+'SCC x Atuacao = Serv. Indústria'!L85/'SCC x Atuacao = Serv. Indústria'!L53-1</f>
        <v>3.8787730171758739E-3</v>
      </c>
      <c r="M53" s="17"/>
    </row>
    <row r="54" spans="1:13" x14ac:dyDescent="0.25">
      <c r="A54" s="124" t="s">
        <v>546</v>
      </c>
      <c r="B54" s="17">
        <f>+'SCC x Atuacao = Serv. Indústria'!B86/'SCC x Atuacao = Serv. Indústria'!B54-1</f>
        <v>0.12463859932293131</v>
      </c>
      <c r="C54" s="17">
        <f>+'SCC x Atuacao = Serv. Indústria'!C86/'SCC x Atuacao = Serv. Indústria'!C54-1</f>
        <v>0.30099955340897666</v>
      </c>
      <c r="D54" s="17">
        <f>+'SCC x Atuacao = Serv. Indústria'!D86/'SCC x Atuacao = Serv. Indústria'!D54-1</f>
        <v>-4.9376934168982922E-2</v>
      </c>
      <c r="E54" s="17">
        <f>+'SCC x Atuacao = Serv. Indústria'!E86/'SCC x Atuacao = Serv. Indústria'!E54-1</f>
        <v>7.9105698462853535E-3</v>
      </c>
      <c r="F54" s="17">
        <f>+'SCC x Atuacao = Serv. Indústria'!F86/'SCC x Atuacao = Serv. Indústria'!F54-1</f>
        <v>2.8464490452837055E-2</v>
      </c>
      <c r="G54" s="17">
        <f>+'SCC x Atuacao = Serv. Indústria'!G86/'SCC x Atuacao = Serv. Indústria'!G54-1</f>
        <v>0.12848989520497689</v>
      </c>
      <c r="H54" s="17">
        <f>+'SCC x Atuacao = Serv. Indústria'!H86/'SCC x Atuacao = Serv. Indústria'!H54-1</f>
        <v>0.2354570594129124</v>
      </c>
      <c r="I54" s="17">
        <f>+'SCC x Atuacao = Serv. Indústria'!I86/'SCC x Atuacao = Serv. Indústria'!I54-1</f>
        <v>-0.58598542158594435</v>
      </c>
      <c r="J54" s="17">
        <f>+'SCC x Atuacao = Serv. Indústria'!J86/'SCC x Atuacao = Serv. Indústria'!J54-1</f>
        <v>0.13307284308783807</v>
      </c>
      <c r="K54" s="17">
        <f>+'SCC x Atuacao = Serv. Indústria'!K86/'SCC x Atuacao = Serv. Indústria'!K54-1</f>
        <v>-2.31534890508861E-2</v>
      </c>
      <c r="L54" s="17">
        <f>+'SCC x Atuacao = Serv. Indústria'!L86/'SCC x Atuacao = Serv. Indústria'!L54-1</f>
        <v>-3.9405887648192528E-2</v>
      </c>
      <c r="M54" s="17"/>
    </row>
    <row r="55" spans="1:13" x14ac:dyDescent="0.25">
      <c r="A55" s="124" t="s">
        <v>547</v>
      </c>
      <c r="B55" s="17">
        <f>+'SCC x Atuacao = Serv. Indústria'!B87/'SCC x Atuacao = Serv. Indústria'!B55-1</f>
        <v>-0.53962712899025533</v>
      </c>
      <c r="C55" s="17">
        <f>+'SCC x Atuacao = Serv. Indústria'!C87/'SCC x Atuacao = Serv. Indústria'!C55-1</f>
        <v>7.726599026459513E-2</v>
      </c>
      <c r="D55" s="17">
        <f>+'SCC x Atuacao = Serv. Indústria'!D87/'SCC x Atuacao = Serv. Indústria'!D55-1</f>
        <v>6.1387126161744687E-2</v>
      </c>
      <c r="E55" s="17">
        <f>+'SCC x Atuacao = Serv. Indústria'!E87/'SCC x Atuacao = Serv. Indústria'!E55-1</f>
        <v>0.63559427464119955</v>
      </c>
      <c r="F55" s="17">
        <f>+'SCC x Atuacao = Serv. Indústria'!F87/'SCC x Atuacao = Serv. Indústria'!F55-1</f>
        <v>6.3523064500554893E-2</v>
      </c>
      <c r="G55" s="17">
        <f>+'SCC x Atuacao = Serv. Indústria'!G87/'SCC x Atuacao = Serv. Indústria'!G55-1</f>
        <v>1.3647126092928064E-2</v>
      </c>
      <c r="H55" s="17">
        <f>+'SCC x Atuacao = Serv. Indústria'!H87/'SCC x Atuacao = Serv. Indústria'!H55-1</f>
        <v>8.5754370260060497E-4</v>
      </c>
      <c r="I55" s="17">
        <f>+'SCC x Atuacao = Serv. Indústria'!I87/'SCC x Atuacao = Serv. Indústria'!I55-1</f>
        <v>-4.9831645309348915E-2</v>
      </c>
      <c r="J55" s="17">
        <f>+'SCC x Atuacao = Serv. Indústria'!J87/'SCC x Atuacao = Serv. Indústria'!J55-1</f>
        <v>0.93168791954993435</v>
      </c>
      <c r="K55" s="17">
        <f>+'SCC x Atuacao = Serv. Indústria'!K87/'SCC x Atuacao = Serv. Indústria'!K55-1</f>
        <v>-4.713190487616592E-2</v>
      </c>
      <c r="L55" s="17">
        <f>+'SCC x Atuacao = Serv. Indústria'!L87/'SCC x Atuacao = Serv. Indústria'!L55-1</f>
        <v>1.0402778681042113E-2</v>
      </c>
      <c r="M55" s="17"/>
    </row>
    <row r="56" spans="1:13" x14ac:dyDescent="0.25">
      <c r="A56" s="124" t="s">
        <v>548</v>
      </c>
      <c r="B56" s="17">
        <f>+'SCC x Atuacao = Serv. Indústria'!B88/'SCC x Atuacao = Serv. Indústria'!B56-1</f>
        <v>-0.15996343111479117</v>
      </c>
      <c r="C56" s="17">
        <f>+'SCC x Atuacao = Serv. Indústria'!C88/'SCC x Atuacao = Serv. Indústria'!C56-1</f>
        <v>0.20250197700146955</v>
      </c>
      <c r="D56" s="17">
        <f>+'SCC x Atuacao = Serv. Indústria'!D88/'SCC x Atuacao = Serv. Indústria'!D56-1</f>
        <v>0.29018586250405543</v>
      </c>
      <c r="E56" s="17">
        <f>+'SCC x Atuacao = Serv. Indústria'!E88/'SCC x Atuacao = Serv. Indústria'!E56-1</f>
        <v>3.5377029247673502</v>
      </c>
      <c r="F56" s="17">
        <f>+'SCC x Atuacao = Serv. Indústria'!F88/'SCC x Atuacao = Serv. Indústria'!F56-1</f>
        <v>1.9269357165080159E-2</v>
      </c>
      <c r="G56" s="17">
        <f>+'SCC x Atuacao = Serv. Indústria'!G88/'SCC x Atuacao = Serv. Indústria'!G56-1</f>
        <v>4.3461670282018305E-2</v>
      </c>
      <c r="H56" s="17">
        <f>+'SCC x Atuacao = Serv. Indústria'!H88/'SCC x Atuacao = Serv. Indústria'!H56-1</f>
        <v>-3.0194992459498415E-2</v>
      </c>
      <c r="I56" s="17">
        <f>+'SCC x Atuacao = Serv. Indústria'!I88/'SCC x Atuacao = Serv. Indústria'!I56-1</f>
        <v>2.1587396653262703E-2</v>
      </c>
      <c r="J56" s="17">
        <f>+'SCC x Atuacao = Serv. Indústria'!J88/'SCC x Atuacao = Serv. Indústria'!J56-1</f>
        <v>-0.20888225594102416</v>
      </c>
      <c r="K56" s="17">
        <f>+'SCC x Atuacao = Serv. Indústria'!K88/'SCC x Atuacao = Serv. Indústria'!K56-1</f>
        <v>-7.466665324778532E-2</v>
      </c>
      <c r="L56" s="17">
        <f>+'SCC x Atuacao = Serv. Indústria'!L88/'SCC x Atuacao = Serv. Indústria'!L56-1</f>
        <v>0.10379721644394113</v>
      </c>
      <c r="M56" s="17"/>
    </row>
    <row r="57" spans="1:13" x14ac:dyDescent="0.25">
      <c r="A57" s="124" t="s">
        <v>549</v>
      </c>
      <c r="B57" s="17">
        <f>+'SCC x Atuacao = Serv. Indústria'!B89/'SCC x Atuacao = Serv. Indústria'!B57-1</f>
        <v>0.11588102272495693</v>
      </c>
      <c r="C57" s="17">
        <f>+'SCC x Atuacao = Serv. Indústria'!C89/'SCC x Atuacao = Serv. Indústria'!C57-1</f>
        <v>1.9555164614743159E-2</v>
      </c>
      <c r="D57" s="17">
        <f>+'SCC x Atuacao = Serv. Indústria'!D89/'SCC x Atuacao = Serv. Indústria'!D57-1</f>
        <v>5.9098464535566553E-2</v>
      </c>
      <c r="E57" s="17">
        <f>+'SCC x Atuacao = Serv. Indústria'!E89/'SCC x Atuacao = Serv. Indústria'!E57-1</f>
        <v>0.60519291425766397</v>
      </c>
      <c r="F57" s="17">
        <f>+'SCC x Atuacao = Serv. Indústria'!F89/'SCC x Atuacao = Serv. Indústria'!F57-1</f>
        <v>5.9728790317495672E-2</v>
      </c>
      <c r="G57" s="17">
        <f>+'SCC x Atuacao = Serv. Indústria'!G89/'SCC x Atuacao = Serv. Indústria'!G57-1</f>
        <v>0.14967002555024944</v>
      </c>
      <c r="H57" s="17">
        <f>+'SCC x Atuacao = Serv. Indústria'!H89/'SCC x Atuacao = Serv. Indústria'!H57-1</f>
        <v>-2.8440408062878286E-2</v>
      </c>
      <c r="I57" s="17">
        <f>+'SCC x Atuacao = Serv. Indústria'!I89/'SCC x Atuacao = Serv. Indústria'!I57-1</f>
        <v>0.35600233090558087</v>
      </c>
      <c r="J57" s="17">
        <f>+'SCC x Atuacao = Serv. Indústria'!J89/'SCC x Atuacao = Serv. Indústria'!J57-1</f>
        <v>0.14462924252259279</v>
      </c>
      <c r="K57" s="17">
        <f>+'SCC x Atuacao = Serv. Indústria'!K89/'SCC x Atuacao = Serv. Indústria'!K57-1</f>
        <v>-2.9570300628374402E-2</v>
      </c>
      <c r="L57" s="17">
        <f>+'SCC x Atuacao = Serv. Indústria'!L89/'SCC x Atuacao = Serv. Indústria'!L57-1</f>
        <v>5.9402398017479818E-2</v>
      </c>
      <c r="M57" s="17"/>
    </row>
    <row r="58" spans="1:13" x14ac:dyDescent="0.25">
      <c r="A58" s="124" t="s">
        <v>550</v>
      </c>
      <c r="B58" s="17">
        <f>+'SCC x Atuacao = Serv. Indústria'!B90/'SCC x Atuacao = Serv. Indústria'!B58-1</f>
        <v>0.40761630210135191</v>
      </c>
      <c r="C58" s="17">
        <f>+'SCC x Atuacao = Serv. Indústria'!C90/'SCC x Atuacao = Serv. Indústria'!C58-1</f>
        <v>0.21330420667769312</v>
      </c>
      <c r="D58" s="17">
        <f>+'SCC x Atuacao = Serv. Indústria'!D90/'SCC x Atuacao = Serv. Indústria'!D58-1</f>
        <v>8.7030205974959252E-2</v>
      </c>
      <c r="E58" s="17">
        <f>+'SCC x Atuacao = Serv. Indústria'!E90/'SCC x Atuacao = Serv. Indústria'!E58-1</f>
        <v>-0.11195805984002083</v>
      </c>
      <c r="F58" s="17">
        <f>+'SCC x Atuacao = Serv. Indústria'!F90/'SCC x Atuacao = Serv. Indústria'!F58-1</f>
        <v>7.6139843629113413E-2</v>
      </c>
      <c r="G58" s="17">
        <f>+'SCC x Atuacao = Serv. Indústria'!G90/'SCC x Atuacao = Serv. Indústria'!G58-1</f>
        <v>0.15092929014381484</v>
      </c>
      <c r="H58" s="17">
        <f>+'SCC x Atuacao = Serv. Indústria'!H90/'SCC x Atuacao = Serv. Indústria'!H58-1</f>
        <v>6.7414273792689272E-2</v>
      </c>
      <c r="I58" s="17">
        <f>+'SCC x Atuacao = Serv. Indústria'!I90/'SCC x Atuacao = Serv. Indústria'!I58-1</f>
        <v>7.7946522736924706E-3</v>
      </c>
      <c r="J58" s="17">
        <f>+'SCC x Atuacao = Serv. Indústria'!J90/'SCC x Atuacao = Serv. Indústria'!J58-1</f>
        <v>0.1773716869796842</v>
      </c>
      <c r="K58" s="17">
        <f>+'SCC x Atuacao = Serv. Indústria'!K90/'SCC x Atuacao = Serv. Indústria'!K58-1</f>
        <v>1.881249569939536E-2</v>
      </c>
      <c r="L58" s="17">
        <f>+'SCC x Atuacao = Serv. Indústria'!L90/'SCC x Atuacao = Serv. Indústria'!L58-1</f>
        <v>8.9676765423035931E-2</v>
      </c>
      <c r="M58" s="17"/>
    </row>
    <row r="59" spans="1:13" x14ac:dyDescent="0.25">
      <c r="A59" s="124" t="s">
        <v>551</v>
      </c>
      <c r="B59" s="17">
        <f>+'SCC x Atuacao = Serv. Indústria'!B91/'SCC x Atuacao = Serv. Indústria'!B59-1</f>
        <v>-6.1869998266392834E-3</v>
      </c>
      <c r="C59" s="17">
        <f>+'SCC x Atuacao = Serv. Indústria'!C91/'SCC x Atuacao = Serv. Indústria'!C59-1</f>
        <v>-0.16902151500617291</v>
      </c>
      <c r="D59" s="17">
        <f>+'SCC x Atuacao = Serv. Indústria'!D91/'SCC x Atuacao = Serv. Indústria'!D59-1</f>
        <v>-1.288496027017938E-2</v>
      </c>
      <c r="E59" s="17">
        <f>+'SCC x Atuacao = Serv. Indústria'!E91/'SCC x Atuacao = Serv. Indústria'!E59-1</f>
        <v>0.42086581669005563</v>
      </c>
      <c r="F59" s="17">
        <f>+'SCC x Atuacao = Serv. Indústria'!F91/'SCC x Atuacao = Serv. Indústria'!F59-1</f>
        <v>6.3494765348188098E-2</v>
      </c>
      <c r="G59" s="17">
        <f>+'SCC x Atuacao = Serv. Indústria'!G91/'SCC x Atuacao = Serv. Indústria'!G59-1</f>
        <v>6.886273468605264E-3</v>
      </c>
      <c r="H59" s="17">
        <f>+'SCC x Atuacao = Serv. Indústria'!H91/'SCC x Atuacao = Serv. Indústria'!H59-1</f>
        <v>-1.9003081744384032E-2</v>
      </c>
      <c r="I59" s="17">
        <f>+'SCC x Atuacao = Serv. Indústria'!I91/'SCC x Atuacao = Serv. Indústria'!I59-1</f>
        <v>0.30758924894822903</v>
      </c>
      <c r="J59" s="17">
        <f>+'SCC x Atuacao = Serv. Indústria'!J91/'SCC x Atuacao = Serv. Indústria'!J59-1</f>
        <v>1.6600014327209971</v>
      </c>
      <c r="K59" s="17">
        <f>+'SCC x Atuacao = Serv. Indústria'!K91/'SCC x Atuacao = Serv. Indústria'!K59-1</f>
        <v>-6.8871677122459007E-2</v>
      </c>
      <c r="L59" s="17">
        <f>+'SCC x Atuacao = Serv. Indústria'!L91/'SCC x Atuacao = Serv. Indústria'!L59-1</f>
        <v>1.6007730578186941E-3</v>
      </c>
      <c r="M59" s="17"/>
    </row>
    <row r="60" spans="1:13" x14ac:dyDescent="0.25">
      <c r="A60" s="124" t="s">
        <v>552</v>
      </c>
      <c r="B60" s="17">
        <f>+'SCC x Atuacao = Serv. Indústria'!B92/'SCC x Atuacao = Serv. Indústria'!B60-1</f>
        <v>9.166030180939333E-2</v>
      </c>
      <c r="C60" s="17">
        <f>+'SCC x Atuacao = Serv. Indústria'!C92/'SCC x Atuacao = Serv. Indústria'!C60-1</f>
        <v>-6.731779980234176E-2</v>
      </c>
      <c r="D60" s="17">
        <f>+'SCC x Atuacao = Serv. Indústria'!D92/'SCC x Atuacao = Serv. Indústria'!D60-1</f>
        <v>0.20645697532161988</v>
      </c>
      <c r="E60" s="17">
        <f>+'SCC x Atuacao = Serv. Indústria'!E92/'SCC x Atuacao = Serv. Indústria'!E60-1</f>
        <v>0.18892061817325234</v>
      </c>
      <c r="F60" s="17">
        <f>+'SCC x Atuacao = Serv. Indústria'!F92/'SCC x Atuacao = Serv. Indústria'!F60-1</f>
        <v>5.5375472886838084E-2</v>
      </c>
      <c r="G60" s="17">
        <f>+'SCC x Atuacao = Serv. Indústria'!G92/'SCC x Atuacao = Serv. Indústria'!G60-1</f>
        <v>-0.44320592795944591</v>
      </c>
      <c r="H60" s="17">
        <f>+'SCC x Atuacao = Serv. Indústria'!H92/'SCC x Atuacao = Serv. Indústria'!H60-1</f>
        <v>8.3610016494382711E-2</v>
      </c>
      <c r="I60" s="17">
        <f>+'SCC x Atuacao = Serv. Indústria'!I92/'SCC x Atuacao = Serv. Indústria'!I60-1</f>
        <v>9.0683568533258541E-3</v>
      </c>
      <c r="J60" s="17">
        <f>+'SCC x Atuacao = Serv. Indústria'!J92/'SCC x Atuacao = Serv. Indústria'!J60-1</f>
        <v>-0.11426560365374039</v>
      </c>
      <c r="K60" s="17">
        <f>+'SCC x Atuacao = Serv. Indústria'!K92/'SCC x Atuacao = Serv. Indústria'!K60-1</f>
        <v>0.10985507984105447</v>
      </c>
      <c r="L60" s="17">
        <f>+'SCC x Atuacao = Serv. Indústria'!L92/'SCC x Atuacao = Serv. Indústria'!L60-1</f>
        <v>0.12956976631463202</v>
      </c>
      <c r="M60" s="17"/>
    </row>
    <row r="61" spans="1:13" x14ac:dyDescent="0.25">
      <c r="A61" s="124" t="s">
        <v>553</v>
      </c>
      <c r="B61" s="17">
        <f>+'SCC x Atuacao = Serv. Indústria'!B93/'SCC x Atuacao = Serv. Indústria'!B61-1</f>
        <v>-0.12803657568515703</v>
      </c>
      <c r="C61" s="17">
        <f>+'SCC x Atuacao = Serv. Indústria'!C93/'SCC x Atuacao = Serv. Indústria'!C61-1</f>
        <v>-0.11017923701893784</v>
      </c>
      <c r="D61" s="17">
        <f>+'SCC x Atuacao = Serv. Indústria'!D93/'SCC x Atuacao = Serv. Indústria'!D61-1</f>
        <v>0.12682764621053555</v>
      </c>
      <c r="E61" s="17">
        <f>+'SCC x Atuacao = Serv. Indústria'!E93/'SCC x Atuacao = Serv. Indústria'!E61-1</f>
        <v>0.21762820750061063</v>
      </c>
      <c r="F61" s="17">
        <f>+'SCC x Atuacao = Serv. Indústria'!F93/'SCC x Atuacao = Serv. Indústria'!F61-1</f>
        <v>0.25699812163430935</v>
      </c>
      <c r="G61" s="17">
        <f>+'SCC x Atuacao = Serv. Indústria'!G93/'SCC x Atuacao = Serv. Indústria'!G61-1</f>
        <v>0.16766412959918875</v>
      </c>
      <c r="H61" s="17">
        <f>+'SCC x Atuacao = Serv. Indústria'!H93/'SCC x Atuacao = Serv. Indústria'!H61-1</f>
        <v>-0.15222535626509914</v>
      </c>
      <c r="I61" s="17">
        <f>+'SCC x Atuacao = Serv. Indústria'!I93/'SCC x Atuacao = Serv. Indústria'!I61-1</f>
        <v>-0.19789264246890859</v>
      </c>
      <c r="J61" s="17">
        <f>+'SCC x Atuacao = Serv. Indústria'!J93/'SCC x Atuacao = Serv. Indústria'!J61-1</f>
        <v>0.16208947163618692</v>
      </c>
      <c r="K61" s="17">
        <f>+'SCC x Atuacao = Serv. Indústria'!K93/'SCC x Atuacao = Serv. Indústria'!K61-1</f>
        <v>5.3951017025354098E-2</v>
      </c>
      <c r="L61" s="17">
        <f>+'SCC x Atuacao = Serv. Indústria'!L93/'SCC x Atuacao = Serv. Indústria'!L61-1</f>
        <v>9.0352056165706074E-2</v>
      </c>
      <c r="M61" s="17"/>
    </row>
    <row r="62" spans="1:13" x14ac:dyDescent="0.25">
      <c r="A62" s="124" t="s">
        <v>554</v>
      </c>
      <c r="B62" s="17">
        <f>+'SCC x Atuacao = Serv. Indústria'!B94/'SCC x Atuacao = Serv. Indústria'!B62-1</f>
        <v>1.5005369103832766E-2</v>
      </c>
      <c r="C62" s="17">
        <f>+'SCC x Atuacao = Serv. Indústria'!C94/'SCC x Atuacao = Serv. Indústria'!C62-1</f>
        <v>-9.7984414206469528E-2</v>
      </c>
      <c r="D62" s="17">
        <f>+'SCC x Atuacao = Serv. Indústria'!D94/'SCC x Atuacao = Serv. Indústria'!D62-1</f>
        <v>3.7265333102471931E-2</v>
      </c>
      <c r="E62" s="17">
        <f>+'SCC x Atuacao = Serv. Indústria'!E94/'SCC x Atuacao = Serv. Indústria'!E62-1</f>
        <v>-0.50925650380009446</v>
      </c>
      <c r="F62" s="17">
        <f>+'SCC x Atuacao = Serv. Indústria'!F94/'SCC x Atuacao = Serv. Indústria'!F62-1</f>
        <v>2.1956951030076999E-2</v>
      </c>
      <c r="G62" s="17">
        <f>+'SCC x Atuacao = Serv. Indústria'!G94/'SCC x Atuacao = Serv. Indústria'!G62-1</f>
        <v>3.1625219789693348E-2</v>
      </c>
      <c r="H62" s="17">
        <f>+'SCC x Atuacao = Serv. Indústria'!H94/'SCC x Atuacao = Serv. Indústria'!H62-1</f>
        <v>2.4372265153637995E-2</v>
      </c>
      <c r="I62" s="17">
        <f>+'SCC x Atuacao = Serv. Indústria'!I94/'SCC x Atuacao = Serv. Indústria'!I62-1</f>
        <v>0.20770130172978729</v>
      </c>
      <c r="J62" s="17">
        <f>+'SCC x Atuacao = Serv. Indústria'!J94/'SCC x Atuacao = Serv. Indústria'!J62-1</f>
        <v>0.49719012666105722</v>
      </c>
      <c r="K62" s="17">
        <f>+'SCC x Atuacao = Serv. Indústria'!K94/'SCC x Atuacao = Serv. Indústria'!K62-1</f>
        <v>0.24567415144898996</v>
      </c>
      <c r="L62" s="17">
        <f>+'SCC x Atuacao = Serv. Indústria'!L94/'SCC x Atuacao = Serv. Indústria'!L62-1</f>
        <v>5.1207609250473851E-2</v>
      </c>
      <c r="M62" s="17"/>
    </row>
    <row r="63" spans="1:13" x14ac:dyDescent="0.25">
      <c r="A63" s="124" t="s">
        <v>555</v>
      </c>
      <c r="B63" s="17">
        <f>+'SCC x Atuacao = Serv. Indústria'!B95/'SCC x Atuacao = Serv. Indústria'!B63-1</f>
        <v>-0.39378718766616605</v>
      </c>
      <c r="C63" s="17">
        <f>+'SCC x Atuacao = Serv. Indústria'!C95/'SCC x Atuacao = Serv. Indústria'!C63-1</f>
        <v>-2.3383838749205021E-2</v>
      </c>
      <c r="D63" s="17">
        <f>+'SCC x Atuacao = Serv. Indústria'!D95/'SCC x Atuacao = Serv. Indústria'!D63-1</f>
        <v>1.2182332847311232</v>
      </c>
      <c r="E63" s="17">
        <f>+'SCC x Atuacao = Serv. Indústria'!E95/'SCC x Atuacao = Serv. Indústria'!E63-1</f>
        <v>-7.4544433715556857E-2</v>
      </c>
      <c r="F63" s="17">
        <f>+'SCC x Atuacao = Serv. Indústria'!F95/'SCC x Atuacao = Serv. Indústria'!F63-1</f>
        <v>-1.6173403525104879E-2</v>
      </c>
      <c r="G63" s="17">
        <f>+'SCC x Atuacao = Serv. Indústria'!G95/'SCC x Atuacao = Serv. Indústria'!G63-1</f>
        <v>-5.7555860641499423E-3</v>
      </c>
      <c r="H63" s="17">
        <f>+'SCC x Atuacao = Serv. Indústria'!H95/'SCC x Atuacao = Serv. Indústria'!H63-1</f>
        <v>-0.12307978158117416</v>
      </c>
      <c r="I63" s="17">
        <f>+'SCC x Atuacao = Serv. Indústria'!I95/'SCC x Atuacao = Serv. Indústria'!I63-1</f>
        <v>0.21100875855107981</v>
      </c>
      <c r="J63" s="17">
        <f>+'SCC x Atuacao = Serv. Indústria'!J95/'SCC x Atuacao = Serv. Indústria'!J63-1</f>
        <v>-0.93352575077686739</v>
      </c>
      <c r="K63" s="17">
        <f>+'SCC x Atuacao = Serv. Indústria'!K95/'SCC x Atuacao = Serv. Indústria'!K63-1</f>
        <v>0.14850559545963637</v>
      </c>
      <c r="L63" s="17">
        <f>+'SCC x Atuacao = Serv. Indústria'!L95/'SCC x Atuacao = Serv. Indústria'!L63-1</f>
        <v>0.34548573867477073</v>
      </c>
      <c r="M63" s="17"/>
    </row>
    <row r="64" spans="1:13" x14ac:dyDescent="0.25">
      <c r="A64" s="124" t="s">
        <v>95</v>
      </c>
      <c r="B64" s="17">
        <f>+'SCC x Atuacao = Serv. Indústria'!B96/'SCC x Atuacao = Serv. Indústria'!B64-1</f>
        <v>-0.25833871512598705</v>
      </c>
      <c r="C64" s="17">
        <f>+'SCC x Atuacao = Serv. Indústria'!C96/'SCC x Atuacao = Serv. Indústria'!C64-1</f>
        <v>0.1283460806383554</v>
      </c>
      <c r="D64" s="17">
        <f>+'SCC x Atuacao = Serv. Indústria'!D96/'SCC x Atuacao = Serv. Indústria'!D64-1</f>
        <v>0.17805317393027131</v>
      </c>
      <c r="E64" s="17">
        <f>+'SCC x Atuacao = Serv. Indústria'!E96/'SCC x Atuacao = Serv. Indústria'!E64-1</f>
        <v>2.2430182593305958</v>
      </c>
      <c r="F64" s="17">
        <f>+'SCC x Atuacao = Serv. Indústria'!F96/'SCC x Atuacao = Serv. Indústria'!F64-1</f>
        <v>2.5101095341621527E-2</v>
      </c>
      <c r="G64" s="17">
        <f>+'SCC x Atuacao = Serv. Indústria'!G96/'SCC x Atuacao = Serv. Indústria'!G64-1</f>
        <v>3.6508828192773013E-2</v>
      </c>
      <c r="H64" s="17">
        <f>+'SCC x Atuacao = Serv. Indústria'!H96/'SCC x Atuacao = Serv. Indústria'!H64-1</f>
        <v>-9.1118116779325131E-3</v>
      </c>
      <c r="I64" s="17">
        <f>+'SCC x Atuacao = Serv. Indústria'!I96/'SCC x Atuacao = Serv. Indústria'!I64-1</f>
        <v>1.9757753870657258E-3</v>
      </c>
      <c r="J64" s="17">
        <f>+'SCC x Atuacao = Serv. Indústria'!J96/'SCC x Atuacao = Serv. Indústria'!J64-1</f>
        <v>-8.7345994281267991E-2</v>
      </c>
      <c r="K64" s="17">
        <f>+'SCC x Atuacao = Serv. Indústria'!K96/'SCC x Atuacao = Serv. Indústria'!K64-1</f>
        <v>-4.6182289459647308E-2</v>
      </c>
      <c r="L64" s="17">
        <f>+'SCC x Atuacao = Serv. Indústria'!L96/'SCC x Atuacao = Serv. Indústria'!L64-1</f>
        <v>7.095539246219329E-2</v>
      </c>
      <c r="M64" s="17"/>
    </row>
    <row r="65" spans="1:13" x14ac:dyDescent="0.25">
      <c r="A65" s="22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17"/>
    </row>
    <row r="66" spans="1:13" x14ac:dyDescent="0.25">
      <c r="A66" s="124"/>
      <c r="B66" s="134"/>
      <c r="C66" s="134"/>
      <c r="D66" s="134"/>
      <c r="E66" s="134"/>
      <c r="F66" s="134"/>
      <c r="G66" s="134"/>
      <c r="H66" s="134"/>
      <c r="I66" s="134"/>
      <c r="J66" s="134"/>
      <c r="K66" s="134"/>
    </row>
    <row r="67" spans="1:13" s="124" customFormat="1" x14ac:dyDescent="0.25">
      <c r="B67" s="124">
        <v>2010</v>
      </c>
      <c r="C67" s="124">
        <v>2010</v>
      </c>
      <c r="D67" s="124">
        <v>2010</v>
      </c>
      <c r="E67" s="124">
        <v>2010</v>
      </c>
      <c r="F67" s="124">
        <v>2010</v>
      </c>
      <c r="G67" s="124">
        <v>2010</v>
      </c>
      <c r="H67" s="124">
        <v>2010</v>
      </c>
      <c r="I67" s="124">
        <v>2010</v>
      </c>
      <c r="J67" s="124">
        <v>2010</v>
      </c>
      <c r="K67" s="124">
        <v>2010</v>
      </c>
      <c r="L67" s="124">
        <v>2010</v>
      </c>
    </row>
    <row r="68" spans="1:13" s="134" customFormat="1" x14ac:dyDescent="0.25">
      <c r="A68" s="124"/>
      <c r="B68" s="124" t="s">
        <v>780</v>
      </c>
      <c r="C68" s="124" t="s">
        <v>782</v>
      </c>
      <c r="D68" s="124" t="s">
        <v>23</v>
      </c>
      <c r="E68" s="124" t="s">
        <v>787</v>
      </c>
      <c r="F68" s="124" t="s">
        <v>788</v>
      </c>
      <c r="G68" s="124" t="s">
        <v>791</v>
      </c>
      <c r="H68" s="124" t="s">
        <v>25</v>
      </c>
      <c r="I68" s="124" t="s">
        <v>24</v>
      </c>
      <c r="J68" s="124" t="s">
        <v>35</v>
      </c>
      <c r="K68" s="124" t="s">
        <v>795</v>
      </c>
      <c r="L68" s="124" t="s">
        <v>935</v>
      </c>
    </row>
    <row r="69" spans="1:13" x14ac:dyDescent="0.25">
      <c r="A69" s="124" t="s">
        <v>529</v>
      </c>
      <c r="B69" s="17">
        <f>+'SCC x Atuacao = Serv. Indústria'!B101/'SCC x Atuacao = Serv. Indústria'!B69-1</f>
        <v>0.20402178875285992</v>
      </c>
      <c r="C69" s="17">
        <f>+'SCC x Atuacao = Serv. Indústria'!C101/'SCC x Atuacao = Serv. Indústria'!C69-1</f>
        <v>1.1203762621280817</v>
      </c>
      <c r="D69" s="17">
        <f>+'SCC x Atuacao = Serv. Indústria'!D101/'SCC x Atuacao = Serv. Indústria'!D69-1</f>
        <v>0.22410713263748083</v>
      </c>
      <c r="E69" s="17">
        <f>+'SCC x Atuacao = Serv. Indústria'!E101/'SCC x Atuacao = Serv. Indústria'!E69-1</f>
        <v>1.7726086696871799</v>
      </c>
      <c r="F69" s="17">
        <f>+'SCC x Atuacao = Serv. Indústria'!F101/'SCC x Atuacao = Serv. Indústria'!F69-1</f>
        <v>0.43391144816420102</v>
      </c>
      <c r="G69" s="17">
        <f>+'SCC x Atuacao = Serv. Indústria'!G101/'SCC x Atuacao = Serv. Indústria'!G69-1</f>
        <v>0.19098428318393768</v>
      </c>
      <c r="H69" s="17">
        <f>+'SCC x Atuacao = Serv. Indústria'!H101/'SCC x Atuacao = Serv. Indústria'!H69-1</f>
        <v>-0.1028909683452216</v>
      </c>
      <c r="I69" s="17">
        <f>+'SCC x Atuacao = Serv. Indústria'!I101/'SCC x Atuacao = Serv. Indústria'!I69-1</f>
        <v>-0.29914548029757093</v>
      </c>
      <c r="J69" s="17">
        <f>+'SCC x Atuacao = Serv. Indústria'!J101/'SCC x Atuacao = Serv. Indústria'!J69-1</f>
        <v>-4.8355088791714351E-2</v>
      </c>
      <c r="K69" s="17">
        <f>+'SCC x Atuacao = Serv. Indústria'!K101/'SCC x Atuacao = Serv. Indústria'!K69-1</f>
        <v>0.20874771537238224</v>
      </c>
      <c r="L69" s="17">
        <f>+'SCC x Atuacao = Serv. Indústria'!L101/'SCC x Atuacao = Serv. Indústria'!L69-1</f>
        <v>0.22628599134712624</v>
      </c>
    </row>
    <row r="70" spans="1:13" x14ac:dyDescent="0.25">
      <c r="A70" s="124" t="s">
        <v>530</v>
      </c>
      <c r="B70" s="17">
        <f>+'SCC x Atuacao = Serv. Indústria'!B102/'SCC x Atuacao = Serv. Indústria'!B70-1</f>
        <v>-0.52371358807319268</v>
      </c>
      <c r="C70" s="17">
        <f>+'SCC x Atuacao = Serv. Indústria'!C102/'SCC x Atuacao = Serv. Indústria'!C70-1</f>
        <v>0.20275700317984802</v>
      </c>
      <c r="D70" s="17">
        <f>+'SCC x Atuacao = Serv. Indústria'!D102/'SCC x Atuacao = Serv. Indústria'!D70-1</f>
        <v>0.43376340226990906</v>
      </c>
      <c r="E70" s="17" t="e">
        <f>+'SCC x Atuacao = Serv. Indústria'!E102/'SCC x Atuacao = Serv. Indústria'!E70-1</f>
        <v>#DIV/0!</v>
      </c>
      <c r="F70" s="17">
        <f>+'SCC x Atuacao = Serv. Indústria'!F102/'SCC x Atuacao = Serv. Indústria'!F70-1</f>
        <v>0.52514163008719961</v>
      </c>
      <c r="G70" s="17">
        <f>+'SCC x Atuacao = Serv. Indústria'!G102/'SCC x Atuacao = Serv. Indústria'!G70-1</f>
        <v>-8.2198283300094266E-2</v>
      </c>
      <c r="H70" s="17">
        <f>+'SCC x Atuacao = Serv. Indústria'!H102/'SCC x Atuacao = Serv. Indústria'!H70-1</f>
        <v>5.4240972630233308E-2</v>
      </c>
      <c r="I70" s="17">
        <f>+'SCC x Atuacao = Serv. Indústria'!I102/'SCC x Atuacao = Serv. Indústria'!I70-1</f>
        <v>3.0031633878331299E-3</v>
      </c>
      <c r="J70" s="17">
        <f>+'SCC x Atuacao = Serv. Indústria'!J102/'SCC x Atuacao = Serv. Indústria'!J70-1</f>
        <v>7.9819650195716685E-2</v>
      </c>
      <c r="K70" s="17">
        <f>+'SCC x Atuacao = Serv. Indústria'!K102/'SCC x Atuacao = Serv. Indústria'!K70-1</f>
        <v>0.26489977379200869</v>
      </c>
      <c r="L70" s="17">
        <f>+'SCC x Atuacao = Serv. Indústria'!L102/'SCC x Atuacao = Serv. Indústria'!L70-1</f>
        <v>0.18685111364696994</v>
      </c>
      <c r="M70" s="17"/>
    </row>
    <row r="71" spans="1:13" x14ac:dyDescent="0.25">
      <c r="A71" s="124" t="s">
        <v>531</v>
      </c>
      <c r="B71" s="17">
        <f>+'SCC x Atuacao = Serv. Indústria'!B103/'SCC x Atuacao = Serv. Indústria'!B71-1</f>
        <v>1.0978201450209411</v>
      </c>
      <c r="C71" s="17">
        <f>+'SCC x Atuacao = Serv. Indústria'!C103/'SCC x Atuacao = Serv. Indústria'!C71-1</f>
        <v>0.13633420316485778</v>
      </c>
      <c r="D71" s="17">
        <f>+'SCC x Atuacao = Serv. Indústria'!D103/'SCC x Atuacao = Serv. Indústria'!D71-1</f>
        <v>0.15010403533867289</v>
      </c>
      <c r="E71" s="17">
        <f>+'SCC x Atuacao = Serv. Indústria'!E103/'SCC x Atuacao = Serv. Indústria'!E71-1</f>
        <v>-1</v>
      </c>
      <c r="F71" s="17">
        <f>+'SCC x Atuacao = Serv. Indústria'!F103/'SCC x Atuacao = Serv. Indústria'!F71-1</f>
        <v>7.2046638292192711E-2</v>
      </c>
      <c r="G71" s="17">
        <f>+'SCC x Atuacao = Serv. Indústria'!G103/'SCC x Atuacao = Serv. Indústria'!G71-1</f>
        <v>0.23786231008274772</v>
      </c>
      <c r="H71" s="17">
        <f>+'SCC x Atuacao = Serv. Indústria'!H103/'SCC x Atuacao = Serv. Indústria'!H71-1</f>
        <v>0.52886525563200903</v>
      </c>
      <c r="I71" s="17">
        <f>+'SCC x Atuacao = Serv. Indústria'!I103/'SCC x Atuacao = Serv. Indústria'!I71-1</f>
        <v>-2.2843609020499533E-2</v>
      </c>
      <c r="J71" s="17">
        <f>+'SCC x Atuacao = Serv. Indústria'!J103/'SCC x Atuacao = Serv. Indústria'!J71-1</f>
        <v>-3.8099551669790732E-2</v>
      </c>
      <c r="K71" s="17">
        <f>+'SCC x Atuacao = Serv. Indústria'!K103/'SCC x Atuacao = Serv. Indústria'!K71-1</f>
        <v>0.43406895444669047</v>
      </c>
      <c r="L71" s="17">
        <f>+'SCC x Atuacao = Serv. Indústria'!L103/'SCC x Atuacao = Serv. Indústria'!L71-1</f>
        <v>0.20853804359757167</v>
      </c>
      <c r="M71" s="17"/>
    </row>
    <row r="72" spans="1:13" x14ac:dyDescent="0.25">
      <c r="A72" s="124" t="s">
        <v>532</v>
      </c>
      <c r="B72" s="17">
        <f>+'SCC x Atuacao = Serv. Indústria'!B104/'SCC x Atuacao = Serv. Indústria'!B72-1</f>
        <v>-0.74239208226030651</v>
      </c>
      <c r="C72" s="17">
        <f>+'SCC x Atuacao = Serv. Indústria'!C104/'SCC x Atuacao = Serv. Indústria'!C72-1</f>
        <v>-6.9107808757277622E-2</v>
      </c>
      <c r="D72" s="17">
        <f>+'SCC x Atuacao = Serv. Indústria'!D104/'SCC x Atuacao = Serv. Indústria'!D72-1</f>
        <v>0.24059265299218757</v>
      </c>
      <c r="E72" s="17">
        <f>+'SCC x Atuacao = Serv. Indústria'!E104/'SCC x Atuacao = Serv. Indústria'!E72-1</f>
        <v>1.0020847968780879</v>
      </c>
      <c r="F72" s="17">
        <f>+'SCC x Atuacao = Serv. Indústria'!F104/'SCC x Atuacao = Serv. Indústria'!F72-1</f>
        <v>0.11693194826849829</v>
      </c>
      <c r="G72" s="17">
        <f>+'SCC x Atuacao = Serv. Indústria'!G104/'SCC x Atuacao = Serv. Indústria'!G72-1</f>
        <v>8.9915466123859256E-2</v>
      </c>
      <c r="H72" s="17">
        <f>+'SCC x Atuacao = Serv. Indústria'!H104/'SCC x Atuacao = Serv. Indústria'!H72-1</f>
        <v>0.14280896478824001</v>
      </c>
      <c r="I72" s="17">
        <f>+'SCC x Atuacao = Serv. Indústria'!I104/'SCC x Atuacao = Serv. Indústria'!I72-1</f>
        <v>0.18734296363116454</v>
      </c>
      <c r="J72" s="17">
        <f>+'SCC x Atuacao = Serv. Indústria'!J104/'SCC x Atuacao = Serv. Indústria'!J72-1</f>
        <v>-0.78703414717435449</v>
      </c>
      <c r="K72" s="17">
        <f>+'SCC x Atuacao = Serv. Indústria'!K104/'SCC x Atuacao = Serv. Indústria'!K72-1</f>
        <v>-0.26059352960482252</v>
      </c>
      <c r="L72" s="17">
        <f>+'SCC x Atuacao = Serv. Indústria'!L104/'SCC x Atuacao = Serv. Indústria'!L72-1</f>
        <v>0.10959094507341716</v>
      </c>
      <c r="M72" s="17"/>
    </row>
    <row r="73" spans="1:13" x14ac:dyDescent="0.25">
      <c r="A73" s="124" t="s">
        <v>533</v>
      </c>
      <c r="B73" s="17">
        <f>+'SCC x Atuacao = Serv. Indústria'!B105/'SCC x Atuacao = Serv. Indústria'!B73-1</f>
        <v>0.22276169057317241</v>
      </c>
      <c r="C73" s="17">
        <f>+'SCC x Atuacao = Serv. Indústria'!C105/'SCC x Atuacao = Serv. Indústria'!C73-1</f>
        <v>-5.7957628300798869E-2</v>
      </c>
      <c r="D73" s="17">
        <f>+'SCC x Atuacao = Serv. Indústria'!D105/'SCC x Atuacao = Serv. Indústria'!D73-1</f>
        <v>0.26740309770117809</v>
      </c>
      <c r="E73" s="17">
        <f>+'SCC x Atuacao = Serv. Indústria'!E105/'SCC x Atuacao = Serv. Indústria'!E73-1</f>
        <v>0.44325422374054169</v>
      </c>
      <c r="F73" s="17">
        <f>+'SCC x Atuacao = Serv. Indústria'!F105/'SCC x Atuacao = Serv. Indústria'!F73-1</f>
        <v>0.19433852365356907</v>
      </c>
      <c r="G73" s="17">
        <f>+'SCC x Atuacao = Serv. Indústria'!G105/'SCC x Atuacao = Serv. Indústria'!G73-1</f>
        <v>0.15108073868594496</v>
      </c>
      <c r="H73" s="17">
        <f>+'SCC x Atuacao = Serv. Indústria'!H105/'SCC x Atuacao = Serv. Indústria'!H73-1</f>
        <v>0.3538043368471826</v>
      </c>
      <c r="I73" s="17">
        <f>+'SCC x Atuacao = Serv. Indústria'!I105/'SCC x Atuacao = Serv. Indústria'!I73-1</f>
        <v>2.5492524870808873</v>
      </c>
      <c r="J73" s="17">
        <f>+'SCC x Atuacao = Serv. Indústria'!J105/'SCC x Atuacao = Serv. Indústria'!J73-1</f>
        <v>8.9659874534417927E-3</v>
      </c>
      <c r="K73" s="17">
        <f>+'SCC x Atuacao = Serv. Indústria'!K105/'SCC x Atuacao = Serv. Indústria'!K73-1</f>
        <v>-1.6932285861590901E-2</v>
      </c>
      <c r="L73" s="17">
        <f>+'SCC x Atuacao = Serv. Indústria'!L105/'SCC x Atuacao = Serv. Indústria'!L73-1</f>
        <v>0.15760007591857295</v>
      </c>
      <c r="M73" s="17"/>
    </row>
    <row r="74" spans="1:13" x14ac:dyDescent="0.25">
      <c r="A74" s="124" t="s">
        <v>534</v>
      </c>
      <c r="B74" s="17">
        <f>+'SCC x Atuacao = Serv. Indústria'!B106/'SCC x Atuacao = Serv. Indústria'!B74-1</f>
        <v>-0.27283751003865586</v>
      </c>
      <c r="C74" s="17">
        <f>+'SCC x Atuacao = Serv. Indústria'!C106/'SCC x Atuacao = Serv. Indústria'!C74-1</f>
        <v>0.82034243289864328</v>
      </c>
      <c r="D74" s="17">
        <f>+'SCC x Atuacao = Serv. Indústria'!D106/'SCC x Atuacao = Serv. Indústria'!D74-1</f>
        <v>-3.663847885252447E-2</v>
      </c>
      <c r="E74" s="17" t="e">
        <f>+'SCC x Atuacao = Serv. Indústria'!E106/'SCC x Atuacao = Serv. Indústria'!E74-1</f>
        <v>#DIV/0!</v>
      </c>
      <c r="F74" s="17">
        <f>+'SCC x Atuacao = Serv. Indústria'!F106/'SCC x Atuacao = Serv. Indústria'!F74-1</f>
        <v>-0.19897396910848708</v>
      </c>
      <c r="G74" s="17">
        <f>+'SCC x Atuacao = Serv. Indústria'!G106/'SCC x Atuacao = Serv. Indústria'!G74-1</f>
        <v>1.3190321842010633E-2</v>
      </c>
      <c r="H74" s="17">
        <f>+'SCC x Atuacao = Serv. Indústria'!H106/'SCC x Atuacao = Serv. Indústria'!H74-1</f>
        <v>0.32877580300622133</v>
      </c>
      <c r="I74" s="17" t="e">
        <f>+'SCC x Atuacao = Serv. Indústria'!I106/'SCC x Atuacao = Serv. Indústria'!I74-1</f>
        <v>#DIV/0!</v>
      </c>
      <c r="J74" s="17" t="e">
        <f>+'SCC x Atuacao = Serv. Indústria'!J106/'SCC x Atuacao = Serv. Indústria'!J74-1</f>
        <v>#DIV/0!</v>
      </c>
      <c r="K74" s="17">
        <f>+'SCC x Atuacao = Serv. Indústria'!K106/'SCC x Atuacao = Serv. Indústria'!K74-1</f>
        <v>-0.28594371968410437</v>
      </c>
      <c r="L74" s="17">
        <f>+'SCC x Atuacao = Serv. Indústria'!L106/'SCC x Atuacao = Serv. Indústria'!L74-1</f>
        <v>-7.35489152284593E-2</v>
      </c>
      <c r="M74" s="17"/>
    </row>
    <row r="75" spans="1:13" x14ac:dyDescent="0.25">
      <c r="A75" s="124" t="s">
        <v>535</v>
      </c>
      <c r="B75" s="17">
        <f>+'SCC x Atuacao = Serv. Indústria'!B107/'SCC x Atuacao = Serv. Indústria'!B75-1</f>
        <v>-0.47605502432658042</v>
      </c>
      <c r="C75" s="17">
        <f>+'SCC x Atuacao = Serv. Indústria'!C107/'SCC x Atuacao = Serv. Indústria'!C75-1</f>
        <v>-0.48323969784910159</v>
      </c>
      <c r="D75" s="17">
        <f>+'SCC x Atuacao = Serv. Indústria'!D107/'SCC x Atuacao = Serv. Indústria'!D75-1</f>
        <v>0.39768429524553994</v>
      </c>
      <c r="E75" s="17">
        <f>+'SCC x Atuacao = Serv. Indústria'!E107/'SCC x Atuacao = Serv. Indústria'!E75-1</f>
        <v>3.8092531318872842</v>
      </c>
      <c r="F75" s="17">
        <f>+'SCC x Atuacao = Serv. Indústria'!F107/'SCC x Atuacao = Serv. Indústria'!F75-1</f>
        <v>-9.6502596604530755E-2</v>
      </c>
      <c r="G75" s="17">
        <f>+'SCC x Atuacao = Serv. Indústria'!G107/'SCC x Atuacao = Serv. Indústria'!G75-1</f>
        <v>0.13866374886066657</v>
      </c>
      <c r="H75" s="17">
        <f>+'SCC x Atuacao = Serv. Indústria'!H107/'SCC x Atuacao = Serv. Indústria'!H75-1</f>
        <v>4.011561163801769E-2</v>
      </c>
      <c r="I75" s="17">
        <f>+'SCC x Atuacao = Serv. Indústria'!I107/'SCC x Atuacao = Serv. Indústria'!I75-1</f>
        <v>-0.97137670123703301</v>
      </c>
      <c r="J75" s="17" t="e">
        <f>+'SCC x Atuacao = Serv. Indústria'!J107/'SCC x Atuacao = Serv. Indústria'!J75-1</f>
        <v>#DIV/0!</v>
      </c>
      <c r="K75" s="17">
        <f>+'SCC x Atuacao = Serv. Indústria'!K107/'SCC x Atuacao = Serv. Indústria'!K75-1</f>
        <v>-0.16851741186913771</v>
      </c>
      <c r="L75" s="17">
        <f>+'SCC x Atuacao = Serv. Indústria'!L107/'SCC x Atuacao = Serv. Indústria'!L75-1</f>
        <v>8.0805727978252584E-3</v>
      </c>
      <c r="M75" s="17"/>
    </row>
    <row r="76" spans="1:13" x14ac:dyDescent="0.25">
      <c r="A76" s="124" t="s">
        <v>536</v>
      </c>
      <c r="B76" s="17">
        <f>+'SCC x Atuacao = Serv. Indústria'!B108/'SCC x Atuacao = Serv. Indústria'!B76-1</f>
        <v>-7.7083378741406028E-2</v>
      </c>
      <c r="C76" s="17">
        <f>+'SCC x Atuacao = Serv. Indústria'!C108/'SCC x Atuacao = Serv. Indústria'!C76-1</f>
        <v>-0.35130511166489842</v>
      </c>
      <c r="D76" s="17">
        <f>+'SCC x Atuacao = Serv. Indústria'!D108/'SCC x Atuacao = Serv. Indústria'!D76-1</f>
        <v>0.1919045679371838</v>
      </c>
      <c r="E76" s="17">
        <f>+'SCC x Atuacao = Serv. Indústria'!E108/'SCC x Atuacao = Serv. Indústria'!E76-1</f>
        <v>-0.7113554211950599</v>
      </c>
      <c r="F76" s="17">
        <f>+'SCC x Atuacao = Serv. Indústria'!F108/'SCC x Atuacao = Serv. Indústria'!F76-1</f>
        <v>6.0187188102428957E-2</v>
      </c>
      <c r="G76" s="17">
        <f>+'SCC x Atuacao = Serv. Indústria'!G108/'SCC x Atuacao = Serv. Indústria'!G76-1</f>
        <v>0.12256614784415309</v>
      </c>
      <c r="H76" s="17">
        <f>+'SCC x Atuacao = Serv. Indústria'!H108/'SCC x Atuacao = Serv. Indústria'!H76-1</f>
        <v>4.9026120734069645E-2</v>
      </c>
      <c r="I76" s="17">
        <f>+'SCC x Atuacao = Serv. Indústria'!I108/'SCC x Atuacao = Serv. Indústria'!I76-1</f>
        <v>0.27221347880875513</v>
      </c>
      <c r="J76" s="17">
        <f>+'SCC x Atuacao = Serv. Indústria'!J108/'SCC x Atuacao = Serv. Indústria'!J76-1</f>
        <v>4.4887841209072548</v>
      </c>
      <c r="K76" s="17">
        <f>+'SCC x Atuacao = Serv. Indústria'!K108/'SCC x Atuacao = Serv. Indústria'!K76-1</f>
        <v>0.47654820813865539</v>
      </c>
      <c r="L76" s="17">
        <f>+'SCC x Atuacao = Serv. Indústria'!L108/'SCC x Atuacao = Serv. Indústria'!L76-1</f>
        <v>0.20532110256581304</v>
      </c>
      <c r="M76" s="17"/>
    </row>
    <row r="77" spans="1:13" x14ac:dyDescent="0.25">
      <c r="A77" s="124" t="s">
        <v>537</v>
      </c>
      <c r="B77" s="17">
        <f>+'SCC x Atuacao = Serv. Indústria'!B109/'SCC x Atuacao = Serv. Indústria'!B77-1</f>
        <v>-2.4773404479721428E-2</v>
      </c>
      <c r="C77" s="17">
        <f>+'SCC x Atuacao = Serv. Indústria'!C109/'SCC x Atuacao = Serv. Indústria'!C77-1</f>
        <v>6.3443231118439858E-2</v>
      </c>
      <c r="D77" s="17">
        <f>+'SCC x Atuacao = Serv. Indústria'!D109/'SCC x Atuacao = Serv. Indústria'!D77-1</f>
        <v>9.6702857228112782E-2</v>
      </c>
      <c r="E77" s="17">
        <f>+'SCC x Atuacao = Serv. Indústria'!E109/'SCC x Atuacao = Serv. Indústria'!E77-1</f>
        <v>2.2567994875498085</v>
      </c>
      <c r="F77" s="17">
        <f>+'SCC x Atuacao = Serv. Indústria'!F109/'SCC x Atuacao = Serv. Indústria'!F77-1</f>
        <v>0.53096918779668001</v>
      </c>
      <c r="G77" s="17">
        <f>+'SCC x Atuacao = Serv. Indústria'!G109/'SCC x Atuacao = Serv. Indústria'!G77-1</f>
        <v>-7.924158175705065E-2</v>
      </c>
      <c r="H77" s="17">
        <f>+'SCC x Atuacao = Serv. Indústria'!H109/'SCC x Atuacao = Serv. Indústria'!H77-1</f>
        <v>0.28476208461541996</v>
      </c>
      <c r="I77" s="17">
        <f>+'SCC x Atuacao = Serv. Indústria'!I109/'SCC x Atuacao = Serv. Indústria'!I77-1</f>
        <v>0.12292381413648679</v>
      </c>
      <c r="J77" s="17">
        <f>+'SCC x Atuacao = Serv. Indústria'!J109/'SCC x Atuacao = Serv. Indústria'!J77-1</f>
        <v>-0.48469749398088557</v>
      </c>
      <c r="K77" s="17">
        <f>+'SCC x Atuacao = Serv. Indústria'!K109/'SCC x Atuacao = Serv. Indústria'!K77-1</f>
        <v>-6.2876104742755179E-2</v>
      </c>
      <c r="L77" s="17">
        <f>+'SCC x Atuacao = Serv. Indústria'!L109/'SCC x Atuacao = Serv. Indústria'!L77-1</f>
        <v>9.2586851576190288E-2</v>
      </c>
      <c r="M77" s="17"/>
    </row>
    <row r="78" spans="1:13" x14ac:dyDescent="0.25">
      <c r="A78" s="124" t="s">
        <v>538</v>
      </c>
      <c r="B78" s="17">
        <f>+'SCC x Atuacao = Serv. Indústria'!B110/'SCC x Atuacao = Serv. Indústria'!B78-1</f>
        <v>1.348974640286515</v>
      </c>
      <c r="C78" s="17">
        <f>+'SCC x Atuacao = Serv. Indústria'!C110/'SCC x Atuacao = Serv. Indústria'!C78-1</f>
        <v>1.2114997898353885</v>
      </c>
      <c r="D78" s="17">
        <f>+'SCC x Atuacao = Serv. Indústria'!D110/'SCC x Atuacao = Serv. Indústria'!D78-1</f>
        <v>0.13383757716859357</v>
      </c>
      <c r="E78" s="17">
        <f>+'SCC x Atuacao = Serv. Indústria'!E110/'SCC x Atuacao = Serv. Indústria'!E78-1</f>
        <v>1.7180269490644839</v>
      </c>
      <c r="F78" s="17">
        <f>+'SCC x Atuacao = Serv. Indústria'!F110/'SCC x Atuacao = Serv. Indústria'!F78-1</f>
        <v>-3.3980237750785736E-2</v>
      </c>
      <c r="G78" s="17">
        <f>+'SCC x Atuacao = Serv. Indústria'!G110/'SCC x Atuacao = Serv. Indústria'!G78-1</f>
        <v>-8.1121984800011204E-2</v>
      </c>
      <c r="H78" s="17">
        <f>+'SCC x Atuacao = Serv. Indústria'!H110/'SCC x Atuacao = Serv. Indústria'!H78-1</f>
        <v>0.26052410704351492</v>
      </c>
      <c r="I78" s="17">
        <f>+'SCC x Atuacao = Serv. Indústria'!I110/'SCC x Atuacao = Serv. Indústria'!I78-1</f>
        <v>0.67730023532527595</v>
      </c>
      <c r="J78" s="17">
        <f>+'SCC x Atuacao = Serv. Indústria'!J110/'SCC x Atuacao = Serv. Indústria'!J78-1</f>
        <v>2.6783790311589559</v>
      </c>
      <c r="K78" s="17">
        <f>+'SCC x Atuacao = Serv. Indústria'!K110/'SCC x Atuacao = Serv. Indústria'!K78-1</f>
        <v>0.14057035332175416</v>
      </c>
      <c r="L78" s="17">
        <f>+'SCC x Atuacao = Serv. Indústria'!L110/'SCC x Atuacao = Serv. Indústria'!L78-1</f>
        <v>0.18810981802361337</v>
      </c>
      <c r="M78" s="17"/>
    </row>
    <row r="79" spans="1:13" x14ac:dyDescent="0.25">
      <c r="A79" s="124" t="s">
        <v>539</v>
      </c>
      <c r="B79" s="17">
        <f>+'SCC x Atuacao = Serv. Indústria'!B111/'SCC x Atuacao = Serv. Indústria'!B79-1</f>
        <v>2.0687321633412439</v>
      </c>
      <c r="C79" s="17">
        <f>+'SCC x Atuacao = Serv. Indústria'!C111/'SCC x Atuacao = Serv. Indústria'!C79-1</f>
        <v>8.4646852447950671E-2</v>
      </c>
      <c r="D79" s="17">
        <f>+'SCC x Atuacao = Serv. Indústria'!D111/'SCC x Atuacao = Serv. Indústria'!D79-1</f>
        <v>0.23835267980276309</v>
      </c>
      <c r="E79" s="17">
        <f>+'SCC x Atuacao = Serv. Indústria'!E111/'SCC x Atuacao = Serv. Indústria'!E79-1</f>
        <v>0.3500334938775207</v>
      </c>
      <c r="F79" s="17">
        <f>+'SCC x Atuacao = Serv. Indústria'!F111/'SCC x Atuacao = Serv. Indústria'!F79-1</f>
        <v>7.0487736431565917E-3</v>
      </c>
      <c r="G79" s="17">
        <f>+'SCC x Atuacao = Serv. Indústria'!G111/'SCC x Atuacao = Serv. Indústria'!G79-1</f>
        <v>0.24653304042901381</v>
      </c>
      <c r="H79" s="17">
        <f>+'SCC x Atuacao = Serv. Indústria'!H111/'SCC x Atuacao = Serv. Indústria'!H79-1</f>
        <v>0.52187448102251754</v>
      </c>
      <c r="I79" s="17">
        <f>+'SCC x Atuacao = Serv. Indústria'!I111/'SCC x Atuacao = Serv. Indústria'!I79-1</f>
        <v>0.14694041740605002</v>
      </c>
      <c r="J79" s="17">
        <f>+'SCC x Atuacao = Serv. Indústria'!J111/'SCC x Atuacao = Serv. Indústria'!J79-1</f>
        <v>4.5743157089737529E-2</v>
      </c>
      <c r="K79" s="17">
        <f>+'SCC x Atuacao = Serv. Indústria'!K111/'SCC x Atuacao = Serv. Indústria'!K79-1</f>
        <v>4.4480931267922852E-2</v>
      </c>
      <c r="L79" s="17">
        <f>+'SCC x Atuacao = Serv. Indústria'!L111/'SCC x Atuacao = Serv. Indústria'!L79-1</f>
        <v>0.19970501304888044</v>
      </c>
      <c r="M79" s="17"/>
    </row>
    <row r="80" spans="1:13" x14ac:dyDescent="0.25">
      <c r="A80" s="124" t="s">
        <v>540</v>
      </c>
      <c r="B80" s="17">
        <f>+'SCC x Atuacao = Serv. Indústria'!B112/'SCC x Atuacao = Serv. Indústria'!B80-1</f>
        <v>0.49151472120047224</v>
      </c>
      <c r="C80" s="17">
        <f>+'SCC x Atuacao = Serv. Indústria'!C112/'SCC x Atuacao = Serv. Indústria'!C80-1</f>
        <v>0.10209503696370659</v>
      </c>
      <c r="D80" s="17">
        <f>+'SCC x Atuacao = Serv. Indústria'!D112/'SCC x Atuacao = Serv. Indústria'!D80-1</f>
        <v>0.23374566869686286</v>
      </c>
      <c r="E80" s="17">
        <f>+'SCC x Atuacao = Serv. Indústria'!E112/'SCC x Atuacao = Serv. Indústria'!E80-1</f>
        <v>1.6224152840161659</v>
      </c>
      <c r="F80" s="17">
        <f>+'SCC x Atuacao = Serv. Indústria'!F112/'SCC x Atuacao = Serv. Indústria'!F80-1</f>
        <v>9.3819378971687684E-2</v>
      </c>
      <c r="G80" s="17">
        <f>+'SCC x Atuacao = Serv. Indústria'!G112/'SCC x Atuacao = Serv. Indústria'!G80-1</f>
        <v>-3.0908933161204688E-2</v>
      </c>
      <c r="H80" s="17">
        <f>+'SCC x Atuacao = Serv. Indústria'!H112/'SCC x Atuacao = Serv. Indústria'!H80-1</f>
        <v>0.28667108760204107</v>
      </c>
      <c r="I80" s="17">
        <f>+'SCC x Atuacao = Serv. Indústria'!I112/'SCC x Atuacao = Serv. Indústria'!I80-1</f>
        <v>0.19533500634316381</v>
      </c>
      <c r="J80" s="17">
        <f>+'SCC x Atuacao = Serv. Indústria'!J112/'SCC x Atuacao = Serv. Indústria'!J80-1</f>
        <v>-1.8431564627611308E-2</v>
      </c>
      <c r="K80" s="17">
        <f>+'SCC x Atuacao = Serv. Indústria'!K112/'SCC x Atuacao = Serv. Indústria'!K80-1</f>
        <v>-0.11135013201152288</v>
      </c>
      <c r="L80" s="17">
        <f>+'SCC x Atuacao = Serv. Indústria'!L112/'SCC x Atuacao = Serv. Indústria'!L80-1</f>
        <v>0.17682131737011608</v>
      </c>
      <c r="M80" s="17"/>
    </row>
    <row r="81" spans="1:13" x14ac:dyDescent="0.25">
      <c r="A81" s="124" t="s">
        <v>541</v>
      </c>
      <c r="B81" s="17">
        <f>+'SCC x Atuacao = Serv. Indústria'!B113/'SCC x Atuacao = Serv. Indústria'!B81-1</f>
        <v>-9.3058353947849115E-3</v>
      </c>
      <c r="C81" s="17">
        <f>+'SCC x Atuacao = Serv. Indústria'!C113/'SCC x Atuacao = Serv. Indústria'!C81-1</f>
        <v>-0.21272258232761854</v>
      </c>
      <c r="D81" s="17">
        <f>+'SCC x Atuacao = Serv. Indústria'!D113/'SCC x Atuacao = Serv. Indústria'!D81-1</f>
        <v>6.9349669108577094E-2</v>
      </c>
      <c r="E81" s="17">
        <f>+'SCC x Atuacao = Serv. Indústria'!E113/'SCC x Atuacao = Serv. Indústria'!E81-1</f>
        <v>1.0332546495233008</v>
      </c>
      <c r="F81" s="17">
        <f>+'SCC x Atuacao = Serv. Indústria'!F113/'SCC x Atuacao = Serv. Indústria'!F81-1</f>
        <v>-2.1601803173607936E-2</v>
      </c>
      <c r="G81" s="17">
        <f>+'SCC x Atuacao = Serv. Indústria'!G113/'SCC x Atuacao = Serv. Indústria'!G81-1</f>
        <v>0.29819235471186412</v>
      </c>
      <c r="H81" s="17">
        <f>+'SCC x Atuacao = Serv. Indústria'!H113/'SCC x Atuacao = Serv. Indústria'!H81-1</f>
        <v>0.19690072627749688</v>
      </c>
      <c r="I81" s="17">
        <f>+'SCC x Atuacao = Serv. Indústria'!I113/'SCC x Atuacao = Serv. Indústria'!I81-1</f>
        <v>0.23146659647811374</v>
      </c>
      <c r="J81" s="17">
        <f>+'SCC x Atuacao = Serv. Indústria'!J113/'SCC x Atuacao = Serv. Indústria'!J81-1</f>
        <v>-0.60238188403797044</v>
      </c>
      <c r="K81" s="17">
        <f>+'SCC x Atuacao = Serv. Indústria'!K113/'SCC x Atuacao = Serv. Indústria'!K81-1</f>
        <v>4.8128886074307875E-3</v>
      </c>
      <c r="L81" s="17">
        <f>+'SCC x Atuacao = Serv. Indústria'!L113/'SCC x Atuacao = Serv. Indústria'!L81-1</f>
        <v>1.2899093385793314E-2</v>
      </c>
      <c r="M81" s="17"/>
    </row>
    <row r="82" spans="1:13" x14ac:dyDescent="0.25">
      <c r="A82" s="124" t="s">
        <v>542</v>
      </c>
      <c r="B82" s="17">
        <f>+'SCC x Atuacao = Serv. Indústria'!B114/'SCC x Atuacao = Serv. Indústria'!B82-1</f>
        <v>1.1394835106623664</v>
      </c>
      <c r="C82" s="17">
        <f>+'SCC x Atuacao = Serv. Indústria'!C114/'SCC x Atuacao = Serv. Indústria'!C82-1</f>
        <v>-0.88458763798963869</v>
      </c>
      <c r="D82" s="17">
        <f>+'SCC x Atuacao = Serv. Indústria'!D114/'SCC x Atuacao = Serv. Indústria'!D82-1</f>
        <v>0.1100690246814493</v>
      </c>
      <c r="E82" s="17">
        <f>+'SCC x Atuacao = Serv. Indústria'!E114/'SCC x Atuacao = Serv. Indústria'!E82-1</f>
        <v>1.4886760529924996</v>
      </c>
      <c r="F82" s="17">
        <f>+'SCC x Atuacao = Serv. Indústria'!F114/'SCC x Atuacao = Serv. Indústria'!F82-1</f>
        <v>0.10979664650911647</v>
      </c>
      <c r="G82" s="17">
        <f>+'SCC x Atuacao = Serv. Indústria'!G114/'SCC x Atuacao = Serv. Indústria'!G82-1</f>
        <v>0.46048897831409108</v>
      </c>
      <c r="H82" s="17">
        <f>+'SCC x Atuacao = Serv. Indústria'!H114/'SCC x Atuacao = Serv. Indústria'!H82-1</f>
        <v>0.21077444340360052</v>
      </c>
      <c r="I82" s="17">
        <f>+'SCC x Atuacao = Serv. Indústria'!I114/'SCC x Atuacao = Serv. Indústria'!I82-1</f>
        <v>-0.33847787994056844</v>
      </c>
      <c r="J82" s="17">
        <f>+'SCC x Atuacao = Serv. Indústria'!J114/'SCC x Atuacao = Serv. Indústria'!J82-1</f>
        <v>-6.5656786633733311E-2</v>
      </c>
      <c r="K82" s="17">
        <f>+'SCC x Atuacao = Serv. Indústria'!K114/'SCC x Atuacao = Serv. Indústria'!K82-1</f>
        <v>0.23532000803338327</v>
      </c>
      <c r="L82" s="17">
        <f>+'SCC x Atuacao = Serv. Indústria'!L114/'SCC x Atuacao = Serv. Indústria'!L82-1</f>
        <v>3.0177778205259687E-2</v>
      </c>
      <c r="M82" s="17"/>
    </row>
    <row r="83" spans="1:13" x14ac:dyDescent="0.25">
      <c r="A83" s="124" t="s">
        <v>543</v>
      </c>
      <c r="B83" s="17">
        <f>+'SCC x Atuacao = Serv. Indústria'!B115/'SCC x Atuacao = Serv. Indústria'!B83-1</f>
        <v>0.5195232832718415</v>
      </c>
      <c r="C83" s="17">
        <f>+'SCC x Atuacao = Serv. Indústria'!C115/'SCC x Atuacao = Serv. Indústria'!C83-1</f>
        <v>0.41313345561332393</v>
      </c>
      <c r="D83" s="17">
        <f>+'SCC x Atuacao = Serv. Indústria'!D115/'SCC x Atuacao = Serv. Indústria'!D83-1</f>
        <v>-1.1686865690878845E-2</v>
      </c>
      <c r="E83" s="17">
        <f>+'SCC x Atuacao = Serv. Indústria'!E115/'SCC x Atuacao = Serv. Indústria'!E83-1</f>
        <v>0.16834464027957297</v>
      </c>
      <c r="F83" s="17">
        <f>+'SCC x Atuacao = Serv. Indústria'!F115/'SCC x Atuacao = Serv. Indústria'!F83-1</f>
        <v>0.43942025464486512</v>
      </c>
      <c r="G83" s="17">
        <f>+'SCC x Atuacao = Serv. Indústria'!G115/'SCC x Atuacao = Serv. Indústria'!G83-1</f>
        <v>0.15263211936968935</v>
      </c>
      <c r="H83" s="17">
        <f>+'SCC x Atuacao = Serv. Indústria'!H115/'SCC x Atuacao = Serv. Indústria'!H83-1</f>
        <v>0.56202403650793786</v>
      </c>
      <c r="I83" s="17">
        <f>+'SCC x Atuacao = Serv. Indústria'!I115/'SCC x Atuacao = Serv. Indústria'!I83-1</f>
        <v>-1</v>
      </c>
      <c r="J83" s="17">
        <f>+'SCC x Atuacao = Serv. Indústria'!J115/'SCC x Atuacao = Serv. Indústria'!J83-1</f>
        <v>-0.96590145862037202</v>
      </c>
      <c r="K83" s="17">
        <f>+'SCC x Atuacao = Serv. Indústria'!K115/'SCC x Atuacao = Serv. Indústria'!K83-1</f>
        <v>0.13089249748235465</v>
      </c>
      <c r="L83" s="17">
        <f>+'SCC x Atuacao = Serv. Indústria'!L115/'SCC x Atuacao = Serv. Indústria'!L83-1</f>
        <v>9.7404821129520203E-2</v>
      </c>
      <c r="M83" s="17"/>
    </row>
    <row r="84" spans="1:13" x14ac:dyDescent="0.25">
      <c r="A84" s="124" t="s">
        <v>544</v>
      </c>
      <c r="B84" s="17">
        <f>+'SCC x Atuacao = Serv. Indústria'!B116/'SCC x Atuacao = Serv. Indústria'!B84-1</f>
        <v>0.76143645894421685</v>
      </c>
      <c r="C84" s="17">
        <f>+'SCC x Atuacao = Serv. Indústria'!C116/'SCC x Atuacao = Serv. Indústria'!C84-1</f>
        <v>0.10780340247936815</v>
      </c>
      <c r="D84" s="17">
        <f>+'SCC x Atuacao = Serv. Indústria'!D116/'SCC x Atuacao = Serv. Indústria'!D84-1</f>
        <v>0.11811782836357687</v>
      </c>
      <c r="E84" s="17">
        <f>+'SCC x Atuacao = Serv. Indústria'!E116/'SCC x Atuacao = Serv. Indústria'!E84-1</f>
        <v>1.3962102779820449</v>
      </c>
      <c r="F84" s="17">
        <f>+'SCC x Atuacao = Serv. Indústria'!F116/'SCC x Atuacao = Serv. Indústria'!F84-1</f>
        <v>-3.9410154529985197E-3</v>
      </c>
      <c r="G84" s="17">
        <f>+'SCC x Atuacao = Serv. Indústria'!G116/'SCC x Atuacao = Serv. Indústria'!G84-1</f>
        <v>0.11728201613191236</v>
      </c>
      <c r="H84" s="17">
        <f>+'SCC x Atuacao = Serv. Indústria'!H116/'SCC x Atuacao = Serv. Indústria'!H84-1</f>
        <v>0.17305922672649721</v>
      </c>
      <c r="I84" s="17">
        <f>+'SCC x Atuacao = Serv. Indústria'!I116/'SCC x Atuacao = Serv. Indústria'!I84-1</f>
        <v>-6.9859437806882863E-3</v>
      </c>
      <c r="J84" s="17">
        <f>+'SCC x Atuacao = Serv. Indústria'!J116/'SCC x Atuacao = Serv. Indústria'!J84-1</f>
        <v>-0.61159829452891745</v>
      </c>
      <c r="K84" s="17">
        <f>+'SCC x Atuacao = Serv. Indústria'!K116/'SCC x Atuacao = Serv. Indústria'!K84-1</f>
        <v>0.11349845079070064</v>
      </c>
      <c r="L84" s="17">
        <f>+'SCC x Atuacao = Serv. Indústria'!L116/'SCC x Atuacao = Serv. Indústria'!L84-1</f>
        <v>0.12096529902300568</v>
      </c>
      <c r="M84" s="17"/>
    </row>
    <row r="85" spans="1:13" x14ac:dyDescent="0.25">
      <c r="A85" s="124" t="s">
        <v>545</v>
      </c>
      <c r="B85" s="17">
        <f>+'SCC x Atuacao = Serv. Indústria'!B117/'SCC x Atuacao = Serv. Indústria'!B85-1</f>
        <v>1.4661319891603419</v>
      </c>
      <c r="C85" s="17">
        <f>+'SCC x Atuacao = Serv. Indústria'!C117/'SCC x Atuacao = Serv. Indústria'!C85-1</f>
        <v>3.4111226707527642E-2</v>
      </c>
      <c r="D85" s="17">
        <f>+'SCC x Atuacao = Serv. Indústria'!D117/'SCC x Atuacao = Serv. Indústria'!D85-1</f>
        <v>0.11897728840503885</v>
      </c>
      <c r="E85" s="17">
        <f>+'SCC x Atuacao = Serv. Indústria'!E117/'SCC x Atuacao = Serv. Indústria'!E85-1</f>
        <v>0.67441375940687243</v>
      </c>
      <c r="F85" s="17">
        <f>+'SCC x Atuacao = Serv. Indústria'!F117/'SCC x Atuacao = Serv. Indústria'!F85-1</f>
        <v>8.407830978601738E-2</v>
      </c>
      <c r="G85" s="17">
        <f>+'SCC x Atuacao = Serv. Indústria'!G117/'SCC x Atuacao = Serv. Indústria'!G85-1</f>
        <v>6.4802862850814602E-2</v>
      </c>
      <c r="H85" s="17">
        <f>+'SCC x Atuacao = Serv. Indústria'!H117/'SCC x Atuacao = Serv. Indústria'!H85-1</f>
        <v>0.11680916261222296</v>
      </c>
      <c r="I85" s="17">
        <f>+'SCC x Atuacao = Serv. Indústria'!I117/'SCC x Atuacao = Serv. Indústria'!I85-1</f>
        <v>-0.1668638187353545</v>
      </c>
      <c r="J85" s="17">
        <f>+'SCC x Atuacao = Serv. Indústria'!J117/'SCC x Atuacao = Serv. Indústria'!J85-1</f>
        <v>7.8794046589672373E-2</v>
      </c>
      <c r="K85" s="17">
        <f>+'SCC x Atuacao = Serv. Indústria'!K117/'SCC x Atuacao = Serv. Indústria'!K85-1</f>
        <v>-2.1244164042277802E-2</v>
      </c>
      <c r="L85" s="17">
        <f>+'SCC x Atuacao = Serv. Indústria'!L117/'SCC x Atuacao = Serv. Indústria'!L85-1</f>
        <v>0.17923543776684236</v>
      </c>
      <c r="M85" s="17"/>
    </row>
    <row r="86" spans="1:13" x14ac:dyDescent="0.25">
      <c r="A86" s="124" t="s">
        <v>546</v>
      </c>
      <c r="B86" s="17">
        <f>+'SCC x Atuacao = Serv. Indústria'!B118/'SCC x Atuacao = Serv. Indústria'!B86-1</f>
        <v>-0.22096412444709523</v>
      </c>
      <c r="C86" s="17">
        <f>+'SCC x Atuacao = Serv. Indústria'!C118/'SCC x Atuacao = Serv. Indústria'!C86-1</f>
        <v>0.13500971955667862</v>
      </c>
      <c r="D86" s="17">
        <f>+'SCC x Atuacao = Serv. Indústria'!D118/'SCC x Atuacao = Serv. Indústria'!D86-1</f>
        <v>1.3283748430792386E-3</v>
      </c>
      <c r="E86" s="17">
        <f>+'SCC x Atuacao = Serv. Indústria'!E118/'SCC x Atuacao = Serv. Indústria'!E86-1</f>
        <v>-0.15655525355093647</v>
      </c>
      <c r="F86" s="17">
        <f>+'SCC x Atuacao = Serv. Indústria'!F118/'SCC x Atuacao = Serv. Indústria'!F86-1</f>
        <v>6.7535643696702286E-2</v>
      </c>
      <c r="G86" s="17">
        <f>+'SCC x Atuacao = Serv. Indústria'!G118/'SCC x Atuacao = Serv. Indústria'!G86-1</f>
        <v>3.3629739815237203E-2</v>
      </c>
      <c r="H86" s="17">
        <f>+'SCC x Atuacao = Serv. Indústria'!H118/'SCC x Atuacao = Serv. Indústria'!H86-1</f>
        <v>0.46057557554486239</v>
      </c>
      <c r="I86" s="17">
        <f>+'SCC x Atuacao = Serv. Indústria'!I118/'SCC x Atuacao = Serv. Indústria'!I86-1</f>
        <v>3.3566391412990004E-2</v>
      </c>
      <c r="J86" s="17">
        <f>+'SCC x Atuacao = Serv. Indústria'!J118/'SCC x Atuacao = Serv. Indústria'!J86-1</f>
        <v>-0.91500498580738654</v>
      </c>
      <c r="K86" s="17">
        <f>+'SCC x Atuacao = Serv. Indústria'!K118/'SCC x Atuacao = Serv. Indústria'!K86-1</f>
        <v>0.26771953015670857</v>
      </c>
      <c r="L86" s="17">
        <f>+'SCC x Atuacao = Serv. Indústria'!L118/'SCC x Atuacao = Serv. Indústria'!L86-1</f>
        <v>3.3319291138746321E-2</v>
      </c>
      <c r="M86" s="17"/>
    </row>
    <row r="87" spans="1:13" x14ac:dyDescent="0.25">
      <c r="A87" s="124" t="s">
        <v>547</v>
      </c>
      <c r="B87" s="17">
        <f>+'SCC x Atuacao = Serv. Indústria'!B119/'SCC x Atuacao = Serv. Indústria'!B87-1</f>
        <v>-6.7428994384339136E-2</v>
      </c>
      <c r="C87" s="17">
        <f>+'SCC x Atuacao = Serv. Indústria'!C119/'SCC x Atuacao = Serv. Indústria'!C87-1</f>
        <v>0.37348839710194981</v>
      </c>
      <c r="D87" s="17">
        <f>+'SCC x Atuacao = Serv. Indústria'!D119/'SCC x Atuacao = Serv. Indústria'!D87-1</f>
        <v>0.11965544406105466</v>
      </c>
      <c r="E87" s="17">
        <f>+'SCC x Atuacao = Serv. Indústria'!E119/'SCC x Atuacao = Serv. Indústria'!E87-1</f>
        <v>1.264463297201313</v>
      </c>
      <c r="F87" s="17">
        <f>+'SCC x Atuacao = Serv. Indústria'!F119/'SCC x Atuacao = Serv. Indústria'!F87-1</f>
        <v>4.1752316394342959E-2</v>
      </c>
      <c r="G87" s="17">
        <f>+'SCC x Atuacao = Serv. Indústria'!G119/'SCC x Atuacao = Serv. Indústria'!G87-1</f>
        <v>0.18789136713891574</v>
      </c>
      <c r="H87" s="17">
        <f>+'SCC x Atuacao = Serv. Indústria'!H119/'SCC x Atuacao = Serv. Indústria'!H87-1</f>
        <v>-1.0966893900879016E-2</v>
      </c>
      <c r="I87" s="17">
        <f>+'SCC x Atuacao = Serv. Indústria'!I119/'SCC x Atuacao = Serv. Indústria'!I87-1</f>
        <v>7.024052411133308E-2</v>
      </c>
      <c r="J87" s="17">
        <f>+'SCC x Atuacao = Serv. Indústria'!J119/'SCC x Atuacao = Serv. Indústria'!J87-1</f>
        <v>0.27688925713986245</v>
      </c>
      <c r="K87" s="17">
        <f>+'SCC x Atuacao = Serv. Indústria'!K119/'SCC x Atuacao = Serv. Indústria'!K87-1</f>
        <v>6.9004346037562225E-3</v>
      </c>
      <c r="L87" s="17">
        <f>+'SCC x Atuacao = Serv. Indústria'!L119/'SCC x Atuacao = Serv. Indústria'!L87-1</f>
        <v>0.10102145605310731</v>
      </c>
      <c r="M87" s="17"/>
    </row>
    <row r="88" spans="1:13" x14ac:dyDescent="0.25">
      <c r="A88" s="124" t="s">
        <v>548</v>
      </c>
      <c r="B88" s="17">
        <f>+'SCC x Atuacao = Serv. Indústria'!B120/'SCC x Atuacao = Serv. Indústria'!B88-1</f>
        <v>0.39360558425397363</v>
      </c>
      <c r="C88" s="17">
        <f>+'SCC x Atuacao = Serv. Indústria'!C120/'SCC x Atuacao = Serv. Indústria'!C88-1</f>
        <v>0.21649916589160356</v>
      </c>
      <c r="D88" s="17">
        <f>+'SCC x Atuacao = Serv. Indústria'!D120/'SCC x Atuacao = Serv. Indústria'!D88-1</f>
        <v>4.5406085168157473E-2</v>
      </c>
      <c r="E88" s="17">
        <f>+'SCC x Atuacao = Serv. Indústria'!E120/'SCC x Atuacao = Serv. Indústria'!E88-1</f>
        <v>0.51449210995090522</v>
      </c>
      <c r="F88" s="17">
        <f>+'SCC x Atuacao = Serv. Indústria'!F120/'SCC x Atuacao = Serv. Indústria'!F88-1</f>
        <v>8.4266687912977645E-2</v>
      </c>
      <c r="G88" s="17">
        <f>+'SCC x Atuacao = Serv. Indústria'!G120/'SCC x Atuacao = Serv. Indústria'!G88-1</f>
        <v>0.25605850187072465</v>
      </c>
      <c r="H88" s="17">
        <f>+'SCC x Atuacao = Serv. Indústria'!H120/'SCC x Atuacao = Serv. Indústria'!H88-1</f>
        <v>0.1356745323726154</v>
      </c>
      <c r="I88" s="17">
        <f>+'SCC x Atuacao = Serv. Indústria'!I120/'SCC x Atuacao = Serv. Indústria'!I88-1</f>
        <v>-2.4271942343199404E-2</v>
      </c>
      <c r="J88" s="17">
        <f>+'SCC x Atuacao = Serv. Indústria'!J120/'SCC x Atuacao = Serv. Indústria'!J88-1</f>
        <v>-5.3133221624354077E-3</v>
      </c>
      <c r="K88" s="17">
        <f>+'SCC x Atuacao = Serv. Indústria'!K120/'SCC x Atuacao = Serv. Indústria'!K88-1</f>
        <v>6.4498967544769581E-2</v>
      </c>
      <c r="L88" s="17">
        <f>+'SCC x Atuacao = Serv. Indústria'!L120/'SCC x Atuacao = Serv. Indústria'!L88-1</f>
        <v>8.8324534579489855E-2</v>
      </c>
      <c r="M88" s="17"/>
    </row>
    <row r="89" spans="1:13" x14ac:dyDescent="0.25">
      <c r="A89" s="124" t="s">
        <v>549</v>
      </c>
      <c r="B89" s="17">
        <f>+'SCC x Atuacao = Serv. Indústria'!B121/'SCC x Atuacao = Serv. Indústria'!B89-1</f>
        <v>0.24697183832935421</v>
      </c>
      <c r="C89" s="17">
        <f>+'SCC x Atuacao = Serv. Indústria'!C121/'SCC x Atuacao = Serv. Indústria'!C89-1</f>
        <v>0.23257831115222527</v>
      </c>
      <c r="D89" s="17">
        <f>+'SCC x Atuacao = Serv. Indústria'!D121/'SCC x Atuacao = Serv. Indústria'!D89-1</f>
        <v>0.15810305004740499</v>
      </c>
      <c r="E89" s="17">
        <f>+'SCC x Atuacao = Serv. Indústria'!E121/'SCC x Atuacao = Serv. Indústria'!E89-1</f>
        <v>0.53762592979470658</v>
      </c>
      <c r="F89" s="17">
        <f>+'SCC x Atuacao = Serv. Indústria'!F121/'SCC x Atuacao = Serv. Indústria'!F89-1</f>
        <v>7.3113839766698607E-2</v>
      </c>
      <c r="G89" s="17">
        <f>+'SCC x Atuacao = Serv. Indústria'!G121/'SCC x Atuacao = Serv. Indústria'!G89-1</f>
        <v>0.14136196806927925</v>
      </c>
      <c r="H89" s="17">
        <f>+'SCC x Atuacao = Serv. Indústria'!H121/'SCC x Atuacao = Serv. Indústria'!H89-1</f>
        <v>0.11728336794594107</v>
      </c>
      <c r="I89" s="17">
        <f>+'SCC x Atuacao = Serv. Indústria'!I121/'SCC x Atuacao = Serv. Indústria'!I89-1</f>
        <v>0.22148097086115137</v>
      </c>
      <c r="J89" s="17">
        <f>+'SCC x Atuacao = Serv. Indústria'!J121/'SCC x Atuacao = Serv. Indústria'!J89-1</f>
        <v>0.12394071803101858</v>
      </c>
      <c r="K89" s="17">
        <f>+'SCC x Atuacao = Serv. Indústria'!K121/'SCC x Atuacao = Serv. Indústria'!K89-1</f>
        <v>0.17676019143880994</v>
      </c>
      <c r="L89" s="17">
        <f>+'SCC x Atuacao = Serv. Indústria'!L121/'SCC x Atuacao = Serv. Indústria'!L89-1</f>
        <v>0.14121543249400226</v>
      </c>
      <c r="M89" s="17"/>
    </row>
    <row r="90" spans="1:13" x14ac:dyDescent="0.25">
      <c r="A90" s="124" t="s">
        <v>550</v>
      </c>
      <c r="B90" s="17">
        <f>+'SCC x Atuacao = Serv. Indústria'!B122/'SCC x Atuacao = Serv. Indústria'!B90-1</f>
        <v>0.15748489129632426</v>
      </c>
      <c r="C90" s="17">
        <f>+'SCC x Atuacao = Serv. Indústria'!C122/'SCC x Atuacao = Serv. Indústria'!C90-1</f>
        <v>-0.24603405341084073</v>
      </c>
      <c r="D90" s="17">
        <f>+'SCC x Atuacao = Serv. Indústria'!D122/'SCC x Atuacao = Serv. Indústria'!D90-1</f>
        <v>0.17920475367609812</v>
      </c>
      <c r="E90" s="17">
        <f>+'SCC x Atuacao = Serv. Indústria'!E122/'SCC x Atuacao = Serv. Indústria'!E90-1</f>
        <v>1.1369231241539803</v>
      </c>
      <c r="F90" s="17">
        <f>+'SCC x Atuacao = Serv. Indústria'!F122/'SCC x Atuacao = Serv. Indústria'!F90-1</f>
        <v>0.11988433315481095</v>
      </c>
      <c r="G90" s="17">
        <f>+'SCC x Atuacao = Serv. Indústria'!G122/'SCC x Atuacao = Serv. Indústria'!G90-1</f>
        <v>4.2134588070918078E-2</v>
      </c>
      <c r="H90" s="17">
        <f>+'SCC x Atuacao = Serv. Indústria'!H122/'SCC x Atuacao = Serv. Indústria'!H90-1</f>
        <v>0.11127224815136882</v>
      </c>
      <c r="I90" s="17">
        <f>+'SCC x Atuacao = Serv. Indústria'!I122/'SCC x Atuacao = Serv. Indústria'!I90-1</f>
        <v>-0.25073442880991736</v>
      </c>
      <c r="J90" s="17">
        <f>+'SCC x Atuacao = Serv. Indústria'!J122/'SCC x Atuacao = Serv. Indústria'!J90-1</f>
        <v>-0.48984114543019497</v>
      </c>
      <c r="K90" s="17">
        <f>+'SCC x Atuacao = Serv. Indústria'!K122/'SCC x Atuacao = Serv. Indústria'!K90-1</f>
        <v>0.21167379807471121</v>
      </c>
      <c r="L90" s="17">
        <f>+'SCC x Atuacao = Serv. Indústria'!L122/'SCC x Atuacao = Serv. Indústria'!L90-1</f>
        <v>0.13367937050908263</v>
      </c>
      <c r="M90" s="17"/>
    </row>
    <row r="91" spans="1:13" x14ac:dyDescent="0.25">
      <c r="A91" s="124" t="s">
        <v>551</v>
      </c>
      <c r="B91" s="17">
        <f>+'SCC x Atuacao = Serv. Indústria'!B123/'SCC x Atuacao = Serv. Indústria'!B91-1</f>
        <v>-4.0722092949839084E-2</v>
      </c>
      <c r="C91" s="17">
        <f>+'SCC x Atuacao = Serv. Indústria'!C123/'SCC x Atuacao = Serv. Indústria'!C91-1</f>
        <v>6.5947295625644164E-2</v>
      </c>
      <c r="D91" s="17">
        <f>+'SCC x Atuacao = Serv. Indústria'!D123/'SCC x Atuacao = Serv. Indústria'!D91-1</f>
        <v>0.18532520276835518</v>
      </c>
      <c r="E91" s="17">
        <f>+'SCC x Atuacao = Serv. Indústria'!E123/'SCC x Atuacao = Serv. Indústria'!E91-1</f>
        <v>0.76641647827147219</v>
      </c>
      <c r="F91" s="17">
        <f>+'SCC x Atuacao = Serv. Indústria'!F123/'SCC x Atuacao = Serv. Indústria'!F91-1</f>
        <v>0.1098395580045386</v>
      </c>
      <c r="G91" s="17">
        <f>+'SCC x Atuacao = Serv. Indústria'!G123/'SCC x Atuacao = Serv. Indústria'!G91-1</f>
        <v>0.10211898265188024</v>
      </c>
      <c r="H91" s="17">
        <f>+'SCC x Atuacao = Serv. Indústria'!H123/'SCC x Atuacao = Serv. Indústria'!H91-1</f>
        <v>8.8794387437734823E-2</v>
      </c>
      <c r="I91" s="17">
        <f>+'SCC x Atuacao = Serv. Indústria'!I123/'SCC x Atuacao = Serv. Indústria'!I91-1</f>
        <v>-0.14701764841560461</v>
      </c>
      <c r="J91" s="17">
        <f>+'SCC x Atuacao = Serv. Indústria'!J123/'SCC x Atuacao = Serv. Indústria'!J91-1</f>
        <v>0.88754587040332877</v>
      </c>
      <c r="K91" s="17">
        <f>+'SCC x Atuacao = Serv. Indústria'!K123/'SCC x Atuacao = Serv. Indústria'!K91-1</f>
        <v>1.2209406900537401E-2</v>
      </c>
      <c r="L91" s="17">
        <f>+'SCC x Atuacao = Serv. Indústria'!L123/'SCC x Atuacao = Serv. Indústria'!L91-1</f>
        <v>0.11916817532184298</v>
      </c>
      <c r="M91" s="17"/>
    </row>
    <row r="92" spans="1:13" x14ac:dyDescent="0.25">
      <c r="A92" s="124" t="s">
        <v>552</v>
      </c>
      <c r="B92" s="17">
        <f>+'SCC x Atuacao = Serv. Indústria'!B124/'SCC x Atuacao = Serv. Indústria'!B92-1</f>
        <v>0.52893804379852294</v>
      </c>
      <c r="C92" s="17">
        <f>+'SCC x Atuacao = Serv. Indústria'!C124/'SCC x Atuacao = Serv. Indústria'!C92-1</f>
        <v>5.1790887523045948E-2</v>
      </c>
      <c r="D92" s="17">
        <f>+'SCC x Atuacao = Serv. Indústria'!D124/'SCC x Atuacao = Serv. Indústria'!D92-1</f>
        <v>8.1922415599552378E-2</v>
      </c>
      <c r="E92" s="17">
        <f>+'SCC x Atuacao = Serv. Indústria'!E124/'SCC x Atuacao = Serv. Indústria'!E92-1</f>
        <v>5.4496501611284485</v>
      </c>
      <c r="F92" s="17">
        <f>+'SCC x Atuacao = Serv. Indústria'!F124/'SCC x Atuacao = Serv. Indústria'!F92-1</f>
        <v>5.3162828995567679E-2</v>
      </c>
      <c r="G92" s="17">
        <f>+'SCC x Atuacao = Serv. Indústria'!G124/'SCC x Atuacao = Serv. Indústria'!G92-1</f>
        <v>0.44748822680615086</v>
      </c>
      <c r="H92" s="17">
        <f>+'SCC x Atuacao = Serv. Indústria'!H124/'SCC x Atuacao = Serv. Indústria'!H92-1</f>
        <v>5.4061203856653028E-2</v>
      </c>
      <c r="I92" s="17">
        <f>+'SCC x Atuacao = Serv. Indústria'!I124/'SCC x Atuacao = Serv. Indústria'!I92-1</f>
        <v>-0.42758692323064196</v>
      </c>
      <c r="J92" s="17">
        <f>+'SCC x Atuacao = Serv. Indústria'!J124/'SCC x Atuacao = Serv. Indústria'!J92-1</f>
        <v>5.877170117978503E-2</v>
      </c>
      <c r="K92" s="17">
        <f>+'SCC x Atuacao = Serv. Indústria'!K124/'SCC x Atuacao = Serv. Indústria'!K92-1</f>
        <v>0.33314477817309274</v>
      </c>
      <c r="L92" s="17">
        <f>+'SCC x Atuacao = Serv. Indústria'!L124/'SCC x Atuacao = Serv. Indústria'!L92-1</f>
        <v>0.11629977410189007</v>
      </c>
      <c r="M92" s="17"/>
    </row>
    <row r="93" spans="1:13" x14ac:dyDescent="0.25">
      <c r="A93" s="124" t="s">
        <v>553</v>
      </c>
      <c r="B93" s="17">
        <f>+'SCC x Atuacao = Serv. Indústria'!B125/'SCC x Atuacao = Serv. Indústria'!B93-1</f>
        <v>0.3147843567932942</v>
      </c>
      <c r="C93" s="17">
        <f>+'SCC x Atuacao = Serv. Indústria'!C125/'SCC x Atuacao = Serv. Indústria'!C93-1</f>
        <v>-3.010058468633936E-2</v>
      </c>
      <c r="D93" s="17">
        <f>+'SCC x Atuacao = Serv. Indústria'!D125/'SCC x Atuacao = Serv. Indústria'!D93-1</f>
        <v>0.10577564349634727</v>
      </c>
      <c r="E93" s="17">
        <f>+'SCC x Atuacao = Serv. Indústria'!E125/'SCC x Atuacao = Serv. Indústria'!E93-1</f>
        <v>-1.6491249364526173E-2</v>
      </c>
      <c r="F93" s="17">
        <f>+'SCC x Atuacao = Serv. Indústria'!F125/'SCC x Atuacao = Serv. Indústria'!F93-1</f>
        <v>-0.1162399563411638</v>
      </c>
      <c r="G93" s="17">
        <f>+'SCC x Atuacao = Serv. Indústria'!G125/'SCC x Atuacao = Serv. Indústria'!G93-1</f>
        <v>5.1463899747259401E-2</v>
      </c>
      <c r="H93" s="17">
        <f>+'SCC x Atuacao = Serv. Indústria'!H125/'SCC x Atuacao = Serv. Indústria'!H93-1</f>
        <v>0.1263222327184097</v>
      </c>
      <c r="I93" s="17">
        <f>+'SCC x Atuacao = Serv. Indústria'!I125/'SCC x Atuacao = Serv. Indústria'!I93-1</f>
        <v>0.4245887231062393</v>
      </c>
      <c r="J93" s="17">
        <f>+'SCC x Atuacao = Serv. Indústria'!J125/'SCC x Atuacao = Serv. Indústria'!J93-1</f>
        <v>1.8764409622803897</v>
      </c>
      <c r="K93" s="17">
        <f>+'SCC x Atuacao = Serv. Indústria'!K125/'SCC x Atuacao = Serv. Indústria'!K93-1</f>
        <v>-6.0464055758388424E-2</v>
      </c>
      <c r="L93" s="17">
        <f>+'SCC x Atuacao = Serv. Indústria'!L125/'SCC x Atuacao = Serv. Indústria'!L93-1</f>
        <v>6.7984117000284616E-2</v>
      </c>
      <c r="M93" s="17"/>
    </row>
    <row r="94" spans="1:13" x14ac:dyDescent="0.25">
      <c r="A94" s="124" t="s">
        <v>554</v>
      </c>
      <c r="B94" s="17">
        <f>+'SCC x Atuacao = Serv. Indústria'!B126/'SCC x Atuacao = Serv. Indústria'!B94-1</f>
        <v>0.25084242602270312</v>
      </c>
      <c r="C94" s="17">
        <f>+'SCC x Atuacao = Serv. Indústria'!C126/'SCC x Atuacao = Serv. Indústria'!C94-1</f>
        <v>0.31456783965881718</v>
      </c>
      <c r="D94" s="17">
        <f>+'SCC x Atuacao = Serv. Indústria'!D126/'SCC x Atuacao = Serv. Indústria'!D94-1</f>
        <v>0.19258071900443618</v>
      </c>
      <c r="E94" s="17">
        <f>+'SCC x Atuacao = Serv. Indústria'!E126/'SCC x Atuacao = Serv. Indústria'!E94-1</f>
        <v>0.16865935938566046</v>
      </c>
      <c r="F94" s="17">
        <f>+'SCC x Atuacao = Serv. Indústria'!F126/'SCC x Atuacao = Serv. Indústria'!F94-1</f>
        <v>0.20928157027052796</v>
      </c>
      <c r="G94" s="17">
        <f>+'SCC x Atuacao = Serv. Indústria'!G126/'SCC x Atuacao = Serv. Indústria'!G94-1</f>
        <v>0.14531307800215232</v>
      </c>
      <c r="H94" s="17">
        <f>+'SCC x Atuacao = Serv. Indústria'!H126/'SCC x Atuacao = Serv. Indústria'!H94-1</f>
        <v>0.31614913797943389</v>
      </c>
      <c r="I94" s="17">
        <f>+'SCC x Atuacao = Serv. Indústria'!I126/'SCC x Atuacao = Serv. Indústria'!I94-1</f>
        <v>0.35886766733363151</v>
      </c>
      <c r="J94" s="17">
        <f>+'SCC x Atuacao = Serv. Indústria'!J126/'SCC x Atuacao = Serv. Indústria'!J94-1</f>
        <v>0.51464543895899828</v>
      </c>
      <c r="K94" s="17">
        <f>+'SCC x Atuacao = Serv. Indústria'!K126/'SCC x Atuacao = Serv. Indústria'!K94-1</f>
        <v>0.12923482873287773</v>
      </c>
      <c r="L94" s="17">
        <f>+'SCC x Atuacao = Serv. Indústria'!L126/'SCC x Atuacao = Serv. Indústria'!L94-1</f>
        <v>0.19696591713934786</v>
      </c>
      <c r="M94" s="17"/>
    </row>
    <row r="95" spans="1:13" x14ac:dyDescent="0.25">
      <c r="A95" s="124" t="s">
        <v>555</v>
      </c>
      <c r="B95" s="17">
        <f>+'SCC x Atuacao = Serv. Indústria'!B127/'SCC x Atuacao = Serv. Indústria'!B95-1</f>
        <v>1.2773598693073125</v>
      </c>
      <c r="C95" s="17">
        <f>+'SCC x Atuacao = Serv. Indústria'!C127/'SCC x Atuacao = Serv. Indústria'!C95-1</f>
        <v>0.23992908334738905</v>
      </c>
      <c r="D95" s="17">
        <f>+'SCC x Atuacao = Serv. Indústria'!D127/'SCC x Atuacao = Serv. Indústria'!D95-1</f>
        <v>1.3777793053770138E-2</v>
      </c>
      <c r="E95" s="17">
        <f>+'SCC x Atuacao = Serv. Indústria'!E127/'SCC x Atuacao = Serv. Indústria'!E95-1</f>
        <v>1.1433613833447027</v>
      </c>
      <c r="F95" s="17">
        <f>+'SCC x Atuacao = Serv. Indústria'!F127/'SCC x Atuacao = Serv. Indústria'!F95-1</f>
        <v>-1.160657667950038E-3</v>
      </c>
      <c r="G95" s="17">
        <f>+'SCC x Atuacao = Serv. Indústria'!G127/'SCC x Atuacao = Serv. Indústria'!G95-1</f>
        <v>0.49629644560729802</v>
      </c>
      <c r="H95" s="17">
        <f>+'SCC x Atuacao = Serv. Indústria'!H127/'SCC x Atuacao = Serv. Indústria'!H95-1</f>
        <v>0.12832501515471018</v>
      </c>
      <c r="I95" s="17">
        <f>+'SCC x Atuacao = Serv. Indústria'!I127/'SCC x Atuacao = Serv. Indústria'!I95-1</f>
        <v>0.17304357581897789</v>
      </c>
      <c r="J95" s="17">
        <f>+'SCC x Atuacao = Serv. Indústria'!J127/'SCC x Atuacao = Serv. Indústria'!J95-1</f>
        <v>3.541758633454803</v>
      </c>
      <c r="K95" s="17">
        <f>+'SCC x Atuacao = Serv. Indústria'!K127/'SCC x Atuacao = Serv. Indústria'!K95-1</f>
        <v>3.0444903803012124E-2</v>
      </c>
      <c r="L95" s="17">
        <f>+'SCC x Atuacao = Serv. Indústria'!L127/'SCC x Atuacao = Serv. Indústria'!L95-1</f>
        <v>6.3376881198251356E-2</v>
      </c>
      <c r="M95" s="17"/>
    </row>
    <row r="96" spans="1:13" x14ac:dyDescent="0.25">
      <c r="A96" s="124" t="s">
        <v>95</v>
      </c>
      <c r="B96" s="17">
        <f>+'SCC x Atuacao = Serv. Indústria'!B128/'SCC x Atuacao = Serv. Indústria'!B96-1</f>
        <v>0.32799038634268141</v>
      </c>
      <c r="C96" s="17">
        <f>+'SCC x Atuacao = Serv. Indústria'!C128/'SCC x Atuacao = Serv. Indústria'!C96-1</f>
        <v>0.14736419540951373</v>
      </c>
      <c r="D96" s="17">
        <f>+'SCC x Atuacao = Serv. Indústria'!D128/'SCC x Atuacao = Serv. Indústria'!D96-1</f>
        <v>9.1102439549477721E-2</v>
      </c>
      <c r="E96" s="17">
        <f>+'SCC x Atuacao = Serv. Indústria'!E128/'SCC x Atuacao = Serv. Indústria'!E96-1</f>
        <v>0.56073646732799221</v>
      </c>
      <c r="F96" s="17">
        <f>+'SCC x Atuacao = Serv. Indústria'!F128/'SCC x Atuacao = Serv. Indústria'!F96-1</f>
        <v>7.5480242578440437E-2</v>
      </c>
      <c r="G96" s="17">
        <f>+'SCC x Atuacao = Serv. Indústria'!G128/'SCC x Atuacao = Serv. Indústria'!G96-1</f>
        <v>0.19544988064354163</v>
      </c>
      <c r="H96" s="17">
        <f>+'SCC x Atuacao = Serv. Indústria'!H128/'SCC x Atuacao = Serv. Indústria'!H96-1</f>
        <v>0.13094298476092159</v>
      </c>
      <c r="I96" s="17">
        <f>+'SCC x Atuacao = Serv. Indústria'!I128/'SCC x Atuacao = Serv. Indústria'!I96-1</f>
        <v>-1.7098364271479483E-3</v>
      </c>
      <c r="J96" s="17">
        <f>+'SCC x Atuacao = Serv. Indústria'!J128/'SCC x Atuacao = Serv. Indústria'!J96-1</f>
        <v>0.16778409753212054</v>
      </c>
      <c r="K96" s="17">
        <f>+'SCC x Atuacao = Serv. Indústria'!K128/'SCC x Atuacao = Serv. Indústria'!K96-1</f>
        <v>6.349821885543383E-2</v>
      </c>
      <c r="L96" s="17">
        <f>+'SCC x Atuacao = Serv. Indústria'!L128/'SCC x Atuacao = Serv. Indústria'!L96-1</f>
        <v>0.10329612308040836</v>
      </c>
      <c r="M96" s="17"/>
    </row>
    <row r="97" spans="1:13" x14ac:dyDescent="0.25">
      <c r="A97" s="22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17"/>
    </row>
    <row r="98" spans="1:13" x14ac:dyDescent="0.25">
      <c r="A98" s="124"/>
      <c r="B98" s="134"/>
      <c r="C98" s="134"/>
      <c r="D98" s="134"/>
      <c r="E98" s="134"/>
      <c r="F98" s="134"/>
      <c r="G98" s="134"/>
      <c r="H98" s="134"/>
      <c r="I98" s="134"/>
      <c r="J98" s="134"/>
      <c r="K98" s="134"/>
    </row>
    <row r="99" spans="1:13" s="124" customFormat="1" x14ac:dyDescent="0.25">
      <c r="B99" s="124">
        <v>2011</v>
      </c>
      <c r="C99" s="124">
        <v>2011</v>
      </c>
      <c r="D99" s="124">
        <v>2011</v>
      </c>
      <c r="E99" s="124">
        <v>2011</v>
      </c>
      <c r="F99" s="124">
        <v>2011</v>
      </c>
      <c r="G99" s="124">
        <v>2011</v>
      </c>
      <c r="H99" s="124">
        <v>2011</v>
      </c>
      <c r="I99" s="124">
        <v>2011</v>
      </c>
      <c r="J99" s="124">
        <v>2011</v>
      </c>
      <c r="K99" s="124">
        <v>2011</v>
      </c>
      <c r="L99" s="124">
        <v>2011</v>
      </c>
    </row>
    <row r="100" spans="1:13" s="134" customFormat="1" x14ac:dyDescent="0.25">
      <c r="A100" s="124"/>
      <c r="B100" s="124" t="s">
        <v>780</v>
      </c>
      <c r="C100" s="124" t="s">
        <v>782</v>
      </c>
      <c r="D100" s="124" t="s">
        <v>23</v>
      </c>
      <c r="E100" s="124" t="s">
        <v>787</v>
      </c>
      <c r="F100" s="124" t="s">
        <v>788</v>
      </c>
      <c r="G100" s="124" t="s">
        <v>791</v>
      </c>
      <c r="H100" s="124" t="s">
        <v>25</v>
      </c>
      <c r="I100" s="124" t="s">
        <v>24</v>
      </c>
      <c r="J100" s="124" t="s">
        <v>35</v>
      </c>
      <c r="K100" s="124" t="s">
        <v>795</v>
      </c>
      <c r="L100" s="124" t="s">
        <v>935</v>
      </c>
    </row>
    <row r="101" spans="1:13" x14ac:dyDescent="0.25">
      <c r="A101" s="124" t="s">
        <v>529</v>
      </c>
      <c r="B101" s="17">
        <f>+'SCC x Atuacao = Serv. Indústria'!B133/'SCC x Atuacao = Serv. Indústria'!B101-1</f>
        <v>-4.2223186102570365E-2</v>
      </c>
      <c r="C101" s="17">
        <f>+'SCC x Atuacao = Serv. Indústria'!C133/'SCC x Atuacao = Serv. Indústria'!C101-1</f>
        <v>5.1510672357120821</v>
      </c>
      <c r="D101" s="17">
        <f>+'SCC x Atuacao = Serv. Indústria'!D133/'SCC x Atuacao = Serv. Indústria'!D101-1</f>
        <v>0.13147418716902881</v>
      </c>
      <c r="E101" s="17">
        <f>+'SCC x Atuacao = Serv. Indústria'!E133/'SCC x Atuacao = Serv. Indústria'!E101-1</f>
        <v>0.58879445375170314</v>
      </c>
      <c r="F101" s="17">
        <f>+'SCC x Atuacao = Serv. Indústria'!F133/'SCC x Atuacao = Serv. Indústria'!F101-1</f>
        <v>-0.11432384807786145</v>
      </c>
      <c r="G101" s="17">
        <f>+'SCC x Atuacao = Serv. Indústria'!G133/'SCC x Atuacao = Serv. Indústria'!G101-1</f>
        <v>0.25009756892682367</v>
      </c>
      <c r="H101" s="17">
        <f>+'SCC x Atuacao = Serv. Indústria'!H133/'SCC x Atuacao = Serv. Indústria'!H101-1</f>
        <v>-0.21073721323621786</v>
      </c>
      <c r="I101" s="17">
        <f>+'SCC x Atuacao = Serv. Indústria'!I133/'SCC x Atuacao = Serv. Indústria'!I101-1</f>
        <v>-0.3638094664230902</v>
      </c>
      <c r="J101" s="17">
        <f>+'SCC x Atuacao = Serv. Indústria'!J133/'SCC x Atuacao = Serv. Indústria'!J101-1</f>
        <v>0.28699869293715752</v>
      </c>
      <c r="K101" s="17">
        <f>+'SCC x Atuacao = Serv. Indústria'!K133/'SCC x Atuacao = Serv. Indústria'!K101-1</f>
        <v>0.36347026752477674</v>
      </c>
      <c r="L101" s="17">
        <f>+'SCC x Atuacao = Serv. Indústria'!L133/'SCC x Atuacao = Serv. Indústria'!L101-1</f>
        <v>0.14040278765792746</v>
      </c>
    </row>
    <row r="102" spans="1:13" x14ac:dyDescent="0.25">
      <c r="A102" s="124" t="s">
        <v>530</v>
      </c>
      <c r="B102" s="17">
        <f>+'SCC x Atuacao = Serv. Indústria'!B134/'SCC x Atuacao = Serv. Indústria'!B102-1</f>
        <v>0.4316109567068358</v>
      </c>
      <c r="C102" s="17">
        <f>+'SCC x Atuacao = Serv. Indústria'!C134/'SCC x Atuacao = Serv. Indústria'!C102-1</f>
        <v>0.10724121425879507</v>
      </c>
      <c r="D102" s="17">
        <f>+'SCC x Atuacao = Serv. Indústria'!D134/'SCC x Atuacao = Serv. Indústria'!D102-1</f>
        <v>-1.4201985631587477E-2</v>
      </c>
      <c r="E102" s="17" t="e">
        <f>+'SCC x Atuacao = Serv. Indústria'!E134/'SCC x Atuacao = Serv. Indústria'!E102-1</f>
        <v>#DIV/0!</v>
      </c>
      <c r="F102" s="17">
        <f>+'SCC x Atuacao = Serv. Indústria'!F134/'SCC x Atuacao = Serv. Indústria'!F102-1</f>
        <v>-4.4279241180414264E-2</v>
      </c>
      <c r="G102" s="17">
        <f>+'SCC x Atuacao = Serv. Indústria'!G134/'SCC x Atuacao = Serv. Indústria'!G102-1</f>
        <v>0.16369415401055876</v>
      </c>
      <c r="H102" s="17">
        <f>+'SCC x Atuacao = Serv. Indústria'!H134/'SCC x Atuacao = Serv. Indústria'!H102-1</f>
        <v>0.22115083413828684</v>
      </c>
      <c r="I102" s="17">
        <f>+'SCC x Atuacao = Serv. Indústria'!I134/'SCC x Atuacao = Serv. Indústria'!I102-1</f>
        <v>-0.13368628749263767</v>
      </c>
      <c r="J102" s="17">
        <f>+'SCC x Atuacao = Serv. Indústria'!J134/'SCC x Atuacao = Serv. Indústria'!J102-1</f>
        <v>-0.49300821197382216</v>
      </c>
      <c r="K102" s="17">
        <f>+'SCC x Atuacao = Serv. Indústria'!K134/'SCC x Atuacao = Serv. Indústria'!K102-1</f>
        <v>-0.43192338507189121</v>
      </c>
      <c r="L102" s="17">
        <f>+'SCC x Atuacao = Serv. Indústria'!L134/'SCC x Atuacao = Serv. Indústria'!L102-1</f>
        <v>-0.16782730904277288</v>
      </c>
      <c r="M102" s="17"/>
    </row>
    <row r="103" spans="1:13" x14ac:dyDescent="0.25">
      <c r="A103" s="124" t="s">
        <v>531</v>
      </c>
      <c r="B103" s="17">
        <f>+'SCC x Atuacao = Serv. Indústria'!B135/'SCC x Atuacao = Serv. Indústria'!B103-1</f>
        <v>-0.43043823349646948</v>
      </c>
      <c r="C103" s="17">
        <f>+'SCC x Atuacao = Serv. Indústria'!C135/'SCC x Atuacao = Serv. Indústria'!C103-1</f>
        <v>0.39910629203925008</v>
      </c>
      <c r="D103" s="17">
        <f>+'SCC x Atuacao = Serv. Indústria'!D135/'SCC x Atuacao = Serv. Indústria'!D103-1</f>
        <v>0.23097687113983034</v>
      </c>
      <c r="E103" s="17" t="e">
        <f>+'SCC x Atuacao = Serv. Indústria'!E135/'SCC x Atuacao = Serv. Indústria'!E103-1</f>
        <v>#DIV/0!</v>
      </c>
      <c r="F103" s="17">
        <f>+'SCC x Atuacao = Serv. Indústria'!F135/'SCC x Atuacao = Serv. Indústria'!F103-1</f>
        <v>5.1470331069844333E-2</v>
      </c>
      <c r="G103" s="17">
        <f>+'SCC x Atuacao = Serv. Indústria'!G135/'SCC x Atuacao = Serv. Indústria'!G103-1</f>
        <v>8.1325862258089465E-2</v>
      </c>
      <c r="H103" s="17">
        <f>+'SCC x Atuacao = Serv. Indústria'!H135/'SCC x Atuacao = Serv. Indústria'!H103-1</f>
        <v>-0.17595838167890621</v>
      </c>
      <c r="I103" s="17">
        <f>+'SCC x Atuacao = Serv. Indústria'!I135/'SCC x Atuacao = Serv. Indústria'!I103-1</f>
        <v>-0.89368047604615453</v>
      </c>
      <c r="J103" s="17">
        <f>+'SCC x Atuacao = Serv. Indústria'!J135/'SCC x Atuacao = Serv. Indústria'!J103-1</f>
        <v>-0.7809477233835973</v>
      </c>
      <c r="K103" s="17">
        <f>+'SCC x Atuacao = Serv. Indústria'!K135/'SCC x Atuacao = Serv. Indústria'!K103-1</f>
        <v>7.8515200375101735E-2</v>
      </c>
      <c r="L103" s="17">
        <f>+'SCC x Atuacao = Serv. Indústria'!L135/'SCC x Atuacao = Serv. Indústria'!L103-1</f>
        <v>8.7524117136400514E-2</v>
      </c>
      <c r="M103" s="17"/>
    </row>
    <row r="104" spans="1:13" x14ac:dyDescent="0.25">
      <c r="A104" s="124" t="s">
        <v>532</v>
      </c>
      <c r="B104" s="17">
        <f>+'SCC x Atuacao = Serv. Indústria'!B136/'SCC x Atuacao = Serv. Indústria'!B104-1</f>
        <v>-1</v>
      </c>
      <c r="C104" s="17">
        <f>+'SCC x Atuacao = Serv. Indústria'!C136/'SCC x Atuacao = Serv. Indústria'!C104-1</f>
        <v>8.1622550570731756E-2</v>
      </c>
      <c r="D104" s="17">
        <f>+'SCC x Atuacao = Serv. Indústria'!D136/'SCC x Atuacao = Serv. Indústria'!D104-1</f>
        <v>0.19208454287082066</v>
      </c>
      <c r="E104" s="17">
        <f>+'SCC x Atuacao = Serv. Indústria'!E136/'SCC x Atuacao = Serv. Indústria'!E104-1</f>
        <v>8.9531390566247371E-2</v>
      </c>
      <c r="F104" s="17">
        <f>+'SCC x Atuacao = Serv. Indústria'!F136/'SCC x Atuacao = Serv. Indústria'!F104-1</f>
        <v>-0.3256601102417821</v>
      </c>
      <c r="G104" s="17">
        <f>+'SCC x Atuacao = Serv. Indústria'!G136/'SCC x Atuacao = Serv. Indústria'!G104-1</f>
        <v>-2.0377020889024933E-2</v>
      </c>
      <c r="H104" s="17">
        <f>+'SCC x Atuacao = Serv. Indústria'!H136/'SCC x Atuacao = Serv. Indústria'!H104-1</f>
        <v>0.38544348137867623</v>
      </c>
      <c r="I104" s="17">
        <f>+'SCC x Atuacao = Serv. Indústria'!I136/'SCC x Atuacao = Serv. Indústria'!I104-1</f>
        <v>0.6991631718668847</v>
      </c>
      <c r="J104" s="17">
        <f>+'SCC x Atuacao = Serv. Indústria'!J136/'SCC x Atuacao = Serv. Indústria'!J104-1</f>
        <v>4.3966193197624959E-2</v>
      </c>
      <c r="K104" s="17">
        <f>+'SCC x Atuacao = Serv. Indústria'!K136/'SCC x Atuacao = Serv. Indústria'!K104-1</f>
        <v>-4.571321055409705E-2</v>
      </c>
      <c r="L104" s="17">
        <f>+'SCC x Atuacao = Serv. Indústria'!L136/'SCC x Atuacao = Serv. Indústria'!L104-1</f>
        <v>0.10323131099970939</v>
      </c>
      <c r="M104" s="17"/>
    </row>
    <row r="105" spans="1:13" x14ac:dyDescent="0.25">
      <c r="A105" s="124" t="s">
        <v>533</v>
      </c>
      <c r="B105" s="17">
        <f>+'SCC x Atuacao = Serv. Indústria'!B137/'SCC x Atuacao = Serv. Indústria'!B105-1</f>
        <v>-0.17305600461711701</v>
      </c>
      <c r="C105" s="17">
        <f>+'SCC x Atuacao = Serv. Indústria'!C137/'SCC x Atuacao = Serv. Indústria'!C105-1</f>
        <v>7.7285118056537927E-2</v>
      </c>
      <c r="D105" s="17">
        <f>+'SCC x Atuacao = Serv. Indústria'!D137/'SCC x Atuacao = Serv. Indústria'!D105-1</f>
        <v>3.2881434848524238E-2</v>
      </c>
      <c r="E105" s="17">
        <f>+'SCC x Atuacao = Serv. Indústria'!E137/'SCC x Atuacao = Serv. Indústria'!E105-1</f>
        <v>7.926218238634819E-2</v>
      </c>
      <c r="F105" s="17">
        <f>+'SCC x Atuacao = Serv. Indústria'!F137/'SCC x Atuacao = Serv. Indústria'!F105-1</f>
        <v>-4.2950119932786524E-2</v>
      </c>
      <c r="G105" s="17">
        <f>+'SCC x Atuacao = Serv. Indústria'!G137/'SCC x Atuacao = Serv. Indústria'!G105-1</f>
        <v>0.32162163019635348</v>
      </c>
      <c r="H105" s="17">
        <f>+'SCC x Atuacao = Serv. Indústria'!H137/'SCC x Atuacao = Serv. Indústria'!H105-1</f>
        <v>0.12287673280097433</v>
      </c>
      <c r="I105" s="17">
        <f>+'SCC x Atuacao = Serv. Indústria'!I137/'SCC x Atuacao = Serv. Indústria'!I105-1</f>
        <v>0.57953108050802116</v>
      </c>
      <c r="J105" s="17">
        <f>+'SCC x Atuacao = Serv. Indústria'!J137/'SCC x Atuacao = Serv. Indústria'!J105-1</f>
        <v>-5.4568941503494894E-2</v>
      </c>
      <c r="K105" s="17">
        <f>+'SCC x Atuacao = Serv. Indústria'!K137/'SCC x Atuacao = Serv. Indústria'!K105-1</f>
        <v>-7.6503121979954014E-2</v>
      </c>
      <c r="L105" s="17">
        <f>+'SCC x Atuacao = Serv. Indústria'!L137/'SCC x Atuacao = Serv. Indústria'!L105-1</f>
        <v>3.2176113538338047E-3</v>
      </c>
      <c r="M105" s="17"/>
    </row>
    <row r="106" spans="1:13" x14ac:dyDescent="0.25">
      <c r="A106" s="124" t="s">
        <v>534</v>
      </c>
      <c r="B106" s="17">
        <f>+'SCC x Atuacao = Serv. Indústria'!B138/'SCC x Atuacao = Serv. Indústria'!B106-1</f>
        <v>2.6457144942992987</v>
      </c>
      <c r="C106" s="17">
        <f>+'SCC x Atuacao = Serv. Indústria'!C138/'SCC x Atuacao = Serv. Indústria'!C106-1</f>
        <v>2.7801545255599076</v>
      </c>
      <c r="D106" s="17">
        <f>+'SCC x Atuacao = Serv. Indústria'!D138/'SCC x Atuacao = Serv. Indústria'!D106-1</f>
        <v>0.10235381237436791</v>
      </c>
      <c r="E106" s="17" t="e">
        <f>+'SCC x Atuacao = Serv. Indústria'!E138/'SCC x Atuacao = Serv. Indústria'!E106-1</f>
        <v>#DIV/0!</v>
      </c>
      <c r="F106" s="17">
        <f>+'SCC x Atuacao = Serv. Indústria'!F138/'SCC x Atuacao = Serv. Indústria'!F106-1</f>
        <v>-0.21951910769126204</v>
      </c>
      <c r="G106" s="17">
        <f>+'SCC x Atuacao = Serv. Indústria'!G138/'SCC x Atuacao = Serv. Indústria'!G106-1</f>
        <v>0.783009670494484</v>
      </c>
      <c r="H106" s="17">
        <f>+'SCC x Atuacao = Serv. Indústria'!H138/'SCC x Atuacao = Serv. Indústria'!H106-1</f>
        <v>-7.5531834218742211E-2</v>
      </c>
      <c r="I106" s="17">
        <f>+'SCC x Atuacao = Serv. Indústria'!I138/'SCC x Atuacao = Serv. Indústria'!I106-1</f>
        <v>-1</v>
      </c>
      <c r="J106" s="17" t="e">
        <f>+'SCC x Atuacao = Serv. Indústria'!J138/'SCC x Atuacao = Serv. Indústria'!J106-1</f>
        <v>#DIV/0!</v>
      </c>
      <c r="K106" s="17">
        <f>+'SCC x Atuacao = Serv. Indústria'!K138/'SCC x Atuacao = Serv. Indústria'!K106-1</f>
        <v>0.36940764242213397</v>
      </c>
      <c r="L106" s="17">
        <f>+'SCC x Atuacao = Serv. Indústria'!L138/'SCC x Atuacao = Serv. Indústria'!L106-1</f>
        <v>0.17919555791473996</v>
      </c>
      <c r="M106" s="17"/>
    </row>
    <row r="107" spans="1:13" x14ac:dyDescent="0.25">
      <c r="A107" s="124" t="s">
        <v>535</v>
      </c>
      <c r="B107" s="17">
        <f>+'SCC x Atuacao = Serv. Indústria'!B139/'SCC x Atuacao = Serv. Indústria'!B107-1</f>
        <v>0.12406374518084218</v>
      </c>
      <c r="C107" s="17">
        <f>+'SCC x Atuacao = Serv. Indústria'!C139/'SCC x Atuacao = Serv. Indústria'!C107-1</f>
        <v>-4.9734315277236485E-2</v>
      </c>
      <c r="D107" s="17">
        <f>+'SCC x Atuacao = Serv. Indústria'!D139/'SCC x Atuacao = Serv. Indústria'!D107-1</f>
        <v>0.58484846029845161</v>
      </c>
      <c r="E107" s="17">
        <f>+'SCC x Atuacao = Serv. Indústria'!E139/'SCC x Atuacao = Serv. Indústria'!E107-1</f>
        <v>-1</v>
      </c>
      <c r="F107" s="17">
        <f>+'SCC x Atuacao = Serv. Indústria'!F139/'SCC x Atuacao = Serv. Indústria'!F107-1</f>
        <v>-7.0222665804103079E-2</v>
      </c>
      <c r="G107" s="17">
        <f>+'SCC x Atuacao = Serv. Indústria'!G139/'SCC x Atuacao = Serv. Indústria'!G107-1</f>
        <v>3.6546180539806628E-2</v>
      </c>
      <c r="H107" s="17">
        <f>+'SCC x Atuacao = Serv. Indústria'!H139/'SCC x Atuacao = Serv. Indústria'!H107-1</f>
        <v>-0.18810868508376843</v>
      </c>
      <c r="I107" s="17">
        <f>+'SCC x Atuacao = Serv. Indústria'!I139/'SCC x Atuacao = Serv. Indústria'!I107-1</f>
        <v>8.0803431450933161E-3</v>
      </c>
      <c r="J107" s="17" t="e">
        <f>+'SCC x Atuacao = Serv. Indústria'!J139/'SCC x Atuacao = Serv. Indústria'!J107-1</f>
        <v>#DIV/0!</v>
      </c>
      <c r="K107" s="17">
        <f>+'SCC x Atuacao = Serv. Indústria'!K139/'SCC x Atuacao = Serv. Indústria'!K107-1</f>
        <v>0.10586488021495888</v>
      </c>
      <c r="L107" s="17">
        <f>+'SCC x Atuacao = Serv. Indústria'!L139/'SCC x Atuacao = Serv. Indústria'!L107-1</f>
        <v>0.27208962575302276</v>
      </c>
      <c r="M107" s="17"/>
    </row>
    <row r="108" spans="1:13" x14ac:dyDescent="0.25">
      <c r="A108" s="124" t="s">
        <v>536</v>
      </c>
      <c r="B108" s="17">
        <f>+'SCC x Atuacao = Serv. Indústria'!B140/'SCC x Atuacao = Serv. Indústria'!B108-1</f>
        <v>-0.24903773944668595</v>
      </c>
      <c r="C108" s="17">
        <f>+'SCC x Atuacao = Serv. Indústria'!C140/'SCC x Atuacao = Serv. Indústria'!C108-1</f>
        <v>0.78861856428777721</v>
      </c>
      <c r="D108" s="17">
        <f>+'SCC x Atuacao = Serv. Indústria'!D140/'SCC x Atuacao = Serv. Indústria'!D108-1</f>
        <v>0.16062089432433679</v>
      </c>
      <c r="E108" s="17">
        <f>+'SCC x Atuacao = Serv. Indústria'!E140/'SCC x Atuacao = Serv. Indústria'!E108-1</f>
        <v>4.0485533332602062</v>
      </c>
      <c r="F108" s="17">
        <f>+'SCC x Atuacao = Serv. Indústria'!F140/'SCC x Atuacao = Serv. Indústria'!F108-1</f>
        <v>-8.2327681940581932E-2</v>
      </c>
      <c r="G108" s="17">
        <f>+'SCC x Atuacao = Serv. Indústria'!G140/'SCC x Atuacao = Serv. Indústria'!G108-1</f>
        <v>0.25528832833885273</v>
      </c>
      <c r="H108" s="17">
        <f>+'SCC x Atuacao = Serv. Indústria'!H140/'SCC x Atuacao = Serv. Indústria'!H108-1</f>
        <v>-0.16552234004133581</v>
      </c>
      <c r="I108" s="17">
        <f>+'SCC x Atuacao = Serv. Indústria'!I140/'SCC x Atuacao = Serv. Indústria'!I108-1</f>
        <v>-0.25324015519277276</v>
      </c>
      <c r="J108" s="17">
        <f>+'SCC x Atuacao = Serv. Indústria'!J140/'SCC x Atuacao = Serv. Indústria'!J108-1</f>
        <v>0.20091629801884303</v>
      </c>
      <c r="K108" s="17">
        <f>+'SCC x Atuacao = Serv. Indústria'!K140/'SCC x Atuacao = Serv. Indústria'!K108-1</f>
        <v>0.19031086181632095</v>
      </c>
      <c r="L108" s="17">
        <f>+'SCC x Atuacao = Serv. Indústria'!L140/'SCC x Atuacao = Serv. Indústria'!L108-1</f>
        <v>0.12540843595069506</v>
      </c>
      <c r="M108" s="17"/>
    </row>
    <row r="109" spans="1:13" x14ac:dyDescent="0.25">
      <c r="A109" s="124" t="s">
        <v>537</v>
      </c>
      <c r="B109" s="17">
        <f>+'SCC x Atuacao = Serv. Indústria'!B141/'SCC x Atuacao = Serv. Indústria'!B109-1</f>
        <v>0.17835336395484269</v>
      </c>
      <c r="C109" s="17">
        <f>+'SCC x Atuacao = Serv. Indústria'!C141/'SCC x Atuacao = Serv. Indústria'!C109-1</f>
        <v>0.99846246557340423</v>
      </c>
      <c r="D109" s="17">
        <f>+'SCC x Atuacao = Serv. Indústria'!D141/'SCC x Atuacao = Serv. Indústria'!D109-1</f>
        <v>6.0039950692646116E-2</v>
      </c>
      <c r="E109" s="17">
        <f>+'SCC x Atuacao = Serv. Indústria'!E141/'SCC x Atuacao = Serv. Indústria'!E109-1</f>
        <v>1.2434280131291726</v>
      </c>
      <c r="F109" s="17">
        <f>+'SCC x Atuacao = Serv. Indústria'!F141/'SCC x Atuacao = Serv. Indústria'!F109-1</f>
        <v>-0.12905326090718283</v>
      </c>
      <c r="G109" s="17">
        <f>+'SCC x Atuacao = Serv. Indústria'!G141/'SCC x Atuacao = Serv. Indústria'!G109-1</f>
        <v>0.93561022586944698</v>
      </c>
      <c r="H109" s="17">
        <f>+'SCC x Atuacao = Serv. Indústria'!H141/'SCC x Atuacao = Serv. Indústria'!H109-1</f>
        <v>-0.29063262503882248</v>
      </c>
      <c r="I109" s="17">
        <f>+'SCC x Atuacao = Serv. Indústria'!I141/'SCC x Atuacao = Serv. Indústria'!I109-1</f>
        <v>-0.78813696085000096</v>
      </c>
      <c r="J109" s="17">
        <f>+'SCC x Atuacao = Serv. Indústria'!J141/'SCC x Atuacao = Serv. Indústria'!J109-1</f>
        <v>1.7950697322958518</v>
      </c>
      <c r="K109" s="17">
        <f>+'SCC x Atuacao = Serv. Indústria'!K141/'SCC x Atuacao = Serv. Indústria'!K109-1</f>
        <v>0.16072363263022438</v>
      </c>
      <c r="L109" s="17">
        <f>+'SCC x Atuacao = Serv. Indústria'!L141/'SCC x Atuacao = Serv. Indústria'!L109-1</f>
        <v>0.21709166405955238</v>
      </c>
      <c r="M109" s="17"/>
    </row>
    <row r="110" spans="1:13" x14ac:dyDescent="0.25">
      <c r="A110" s="124" t="s">
        <v>538</v>
      </c>
      <c r="B110" s="17">
        <f>+'SCC x Atuacao = Serv. Indústria'!B142/'SCC x Atuacao = Serv. Indústria'!B110-1</f>
        <v>-0.31441458711260661</v>
      </c>
      <c r="C110" s="17">
        <f>+'SCC x Atuacao = Serv. Indústria'!C142/'SCC x Atuacao = Serv. Indústria'!C110-1</f>
        <v>0.20292253871841015</v>
      </c>
      <c r="D110" s="17">
        <f>+'SCC x Atuacao = Serv. Indústria'!D142/'SCC x Atuacao = Serv. Indústria'!D110-1</f>
        <v>-4.0120519341997785E-2</v>
      </c>
      <c r="E110" s="17">
        <f>+'SCC x Atuacao = Serv. Indústria'!E142/'SCC x Atuacao = Serv. Indústria'!E110-1</f>
        <v>0.35464731900332302</v>
      </c>
      <c r="F110" s="17">
        <f>+'SCC x Atuacao = Serv. Indústria'!F142/'SCC x Atuacao = Serv. Indústria'!F110-1</f>
        <v>-2.3708604976024783E-2</v>
      </c>
      <c r="G110" s="17">
        <f>+'SCC x Atuacao = Serv. Indústria'!G142/'SCC x Atuacao = Serv. Indústria'!G110-1</f>
        <v>0.14007183923219713</v>
      </c>
      <c r="H110" s="17">
        <f>+'SCC x Atuacao = Serv. Indústria'!H142/'SCC x Atuacao = Serv. Indústria'!H110-1</f>
        <v>6.1400824157787914E-2</v>
      </c>
      <c r="I110" s="17">
        <f>+'SCC x Atuacao = Serv. Indústria'!I142/'SCC x Atuacao = Serv. Indústria'!I110-1</f>
        <v>-0.27271017982521684</v>
      </c>
      <c r="J110" s="17">
        <f>+'SCC x Atuacao = Serv. Indústria'!J142/'SCC x Atuacao = Serv. Indústria'!J110-1</f>
        <v>0.26502021579571688</v>
      </c>
      <c r="K110" s="17">
        <f>+'SCC x Atuacao = Serv. Indústria'!K142/'SCC x Atuacao = Serv. Indústria'!K110-1</f>
        <v>0.10693016760303808</v>
      </c>
      <c r="L110" s="17">
        <f>+'SCC x Atuacao = Serv. Indústria'!L142/'SCC x Atuacao = Serv. Indústria'!L110-1</f>
        <v>-1.2944254503095443E-2</v>
      </c>
      <c r="M110" s="17"/>
    </row>
    <row r="111" spans="1:13" x14ac:dyDescent="0.25">
      <c r="A111" s="124" t="s">
        <v>539</v>
      </c>
      <c r="B111" s="17">
        <f>+'SCC x Atuacao = Serv. Indústria'!B143/'SCC x Atuacao = Serv. Indústria'!B111-1</f>
        <v>-0.15167636902571968</v>
      </c>
      <c r="C111" s="17">
        <f>+'SCC x Atuacao = Serv. Indústria'!C143/'SCC x Atuacao = Serv. Indústria'!C111-1</f>
        <v>-7.1203778789001193E-2</v>
      </c>
      <c r="D111" s="17">
        <f>+'SCC x Atuacao = Serv. Indústria'!D143/'SCC x Atuacao = Serv. Indústria'!D111-1</f>
        <v>0.71386163323607033</v>
      </c>
      <c r="E111" s="17">
        <f>+'SCC x Atuacao = Serv. Indústria'!E143/'SCC x Atuacao = Serv. Indústria'!E111-1</f>
        <v>0.74897229616541083</v>
      </c>
      <c r="F111" s="17">
        <f>+'SCC x Atuacao = Serv. Indústria'!F143/'SCC x Atuacao = Serv. Indústria'!F111-1</f>
        <v>-6.5860191785334199E-2</v>
      </c>
      <c r="G111" s="17">
        <f>+'SCC x Atuacao = Serv. Indústria'!G143/'SCC x Atuacao = Serv. Indústria'!G111-1</f>
        <v>-2.5000115397453837E-2</v>
      </c>
      <c r="H111" s="17">
        <f>+'SCC x Atuacao = Serv. Indústria'!H143/'SCC x Atuacao = Serv. Indústria'!H111-1</f>
        <v>-0.2868050451448042</v>
      </c>
      <c r="I111" s="17">
        <f>+'SCC x Atuacao = Serv. Indústria'!I143/'SCC x Atuacao = Serv. Indústria'!I111-1</f>
        <v>-0.30705315530187094</v>
      </c>
      <c r="J111" s="17">
        <f>+'SCC x Atuacao = Serv. Indústria'!J143/'SCC x Atuacao = Serv. Indústria'!J111-1</f>
        <v>0.41850517876922</v>
      </c>
      <c r="K111" s="17">
        <f>+'SCC x Atuacao = Serv. Indústria'!K143/'SCC x Atuacao = Serv. Indústria'!K111-1</f>
        <v>3.88680071973313E-2</v>
      </c>
      <c r="L111" s="17">
        <f>+'SCC x Atuacao = Serv. Indústria'!L143/'SCC x Atuacao = Serv. Indústria'!L111-1</f>
        <v>0.37500671502950866</v>
      </c>
      <c r="M111" s="17"/>
    </row>
    <row r="112" spans="1:13" x14ac:dyDescent="0.25">
      <c r="A112" s="124" t="s">
        <v>540</v>
      </c>
      <c r="B112" s="17">
        <f>+'SCC x Atuacao = Serv. Indústria'!B144/'SCC x Atuacao = Serv. Indústria'!B112-1</f>
        <v>-0.22843237532717775</v>
      </c>
      <c r="C112" s="17">
        <f>+'SCC x Atuacao = Serv. Indústria'!C144/'SCC x Atuacao = Serv. Indústria'!C112-1</f>
        <v>0.30574303805130887</v>
      </c>
      <c r="D112" s="17">
        <f>+'SCC x Atuacao = Serv. Indústria'!D144/'SCC x Atuacao = Serv. Indústria'!D112-1</f>
        <v>-4.7331796865102138E-4</v>
      </c>
      <c r="E112" s="17">
        <f>+'SCC x Atuacao = Serv. Indústria'!E144/'SCC x Atuacao = Serv. Indústria'!E112-1</f>
        <v>0.18314678850389021</v>
      </c>
      <c r="F112" s="17">
        <f>+'SCC x Atuacao = Serv. Indústria'!F144/'SCC x Atuacao = Serv. Indústria'!F112-1</f>
        <v>-1.1315855750136938E-2</v>
      </c>
      <c r="G112" s="17">
        <f>+'SCC x Atuacao = Serv. Indústria'!G144/'SCC x Atuacao = Serv. Indústria'!G112-1</f>
        <v>0.25963743802590633</v>
      </c>
      <c r="H112" s="17">
        <f>+'SCC x Atuacao = Serv. Indústria'!H144/'SCC x Atuacao = Serv. Indústria'!H112-1</f>
        <v>-2.9810751286938997E-2</v>
      </c>
      <c r="I112" s="17">
        <f>+'SCC x Atuacao = Serv. Indústria'!I144/'SCC x Atuacao = Serv. Indústria'!I112-1</f>
        <v>0.28132122339008858</v>
      </c>
      <c r="J112" s="17">
        <f>+'SCC x Atuacao = Serv. Indústria'!J144/'SCC x Atuacao = Serv. Indústria'!J112-1</f>
        <v>-0.92401869760043531</v>
      </c>
      <c r="K112" s="17">
        <f>+'SCC x Atuacao = Serv. Indústria'!K144/'SCC x Atuacao = Serv. Indústria'!K112-1</f>
        <v>0.13096289503160063</v>
      </c>
      <c r="L112" s="17">
        <f>+'SCC x Atuacao = Serv. Indústria'!L144/'SCC x Atuacao = Serv. Indústria'!L112-1</f>
        <v>2.73268119419392E-2</v>
      </c>
      <c r="M112" s="17"/>
    </row>
    <row r="113" spans="1:13" x14ac:dyDescent="0.25">
      <c r="A113" s="124" t="s">
        <v>541</v>
      </c>
      <c r="B113" s="17">
        <f>+'SCC x Atuacao = Serv. Indústria'!B145/'SCC x Atuacao = Serv. Indústria'!B113-1</f>
        <v>-6.7242638215003314E-2</v>
      </c>
      <c r="C113" s="17">
        <f>+'SCC x Atuacao = Serv. Indústria'!C145/'SCC x Atuacao = Serv. Indústria'!C113-1</f>
        <v>-0.63114348847499968</v>
      </c>
      <c r="D113" s="17">
        <f>+'SCC x Atuacao = Serv. Indústria'!D145/'SCC x Atuacao = Serv. Indústria'!D113-1</f>
        <v>0.33954618867934205</v>
      </c>
      <c r="E113" s="17">
        <f>+'SCC x Atuacao = Serv. Indústria'!E145/'SCC x Atuacao = Serv. Indústria'!E113-1</f>
        <v>0.27425316549677059</v>
      </c>
      <c r="F113" s="17">
        <f>+'SCC x Atuacao = Serv. Indústria'!F145/'SCC x Atuacao = Serv. Indústria'!F113-1</f>
        <v>0.66012267659909973</v>
      </c>
      <c r="G113" s="17">
        <f>+'SCC x Atuacao = Serv. Indústria'!G145/'SCC x Atuacao = Serv. Indústria'!G113-1</f>
        <v>-3.1761913051172264E-2</v>
      </c>
      <c r="H113" s="17">
        <f>+'SCC x Atuacao = Serv. Indústria'!H145/'SCC x Atuacao = Serv. Indústria'!H113-1</f>
        <v>-0.11367574117148849</v>
      </c>
      <c r="I113" s="17">
        <f>+'SCC x Atuacao = Serv. Indústria'!I145/'SCC x Atuacao = Serv. Indústria'!I113-1</f>
        <v>-0.42512810608443796</v>
      </c>
      <c r="J113" s="17">
        <f>+'SCC x Atuacao = Serv. Indústria'!J145/'SCC x Atuacao = Serv. Indústria'!J113-1</f>
        <v>2.1560637068406487</v>
      </c>
      <c r="K113" s="17">
        <f>+'SCC x Atuacao = Serv. Indústria'!K145/'SCC x Atuacao = Serv. Indústria'!K113-1</f>
        <v>6.4588851886155485E-2</v>
      </c>
      <c r="L113" s="17">
        <f>+'SCC x Atuacao = Serv. Indústria'!L145/'SCC x Atuacao = Serv. Indústria'!L113-1</f>
        <v>0.16893527350136961</v>
      </c>
      <c r="M113" s="17"/>
    </row>
    <row r="114" spans="1:13" x14ac:dyDescent="0.25">
      <c r="A114" s="124" t="s">
        <v>542</v>
      </c>
      <c r="B114" s="17">
        <f>+'SCC x Atuacao = Serv. Indústria'!B146/'SCC x Atuacao = Serv. Indústria'!B114-1</f>
        <v>0.49021946388066673</v>
      </c>
      <c r="C114" s="17">
        <f>+'SCC x Atuacao = Serv. Indústria'!C146/'SCC x Atuacao = Serv. Indústria'!C114-1</f>
        <v>-0.37275488861597594</v>
      </c>
      <c r="D114" s="17">
        <f>+'SCC x Atuacao = Serv. Indústria'!D146/'SCC x Atuacao = Serv. Indústria'!D114-1</f>
        <v>2.1287152104076057E-2</v>
      </c>
      <c r="E114" s="17">
        <f>+'SCC x Atuacao = Serv. Indústria'!E146/'SCC x Atuacao = Serv. Indústria'!E114-1</f>
        <v>0.31666297865535475</v>
      </c>
      <c r="F114" s="17">
        <f>+'SCC x Atuacao = Serv. Indústria'!F146/'SCC x Atuacao = Serv. Indústria'!F114-1</f>
        <v>-0.10851072033440767</v>
      </c>
      <c r="G114" s="17">
        <f>+'SCC x Atuacao = Serv. Indústria'!G146/'SCC x Atuacao = Serv. Indústria'!G114-1</f>
        <v>6.6397348371192377E-2</v>
      </c>
      <c r="H114" s="17">
        <f>+'SCC x Atuacao = Serv. Indústria'!H146/'SCC x Atuacao = Serv. Indústria'!H114-1</f>
        <v>1.5896755641167548E-2</v>
      </c>
      <c r="I114" s="17">
        <f>+'SCC x Atuacao = Serv. Indústria'!I146/'SCC x Atuacao = Serv. Indústria'!I114-1</f>
        <v>6.4164651599119882E-2</v>
      </c>
      <c r="J114" s="17">
        <f>+'SCC x Atuacao = Serv. Indústria'!J146/'SCC x Atuacao = Serv. Indústria'!J114-1</f>
        <v>-8.1479529273485451E-2</v>
      </c>
      <c r="K114" s="17">
        <f>+'SCC x Atuacao = Serv. Indústria'!K146/'SCC x Atuacao = Serv. Indústria'!K114-1</f>
        <v>0.31591880012152118</v>
      </c>
      <c r="L114" s="17">
        <f>+'SCC x Atuacao = Serv. Indústria'!L146/'SCC x Atuacao = Serv. Indústria'!L114-1</f>
        <v>2.8870382501845704E-2</v>
      </c>
      <c r="M114" s="17"/>
    </row>
    <row r="115" spans="1:13" x14ac:dyDescent="0.25">
      <c r="A115" s="124" t="s">
        <v>543</v>
      </c>
      <c r="B115" s="17">
        <f>+'SCC x Atuacao = Serv. Indústria'!B147/'SCC x Atuacao = Serv. Indústria'!B115-1</f>
        <v>0.34628902876586376</v>
      </c>
      <c r="C115" s="17">
        <f>+'SCC x Atuacao = Serv. Indústria'!C147/'SCC x Atuacao = Serv. Indústria'!C115-1</f>
        <v>-0.11618524248893713</v>
      </c>
      <c r="D115" s="17">
        <f>+'SCC x Atuacao = Serv. Indústria'!D147/'SCC x Atuacao = Serv. Indústria'!D115-1</f>
        <v>0.16472276757646642</v>
      </c>
      <c r="E115" s="17">
        <f>+'SCC x Atuacao = Serv. Indústria'!E147/'SCC x Atuacao = Serv. Indústria'!E115-1</f>
        <v>0.15398147360852676</v>
      </c>
      <c r="F115" s="17">
        <f>+'SCC x Atuacao = Serv. Indústria'!F147/'SCC x Atuacao = Serv. Indústria'!F115-1</f>
        <v>2.8584981135497012E-2</v>
      </c>
      <c r="G115" s="17">
        <f>+'SCC x Atuacao = Serv. Indústria'!G147/'SCC x Atuacao = Serv. Indústria'!G115-1</f>
        <v>0.23165995632494929</v>
      </c>
      <c r="H115" s="17">
        <f>+'SCC x Atuacao = Serv. Indústria'!H147/'SCC x Atuacao = Serv. Indústria'!H115-1</f>
        <v>-0.19256150088231161</v>
      </c>
      <c r="I115" s="17" t="e">
        <f>+'SCC x Atuacao = Serv. Indústria'!I147/'SCC x Atuacao = Serv. Indústria'!I115-1</f>
        <v>#DIV/0!</v>
      </c>
      <c r="J115" s="17">
        <f>+'SCC x Atuacao = Serv. Indústria'!J147/'SCC x Atuacao = Serv. Indústria'!J115-1</f>
        <v>2.4251132948898086</v>
      </c>
      <c r="K115" s="17">
        <f>+'SCC x Atuacao = Serv. Indústria'!K147/'SCC x Atuacao = Serv. Indústria'!K115-1</f>
        <v>0.32415740663041315</v>
      </c>
      <c r="L115" s="17">
        <f>+'SCC x Atuacao = Serv. Indústria'!L147/'SCC x Atuacao = Serv. Indústria'!L115-1</f>
        <v>0.15677345234997708</v>
      </c>
      <c r="M115" s="17"/>
    </row>
    <row r="116" spans="1:13" x14ac:dyDescent="0.25">
      <c r="A116" s="124" t="s">
        <v>544</v>
      </c>
      <c r="B116" s="17">
        <f>+'SCC x Atuacao = Serv. Indústria'!B148/'SCC x Atuacao = Serv. Indústria'!B116-1</f>
        <v>-0.23345608173810739</v>
      </c>
      <c r="C116" s="17">
        <f>+'SCC x Atuacao = Serv. Indústria'!C148/'SCC x Atuacao = Serv. Indústria'!C116-1</f>
        <v>0.10185668592087271</v>
      </c>
      <c r="D116" s="17">
        <f>+'SCC x Atuacao = Serv. Indústria'!D148/'SCC x Atuacao = Serv. Indústria'!D116-1</f>
        <v>0.2384051422065363</v>
      </c>
      <c r="E116" s="17">
        <f>+'SCC x Atuacao = Serv. Indústria'!E148/'SCC x Atuacao = Serv. Indústria'!E116-1</f>
        <v>0.4057456146311802</v>
      </c>
      <c r="F116" s="17">
        <f>+'SCC x Atuacao = Serv. Indústria'!F148/'SCC x Atuacao = Serv. Indústria'!F116-1</f>
        <v>-0.14820488303607593</v>
      </c>
      <c r="G116" s="17">
        <f>+'SCC x Atuacao = Serv. Indústria'!G148/'SCC x Atuacao = Serv. Indústria'!G116-1</f>
        <v>-9.701376793451022E-2</v>
      </c>
      <c r="H116" s="17">
        <f>+'SCC x Atuacao = Serv. Indústria'!H148/'SCC x Atuacao = Serv. Indústria'!H116-1</f>
        <v>-8.7516275323769044E-2</v>
      </c>
      <c r="I116" s="17">
        <f>+'SCC x Atuacao = Serv. Indústria'!I148/'SCC x Atuacao = Serv. Indústria'!I116-1</f>
        <v>-0.13151847906659719</v>
      </c>
      <c r="J116" s="17">
        <f>+'SCC x Atuacao = Serv. Indústria'!J148/'SCC x Atuacao = Serv. Indústria'!J116-1</f>
        <v>1.407990376226862</v>
      </c>
      <c r="K116" s="17">
        <f>+'SCC x Atuacao = Serv. Indústria'!K148/'SCC x Atuacao = Serv. Indústria'!K116-1</f>
        <v>5.5479050333198554E-2</v>
      </c>
      <c r="L116" s="17">
        <f>+'SCC x Atuacao = Serv. Indústria'!L148/'SCC x Atuacao = Serv. Indústria'!L116-1</f>
        <v>8.249861308043438E-2</v>
      </c>
      <c r="M116" s="17"/>
    </row>
    <row r="117" spans="1:13" x14ac:dyDescent="0.25">
      <c r="A117" s="124" t="s">
        <v>545</v>
      </c>
      <c r="B117" s="17">
        <f>+'SCC x Atuacao = Serv. Indústria'!B149/'SCC x Atuacao = Serv. Indústria'!B117-1</f>
        <v>-0.47831143383703723</v>
      </c>
      <c r="C117" s="17">
        <f>+'SCC x Atuacao = Serv. Indústria'!C149/'SCC x Atuacao = Serv. Indústria'!C117-1</f>
        <v>-0.12936478074652658</v>
      </c>
      <c r="D117" s="17">
        <f>+'SCC x Atuacao = Serv. Indústria'!D149/'SCC x Atuacao = Serv. Indústria'!D117-1</f>
        <v>3.0425491166452323E-2</v>
      </c>
      <c r="E117" s="17">
        <f>+'SCC x Atuacao = Serv. Indústria'!E149/'SCC x Atuacao = Serv. Indústria'!E117-1</f>
        <v>0.50992621403955996</v>
      </c>
      <c r="F117" s="17">
        <f>+'SCC x Atuacao = Serv. Indústria'!F149/'SCC x Atuacao = Serv. Indústria'!F117-1</f>
        <v>-4.1261508398887536E-2</v>
      </c>
      <c r="G117" s="17">
        <f>+'SCC x Atuacao = Serv. Indústria'!G149/'SCC x Atuacao = Serv. Indústria'!G117-1</f>
        <v>0.18551799320539941</v>
      </c>
      <c r="H117" s="17">
        <f>+'SCC x Atuacao = Serv. Indústria'!H149/'SCC x Atuacao = Serv. Indústria'!H117-1</f>
        <v>-0.11374059270459347</v>
      </c>
      <c r="I117" s="17">
        <f>+'SCC x Atuacao = Serv. Indústria'!I149/'SCC x Atuacao = Serv. Indústria'!I117-1</f>
        <v>0.10861177759346385</v>
      </c>
      <c r="J117" s="17">
        <f>+'SCC x Atuacao = Serv. Indústria'!J149/'SCC x Atuacao = Serv. Indústria'!J117-1</f>
        <v>6.800497555716567E-2</v>
      </c>
      <c r="K117" s="17">
        <f>+'SCC x Atuacao = Serv. Indústria'!K149/'SCC x Atuacao = Serv. Indústria'!K117-1</f>
        <v>0.12383049907627286</v>
      </c>
      <c r="L117" s="17">
        <f>+'SCC x Atuacao = Serv. Indústria'!L149/'SCC x Atuacao = Serv. Indústria'!L117-1</f>
        <v>-4.3717751677288308E-2</v>
      </c>
      <c r="M117" s="17"/>
    </row>
    <row r="118" spans="1:13" x14ac:dyDescent="0.25">
      <c r="A118" s="124" t="s">
        <v>546</v>
      </c>
      <c r="B118" s="17">
        <f>+'SCC x Atuacao = Serv. Indústria'!B150/'SCC x Atuacao = Serv. Indústria'!B118-1</f>
        <v>3.3480594442476086E-2</v>
      </c>
      <c r="C118" s="17">
        <f>+'SCC x Atuacao = Serv. Indústria'!C150/'SCC x Atuacao = Serv. Indústria'!C118-1</f>
        <v>0.60432639033398461</v>
      </c>
      <c r="D118" s="17">
        <f>+'SCC x Atuacao = Serv. Indústria'!D150/'SCC x Atuacao = Serv. Indústria'!D118-1</f>
        <v>8.625692051995304E-2</v>
      </c>
      <c r="E118" s="17">
        <f>+'SCC x Atuacao = Serv. Indústria'!E150/'SCC x Atuacao = Serv. Indústria'!E118-1</f>
        <v>2.8522808260468695</v>
      </c>
      <c r="F118" s="17">
        <f>+'SCC x Atuacao = Serv. Indústria'!F150/'SCC x Atuacao = Serv. Indústria'!F118-1</f>
        <v>7.4265853083468336E-3</v>
      </c>
      <c r="G118" s="17">
        <f>+'SCC x Atuacao = Serv. Indústria'!G150/'SCC x Atuacao = Serv. Indústria'!G118-1</f>
        <v>0.18351268209687666</v>
      </c>
      <c r="H118" s="17">
        <f>+'SCC x Atuacao = Serv. Indústria'!H150/'SCC x Atuacao = Serv. Indústria'!H118-1</f>
        <v>0.13400151515484127</v>
      </c>
      <c r="I118" s="17">
        <f>+'SCC x Atuacao = Serv. Indústria'!I150/'SCC x Atuacao = Serv. Indústria'!I118-1</f>
        <v>-0.11691493943676479</v>
      </c>
      <c r="J118" s="17">
        <f>+'SCC x Atuacao = Serv. Indústria'!J150/'SCC x Atuacao = Serv. Indústria'!J118-1</f>
        <v>0.11475878256134142</v>
      </c>
      <c r="K118" s="17">
        <f>+'SCC x Atuacao = Serv. Indústria'!K150/'SCC x Atuacao = Serv. Indústria'!K118-1</f>
        <v>-7.9250681003315782E-2</v>
      </c>
      <c r="L118" s="17">
        <f>+'SCC x Atuacao = Serv. Indústria'!L150/'SCC x Atuacao = Serv. Indústria'!L118-1</f>
        <v>5.7291970488253297E-2</v>
      </c>
      <c r="M118" s="17"/>
    </row>
    <row r="119" spans="1:13" x14ac:dyDescent="0.25">
      <c r="A119" s="124" t="s">
        <v>547</v>
      </c>
      <c r="B119" s="17">
        <f>+'SCC x Atuacao = Serv. Indústria'!B151/'SCC x Atuacao = Serv. Indústria'!B119-1</f>
        <v>-1.209444959942696E-2</v>
      </c>
      <c r="C119" s="17">
        <f>+'SCC x Atuacao = Serv. Indústria'!C151/'SCC x Atuacao = Serv. Indústria'!C119-1</f>
        <v>-4.9136412653932204E-2</v>
      </c>
      <c r="D119" s="17">
        <f>+'SCC x Atuacao = Serv. Indústria'!D151/'SCC x Atuacao = Serv. Indústria'!D119-1</f>
        <v>0.10275974153444745</v>
      </c>
      <c r="E119" s="17">
        <f>+'SCC x Atuacao = Serv. Indústria'!E151/'SCC x Atuacao = Serv. Indústria'!E119-1</f>
        <v>0.83349985722713438</v>
      </c>
      <c r="F119" s="17">
        <f>+'SCC x Atuacao = Serv. Indústria'!F151/'SCC x Atuacao = Serv. Indústria'!F119-1</f>
        <v>2.5555089921744489E-2</v>
      </c>
      <c r="G119" s="17">
        <f>+'SCC x Atuacao = Serv. Indústria'!G151/'SCC x Atuacao = Serv. Indústria'!G119-1</f>
        <v>0.10862516766662345</v>
      </c>
      <c r="H119" s="17">
        <f>+'SCC x Atuacao = Serv. Indústria'!H151/'SCC x Atuacao = Serv. Indústria'!H119-1</f>
        <v>5.7747067585554035E-2</v>
      </c>
      <c r="I119" s="17">
        <f>+'SCC x Atuacao = Serv. Indústria'!I151/'SCC x Atuacao = Serv. Indústria'!I119-1</f>
        <v>0.68318521648280339</v>
      </c>
      <c r="J119" s="17">
        <f>+'SCC x Atuacao = Serv. Indústria'!J151/'SCC x Atuacao = Serv. Indústria'!J119-1</f>
        <v>-0.11932611941765858</v>
      </c>
      <c r="K119" s="17">
        <f>+'SCC x Atuacao = Serv. Indústria'!K151/'SCC x Atuacao = Serv. Indústria'!K119-1</f>
        <v>0.11762036899627937</v>
      </c>
      <c r="L119" s="17">
        <f>+'SCC x Atuacao = Serv. Indústria'!L151/'SCC x Atuacao = Serv. Indústria'!L119-1</f>
        <v>9.7882349760175069E-2</v>
      </c>
      <c r="M119" s="17"/>
    </row>
    <row r="120" spans="1:13" x14ac:dyDescent="0.25">
      <c r="A120" s="124" t="s">
        <v>548</v>
      </c>
      <c r="B120" s="17">
        <f>+'SCC x Atuacao = Serv. Indústria'!B152/'SCC x Atuacao = Serv. Indústria'!B120-1</f>
        <v>-6.2743484607451827E-2</v>
      </c>
      <c r="C120" s="17">
        <f>+'SCC x Atuacao = Serv. Indústria'!C152/'SCC x Atuacao = Serv. Indústria'!C120-1</f>
        <v>0.16746335282886626</v>
      </c>
      <c r="D120" s="17">
        <f>+'SCC x Atuacao = Serv. Indústria'!D152/'SCC x Atuacao = Serv. Indústria'!D120-1</f>
        <v>3.0425763878393575E-2</v>
      </c>
      <c r="E120" s="17">
        <f>+'SCC x Atuacao = Serv. Indústria'!E152/'SCC x Atuacao = Serv. Indústria'!E120-1</f>
        <v>0.31318764335094018</v>
      </c>
      <c r="F120" s="17">
        <f>+'SCC x Atuacao = Serv. Indústria'!F152/'SCC x Atuacao = Serv. Indústria'!F120-1</f>
        <v>2.0940684524797915E-2</v>
      </c>
      <c r="G120" s="17">
        <f>+'SCC x Atuacao = Serv. Indústria'!G152/'SCC x Atuacao = Serv. Indústria'!G120-1</f>
        <v>3.2891553769719639E-2</v>
      </c>
      <c r="H120" s="17">
        <f>+'SCC x Atuacao = Serv. Indústria'!H152/'SCC x Atuacao = Serv. Indústria'!H120-1</f>
        <v>-9.6227553994193915E-2</v>
      </c>
      <c r="I120" s="17">
        <f>+'SCC x Atuacao = Serv. Indústria'!I152/'SCC x Atuacao = Serv. Indústria'!I120-1</f>
        <v>-1.5693311375624908E-2</v>
      </c>
      <c r="J120" s="17">
        <f>+'SCC x Atuacao = Serv. Indústria'!J152/'SCC x Atuacao = Serv. Indústria'!J120-1</f>
        <v>-0.14824922682715802</v>
      </c>
      <c r="K120" s="17">
        <f>+'SCC x Atuacao = Serv. Indústria'!K152/'SCC x Atuacao = Serv. Indústria'!K120-1</f>
        <v>3.9497937048545539E-2</v>
      </c>
      <c r="L120" s="17">
        <f>+'SCC x Atuacao = Serv. Indústria'!L152/'SCC x Atuacao = Serv. Indústria'!L120-1</f>
        <v>3.2445071694758409E-2</v>
      </c>
      <c r="M120" s="17"/>
    </row>
    <row r="121" spans="1:13" x14ac:dyDescent="0.25">
      <c r="A121" s="124" t="s">
        <v>549</v>
      </c>
      <c r="B121" s="17">
        <f>+'SCC x Atuacao = Serv. Indústria'!B153/'SCC x Atuacao = Serv. Indústria'!B121-1</f>
        <v>0.16170410181211259</v>
      </c>
      <c r="C121" s="17">
        <f>+'SCC x Atuacao = Serv. Indústria'!C153/'SCC x Atuacao = Serv. Indústria'!C121-1</f>
        <v>-2.0216419114478246E-2</v>
      </c>
      <c r="D121" s="17">
        <f>+'SCC x Atuacao = Serv. Indústria'!D153/'SCC x Atuacao = Serv. Indústria'!D121-1</f>
        <v>0.13971293132733553</v>
      </c>
      <c r="E121" s="17">
        <f>+'SCC x Atuacao = Serv. Indústria'!E153/'SCC x Atuacao = Serv. Indústria'!E121-1</f>
        <v>3.3566827704432756E-2</v>
      </c>
      <c r="F121" s="17">
        <f>+'SCC x Atuacao = Serv. Indústria'!F153/'SCC x Atuacao = Serv. Indústria'!F121-1</f>
        <v>-0.2448754030357545</v>
      </c>
      <c r="G121" s="17">
        <f>+'SCC x Atuacao = Serv. Indústria'!G153/'SCC x Atuacao = Serv. Indústria'!G121-1</f>
        <v>3.98931333030621E-2</v>
      </c>
      <c r="H121" s="17">
        <f>+'SCC x Atuacao = Serv. Indústria'!H153/'SCC x Atuacao = Serv. Indústria'!H121-1</f>
        <v>-1.5921436360657126E-2</v>
      </c>
      <c r="I121" s="17">
        <f>+'SCC x Atuacao = Serv. Indústria'!I153/'SCC x Atuacao = Serv. Indústria'!I121-1</f>
        <v>-8.3520473425543473E-3</v>
      </c>
      <c r="J121" s="17">
        <f>+'SCC x Atuacao = Serv. Indústria'!J153/'SCC x Atuacao = Serv. Indústria'!J121-1</f>
        <v>-7.8027180107928196E-2</v>
      </c>
      <c r="K121" s="17">
        <f>+'SCC x Atuacao = Serv. Indústria'!K153/'SCC x Atuacao = Serv. Indústria'!K121-1</f>
        <v>9.5553172716744239E-2</v>
      </c>
      <c r="L121" s="17">
        <f>+'SCC x Atuacao = Serv. Indústria'!L153/'SCC x Atuacao = Serv. Indústria'!L121-1</f>
        <v>-4.474522005526671E-3</v>
      </c>
      <c r="M121" s="17"/>
    </row>
    <row r="122" spans="1:13" x14ac:dyDescent="0.25">
      <c r="A122" s="124" t="s">
        <v>550</v>
      </c>
      <c r="B122" s="17">
        <f>+'SCC x Atuacao = Serv. Indústria'!B154/'SCC x Atuacao = Serv. Indústria'!B122-1</f>
        <v>5.1885950627856836E-2</v>
      </c>
      <c r="C122" s="17">
        <f>+'SCC x Atuacao = Serv. Indústria'!C154/'SCC x Atuacao = Serv. Indústria'!C122-1</f>
        <v>-3.5512113768431219E-2</v>
      </c>
      <c r="D122" s="17">
        <f>+'SCC x Atuacao = Serv. Indústria'!D154/'SCC x Atuacao = Serv. Indústria'!D122-1</f>
        <v>7.7722161273083845E-3</v>
      </c>
      <c r="E122" s="17">
        <f>+'SCC x Atuacao = Serv. Indústria'!E154/'SCC x Atuacao = Serv. Indústria'!E122-1</f>
        <v>0.69961054193730776</v>
      </c>
      <c r="F122" s="17">
        <f>+'SCC x Atuacao = Serv. Indústria'!F154/'SCC x Atuacao = Serv. Indústria'!F122-1</f>
        <v>6.4318209571450069E-3</v>
      </c>
      <c r="G122" s="17">
        <f>+'SCC x Atuacao = Serv. Indústria'!G154/'SCC x Atuacao = Serv. Indústria'!G122-1</f>
        <v>7.7897155514250249E-2</v>
      </c>
      <c r="H122" s="17">
        <f>+'SCC x Atuacao = Serv. Indústria'!H154/'SCC x Atuacao = Serv. Indústria'!H122-1</f>
        <v>1.4283182174947395E-2</v>
      </c>
      <c r="I122" s="17">
        <f>+'SCC x Atuacao = Serv. Indústria'!I154/'SCC x Atuacao = Serv. Indústria'!I122-1</f>
        <v>9.135682507371623E-3</v>
      </c>
      <c r="J122" s="17">
        <f>+'SCC x Atuacao = Serv. Indústria'!J154/'SCC x Atuacao = Serv. Indústria'!J122-1</f>
        <v>9.1745653596888355E-2</v>
      </c>
      <c r="K122" s="17">
        <f>+'SCC x Atuacao = Serv. Indústria'!K154/'SCC x Atuacao = Serv. Indústria'!K122-1</f>
        <v>-2.2130084175137066E-2</v>
      </c>
      <c r="L122" s="17">
        <f>+'SCC x Atuacao = Serv. Indústria'!L154/'SCC x Atuacao = Serv. Indústria'!L122-1</f>
        <v>1.4388715193299761E-2</v>
      </c>
      <c r="M122" s="17"/>
    </row>
    <row r="123" spans="1:13" x14ac:dyDescent="0.25">
      <c r="A123" s="124" t="s">
        <v>551</v>
      </c>
      <c r="B123" s="17">
        <f>+'SCC x Atuacao = Serv. Indústria'!B155/'SCC x Atuacao = Serv. Indústria'!B123-1</f>
        <v>0.28272700432515063</v>
      </c>
      <c r="C123" s="17">
        <f>+'SCC x Atuacao = Serv. Indústria'!C155/'SCC x Atuacao = Serv. Indústria'!C123-1</f>
        <v>9.642861537334535E-2</v>
      </c>
      <c r="D123" s="17">
        <f>+'SCC x Atuacao = Serv. Indústria'!D155/'SCC x Atuacao = Serv. Indústria'!D123-1</f>
        <v>-1.0236113312083406E-2</v>
      </c>
      <c r="E123" s="17">
        <f>+'SCC x Atuacao = Serv. Indústria'!E155/'SCC x Atuacao = Serv. Indústria'!E123-1</f>
        <v>0.38466354051246654</v>
      </c>
      <c r="F123" s="17">
        <f>+'SCC x Atuacao = Serv. Indústria'!F155/'SCC x Atuacao = Serv. Indústria'!F123-1</f>
        <v>-5.4308439595772029E-2</v>
      </c>
      <c r="G123" s="17">
        <f>+'SCC x Atuacao = Serv. Indústria'!G155/'SCC x Atuacao = Serv. Indústria'!G123-1</f>
        <v>0.16238827617789386</v>
      </c>
      <c r="H123" s="17">
        <f>+'SCC x Atuacao = Serv. Indústria'!H155/'SCC x Atuacao = Serv. Indústria'!H123-1</f>
        <v>-1.5801274141151067E-2</v>
      </c>
      <c r="I123" s="17">
        <f>+'SCC x Atuacao = Serv. Indústria'!I155/'SCC x Atuacao = Serv. Indústria'!I123-1</f>
        <v>0.16847863835571442</v>
      </c>
      <c r="J123" s="17">
        <f>+'SCC x Atuacao = Serv. Indústria'!J155/'SCC x Atuacao = Serv. Indústria'!J123-1</f>
        <v>3.3435274618159871E-2</v>
      </c>
      <c r="K123" s="17">
        <f>+'SCC x Atuacao = Serv. Indústria'!K155/'SCC x Atuacao = Serv. Indústria'!K123-1</f>
        <v>4.186953034603258E-3</v>
      </c>
      <c r="L123" s="17">
        <f>+'SCC x Atuacao = Serv. Indústria'!L155/'SCC x Atuacao = Serv. Indústria'!L123-1</f>
        <v>1.223261289447608E-2</v>
      </c>
      <c r="M123" s="17"/>
    </row>
    <row r="124" spans="1:13" x14ac:dyDescent="0.25">
      <c r="A124" s="124" t="s">
        <v>552</v>
      </c>
      <c r="B124" s="17">
        <f>+'SCC x Atuacao = Serv. Indústria'!B156/'SCC x Atuacao = Serv. Indústria'!B124-1</f>
        <v>4.753713770246204E-2</v>
      </c>
      <c r="C124" s="17">
        <f>+'SCC x Atuacao = Serv. Indústria'!C156/'SCC x Atuacao = Serv. Indústria'!C124-1</f>
        <v>-7.5822885354432268E-2</v>
      </c>
      <c r="D124" s="17">
        <f>+'SCC x Atuacao = Serv. Indústria'!D156/'SCC x Atuacao = Serv. Indústria'!D124-1</f>
        <v>5.0952366205569533E-2</v>
      </c>
      <c r="E124" s="17">
        <f>+'SCC x Atuacao = Serv. Indústria'!E156/'SCC x Atuacao = Serv. Indústria'!E124-1</f>
        <v>0.45831246519073732</v>
      </c>
      <c r="F124" s="17">
        <f>+'SCC x Atuacao = Serv. Indústria'!F156/'SCC x Atuacao = Serv. Indústria'!F124-1</f>
        <v>2.9844439446549131E-3</v>
      </c>
      <c r="G124" s="17">
        <f>+'SCC x Atuacao = Serv. Indústria'!G156/'SCC x Atuacao = Serv. Indústria'!G124-1</f>
        <v>0.33216142580565688</v>
      </c>
      <c r="H124" s="17">
        <f>+'SCC x Atuacao = Serv. Indústria'!H156/'SCC x Atuacao = Serv. Indústria'!H124-1</f>
        <v>-0.13890400730333763</v>
      </c>
      <c r="I124" s="17">
        <f>+'SCC x Atuacao = Serv. Indústria'!I156/'SCC x Atuacao = Serv. Indústria'!I124-1</f>
        <v>0.26853563428025318</v>
      </c>
      <c r="J124" s="17">
        <f>+'SCC x Atuacao = Serv. Indústria'!J156/'SCC x Atuacao = Serv. Indústria'!J124-1</f>
        <v>-8.0661723114146544E-2</v>
      </c>
      <c r="K124" s="17">
        <f>+'SCC x Atuacao = Serv. Indústria'!K156/'SCC x Atuacao = Serv. Indústria'!K124-1</f>
        <v>3.453509661894949E-2</v>
      </c>
      <c r="L124" s="17">
        <f>+'SCC x Atuacao = Serv. Indústria'!L156/'SCC x Atuacao = Serv. Indústria'!L124-1</f>
        <v>4.1812688026074296E-2</v>
      </c>
      <c r="M124" s="17"/>
    </row>
    <row r="125" spans="1:13" x14ac:dyDescent="0.25">
      <c r="A125" s="124" t="s">
        <v>553</v>
      </c>
      <c r="B125" s="17">
        <f>+'SCC x Atuacao = Serv. Indústria'!B157/'SCC x Atuacao = Serv. Indústria'!B125-1</f>
        <v>0.76043838193614022</v>
      </c>
      <c r="C125" s="17">
        <f>+'SCC x Atuacao = Serv. Indústria'!C157/'SCC x Atuacao = Serv. Indústria'!C125-1</f>
        <v>0.30803483447575752</v>
      </c>
      <c r="D125" s="17">
        <f>+'SCC x Atuacao = Serv. Indústria'!D157/'SCC x Atuacao = Serv. Indústria'!D125-1</f>
        <v>0.14360339019803581</v>
      </c>
      <c r="E125" s="17">
        <f>+'SCC x Atuacao = Serv. Indústria'!E157/'SCC x Atuacao = Serv. Indústria'!E125-1</f>
        <v>0.48945430006801804</v>
      </c>
      <c r="F125" s="17">
        <f>+'SCC x Atuacao = Serv. Indústria'!F157/'SCC x Atuacao = Serv. Indústria'!F125-1</f>
        <v>1.9370881045617683E-2</v>
      </c>
      <c r="G125" s="17">
        <f>+'SCC x Atuacao = Serv. Indústria'!G157/'SCC x Atuacao = Serv. Indústria'!G125-1</f>
        <v>0.18782870322876799</v>
      </c>
      <c r="H125" s="17">
        <f>+'SCC x Atuacao = Serv. Indústria'!H157/'SCC x Atuacao = Serv. Indústria'!H125-1</f>
        <v>4.5849658952480832E-2</v>
      </c>
      <c r="I125" s="17">
        <f>+'SCC x Atuacao = Serv. Indústria'!I157/'SCC x Atuacao = Serv. Indústria'!I125-1</f>
        <v>-4.3513091343739818E-3</v>
      </c>
      <c r="J125" s="17">
        <f>+'SCC x Atuacao = Serv. Indústria'!J157/'SCC x Atuacao = Serv. Indústria'!J125-1</f>
        <v>3.6038949676771086</v>
      </c>
      <c r="K125" s="17">
        <f>+'SCC x Atuacao = Serv. Indústria'!K157/'SCC x Atuacao = Serv. Indústria'!K125-1</f>
        <v>6.9796848549909196E-2</v>
      </c>
      <c r="L125" s="17">
        <f>+'SCC x Atuacao = Serv. Indústria'!L157/'SCC x Atuacao = Serv. Indústria'!L125-1</f>
        <v>0.15528583416334452</v>
      </c>
      <c r="M125" s="17"/>
    </row>
    <row r="126" spans="1:13" x14ac:dyDescent="0.25">
      <c r="A126" s="124" t="s">
        <v>554</v>
      </c>
      <c r="B126" s="17">
        <f>+'SCC x Atuacao = Serv. Indústria'!B158/'SCC x Atuacao = Serv. Indústria'!B126-1</f>
        <v>0.22285472567196485</v>
      </c>
      <c r="C126" s="17">
        <f>+'SCC x Atuacao = Serv. Indústria'!C158/'SCC x Atuacao = Serv. Indústria'!C126-1</f>
        <v>1.5601648651876632E-2</v>
      </c>
      <c r="D126" s="17">
        <f>+'SCC x Atuacao = Serv. Indústria'!D158/'SCC x Atuacao = Serv. Indústria'!D126-1</f>
        <v>8.6374112223107424E-2</v>
      </c>
      <c r="E126" s="17">
        <f>+'SCC x Atuacao = Serv. Indústria'!E158/'SCC x Atuacao = Serv. Indústria'!E126-1</f>
        <v>1.2487446781641336</v>
      </c>
      <c r="F126" s="17">
        <f>+'SCC x Atuacao = Serv. Indústria'!F158/'SCC x Atuacao = Serv. Indústria'!F126-1</f>
        <v>-0.25588431484953356</v>
      </c>
      <c r="G126" s="17">
        <f>+'SCC x Atuacao = Serv. Indústria'!G158/'SCC x Atuacao = Serv. Indústria'!G126-1</f>
        <v>0.31756365186954905</v>
      </c>
      <c r="H126" s="17">
        <f>+'SCC x Atuacao = Serv. Indústria'!H158/'SCC x Atuacao = Serv. Indústria'!H126-1</f>
        <v>-2.6973042046070095E-3</v>
      </c>
      <c r="I126" s="17">
        <f>+'SCC x Atuacao = Serv. Indústria'!I158/'SCC x Atuacao = Serv. Indústria'!I126-1</f>
        <v>-0.70328846610934126</v>
      </c>
      <c r="J126" s="17">
        <f>+'SCC x Atuacao = Serv. Indústria'!J158/'SCC x Atuacao = Serv. Indústria'!J126-1</f>
        <v>0.20624551663367585</v>
      </c>
      <c r="K126" s="17">
        <f>+'SCC x Atuacao = Serv. Indústria'!K158/'SCC x Atuacao = Serv. Indústria'!K126-1</f>
        <v>0.22990261317680916</v>
      </c>
      <c r="L126" s="17">
        <f>+'SCC x Atuacao = Serv. Indústria'!L158/'SCC x Atuacao = Serv. Indústria'!L126-1</f>
        <v>3.9753275918519959E-2</v>
      </c>
      <c r="M126" s="17"/>
    </row>
    <row r="127" spans="1:13" x14ac:dyDescent="0.25">
      <c r="A127" s="124" t="s">
        <v>555</v>
      </c>
      <c r="B127" s="17">
        <f>+'SCC x Atuacao = Serv. Indústria'!B159/'SCC x Atuacao = Serv. Indústria'!B127-1</f>
        <v>-0.40239355827301315</v>
      </c>
      <c r="C127" s="17">
        <f>+'SCC x Atuacao = Serv. Indústria'!C159/'SCC x Atuacao = Serv. Indústria'!C127-1</f>
        <v>-8.3634300615532342E-2</v>
      </c>
      <c r="D127" s="17">
        <f>+'SCC x Atuacao = Serv. Indústria'!D159/'SCC x Atuacao = Serv. Indústria'!D127-1</f>
        <v>0.11003726200706843</v>
      </c>
      <c r="E127" s="17">
        <f>+'SCC x Atuacao = Serv. Indústria'!E159/'SCC x Atuacao = Serv. Indústria'!E127-1</f>
        <v>0.4790008920053006</v>
      </c>
      <c r="F127" s="17">
        <f>+'SCC x Atuacao = Serv. Indústria'!F159/'SCC x Atuacao = Serv. Indústria'!F127-1</f>
        <v>5.8327626543972944E-2</v>
      </c>
      <c r="G127" s="17">
        <f>+'SCC x Atuacao = Serv. Indústria'!G159/'SCC x Atuacao = Serv. Indústria'!G127-1</f>
        <v>0.17691057846875013</v>
      </c>
      <c r="H127" s="17">
        <f>+'SCC x Atuacao = Serv. Indústria'!H159/'SCC x Atuacao = Serv. Indústria'!H127-1</f>
        <v>8.2146240474584742E-2</v>
      </c>
      <c r="I127" s="17">
        <f>+'SCC x Atuacao = Serv. Indústria'!I159/'SCC x Atuacao = Serv. Indústria'!I127-1</f>
        <v>0.36112801822768548</v>
      </c>
      <c r="J127" s="17">
        <f>+'SCC x Atuacao = Serv. Indústria'!J159/'SCC x Atuacao = Serv. Indústria'!J127-1</f>
        <v>-0.70000977275550891</v>
      </c>
      <c r="K127" s="17">
        <f>+'SCC x Atuacao = Serv. Indústria'!K159/'SCC x Atuacao = Serv. Indústria'!K127-1</f>
        <v>1.4375294926095918</v>
      </c>
      <c r="L127" s="17">
        <f>+'SCC x Atuacao = Serv. Indústria'!L159/'SCC x Atuacao = Serv. Indústria'!L127-1</f>
        <v>0.23895159541144495</v>
      </c>
      <c r="M127" s="17"/>
    </row>
    <row r="128" spans="1:13" x14ac:dyDescent="0.25">
      <c r="A128" s="124" t="s">
        <v>95</v>
      </c>
      <c r="B128" s="17">
        <f>+'SCC x Atuacao = Serv. Indústria'!B160/'SCC x Atuacao = Serv. Indústria'!B128-1</f>
        <v>-9.6569858020647992E-2</v>
      </c>
      <c r="C128" s="17">
        <f>+'SCC x Atuacao = Serv. Indústria'!C160/'SCC x Atuacao = Serv. Indústria'!C128-1</f>
        <v>6.0673103545423546E-2</v>
      </c>
      <c r="D128" s="17">
        <f>+'SCC x Atuacao = Serv. Indústria'!D160/'SCC x Atuacao = Serv. Indústria'!D128-1</f>
        <v>6.9785697361716581E-2</v>
      </c>
      <c r="E128" s="17">
        <f>+'SCC x Atuacao = Serv. Indústria'!E160/'SCC x Atuacao = Serv. Indústria'!E128-1</f>
        <v>0.34549564356640627</v>
      </c>
      <c r="F128" s="17">
        <f>+'SCC x Atuacao = Serv. Indústria'!F160/'SCC x Atuacao = Serv. Indústria'!F128-1</f>
        <v>-5.1839510546844991E-3</v>
      </c>
      <c r="G128" s="17">
        <f>+'SCC x Atuacao = Serv. Indústria'!G160/'SCC x Atuacao = Serv. Indústria'!G128-1</f>
        <v>7.9093481962120737E-2</v>
      </c>
      <c r="H128" s="17">
        <f>+'SCC x Atuacao = Serv. Indústria'!H160/'SCC x Atuacao = Serv. Indústria'!H128-1</f>
        <v>-4.8139564291433845E-2</v>
      </c>
      <c r="I128" s="17">
        <f>+'SCC x Atuacao = Serv. Indústria'!I160/'SCC x Atuacao = Serv. Indústria'!I128-1</f>
        <v>8.1940448896319129E-2</v>
      </c>
      <c r="J128" s="17">
        <f>+'SCC x Atuacao = Serv. Indústria'!J160/'SCC x Atuacao = Serv. Indústria'!J128-1</f>
        <v>-0.136530753427479</v>
      </c>
      <c r="K128" s="17">
        <f>+'SCC x Atuacao = Serv. Indústria'!K160/'SCC x Atuacao = Serv. Indústria'!K128-1</f>
        <v>9.0340511005980062E-2</v>
      </c>
      <c r="L128" s="17">
        <f>+'SCC x Atuacao = Serv. Indústria'!L160/'SCC x Atuacao = Serv. Indústria'!L128-1</f>
        <v>5.0692670096419201E-2</v>
      </c>
      <c r="M128" s="17"/>
    </row>
    <row r="129" spans="1:13" x14ac:dyDescent="0.25">
      <c r="A129" s="22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</row>
    <row r="130" spans="1:13" x14ac:dyDescent="0.25">
      <c r="A130" s="124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M130" s="17"/>
    </row>
    <row r="131" spans="1:13" s="124" customFormat="1" x14ac:dyDescent="0.25">
      <c r="B131" s="124">
        <v>2012</v>
      </c>
      <c r="C131" s="124">
        <v>2012</v>
      </c>
      <c r="D131" s="124">
        <v>2012</v>
      </c>
      <c r="E131" s="124">
        <v>2012</v>
      </c>
      <c r="F131" s="124">
        <v>2012</v>
      </c>
      <c r="G131" s="124">
        <v>2012</v>
      </c>
      <c r="H131" s="124">
        <v>2012</v>
      </c>
      <c r="I131" s="124">
        <v>2012</v>
      </c>
      <c r="J131" s="124">
        <v>2012</v>
      </c>
      <c r="K131" s="124">
        <v>2012</v>
      </c>
      <c r="L131" s="124">
        <v>2012</v>
      </c>
    </row>
    <row r="132" spans="1:13" s="134" customFormat="1" x14ac:dyDescent="0.25">
      <c r="A132" s="124"/>
      <c r="B132" s="124" t="s">
        <v>780</v>
      </c>
      <c r="C132" s="124" t="s">
        <v>782</v>
      </c>
      <c r="D132" s="124" t="s">
        <v>23</v>
      </c>
      <c r="E132" s="124" t="s">
        <v>787</v>
      </c>
      <c r="F132" s="124" t="s">
        <v>788</v>
      </c>
      <c r="G132" s="124" t="s">
        <v>791</v>
      </c>
      <c r="H132" s="124" t="s">
        <v>25</v>
      </c>
      <c r="I132" s="124" t="s">
        <v>24</v>
      </c>
      <c r="J132" s="124" t="s">
        <v>35</v>
      </c>
      <c r="K132" s="124" t="s">
        <v>795</v>
      </c>
      <c r="L132" s="124" t="s">
        <v>935</v>
      </c>
    </row>
    <row r="133" spans="1:13" x14ac:dyDescent="0.25">
      <c r="A133" s="124" t="s">
        <v>529</v>
      </c>
      <c r="B133" s="17">
        <f>+'SCC x Atuacao = Serv. Indústria'!B165/'SCC x Atuacao = Serv. Indústria'!B133-1</f>
        <v>0.29891803556578034</v>
      </c>
      <c r="C133" s="17">
        <f>+'SCC x Atuacao = Serv. Indústria'!C165/'SCC x Atuacao = Serv. Indústria'!C133-1</f>
        <v>-0.78936037143559457</v>
      </c>
      <c r="D133" s="17">
        <f>+'SCC x Atuacao = Serv. Indústria'!D165/'SCC x Atuacao = Serv. Indústria'!D133-1</f>
        <v>5.2240083006343641E-2</v>
      </c>
      <c r="E133" s="17">
        <f>+'SCC x Atuacao = Serv. Indústria'!E165/'SCC x Atuacao = Serv. Indústria'!E133-1</f>
        <v>0.80395336163659326</v>
      </c>
      <c r="F133" s="17">
        <f>+'SCC x Atuacao = Serv. Indústria'!F165/'SCC x Atuacao = Serv. Indústria'!F133-1</f>
        <v>-3.6075208177434703E-2</v>
      </c>
      <c r="G133" s="17">
        <f>+'SCC x Atuacao = Serv. Indústria'!G165/'SCC x Atuacao = Serv. Indústria'!G133-1</f>
        <v>-0.19278378330375756</v>
      </c>
      <c r="H133" s="17">
        <f>+'SCC x Atuacao = Serv. Indústria'!H165/'SCC x Atuacao = Serv. Indústria'!H133-1</f>
        <v>0.42396115194303352</v>
      </c>
      <c r="I133" s="17">
        <f>+'SCC x Atuacao = Serv. Indústria'!I165/'SCC x Atuacao = Serv. Indústria'!I133-1</f>
        <v>-0.16547617779288437</v>
      </c>
      <c r="J133" s="17">
        <f>+'SCC x Atuacao = Serv. Indústria'!J165/'SCC x Atuacao = Serv. Indústria'!J133-1</f>
        <v>-0.38988203854506409</v>
      </c>
      <c r="K133" s="17">
        <f>+'SCC x Atuacao = Serv. Indústria'!K165/'SCC x Atuacao = Serv. Indústria'!K133-1</f>
        <v>9.5565762704085788E-2</v>
      </c>
      <c r="L133" s="17">
        <f>+'SCC x Atuacao = Serv. Indústria'!L165/'SCC x Atuacao = Serv. Indústria'!L133-1</f>
        <v>3.9281160203796794E-3</v>
      </c>
    </row>
    <row r="134" spans="1:13" x14ac:dyDescent="0.25">
      <c r="A134" s="124" t="s">
        <v>530</v>
      </c>
      <c r="B134" s="17">
        <f>+'SCC x Atuacao = Serv. Indústria'!B166/'SCC x Atuacao = Serv. Indústria'!B134-1</f>
        <v>0.15996131340025443</v>
      </c>
      <c r="C134" s="17">
        <f>+'SCC x Atuacao = Serv. Indústria'!C166/'SCC x Atuacao = Serv. Indústria'!C134-1</f>
        <v>5.1428407151723947</v>
      </c>
      <c r="D134" s="17">
        <f>+'SCC x Atuacao = Serv. Indústria'!D166/'SCC x Atuacao = Serv. Indústria'!D134-1</f>
        <v>0.24619970168594874</v>
      </c>
      <c r="E134" s="17">
        <f>+'SCC x Atuacao = Serv. Indústria'!E166/'SCC x Atuacao = Serv. Indústria'!E134-1</f>
        <v>0.31584763452081543</v>
      </c>
      <c r="F134" s="17">
        <f>+'SCC x Atuacao = Serv. Indústria'!F166/'SCC x Atuacao = Serv. Indústria'!F134-1</f>
        <v>0.16343229999192377</v>
      </c>
      <c r="G134" s="17">
        <f>+'SCC x Atuacao = Serv. Indústria'!G166/'SCC x Atuacao = Serv. Indústria'!G134-1</f>
        <v>-3.652421422529617E-2</v>
      </c>
      <c r="H134" s="17">
        <f>+'SCC x Atuacao = Serv. Indústria'!H166/'SCC x Atuacao = Serv. Indústria'!H134-1</f>
        <v>6.9808047248376637E-2</v>
      </c>
      <c r="I134" s="17">
        <f>+'SCC x Atuacao = Serv. Indústria'!I166/'SCC x Atuacao = Serv. Indústria'!I134-1</f>
        <v>0.2197443461360109</v>
      </c>
      <c r="J134" s="17">
        <f>+'SCC x Atuacao = Serv. Indústria'!J166/'SCC x Atuacao = Serv. Indústria'!J134-1</f>
        <v>-1.9399161825700562E-3</v>
      </c>
      <c r="K134" s="17">
        <f>+'SCC x Atuacao = Serv. Indústria'!K166/'SCC x Atuacao = Serv. Indústria'!K134-1</f>
        <v>0.14605198621513704</v>
      </c>
      <c r="L134" s="17">
        <f>+'SCC x Atuacao = Serv. Indústria'!L166/'SCC x Atuacao = Serv. Indústria'!L134-1</f>
        <v>0.18654556871394568</v>
      </c>
      <c r="M134" s="17"/>
    </row>
    <row r="135" spans="1:13" x14ac:dyDescent="0.25">
      <c r="A135" s="124" t="s">
        <v>531</v>
      </c>
      <c r="B135" s="17">
        <f>+'SCC x Atuacao = Serv. Indústria'!B167/'SCC x Atuacao = Serv. Indústria'!B135-1</f>
        <v>0.58748316033130554</v>
      </c>
      <c r="C135" s="17">
        <f>+'SCC x Atuacao = Serv. Indústria'!C167/'SCC x Atuacao = Serv. Indústria'!C135-1</f>
        <v>-4.9001122813406739E-2</v>
      </c>
      <c r="D135" s="17">
        <f>+'SCC x Atuacao = Serv. Indústria'!D167/'SCC x Atuacao = Serv. Indústria'!D135-1</f>
        <v>0.10446404831228162</v>
      </c>
      <c r="E135" s="17">
        <f>+'SCC x Atuacao = Serv. Indústria'!E167/'SCC x Atuacao = Serv. Indústria'!E135-1</f>
        <v>4.4355874658994523</v>
      </c>
      <c r="F135" s="17">
        <f>+'SCC x Atuacao = Serv. Indústria'!F167/'SCC x Atuacao = Serv. Indústria'!F135-1</f>
        <v>-5.8031506797808996E-2</v>
      </c>
      <c r="G135" s="17">
        <f>+'SCC x Atuacao = Serv. Indústria'!G167/'SCC x Atuacao = Serv. Indústria'!G135-1</f>
        <v>0.17214197881132098</v>
      </c>
      <c r="H135" s="17">
        <f>+'SCC x Atuacao = Serv. Indústria'!H167/'SCC x Atuacao = Serv. Indústria'!H135-1</f>
        <v>-5.2877224362152697E-2</v>
      </c>
      <c r="I135" s="17">
        <f>+'SCC x Atuacao = Serv. Indústria'!I167/'SCC x Atuacao = Serv. Indústria'!I135-1</f>
        <v>-1.5571308362604008E-2</v>
      </c>
      <c r="J135" s="17">
        <f>+'SCC x Atuacao = Serv. Indústria'!J167/'SCC x Atuacao = Serv. Indústria'!J135-1</f>
        <v>-0.90479286018398875</v>
      </c>
      <c r="K135" s="17">
        <f>+'SCC x Atuacao = Serv. Indústria'!K167/'SCC x Atuacao = Serv. Indústria'!K135-1</f>
        <v>-6.9010701086032022E-2</v>
      </c>
      <c r="L135" s="17">
        <f>+'SCC x Atuacao = Serv. Indústria'!L167/'SCC x Atuacao = Serv. Indústria'!L135-1</f>
        <v>7.2170812631517922E-2</v>
      </c>
      <c r="M135" s="17"/>
    </row>
    <row r="136" spans="1:13" x14ac:dyDescent="0.25">
      <c r="A136" s="124" t="s">
        <v>532</v>
      </c>
      <c r="B136" s="17" t="e">
        <f>+'SCC x Atuacao = Serv. Indústria'!B168/'SCC x Atuacao = Serv. Indústria'!B136-1</f>
        <v>#DIV/0!</v>
      </c>
      <c r="C136" s="17">
        <f>+'SCC x Atuacao = Serv. Indústria'!C168/'SCC x Atuacao = Serv. Indústria'!C136-1</f>
        <v>-0.57680833992164948</v>
      </c>
      <c r="D136" s="17">
        <f>+'SCC x Atuacao = Serv. Indústria'!D168/'SCC x Atuacao = Serv. Indústria'!D136-1</f>
        <v>8.0092775074761979E-2</v>
      </c>
      <c r="E136" s="17">
        <f>+'SCC x Atuacao = Serv. Indústria'!E168/'SCC x Atuacao = Serv. Indústria'!E136-1</f>
        <v>-0.47344496824238069</v>
      </c>
      <c r="F136" s="17">
        <f>+'SCC x Atuacao = Serv. Indústria'!F168/'SCC x Atuacao = Serv. Indústria'!F136-1</f>
        <v>-1.4694690017036938E-2</v>
      </c>
      <c r="G136" s="17">
        <f>+'SCC x Atuacao = Serv. Indústria'!G168/'SCC x Atuacao = Serv. Indústria'!G136-1</f>
        <v>7.9997398364062056E-2</v>
      </c>
      <c r="H136" s="17">
        <f>+'SCC x Atuacao = Serv. Indústria'!H168/'SCC x Atuacao = Serv. Indústria'!H136-1</f>
        <v>2.0592974089271632E-2</v>
      </c>
      <c r="I136" s="17">
        <f>+'SCC x Atuacao = Serv. Indústria'!I168/'SCC x Atuacao = Serv. Indústria'!I136-1</f>
        <v>-0.11350740159275152</v>
      </c>
      <c r="J136" s="17">
        <f>+'SCC x Atuacao = Serv. Indústria'!J168/'SCC x Atuacao = Serv. Indústria'!J136-1</f>
        <v>0.11311863159141766</v>
      </c>
      <c r="K136" s="17">
        <f>+'SCC x Atuacao = Serv. Indústria'!K168/'SCC x Atuacao = Serv. Indústria'!K136-1</f>
        <v>0.12808899520515071</v>
      </c>
      <c r="L136" s="17">
        <f>+'SCC x Atuacao = Serv. Indústria'!L168/'SCC x Atuacao = Serv. Indústria'!L136-1</f>
        <v>5.6486788894543727E-2</v>
      </c>
      <c r="M136" s="17"/>
    </row>
    <row r="137" spans="1:13" x14ac:dyDescent="0.25">
      <c r="A137" s="124" t="s">
        <v>533</v>
      </c>
      <c r="B137" s="17">
        <f>+'SCC x Atuacao = Serv. Indústria'!B169/'SCC x Atuacao = Serv. Indústria'!B137-1</f>
        <v>0.1866885612091842</v>
      </c>
      <c r="C137" s="17">
        <f>+'SCC x Atuacao = Serv. Indústria'!C169/'SCC x Atuacao = Serv. Indústria'!C137-1</f>
        <v>-0.43834461215495846</v>
      </c>
      <c r="D137" s="17">
        <f>+'SCC x Atuacao = Serv. Indústria'!D169/'SCC x Atuacao = Serv. Indústria'!D137-1</f>
        <v>0.11005728505233692</v>
      </c>
      <c r="E137" s="17">
        <f>+'SCC x Atuacao = Serv. Indústria'!E169/'SCC x Atuacao = Serv. Indústria'!E137-1</f>
        <v>-9.9802934673018928E-2</v>
      </c>
      <c r="F137" s="17">
        <f>+'SCC x Atuacao = Serv. Indústria'!F169/'SCC x Atuacao = Serv. Indústria'!F137-1</f>
        <v>-8.2855512897760164E-2</v>
      </c>
      <c r="G137" s="17">
        <f>+'SCC x Atuacao = Serv. Indústria'!G169/'SCC x Atuacao = Serv. Indústria'!G137-1</f>
        <v>0.3003650234780042</v>
      </c>
      <c r="H137" s="17">
        <f>+'SCC x Atuacao = Serv. Indústria'!H169/'SCC x Atuacao = Serv. Indústria'!H137-1</f>
        <v>-3.2436482148453294E-2</v>
      </c>
      <c r="I137" s="17">
        <f>+'SCC x Atuacao = Serv. Indústria'!I169/'SCC x Atuacao = Serv. Indústria'!I137-1</f>
        <v>0.22203685448414356</v>
      </c>
      <c r="J137" s="17">
        <f>+'SCC x Atuacao = Serv. Indústria'!J169/'SCC x Atuacao = Serv. Indústria'!J137-1</f>
        <v>-8.741934879686486E-2</v>
      </c>
      <c r="K137" s="17">
        <f>+'SCC x Atuacao = Serv. Indústria'!K169/'SCC x Atuacao = Serv. Indústria'!K137-1</f>
        <v>9.9969594170567389E-2</v>
      </c>
      <c r="L137" s="17">
        <f>+'SCC x Atuacao = Serv. Indústria'!L169/'SCC x Atuacao = Serv. Indústria'!L137-1</f>
        <v>2.7377524416765331E-2</v>
      </c>
      <c r="M137" s="17"/>
    </row>
    <row r="138" spans="1:13" x14ac:dyDescent="0.25">
      <c r="A138" s="124" t="s">
        <v>534</v>
      </c>
      <c r="B138" s="17">
        <f>+'SCC x Atuacao = Serv. Indústria'!B170/'SCC x Atuacao = Serv. Indústria'!B138-1</f>
        <v>1.240754201467074</v>
      </c>
      <c r="C138" s="17">
        <f>+'SCC x Atuacao = Serv. Indústria'!C170/'SCC x Atuacao = Serv. Indústria'!C138-1</f>
        <v>-0.42668746286726178</v>
      </c>
      <c r="D138" s="17">
        <f>+'SCC x Atuacao = Serv. Indústria'!D170/'SCC x Atuacao = Serv. Indústria'!D138-1</f>
        <v>2.8104360808874018E-2</v>
      </c>
      <c r="E138" s="17" t="e">
        <f>+'SCC x Atuacao = Serv. Indústria'!E170/'SCC x Atuacao = Serv. Indústria'!E138-1</f>
        <v>#DIV/0!</v>
      </c>
      <c r="F138" s="17">
        <f>+'SCC x Atuacao = Serv. Indústria'!F170/'SCC x Atuacao = Serv. Indústria'!F138-1</f>
        <v>-1</v>
      </c>
      <c r="G138" s="17">
        <f>+'SCC x Atuacao = Serv. Indústria'!G170/'SCC x Atuacao = Serv. Indústria'!G138-1</f>
        <v>0.54143986351381868</v>
      </c>
      <c r="H138" s="17">
        <f>+'SCC x Atuacao = Serv. Indústria'!H170/'SCC x Atuacao = Serv. Indústria'!H138-1</f>
        <v>-0.12247424417146568</v>
      </c>
      <c r="I138" s="17" t="e">
        <f>+'SCC x Atuacao = Serv. Indústria'!I170/'SCC x Atuacao = Serv. Indústria'!I138-1</f>
        <v>#DIV/0!</v>
      </c>
      <c r="J138" s="17">
        <f>+'SCC x Atuacao = Serv. Indústria'!J170/'SCC x Atuacao = Serv. Indústria'!J138-1</f>
        <v>0.16443484914723827</v>
      </c>
      <c r="K138" s="17">
        <f>+'SCC x Atuacao = Serv. Indústria'!K170/'SCC x Atuacao = Serv. Indústria'!K138-1</f>
        <v>-2.2111633243184325E-2</v>
      </c>
      <c r="L138" s="17">
        <f>+'SCC x Atuacao = Serv. Indústria'!L170/'SCC x Atuacao = Serv. Indústria'!L138-1</f>
        <v>3.3444656828340413E-2</v>
      </c>
      <c r="M138" s="17"/>
    </row>
    <row r="139" spans="1:13" x14ac:dyDescent="0.25">
      <c r="A139" s="124" t="s">
        <v>535</v>
      </c>
      <c r="B139" s="17">
        <f>+'SCC x Atuacao = Serv. Indústria'!B171/'SCC x Atuacao = Serv. Indústria'!B139-1</f>
        <v>0.30425216973205438</v>
      </c>
      <c r="C139" s="17">
        <f>+'SCC x Atuacao = Serv. Indústria'!C171/'SCC x Atuacao = Serv. Indústria'!C139-1</f>
        <v>-0.13931110082281462</v>
      </c>
      <c r="D139" s="17">
        <f>+'SCC x Atuacao = Serv. Indústria'!D171/'SCC x Atuacao = Serv. Indústria'!D139-1</f>
        <v>0.36959733867597078</v>
      </c>
      <c r="E139" s="17" t="e">
        <f>+'SCC x Atuacao = Serv. Indústria'!E171/'SCC x Atuacao = Serv. Indústria'!E139-1</f>
        <v>#DIV/0!</v>
      </c>
      <c r="F139" s="17">
        <f>+'SCC x Atuacao = Serv. Indústria'!F171/'SCC x Atuacao = Serv. Indústria'!F139-1</f>
        <v>-0.15693551223387348</v>
      </c>
      <c r="G139" s="17">
        <f>+'SCC x Atuacao = Serv. Indústria'!G171/'SCC x Atuacao = Serv. Indústria'!G139-1</f>
        <v>0.51411448688849548</v>
      </c>
      <c r="H139" s="17">
        <f>+'SCC x Atuacao = Serv. Indústria'!H171/'SCC x Atuacao = Serv. Indústria'!H139-1</f>
        <v>9.0163657320758483E-2</v>
      </c>
      <c r="I139" s="17">
        <f>+'SCC x Atuacao = Serv. Indústria'!I171/'SCC x Atuacao = Serv. Indústria'!I139-1</f>
        <v>1.5074445686425926</v>
      </c>
      <c r="J139" s="17" t="e">
        <f>+'SCC x Atuacao = Serv. Indústria'!J171/'SCC x Atuacao = Serv. Indústria'!J139-1</f>
        <v>#DIV/0!</v>
      </c>
      <c r="K139" s="17">
        <f>+'SCC x Atuacao = Serv. Indústria'!K171/'SCC x Atuacao = Serv. Indústria'!K139-1</f>
        <v>-0.21114543850075129</v>
      </c>
      <c r="L139" s="17">
        <f>+'SCC x Atuacao = Serv. Indústria'!L171/'SCC x Atuacao = Serv. Indústria'!L139-1</f>
        <v>0.19960209902952286</v>
      </c>
      <c r="M139" s="17"/>
    </row>
    <row r="140" spans="1:13" x14ac:dyDescent="0.25">
      <c r="A140" s="124" t="s">
        <v>536</v>
      </c>
      <c r="B140" s="17">
        <f>+'SCC x Atuacao = Serv. Indústria'!B172/'SCC x Atuacao = Serv. Indústria'!B140-1</f>
        <v>0.14118925720555642</v>
      </c>
      <c r="C140" s="17">
        <f>+'SCC x Atuacao = Serv. Indústria'!C172/'SCC x Atuacao = Serv. Indústria'!C140-1</f>
        <v>0.45922129373564835</v>
      </c>
      <c r="D140" s="17">
        <f>+'SCC x Atuacao = Serv. Indústria'!D172/'SCC x Atuacao = Serv. Indústria'!D140-1</f>
        <v>0.20447186051199151</v>
      </c>
      <c r="E140" s="17">
        <f>+'SCC x Atuacao = Serv. Indústria'!E172/'SCC x Atuacao = Serv. Indústria'!E140-1</f>
        <v>-6.9987591138951033E-2</v>
      </c>
      <c r="F140" s="17">
        <f>+'SCC x Atuacao = Serv. Indústria'!F172/'SCC x Atuacao = Serv. Indústria'!F140-1</f>
        <v>4.1267842325493742E-2</v>
      </c>
      <c r="G140" s="17">
        <f>+'SCC x Atuacao = Serv. Indústria'!G172/'SCC x Atuacao = Serv. Indústria'!G140-1</f>
        <v>0.49901578116772405</v>
      </c>
      <c r="H140" s="17">
        <f>+'SCC x Atuacao = Serv. Indústria'!H172/'SCC x Atuacao = Serv. Indústria'!H140-1</f>
        <v>9.2848342385289495E-2</v>
      </c>
      <c r="I140" s="17">
        <f>+'SCC x Atuacao = Serv. Indústria'!I172/'SCC x Atuacao = Serv. Indústria'!I140-1</f>
        <v>1.5552045850051375</v>
      </c>
      <c r="J140" s="17">
        <f>+'SCC x Atuacao = Serv. Indústria'!J172/'SCC x Atuacao = Serv. Indústria'!J140-1</f>
        <v>-0.30354292236383429</v>
      </c>
      <c r="K140" s="17">
        <f>+'SCC x Atuacao = Serv. Indústria'!K172/'SCC x Atuacao = Serv. Indústria'!K140-1</f>
        <v>-6.6529265298180817E-2</v>
      </c>
      <c r="L140" s="17">
        <f>+'SCC x Atuacao = Serv. Indústria'!L172/'SCC x Atuacao = Serv. Indústria'!L140-1</f>
        <v>0.15550643779557771</v>
      </c>
      <c r="M140" s="17"/>
    </row>
    <row r="141" spans="1:13" x14ac:dyDescent="0.25">
      <c r="A141" s="124" t="s">
        <v>537</v>
      </c>
      <c r="B141" s="17">
        <f>+'SCC x Atuacao = Serv. Indústria'!B173/'SCC x Atuacao = Serv. Indústria'!B141-1</f>
        <v>0.7115788783473822</v>
      </c>
      <c r="C141" s="17">
        <f>+'SCC x Atuacao = Serv. Indústria'!C173/'SCC x Atuacao = Serv. Indústria'!C141-1</f>
        <v>-0.3144642129463896</v>
      </c>
      <c r="D141" s="17">
        <f>+'SCC x Atuacao = Serv. Indústria'!D173/'SCC x Atuacao = Serv. Indústria'!D141-1</f>
        <v>0.29267363407006064</v>
      </c>
      <c r="E141" s="17">
        <f>+'SCC x Atuacao = Serv. Indústria'!E173/'SCC x Atuacao = Serv. Indústria'!E141-1</f>
        <v>0.13154956661258566</v>
      </c>
      <c r="F141" s="17">
        <f>+'SCC x Atuacao = Serv. Indústria'!F173/'SCC x Atuacao = Serv. Indústria'!F141-1</f>
        <v>0.12456558313722721</v>
      </c>
      <c r="G141" s="17">
        <f>+'SCC x Atuacao = Serv. Indústria'!G173/'SCC x Atuacao = Serv. Indústria'!G141-1</f>
        <v>-9.7960115998001585E-2</v>
      </c>
      <c r="H141" s="17">
        <f>+'SCC x Atuacao = Serv. Indústria'!H173/'SCC x Atuacao = Serv. Indústria'!H141-1</f>
        <v>0.19921354973810246</v>
      </c>
      <c r="I141" s="17">
        <f>+'SCC x Atuacao = Serv. Indústria'!I173/'SCC x Atuacao = Serv. Indústria'!I141-1</f>
        <v>0.89591257658751755</v>
      </c>
      <c r="J141" s="17">
        <f>+'SCC x Atuacao = Serv. Indústria'!J173/'SCC x Atuacao = Serv. Indústria'!J141-1</f>
        <v>9.3351208223467319E-2</v>
      </c>
      <c r="K141" s="17">
        <f>+'SCC x Atuacao = Serv. Indústria'!K173/'SCC x Atuacao = Serv. Indústria'!K141-1</f>
        <v>1.3016943640303711</v>
      </c>
      <c r="L141" s="17">
        <f>+'SCC x Atuacao = Serv. Indústria'!L173/'SCC x Atuacao = Serv. Indústria'!L141-1</f>
        <v>0.24815166234813391</v>
      </c>
      <c r="M141" s="17"/>
    </row>
    <row r="142" spans="1:13" x14ac:dyDescent="0.25">
      <c r="A142" s="124" t="s">
        <v>538</v>
      </c>
      <c r="B142" s="17">
        <f>+'SCC x Atuacao = Serv. Indústria'!B174/'SCC x Atuacao = Serv. Indústria'!B142-1</f>
        <v>0.28536001362010177</v>
      </c>
      <c r="C142" s="17">
        <f>+'SCC x Atuacao = Serv. Indústria'!C174/'SCC x Atuacao = Serv. Indústria'!C142-1</f>
        <v>8.1467426498091911E-2</v>
      </c>
      <c r="D142" s="17">
        <f>+'SCC x Atuacao = Serv. Indústria'!D174/'SCC x Atuacao = Serv. Indústria'!D142-1</f>
        <v>0.10669397446635509</v>
      </c>
      <c r="E142" s="17">
        <f>+'SCC x Atuacao = Serv. Indústria'!E174/'SCC x Atuacao = Serv. Indústria'!E142-1</f>
        <v>0.11068019412497776</v>
      </c>
      <c r="F142" s="17">
        <f>+'SCC x Atuacao = Serv. Indústria'!F174/'SCC x Atuacao = Serv. Indústria'!F142-1</f>
        <v>-1.9167839606987203E-3</v>
      </c>
      <c r="G142" s="17">
        <f>+'SCC x Atuacao = Serv. Indústria'!G174/'SCC x Atuacao = Serv. Indústria'!G142-1</f>
        <v>0.41530396190577656</v>
      </c>
      <c r="H142" s="17">
        <f>+'SCC x Atuacao = Serv. Indústria'!H174/'SCC x Atuacao = Serv. Indústria'!H142-1</f>
        <v>0.21069962756042226</v>
      </c>
      <c r="I142" s="17">
        <f>+'SCC x Atuacao = Serv. Indústria'!I174/'SCC x Atuacao = Serv. Indústria'!I142-1</f>
        <v>0.63478226444792862</v>
      </c>
      <c r="J142" s="17">
        <f>+'SCC x Atuacao = Serv. Indústria'!J174/'SCC x Atuacao = Serv. Indústria'!J142-1</f>
        <v>0.17075473756292836</v>
      </c>
      <c r="K142" s="17">
        <f>+'SCC x Atuacao = Serv. Indústria'!K174/'SCC x Atuacao = Serv. Indústria'!K142-1</f>
        <v>-4.667638799902285E-3</v>
      </c>
      <c r="L142" s="17">
        <f>+'SCC x Atuacao = Serv. Indústria'!L174/'SCC x Atuacao = Serv. Indústria'!L142-1</f>
        <v>9.9126987356251917E-2</v>
      </c>
      <c r="M142" s="17"/>
    </row>
    <row r="143" spans="1:13" x14ac:dyDescent="0.25">
      <c r="A143" s="124" t="s">
        <v>539</v>
      </c>
      <c r="B143" s="17">
        <f>+'SCC x Atuacao = Serv. Indústria'!B175/'SCC x Atuacao = Serv. Indústria'!B143-1</f>
        <v>-4.0976793362191843E-3</v>
      </c>
      <c r="C143" s="17">
        <f>+'SCC x Atuacao = Serv. Indústria'!C175/'SCC x Atuacao = Serv. Indústria'!C143-1</f>
        <v>0.13746130871239171</v>
      </c>
      <c r="D143" s="17">
        <f>+'SCC x Atuacao = Serv. Indústria'!D175/'SCC x Atuacao = Serv. Indústria'!D143-1</f>
        <v>4.8846264483088264E-2</v>
      </c>
      <c r="E143" s="17">
        <f>+'SCC x Atuacao = Serv. Indústria'!E175/'SCC x Atuacao = Serv. Indústria'!E143-1</f>
        <v>1.0972944939843803</v>
      </c>
      <c r="F143" s="17">
        <f>+'SCC x Atuacao = Serv. Indústria'!F175/'SCC x Atuacao = Serv. Indústria'!F143-1</f>
        <v>-0.22030741392859488</v>
      </c>
      <c r="G143" s="17">
        <f>+'SCC x Atuacao = Serv. Indústria'!G175/'SCC x Atuacao = Serv. Indústria'!G143-1</f>
        <v>0.15236108491939704</v>
      </c>
      <c r="H143" s="17">
        <f>+'SCC x Atuacao = Serv. Indústria'!H175/'SCC x Atuacao = Serv. Indústria'!H143-1</f>
        <v>0.62421461879581064</v>
      </c>
      <c r="I143" s="17">
        <f>+'SCC x Atuacao = Serv. Indústria'!I175/'SCC x Atuacao = Serv. Indústria'!I143-1</f>
        <v>-4.4599139776575147E-2</v>
      </c>
      <c r="J143" s="17">
        <f>+'SCC x Atuacao = Serv. Indústria'!J175/'SCC x Atuacao = Serv. Indústria'!J143-1</f>
        <v>-0.29775855637021609</v>
      </c>
      <c r="K143" s="17">
        <f>+'SCC x Atuacao = Serv. Indústria'!K175/'SCC x Atuacao = Serv. Indústria'!K143-1</f>
        <v>0.14863395370738863</v>
      </c>
      <c r="L143" s="17">
        <f>+'SCC x Atuacao = Serv. Indústria'!L175/'SCC x Atuacao = Serv. Indústria'!L143-1</f>
        <v>4.1942834511061067E-2</v>
      </c>
      <c r="M143" s="17"/>
    </row>
    <row r="144" spans="1:13" x14ac:dyDescent="0.25">
      <c r="A144" s="124" t="s">
        <v>540</v>
      </c>
      <c r="B144" s="17">
        <f>+'SCC x Atuacao = Serv. Indústria'!B176/'SCC x Atuacao = Serv. Indústria'!B144-1</f>
        <v>0.26275388536243005</v>
      </c>
      <c r="C144" s="17">
        <f>+'SCC x Atuacao = Serv. Indústria'!C176/'SCC x Atuacao = Serv. Indústria'!C144-1</f>
        <v>1.1120688721916232</v>
      </c>
      <c r="D144" s="17">
        <f>+'SCC x Atuacao = Serv. Indústria'!D176/'SCC x Atuacao = Serv. Indústria'!D144-1</f>
        <v>0.13303111087742425</v>
      </c>
      <c r="E144" s="17">
        <f>+'SCC x Atuacao = Serv. Indústria'!E176/'SCC x Atuacao = Serv. Indústria'!E144-1</f>
        <v>9.0369822496407348E-2</v>
      </c>
      <c r="F144" s="17">
        <f>+'SCC x Atuacao = Serv. Indústria'!F176/'SCC x Atuacao = Serv. Indústria'!F144-1</f>
        <v>-0.15809382444611464</v>
      </c>
      <c r="G144" s="17">
        <f>+'SCC x Atuacao = Serv. Indústria'!G176/'SCC x Atuacao = Serv. Indústria'!G144-1</f>
        <v>7.5427181149239964E-2</v>
      </c>
      <c r="H144" s="17">
        <f>+'SCC x Atuacao = Serv. Indústria'!H176/'SCC x Atuacao = Serv. Indústria'!H144-1</f>
        <v>-3.4923989020916646E-2</v>
      </c>
      <c r="I144" s="17">
        <f>+'SCC x Atuacao = Serv. Indústria'!I176/'SCC x Atuacao = Serv. Indústria'!I144-1</f>
        <v>0.27034047620792157</v>
      </c>
      <c r="J144" s="17">
        <f>+'SCC x Atuacao = Serv. Indústria'!J176/'SCC x Atuacao = Serv. Indústria'!J144-1</f>
        <v>5.7739437912723623E-2</v>
      </c>
      <c r="K144" s="17">
        <f>+'SCC x Atuacao = Serv. Indústria'!K176/'SCC x Atuacao = Serv. Indústria'!K144-1</f>
        <v>0.28467222428704519</v>
      </c>
      <c r="L144" s="17">
        <f>+'SCC x Atuacao = Serv. Indústria'!L176/'SCC x Atuacao = Serv. Indústria'!L144-1</f>
        <v>0.13482395011751169</v>
      </c>
      <c r="M144" s="17"/>
    </row>
    <row r="145" spans="1:13" x14ac:dyDescent="0.25">
      <c r="A145" s="124" t="s">
        <v>541</v>
      </c>
      <c r="B145" s="17">
        <f>+'SCC x Atuacao = Serv. Indústria'!B177/'SCC x Atuacao = Serv. Indústria'!B145-1</f>
        <v>9.529675204033583E-2</v>
      </c>
      <c r="C145" s="17">
        <f>+'SCC x Atuacao = Serv. Indústria'!C177/'SCC x Atuacao = Serv. Indústria'!C145-1</f>
        <v>0.15476325625271814</v>
      </c>
      <c r="D145" s="17">
        <f>+'SCC x Atuacao = Serv. Indústria'!D177/'SCC x Atuacao = Serv. Indústria'!D145-1</f>
        <v>7.7438323734949632E-2</v>
      </c>
      <c r="E145" s="17">
        <f>+'SCC x Atuacao = Serv. Indústria'!E177/'SCC x Atuacao = Serv. Indústria'!E145-1</f>
        <v>0.42228746662704486</v>
      </c>
      <c r="F145" s="17">
        <f>+'SCC x Atuacao = Serv. Indústria'!F177/'SCC x Atuacao = Serv. Indústria'!F145-1</f>
        <v>-0.38018652399311392</v>
      </c>
      <c r="G145" s="17">
        <f>+'SCC x Atuacao = Serv. Indústria'!G177/'SCC x Atuacao = Serv. Indústria'!G145-1</f>
        <v>0.32497316262871867</v>
      </c>
      <c r="H145" s="17">
        <f>+'SCC x Atuacao = Serv. Indústria'!H177/'SCC x Atuacao = Serv. Indústria'!H145-1</f>
        <v>0.1152038707203078</v>
      </c>
      <c r="I145" s="17">
        <f>+'SCC x Atuacao = Serv. Indústria'!I177/'SCC x Atuacao = Serv. Indústria'!I145-1</f>
        <v>0.35239965194930023</v>
      </c>
      <c r="J145" s="17">
        <f>+'SCC x Atuacao = Serv. Indústria'!J177/'SCC x Atuacao = Serv. Indústria'!J145-1</f>
        <v>-6.3962101602732413E-2</v>
      </c>
      <c r="K145" s="17">
        <f>+'SCC x Atuacao = Serv. Indústria'!K177/'SCC x Atuacao = Serv. Indústria'!K145-1</f>
        <v>0.15630936952457186</v>
      </c>
      <c r="L145" s="17">
        <f>+'SCC x Atuacao = Serv. Indústria'!L177/'SCC x Atuacao = Serv. Indústria'!L145-1</f>
        <v>1.3465908159189244E-3</v>
      </c>
      <c r="M145" s="17"/>
    </row>
    <row r="146" spans="1:13" x14ac:dyDescent="0.25">
      <c r="A146" s="124" t="s">
        <v>542</v>
      </c>
      <c r="B146" s="17">
        <f>+'SCC x Atuacao = Serv. Indústria'!B178/'SCC x Atuacao = Serv. Indústria'!B146-1</f>
        <v>-0.13119573051885935</v>
      </c>
      <c r="C146" s="17">
        <f>+'SCC x Atuacao = Serv. Indústria'!C178/'SCC x Atuacao = Serv. Indústria'!C146-1</f>
        <v>0.50878668707097785</v>
      </c>
      <c r="D146" s="17">
        <f>+'SCC x Atuacao = Serv. Indústria'!D178/'SCC x Atuacao = Serv. Indústria'!D146-1</f>
        <v>1.8829133711945945E-2</v>
      </c>
      <c r="E146" s="17">
        <f>+'SCC x Atuacao = Serv. Indústria'!E178/'SCC x Atuacao = Serv. Indústria'!E146-1</f>
        <v>-9.5641404538361341E-2</v>
      </c>
      <c r="F146" s="17">
        <f>+'SCC x Atuacao = Serv. Indústria'!F178/'SCC x Atuacao = Serv. Indústria'!F146-1</f>
        <v>-6.4760783235621178E-3</v>
      </c>
      <c r="G146" s="17">
        <f>+'SCC x Atuacao = Serv. Indústria'!G178/'SCC x Atuacao = Serv. Indústria'!G146-1</f>
        <v>0.56274157201478392</v>
      </c>
      <c r="H146" s="17">
        <f>+'SCC x Atuacao = Serv. Indústria'!H178/'SCC x Atuacao = Serv. Indústria'!H146-1</f>
        <v>0.72676448309350805</v>
      </c>
      <c r="I146" s="17">
        <f>+'SCC x Atuacao = Serv. Indústria'!I178/'SCC x Atuacao = Serv. Indústria'!I146-1</f>
        <v>0.1278132767606841</v>
      </c>
      <c r="J146" s="17">
        <f>+'SCC x Atuacao = Serv. Indústria'!J178/'SCC x Atuacao = Serv. Indústria'!J146-1</f>
        <v>-1.0703939091702308E-2</v>
      </c>
      <c r="K146" s="17">
        <f>+'SCC x Atuacao = Serv. Indústria'!K178/'SCC x Atuacao = Serv. Indústria'!K146-1</f>
        <v>0.32021843890625878</v>
      </c>
      <c r="L146" s="17">
        <f>+'SCC x Atuacao = Serv. Indústria'!L178/'SCC x Atuacao = Serv. Indústria'!L146-1</f>
        <v>6.9479584182099874E-2</v>
      </c>
      <c r="M146" s="17"/>
    </row>
    <row r="147" spans="1:13" x14ac:dyDescent="0.25">
      <c r="A147" s="124" t="s">
        <v>543</v>
      </c>
      <c r="B147" s="17">
        <f>+'SCC x Atuacao = Serv. Indústria'!B179/'SCC x Atuacao = Serv. Indústria'!B147-1</f>
        <v>0.33630590906868085</v>
      </c>
      <c r="C147" s="17">
        <f>+'SCC x Atuacao = Serv. Indústria'!C179/'SCC x Atuacao = Serv. Indústria'!C147-1</f>
        <v>0.13710931678414728</v>
      </c>
      <c r="D147" s="17">
        <f>+'SCC x Atuacao = Serv. Indústria'!D179/'SCC x Atuacao = Serv. Indústria'!D147-1</f>
        <v>1.9597822393546682E-3</v>
      </c>
      <c r="E147" s="17">
        <f>+'SCC x Atuacao = Serv. Indústria'!E179/'SCC x Atuacao = Serv. Indústria'!E147-1</f>
        <v>0.43910333526181766</v>
      </c>
      <c r="F147" s="17">
        <f>+'SCC x Atuacao = Serv. Indústria'!F179/'SCC x Atuacao = Serv. Indústria'!F147-1</f>
        <v>-4.1262746437219611E-2</v>
      </c>
      <c r="G147" s="17">
        <f>+'SCC x Atuacao = Serv. Indústria'!G179/'SCC x Atuacao = Serv. Indústria'!G147-1</f>
        <v>0.15757145126767225</v>
      </c>
      <c r="H147" s="17">
        <f>+'SCC x Atuacao = Serv. Indústria'!H179/'SCC x Atuacao = Serv. Indústria'!H147-1</f>
        <v>6.3955567225752796E-2</v>
      </c>
      <c r="I147" s="17" t="e">
        <f>+'SCC x Atuacao = Serv. Indústria'!I179/'SCC x Atuacao = Serv. Indústria'!I147-1</f>
        <v>#DIV/0!</v>
      </c>
      <c r="J147" s="17">
        <f>+'SCC x Atuacao = Serv. Indústria'!J179/'SCC x Atuacao = Serv. Indústria'!J147-1</f>
        <v>-7.693123223149867E-2</v>
      </c>
      <c r="K147" s="17">
        <f>+'SCC x Atuacao = Serv. Indústria'!K179/'SCC x Atuacao = Serv. Indústria'!K147-1</f>
        <v>0.27717060797651993</v>
      </c>
      <c r="L147" s="17">
        <f>+'SCC x Atuacao = Serv. Indústria'!L179/'SCC x Atuacao = Serv. Indústria'!L147-1</f>
        <v>7.7278485141770936E-2</v>
      </c>
      <c r="M147" s="17"/>
    </row>
    <row r="148" spans="1:13" x14ac:dyDescent="0.25">
      <c r="A148" s="124" t="s">
        <v>544</v>
      </c>
      <c r="B148" s="17">
        <f>+'SCC x Atuacao = Serv. Indústria'!B180/'SCC x Atuacao = Serv. Indústria'!B148-1</f>
        <v>-7.1934581529639385E-2</v>
      </c>
      <c r="C148" s="17">
        <f>+'SCC x Atuacao = Serv. Indústria'!C180/'SCC x Atuacao = Serv. Indústria'!C148-1</f>
        <v>0.2174884825908403</v>
      </c>
      <c r="D148" s="17">
        <f>+'SCC x Atuacao = Serv. Indústria'!D180/'SCC x Atuacao = Serv. Indústria'!D148-1</f>
        <v>-4.18792272939148E-2</v>
      </c>
      <c r="E148" s="17">
        <f>+'SCC x Atuacao = Serv. Indústria'!E180/'SCC x Atuacao = Serv. Indústria'!E148-1</f>
        <v>0.23816255093023497</v>
      </c>
      <c r="F148" s="17">
        <f>+'SCC x Atuacao = Serv. Indústria'!F180/'SCC x Atuacao = Serv. Indústria'!F148-1</f>
        <v>-0.23112787391344092</v>
      </c>
      <c r="G148" s="17">
        <f>+'SCC x Atuacao = Serv. Indústria'!G180/'SCC x Atuacao = Serv. Indústria'!G148-1</f>
        <v>7.944740826505603E-2</v>
      </c>
      <c r="H148" s="17">
        <f>+'SCC x Atuacao = Serv. Indústria'!H180/'SCC x Atuacao = Serv. Indústria'!H148-1</f>
        <v>-0.22938825831666432</v>
      </c>
      <c r="I148" s="17">
        <f>+'SCC x Atuacao = Serv. Indústria'!I180/'SCC x Atuacao = Serv. Indústria'!I148-1</f>
        <v>0.77181796277523662</v>
      </c>
      <c r="J148" s="17">
        <f>+'SCC x Atuacao = Serv. Indústria'!J180/'SCC x Atuacao = Serv. Indústria'!J148-1</f>
        <v>2.5995942516929826E-2</v>
      </c>
      <c r="K148" s="17">
        <f>+'SCC x Atuacao = Serv. Indústria'!K180/'SCC x Atuacao = Serv. Indústria'!K148-1</f>
        <v>0.11276044238762628</v>
      </c>
      <c r="L148" s="17">
        <f>+'SCC x Atuacao = Serv. Indústria'!L180/'SCC x Atuacao = Serv. Indústria'!L148-1</f>
        <v>-2.2519436011344651E-2</v>
      </c>
      <c r="M148" s="17"/>
    </row>
    <row r="149" spans="1:13" x14ac:dyDescent="0.25">
      <c r="A149" s="124" t="s">
        <v>545</v>
      </c>
      <c r="B149" s="17">
        <f>+'SCC x Atuacao = Serv. Indústria'!B181/'SCC x Atuacao = Serv. Indústria'!B149-1</f>
        <v>5.1007439660561316E-2</v>
      </c>
      <c r="C149" s="17">
        <f>+'SCC x Atuacao = Serv. Indústria'!C181/'SCC x Atuacao = Serv. Indústria'!C149-1</f>
        <v>0.31327184475320746</v>
      </c>
      <c r="D149" s="17">
        <f>+'SCC x Atuacao = Serv. Indústria'!D181/'SCC x Atuacao = Serv. Indústria'!D149-1</f>
        <v>1.1812358870129103E-3</v>
      </c>
      <c r="E149" s="17">
        <f>+'SCC x Atuacao = Serv. Indústria'!E181/'SCC x Atuacao = Serv. Indústria'!E149-1</f>
        <v>-0.16476382427853642</v>
      </c>
      <c r="F149" s="17">
        <f>+'SCC x Atuacao = Serv. Indústria'!F181/'SCC x Atuacao = Serv. Indústria'!F149-1</f>
        <v>1.8066820834246045E-3</v>
      </c>
      <c r="G149" s="17">
        <f>+'SCC x Atuacao = Serv. Indústria'!G181/'SCC x Atuacao = Serv. Indústria'!G149-1</f>
        <v>0.13918985526558303</v>
      </c>
      <c r="H149" s="17">
        <f>+'SCC x Atuacao = Serv. Indústria'!H181/'SCC x Atuacao = Serv. Indústria'!H149-1</f>
        <v>1.2326598003209233E-2</v>
      </c>
      <c r="I149" s="17">
        <f>+'SCC x Atuacao = Serv. Indústria'!I181/'SCC x Atuacao = Serv. Indústria'!I149-1</f>
        <v>0.39538016635786621</v>
      </c>
      <c r="J149" s="17">
        <f>+'SCC x Atuacao = Serv. Indústria'!J181/'SCC x Atuacao = Serv. Indústria'!J149-1</f>
        <v>0.11755700713696093</v>
      </c>
      <c r="K149" s="17">
        <f>+'SCC x Atuacao = Serv. Indústria'!K181/'SCC x Atuacao = Serv. Indústria'!K149-1</f>
        <v>6.9561018295880572E-2</v>
      </c>
      <c r="L149" s="17">
        <f>+'SCC x Atuacao = Serv. Indústria'!L181/'SCC x Atuacao = Serv. Indústria'!L149-1</f>
        <v>3.1959011878455845E-2</v>
      </c>
      <c r="M149" s="17"/>
    </row>
    <row r="150" spans="1:13" x14ac:dyDescent="0.25">
      <c r="A150" s="124" t="s">
        <v>546</v>
      </c>
      <c r="B150" s="17">
        <f>+'SCC x Atuacao = Serv. Indústria'!B182/'SCC x Atuacao = Serv. Indústria'!B150-1</f>
        <v>-1.2578709793642728E-2</v>
      </c>
      <c r="C150" s="17">
        <f>+'SCC x Atuacao = Serv. Indústria'!C182/'SCC x Atuacao = Serv. Indústria'!C150-1</f>
        <v>1.8364884936645787E-3</v>
      </c>
      <c r="D150" s="17">
        <f>+'SCC x Atuacao = Serv. Indústria'!D182/'SCC x Atuacao = Serv. Indústria'!D150-1</f>
        <v>-2.5386749720107682E-3</v>
      </c>
      <c r="E150" s="17">
        <f>+'SCC x Atuacao = Serv. Indústria'!E182/'SCC x Atuacao = Serv. Indústria'!E150-1</f>
        <v>0.54444894417286371</v>
      </c>
      <c r="F150" s="17">
        <f>+'SCC x Atuacao = Serv. Indústria'!F182/'SCC x Atuacao = Serv. Indústria'!F150-1</f>
        <v>-1.4212881679872447E-2</v>
      </c>
      <c r="G150" s="17">
        <f>+'SCC x Atuacao = Serv. Indústria'!G182/'SCC x Atuacao = Serv. Indústria'!G150-1</f>
        <v>0.13290871402833937</v>
      </c>
      <c r="H150" s="17">
        <f>+'SCC x Atuacao = Serv. Indústria'!H182/'SCC x Atuacao = Serv. Indústria'!H150-1</f>
        <v>0.19625014638917992</v>
      </c>
      <c r="I150" s="17">
        <f>+'SCC x Atuacao = Serv. Indústria'!I182/'SCC x Atuacao = Serv. Indústria'!I150-1</f>
        <v>0.30972273010634765</v>
      </c>
      <c r="J150" s="17">
        <f>+'SCC x Atuacao = Serv. Indústria'!J182/'SCC x Atuacao = Serv. Indústria'!J150-1</f>
        <v>0.2958554427732254</v>
      </c>
      <c r="K150" s="17">
        <f>+'SCC x Atuacao = Serv. Indústria'!K182/'SCC x Atuacao = Serv. Indústria'!K150-1</f>
        <v>0.18190463213328734</v>
      </c>
      <c r="L150" s="17">
        <f>+'SCC x Atuacao = Serv. Indústria'!L182/'SCC x Atuacao = Serv. Indústria'!L150-1</f>
        <v>2.9517756254386462E-2</v>
      </c>
      <c r="M150" s="17"/>
    </row>
    <row r="151" spans="1:13" x14ac:dyDescent="0.25">
      <c r="A151" s="124" t="s">
        <v>547</v>
      </c>
      <c r="B151" s="17">
        <f>+'SCC x Atuacao = Serv. Indústria'!B183/'SCC x Atuacao = Serv. Indústria'!B151-1</f>
        <v>0.27537101868297831</v>
      </c>
      <c r="C151" s="17">
        <f>+'SCC x Atuacao = Serv. Indústria'!C183/'SCC x Atuacao = Serv. Indústria'!C151-1</f>
        <v>-2.6800145987013413E-2</v>
      </c>
      <c r="D151" s="17">
        <f>+'SCC x Atuacao = Serv. Indústria'!D183/'SCC x Atuacao = Serv. Indústria'!D151-1</f>
        <v>8.236531332553132E-2</v>
      </c>
      <c r="E151" s="17">
        <f>+'SCC x Atuacao = Serv. Indústria'!E183/'SCC x Atuacao = Serv. Indústria'!E151-1</f>
        <v>0.40571393228900354</v>
      </c>
      <c r="F151" s="17">
        <f>+'SCC x Atuacao = Serv. Indústria'!F183/'SCC x Atuacao = Serv. Indústria'!F151-1</f>
        <v>-7.0426496909549607E-2</v>
      </c>
      <c r="G151" s="17">
        <f>+'SCC x Atuacao = Serv. Indústria'!G183/'SCC x Atuacao = Serv. Indústria'!G151-1</f>
        <v>9.3788818650661909E-2</v>
      </c>
      <c r="H151" s="17">
        <f>+'SCC x Atuacao = Serv. Indústria'!H183/'SCC x Atuacao = Serv. Indústria'!H151-1</f>
        <v>-9.2248186421312828E-2</v>
      </c>
      <c r="I151" s="17">
        <f>+'SCC x Atuacao = Serv. Indústria'!I183/'SCC x Atuacao = Serv. Indústria'!I151-1</f>
        <v>-0.39263154061886885</v>
      </c>
      <c r="J151" s="17">
        <f>+'SCC x Atuacao = Serv. Indústria'!J183/'SCC x Atuacao = Serv. Indústria'!J151-1</f>
        <v>0.15509619586071577</v>
      </c>
      <c r="K151" s="17">
        <f>+'SCC x Atuacao = Serv. Indústria'!K183/'SCC x Atuacao = Serv. Indústria'!K151-1</f>
        <v>4.1598462851380136E-2</v>
      </c>
      <c r="L151" s="17">
        <f>+'SCC x Atuacao = Serv. Indústria'!L183/'SCC x Atuacao = Serv. Indústria'!L151-1</f>
        <v>5.3585139242366742E-2</v>
      </c>
      <c r="M151" s="17"/>
    </row>
    <row r="152" spans="1:13" x14ac:dyDescent="0.25">
      <c r="A152" s="124" t="s">
        <v>548</v>
      </c>
      <c r="B152" s="17">
        <f>+'SCC x Atuacao = Serv. Indústria'!B184/'SCC x Atuacao = Serv. Indústria'!B152-1</f>
        <v>0.37235866742975854</v>
      </c>
      <c r="C152" s="17">
        <f>+'SCC x Atuacao = Serv. Indústria'!C184/'SCC x Atuacao = Serv. Indústria'!C152-1</f>
        <v>0.13608144369418973</v>
      </c>
      <c r="D152" s="17">
        <f>+'SCC x Atuacao = Serv. Indústria'!D184/'SCC x Atuacao = Serv. Indústria'!D152-1</f>
        <v>5.2710693374041107E-2</v>
      </c>
      <c r="E152" s="17">
        <f>+'SCC x Atuacao = Serv. Indústria'!E184/'SCC x Atuacao = Serv. Indústria'!E152-1</f>
        <v>2.5627183227355133E-2</v>
      </c>
      <c r="F152" s="17">
        <f>+'SCC x Atuacao = Serv. Indústria'!F184/'SCC x Atuacao = Serv. Indústria'!F152-1</f>
        <v>-3.4103003275776422E-2</v>
      </c>
      <c r="G152" s="17">
        <f>+'SCC x Atuacao = Serv. Indústria'!G184/'SCC x Atuacao = Serv. Indústria'!G152-1</f>
        <v>5.6514737307743479E-2</v>
      </c>
      <c r="H152" s="17">
        <f>+'SCC x Atuacao = Serv. Indústria'!H184/'SCC x Atuacao = Serv. Indústria'!H152-1</f>
        <v>-2.3571806546804908E-3</v>
      </c>
      <c r="I152" s="17">
        <f>+'SCC x Atuacao = Serv. Indústria'!I184/'SCC x Atuacao = Serv. Indústria'!I152-1</f>
        <v>0.39595103806124765</v>
      </c>
      <c r="J152" s="17">
        <f>+'SCC x Atuacao = Serv. Indústria'!J184/'SCC x Atuacao = Serv. Indústria'!J152-1</f>
        <v>0.18407555746494686</v>
      </c>
      <c r="K152" s="17">
        <f>+'SCC x Atuacao = Serv. Indústria'!K184/'SCC x Atuacao = Serv. Indústria'!K152-1</f>
        <v>0.15175351692587391</v>
      </c>
      <c r="L152" s="17">
        <f>+'SCC x Atuacao = Serv. Indústria'!L184/'SCC x Atuacao = Serv. Indústria'!L152-1</f>
        <v>7.7604117128689865E-2</v>
      </c>
      <c r="M152" s="17"/>
    </row>
    <row r="153" spans="1:13" x14ac:dyDescent="0.25">
      <c r="A153" s="124" t="s">
        <v>549</v>
      </c>
      <c r="B153" s="17">
        <f>+'SCC x Atuacao = Serv. Indústria'!B185/'SCC x Atuacao = Serv. Indústria'!B153-1</f>
        <v>0.2507705375312137</v>
      </c>
      <c r="C153" s="17">
        <f>+'SCC x Atuacao = Serv. Indústria'!C185/'SCC x Atuacao = Serv. Indústria'!C153-1</f>
        <v>0.12080548546082248</v>
      </c>
      <c r="D153" s="17">
        <f>+'SCC x Atuacao = Serv. Indústria'!D185/'SCC x Atuacao = Serv. Indústria'!D153-1</f>
        <v>1.5823606646634181E-2</v>
      </c>
      <c r="E153" s="17">
        <f>+'SCC x Atuacao = Serv. Indústria'!E185/'SCC x Atuacao = Serv. Indústria'!E153-1</f>
        <v>0.404472219428337</v>
      </c>
      <c r="F153" s="17">
        <f>+'SCC x Atuacao = Serv. Indústria'!F185/'SCC x Atuacao = Serv. Indústria'!F153-1</f>
        <v>0.22228861712524539</v>
      </c>
      <c r="G153" s="17">
        <f>+'SCC x Atuacao = Serv. Indústria'!G185/'SCC x Atuacao = Serv. Indústria'!G153-1</f>
        <v>0.10645964669199115</v>
      </c>
      <c r="H153" s="17">
        <f>+'SCC x Atuacao = Serv. Indústria'!H185/'SCC x Atuacao = Serv. Indústria'!H153-1</f>
        <v>-7.2511931143937725E-2</v>
      </c>
      <c r="I153" s="17">
        <f>+'SCC x Atuacao = Serv. Indústria'!I185/'SCC x Atuacao = Serv. Indústria'!I153-1</f>
        <v>0.37775957292316531</v>
      </c>
      <c r="J153" s="17">
        <f>+'SCC x Atuacao = Serv. Indústria'!J185/'SCC x Atuacao = Serv. Indústria'!J153-1</f>
        <v>5.2046969021505962E-2</v>
      </c>
      <c r="K153" s="17">
        <f>+'SCC x Atuacao = Serv. Indústria'!K185/'SCC x Atuacao = Serv. Indústria'!K153-1</f>
        <v>9.7629895422325141E-2</v>
      </c>
      <c r="L153" s="17">
        <f>+'SCC x Atuacao = Serv. Indústria'!L185/'SCC x Atuacao = Serv. Indústria'!L153-1</f>
        <v>0.10429880631675004</v>
      </c>
      <c r="M153" s="17"/>
    </row>
    <row r="154" spans="1:13" x14ac:dyDescent="0.25">
      <c r="A154" s="124" t="s">
        <v>550</v>
      </c>
      <c r="B154" s="17">
        <f>+'SCC x Atuacao = Serv. Indústria'!B186/'SCC x Atuacao = Serv. Indústria'!B154-1</f>
        <v>0.32717477925037186</v>
      </c>
      <c r="C154" s="17">
        <f>+'SCC x Atuacao = Serv. Indústria'!C186/'SCC x Atuacao = Serv. Indústria'!C154-1</f>
        <v>-2.9440901492145399E-2</v>
      </c>
      <c r="D154" s="17">
        <f>+'SCC x Atuacao = Serv. Indústria'!D186/'SCC x Atuacao = Serv. Indústria'!D154-1</f>
        <v>5.8190221921009977E-2</v>
      </c>
      <c r="E154" s="17">
        <f>+'SCC x Atuacao = Serv. Indústria'!E186/'SCC x Atuacao = Serv. Indústria'!E154-1</f>
        <v>0.23455290511499616</v>
      </c>
      <c r="F154" s="17">
        <f>+'SCC x Atuacao = Serv. Indústria'!F186/'SCC x Atuacao = Serv. Indústria'!F154-1</f>
        <v>-6.7731572947253516E-2</v>
      </c>
      <c r="G154" s="17">
        <f>+'SCC x Atuacao = Serv. Indústria'!G186/'SCC x Atuacao = Serv. Indústria'!G154-1</f>
        <v>0.10051954909740957</v>
      </c>
      <c r="H154" s="17">
        <f>+'SCC x Atuacao = Serv. Indústria'!H186/'SCC x Atuacao = Serv. Indústria'!H154-1</f>
        <v>2.6706072023749972E-2</v>
      </c>
      <c r="I154" s="17">
        <f>+'SCC x Atuacao = Serv. Indústria'!I186/'SCC x Atuacao = Serv. Indústria'!I154-1</f>
        <v>7.0311058000838367E-2</v>
      </c>
      <c r="J154" s="17">
        <f>+'SCC x Atuacao = Serv. Indústria'!J186/'SCC x Atuacao = Serv. Indústria'!J154-1</f>
        <v>-2.5212927489889014E-2</v>
      </c>
      <c r="K154" s="17">
        <f>+'SCC x Atuacao = Serv. Indústria'!K186/'SCC x Atuacao = Serv. Indústria'!K154-1</f>
        <v>0.17569459841109003</v>
      </c>
      <c r="L154" s="17">
        <f>+'SCC x Atuacao = Serv. Indústria'!L186/'SCC x Atuacao = Serv. Indústria'!L154-1</f>
        <v>6.4023738872539315E-2</v>
      </c>
      <c r="M154" s="17"/>
    </row>
    <row r="155" spans="1:13" x14ac:dyDescent="0.25">
      <c r="A155" s="124" t="s">
        <v>551</v>
      </c>
      <c r="B155" s="17">
        <f>+'SCC x Atuacao = Serv. Indústria'!B187/'SCC x Atuacao = Serv. Indústria'!B155-1</f>
        <v>0.17525799939023767</v>
      </c>
      <c r="C155" s="17">
        <f>+'SCC x Atuacao = Serv. Indústria'!C187/'SCC x Atuacao = Serv. Indústria'!C155-1</f>
        <v>-0.18862238072793502</v>
      </c>
      <c r="D155" s="17">
        <f>+'SCC x Atuacao = Serv. Indústria'!D187/'SCC x Atuacao = Serv. Indústria'!D155-1</f>
        <v>-5.8175012671528692E-2</v>
      </c>
      <c r="E155" s="17">
        <f>+'SCC x Atuacao = Serv. Indústria'!E187/'SCC x Atuacao = Serv. Indústria'!E155-1</f>
        <v>-0.16409396626211059</v>
      </c>
      <c r="F155" s="17">
        <f>+'SCC x Atuacao = Serv. Indústria'!F187/'SCC x Atuacao = Serv. Indústria'!F155-1</f>
        <v>-0.10087413061563066</v>
      </c>
      <c r="G155" s="17">
        <f>+'SCC x Atuacao = Serv. Indústria'!G187/'SCC x Atuacao = Serv. Indústria'!G155-1</f>
        <v>5.4150186980242321E-2</v>
      </c>
      <c r="H155" s="17">
        <f>+'SCC x Atuacao = Serv. Indústria'!H187/'SCC x Atuacao = Serv. Indústria'!H155-1</f>
        <v>0.10404684246212725</v>
      </c>
      <c r="I155" s="17">
        <f>+'SCC x Atuacao = Serv. Indústria'!I187/'SCC x Atuacao = Serv. Indústria'!I155-1</f>
        <v>0.14994065533020273</v>
      </c>
      <c r="J155" s="17">
        <f>+'SCC x Atuacao = Serv. Indústria'!J187/'SCC x Atuacao = Serv. Indústria'!J155-1</f>
        <v>-2.1811371894945086E-2</v>
      </c>
      <c r="K155" s="17">
        <f>+'SCC x Atuacao = Serv. Indústria'!K187/'SCC x Atuacao = Serv. Indústria'!K155-1</f>
        <v>2.0596826969573767E-2</v>
      </c>
      <c r="L155" s="17">
        <f>+'SCC x Atuacao = Serv. Indústria'!L187/'SCC x Atuacao = Serv. Indústria'!L155-1</f>
        <v>-3.1098388320966119E-2</v>
      </c>
      <c r="M155" s="17"/>
    </row>
    <row r="156" spans="1:13" x14ac:dyDescent="0.25">
      <c r="A156" s="124" t="s">
        <v>552</v>
      </c>
      <c r="B156" s="17">
        <f>+'SCC x Atuacao = Serv. Indústria'!B188/'SCC x Atuacao = Serv. Indústria'!B156-1</f>
        <v>0.21199993911271364</v>
      </c>
      <c r="C156" s="17">
        <f>+'SCC x Atuacao = Serv. Indústria'!C188/'SCC x Atuacao = Serv. Indústria'!C156-1</f>
        <v>0.22233168363495359</v>
      </c>
      <c r="D156" s="17">
        <f>+'SCC x Atuacao = Serv. Indústria'!D188/'SCC x Atuacao = Serv. Indústria'!D156-1</f>
        <v>-1.2470697762088978E-2</v>
      </c>
      <c r="E156" s="17">
        <f>+'SCC x Atuacao = Serv. Indústria'!E188/'SCC x Atuacao = Serv. Indústria'!E156-1</f>
        <v>1.2019442948920576</v>
      </c>
      <c r="F156" s="17">
        <f>+'SCC x Atuacao = Serv. Indústria'!F188/'SCC x Atuacao = Serv. Indústria'!F156-1</f>
        <v>1.3537435586292723E-2</v>
      </c>
      <c r="G156" s="17">
        <f>+'SCC x Atuacao = Serv. Indústria'!G188/'SCC x Atuacao = Serv. Indústria'!G156-1</f>
        <v>0.19337215432110022</v>
      </c>
      <c r="H156" s="17">
        <f>+'SCC x Atuacao = Serv. Indústria'!H188/'SCC x Atuacao = Serv. Indústria'!H156-1</f>
        <v>0.19465593433821593</v>
      </c>
      <c r="I156" s="17">
        <f>+'SCC x Atuacao = Serv. Indústria'!I188/'SCC x Atuacao = Serv. Indústria'!I156-1</f>
        <v>0.53879563838697808</v>
      </c>
      <c r="J156" s="17">
        <f>+'SCC x Atuacao = Serv. Indústria'!J188/'SCC x Atuacao = Serv. Indústria'!J156-1</f>
        <v>0.56226425212526498</v>
      </c>
      <c r="K156" s="17">
        <f>+'SCC x Atuacao = Serv. Indústria'!K188/'SCC x Atuacao = Serv. Indústria'!K156-1</f>
        <v>0.15630445406705107</v>
      </c>
      <c r="L156" s="17">
        <f>+'SCC x Atuacao = Serv. Indústria'!L188/'SCC x Atuacao = Serv. Indústria'!L156-1</f>
        <v>4.4623627308977953E-2</v>
      </c>
      <c r="M156" s="17"/>
    </row>
    <row r="157" spans="1:13" x14ac:dyDescent="0.25">
      <c r="A157" s="124" t="s">
        <v>553</v>
      </c>
      <c r="B157" s="17">
        <f>+'SCC x Atuacao = Serv. Indústria'!B189/'SCC x Atuacao = Serv. Indústria'!B157-1</f>
        <v>0.18727179983297648</v>
      </c>
      <c r="C157" s="17">
        <f>+'SCC x Atuacao = Serv. Indústria'!C189/'SCC x Atuacao = Serv. Indústria'!C157-1</f>
        <v>-0.66081145687810683</v>
      </c>
      <c r="D157" s="17">
        <f>+'SCC x Atuacao = Serv. Indústria'!D189/'SCC x Atuacao = Serv. Indústria'!D157-1</f>
        <v>0.14289986403902466</v>
      </c>
      <c r="E157" s="17">
        <f>+'SCC x Atuacao = Serv. Indústria'!E189/'SCC x Atuacao = Serv. Indústria'!E157-1</f>
        <v>1.4189914126298042</v>
      </c>
      <c r="F157" s="17">
        <f>+'SCC x Atuacao = Serv. Indústria'!F189/'SCC x Atuacao = Serv. Indústria'!F157-1</f>
        <v>-3.9745685205507031E-2</v>
      </c>
      <c r="G157" s="17">
        <f>+'SCC x Atuacao = Serv. Indústria'!G189/'SCC x Atuacao = Serv. Indústria'!G157-1</f>
        <v>0.19319329774781169</v>
      </c>
      <c r="H157" s="17">
        <f>+'SCC x Atuacao = Serv. Indústria'!H189/'SCC x Atuacao = Serv. Indústria'!H157-1</f>
        <v>-5.7831152568054711E-2</v>
      </c>
      <c r="I157" s="17">
        <f>+'SCC x Atuacao = Serv. Indústria'!I189/'SCC x Atuacao = Serv. Indústria'!I157-1</f>
        <v>8.8088968228016151E-2</v>
      </c>
      <c r="J157" s="17">
        <f>+'SCC x Atuacao = Serv. Indústria'!J189/'SCC x Atuacao = Serv. Indústria'!J157-1</f>
        <v>-0.85651922173901573</v>
      </c>
      <c r="K157" s="17">
        <f>+'SCC x Atuacao = Serv. Indústria'!K189/'SCC x Atuacao = Serv. Indústria'!K157-1</f>
        <v>0.26473246816247653</v>
      </c>
      <c r="L157" s="17">
        <f>+'SCC x Atuacao = Serv. Indústria'!L189/'SCC x Atuacao = Serv. Indústria'!L157-1</f>
        <v>0.12821831402262385</v>
      </c>
      <c r="M157" s="17"/>
    </row>
    <row r="158" spans="1:13" x14ac:dyDescent="0.25">
      <c r="A158" s="124" t="s">
        <v>554</v>
      </c>
      <c r="B158" s="17">
        <f>+'SCC x Atuacao = Serv. Indústria'!B190/'SCC x Atuacao = Serv. Indústria'!B158-1</f>
        <v>0.35830192680714901</v>
      </c>
      <c r="C158" s="17">
        <f>+'SCC x Atuacao = Serv. Indústria'!C190/'SCC x Atuacao = Serv. Indústria'!C158-1</f>
        <v>0.5820027771184626</v>
      </c>
      <c r="D158" s="17">
        <f>+'SCC x Atuacao = Serv. Indústria'!D190/'SCC x Atuacao = Serv. Indústria'!D158-1</f>
        <v>-7.9330809360796173E-2</v>
      </c>
      <c r="E158" s="17">
        <f>+'SCC x Atuacao = Serv. Indústria'!E190/'SCC x Atuacao = Serv. Indústria'!E158-1</f>
        <v>0.92853015053010113</v>
      </c>
      <c r="F158" s="17">
        <f>+'SCC x Atuacao = Serv. Indústria'!F190/'SCC x Atuacao = Serv. Indústria'!F158-1</f>
        <v>-0.1384630142786667</v>
      </c>
      <c r="G158" s="17">
        <f>+'SCC x Atuacao = Serv. Indústria'!G190/'SCC x Atuacao = Serv. Indústria'!G158-1</f>
        <v>0.18320280911999354</v>
      </c>
      <c r="H158" s="17">
        <f>+'SCC x Atuacao = Serv. Indústria'!H190/'SCC x Atuacao = Serv. Indústria'!H158-1</f>
        <v>0.12085419764753502</v>
      </c>
      <c r="I158" s="17">
        <f>+'SCC x Atuacao = Serv. Indústria'!I190/'SCC x Atuacao = Serv. Indústria'!I158-1</f>
        <v>1.4682845825141597</v>
      </c>
      <c r="J158" s="17">
        <f>+'SCC x Atuacao = Serv. Indústria'!J190/'SCC x Atuacao = Serv. Indústria'!J158-1</f>
        <v>-0.4102841086247041</v>
      </c>
      <c r="K158" s="17">
        <f>+'SCC x Atuacao = Serv. Indústria'!K190/'SCC x Atuacao = Serv. Indústria'!K158-1</f>
        <v>-2.0553174731121393E-2</v>
      </c>
      <c r="L158" s="17">
        <f>+'SCC x Atuacao = Serv. Indústria'!L190/'SCC x Atuacao = Serv. Indústria'!L158-1</f>
        <v>-1.599629683892112E-2</v>
      </c>
      <c r="M158" s="17"/>
    </row>
    <row r="159" spans="1:13" x14ac:dyDescent="0.25">
      <c r="A159" s="124" t="s">
        <v>555</v>
      </c>
      <c r="B159" s="17">
        <f>+'SCC x Atuacao = Serv. Indústria'!B191/'SCC x Atuacao = Serv. Indústria'!B159-1</f>
        <v>7.7207976699280367E-2</v>
      </c>
      <c r="C159" s="17">
        <f>+'SCC x Atuacao = Serv. Indústria'!C191/'SCC x Atuacao = Serv. Indústria'!C159-1</f>
        <v>0.22708453439612453</v>
      </c>
      <c r="D159" s="17">
        <f>+'SCC x Atuacao = Serv. Indústria'!D191/'SCC x Atuacao = Serv. Indústria'!D159-1</f>
        <v>7.7087073603362422E-2</v>
      </c>
      <c r="E159" s="17">
        <f>+'SCC x Atuacao = Serv. Indústria'!E191/'SCC x Atuacao = Serv. Indústria'!E159-1</f>
        <v>0.85014622199702039</v>
      </c>
      <c r="F159" s="17">
        <f>+'SCC x Atuacao = Serv. Indústria'!F191/'SCC x Atuacao = Serv. Indústria'!F159-1</f>
        <v>-5.0705431086483732E-2</v>
      </c>
      <c r="G159" s="17">
        <f>+'SCC x Atuacao = Serv. Indústria'!G191/'SCC x Atuacao = Serv. Indústria'!G159-1</f>
        <v>-7.3067215112850636E-2</v>
      </c>
      <c r="H159" s="17">
        <f>+'SCC x Atuacao = Serv. Indústria'!H191/'SCC x Atuacao = Serv. Indústria'!H159-1</f>
        <v>-3.7946931428441411E-2</v>
      </c>
      <c r="I159" s="17">
        <f>+'SCC x Atuacao = Serv. Indústria'!I191/'SCC x Atuacao = Serv. Indústria'!I159-1</f>
        <v>-6.615065379192997E-2</v>
      </c>
      <c r="J159" s="17">
        <f>+'SCC x Atuacao = Serv. Indústria'!J191/'SCC x Atuacao = Serv. Indústria'!J159-1</f>
        <v>-0.17890096110345433</v>
      </c>
      <c r="K159" s="17">
        <f>+'SCC x Atuacao = Serv. Indústria'!K191/'SCC x Atuacao = Serv. Indústria'!K159-1</f>
        <v>-0.51626063840006398</v>
      </c>
      <c r="L159" s="17">
        <f>+'SCC x Atuacao = Serv. Indústria'!L191/'SCC x Atuacao = Serv. Indústria'!L159-1</f>
        <v>-9.6729655000039716E-2</v>
      </c>
      <c r="M159" s="17"/>
    </row>
    <row r="160" spans="1:13" x14ac:dyDescent="0.25">
      <c r="A160" s="124" t="s">
        <v>95</v>
      </c>
      <c r="B160" s="17">
        <f>+'SCC x Atuacao = Serv. Indústria'!B192/'SCC x Atuacao = Serv. Indústria'!B160-1</f>
        <v>0.26584197965351497</v>
      </c>
      <c r="C160" s="17">
        <f>+'SCC x Atuacao = Serv. Indústria'!C192/'SCC x Atuacao = Serv. Indústria'!C160-1</f>
        <v>8.1282814766453715E-2</v>
      </c>
      <c r="D160" s="17">
        <f>+'SCC x Atuacao = Serv. Indústria'!D192/'SCC x Atuacao = Serv. Indústria'!D160-1</f>
        <v>5.1749172212139039E-2</v>
      </c>
      <c r="E160" s="17">
        <f>+'SCC x Atuacao = Serv. Indústria'!E192/'SCC x Atuacao = Serv. Indústria'!E160-1</f>
        <v>8.6727398650091603E-2</v>
      </c>
      <c r="F160" s="17">
        <f>+'SCC x Atuacao = Serv. Indústria'!F192/'SCC x Atuacao = Serv. Indústria'!F160-1</f>
        <v>-4.0239505380062046E-2</v>
      </c>
      <c r="G160" s="17">
        <f>+'SCC x Atuacao = Serv. Indústria'!G192/'SCC x Atuacao = Serv. Indústria'!G160-1</f>
        <v>8.4695696647953733E-2</v>
      </c>
      <c r="H160" s="17">
        <f>+'SCC x Atuacao = Serv. Indústria'!H192/'SCC x Atuacao = Serv. Indústria'!H160-1</f>
        <v>9.4164553546614016E-3</v>
      </c>
      <c r="I160" s="17">
        <f>+'SCC x Atuacao = Serv. Indústria'!I192/'SCC x Atuacao = Serv. Indústria'!I160-1</f>
        <v>0.1847374229027865</v>
      </c>
      <c r="J160" s="17">
        <f>+'SCC x Atuacao = Serv. Indústria'!J192/'SCC x Atuacao = Serv. Indústria'!J160-1</f>
        <v>6.4968594534306146E-2</v>
      </c>
      <c r="K160" s="17">
        <f>+'SCC x Atuacao = Serv. Indústria'!K192/'SCC x Atuacao = Serv. Indústria'!K160-1</f>
        <v>8.8142326707598029E-2</v>
      </c>
      <c r="L160" s="17">
        <f>+'SCC x Atuacao = Serv. Indústria'!L192/'SCC x Atuacao = Serv. Indústria'!L160-1</f>
        <v>5.480676453891542E-2</v>
      </c>
      <c r="M160" s="17"/>
    </row>
    <row r="161" spans="1:13" x14ac:dyDescent="0.25">
      <c r="A161" s="22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</row>
    <row r="162" spans="1:13" x14ac:dyDescent="0.25">
      <c r="A162" s="12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M162" s="17"/>
    </row>
    <row r="163" spans="1:13" s="124" customFormat="1" x14ac:dyDescent="0.25">
      <c r="B163" s="124">
        <v>2013</v>
      </c>
      <c r="C163" s="124">
        <v>2013</v>
      </c>
      <c r="D163" s="124">
        <v>2013</v>
      </c>
      <c r="E163" s="124">
        <v>2013</v>
      </c>
      <c r="F163" s="124">
        <v>2013</v>
      </c>
      <c r="G163" s="124">
        <v>2013</v>
      </c>
      <c r="H163" s="124">
        <v>2013</v>
      </c>
      <c r="I163" s="124">
        <v>2013</v>
      </c>
      <c r="J163" s="124">
        <v>2013</v>
      </c>
      <c r="K163" s="124">
        <v>2013</v>
      </c>
      <c r="L163" s="124">
        <v>2013</v>
      </c>
    </row>
    <row r="164" spans="1:13" s="134" customFormat="1" x14ac:dyDescent="0.25">
      <c r="A164" s="124"/>
      <c r="B164" s="124" t="s">
        <v>780</v>
      </c>
      <c r="C164" s="124" t="s">
        <v>782</v>
      </c>
      <c r="D164" s="124" t="s">
        <v>23</v>
      </c>
      <c r="E164" s="124" t="s">
        <v>787</v>
      </c>
      <c r="F164" s="124" t="s">
        <v>788</v>
      </c>
      <c r="G164" s="124" t="s">
        <v>791</v>
      </c>
      <c r="H164" s="124" t="s">
        <v>25</v>
      </c>
      <c r="I164" s="124" t="s">
        <v>24</v>
      </c>
      <c r="J164" s="124" t="s">
        <v>35</v>
      </c>
      <c r="K164" s="124" t="s">
        <v>795</v>
      </c>
      <c r="L164" s="124" t="s">
        <v>935</v>
      </c>
    </row>
    <row r="165" spans="1:13" x14ac:dyDescent="0.25">
      <c r="A165" s="124" t="s">
        <v>529</v>
      </c>
      <c r="B165" s="17">
        <f>+'SCC x Atuacao = Serv. Indústria'!B197/'SCC x Atuacao = Serv. Indústria'!B165-1</f>
        <v>0.17093780040932316</v>
      </c>
      <c r="C165" s="17">
        <f>+'SCC x Atuacao = Serv. Indústria'!C197/'SCC x Atuacao = Serv. Indústria'!C165-1</f>
        <v>-0.13225972933126173</v>
      </c>
      <c r="D165" s="17">
        <f>+'SCC x Atuacao = Serv. Indústria'!D197/'SCC x Atuacao = Serv. Indústria'!D165-1</f>
        <v>7.0324442970441048E-2</v>
      </c>
      <c r="E165" s="17">
        <f>+'SCC x Atuacao = Serv. Indústria'!E197/'SCC x Atuacao = Serv. Indústria'!E165-1</f>
        <v>3.3558636670480979E-3</v>
      </c>
      <c r="F165" s="17">
        <f>+'SCC x Atuacao = Serv. Indústria'!F197/'SCC x Atuacao = Serv. Indústria'!F165-1</f>
        <v>-2.6041962591449752E-2</v>
      </c>
      <c r="G165" s="17">
        <f>+'SCC x Atuacao = Serv. Indústria'!G197/'SCC x Atuacao = Serv. Indústria'!G165-1</f>
        <v>0.12751110228346074</v>
      </c>
      <c r="H165" s="17">
        <f>+'SCC x Atuacao = Serv. Indústria'!H197/'SCC x Atuacao = Serv. Indústria'!H165-1</f>
        <v>3.1921086189316661E-2</v>
      </c>
      <c r="I165" s="17">
        <f>+'SCC x Atuacao = Serv. Indústria'!I197/'SCC x Atuacao = Serv. Indústria'!I165-1</f>
        <v>1.188031196866671</v>
      </c>
      <c r="J165" s="17">
        <f>+'SCC x Atuacao = Serv. Indústria'!J197/'SCC x Atuacao = Serv. Indústria'!J165-1</f>
        <v>3.3067637124793006</v>
      </c>
      <c r="K165" s="17">
        <f>+'SCC x Atuacao = Serv. Indústria'!K197/'SCC x Atuacao = Serv. Indústria'!K165-1</f>
        <v>0.10715059110414638</v>
      </c>
      <c r="L165" s="17">
        <f>+'SCC x Atuacao = Serv. Indústria'!L197/'SCC x Atuacao = Serv. Indústria'!L165-1</f>
        <v>7.9188648523460303E-2</v>
      </c>
    </row>
    <row r="166" spans="1:13" x14ac:dyDescent="0.25">
      <c r="A166" s="124" t="s">
        <v>530</v>
      </c>
      <c r="B166" s="17">
        <f>+'SCC x Atuacao = Serv. Indústria'!B198/'SCC x Atuacao = Serv. Indústria'!B166-1</f>
        <v>-0.48584333257782897</v>
      </c>
      <c r="C166" s="17">
        <f>+'SCC x Atuacao = Serv. Indústria'!C198/'SCC x Atuacao = Serv. Indústria'!C166-1</f>
        <v>1.0450500444667949</v>
      </c>
      <c r="D166" s="17">
        <f>+'SCC x Atuacao = Serv. Indústria'!D198/'SCC x Atuacao = Serv. Indústria'!D166-1</f>
        <v>0.3000249426091488</v>
      </c>
      <c r="E166" s="17">
        <f>+'SCC x Atuacao = Serv. Indústria'!E198/'SCC x Atuacao = Serv. Indústria'!E166-1</f>
        <v>-1</v>
      </c>
      <c r="F166" s="17">
        <f>+'SCC x Atuacao = Serv. Indústria'!F198/'SCC x Atuacao = Serv. Indústria'!F166-1</f>
        <v>-0.27667845212033615</v>
      </c>
      <c r="G166" s="17">
        <f>+'SCC x Atuacao = Serv. Indústria'!G198/'SCC x Atuacao = Serv. Indústria'!G166-1</f>
        <v>0.11263239737698805</v>
      </c>
      <c r="H166" s="17">
        <f>+'SCC x Atuacao = Serv. Indústria'!H198/'SCC x Atuacao = Serv. Indústria'!H166-1</f>
        <v>9.2550701479584774E-2</v>
      </c>
      <c r="I166" s="17">
        <f>+'SCC x Atuacao = Serv. Indústria'!I198/'SCC x Atuacao = Serv. Indústria'!I166-1</f>
        <v>1.4516484405109553E-2</v>
      </c>
      <c r="J166" s="17">
        <f>+'SCC x Atuacao = Serv. Indústria'!J198/'SCC x Atuacao = Serv. Indústria'!J166-1</f>
        <v>0.18690550515647852</v>
      </c>
      <c r="K166" s="17">
        <f>+'SCC x Atuacao = Serv. Indústria'!K198/'SCC x Atuacao = Serv. Indústria'!K166-1</f>
        <v>-0.25760451312082089</v>
      </c>
      <c r="L166" s="17">
        <f>+'SCC x Atuacao = Serv. Indústria'!L198/'SCC x Atuacao = Serv. Indústria'!L166-1</f>
        <v>0.16713047493207589</v>
      </c>
      <c r="M166" s="17"/>
    </row>
    <row r="167" spans="1:13" x14ac:dyDescent="0.25">
      <c r="A167" s="124" t="s">
        <v>531</v>
      </c>
      <c r="B167" s="17">
        <f>+'SCC x Atuacao = Serv. Indústria'!B199/'SCC x Atuacao = Serv. Indústria'!B167-1</f>
        <v>7.5272385812499065E-2</v>
      </c>
      <c r="C167" s="17">
        <f>+'SCC x Atuacao = Serv. Indústria'!C199/'SCC x Atuacao = Serv. Indústria'!C167-1</f>
        <v>7.3495990761212493E-2</v>
      </c>
      <c r="D167" s="17">
        <f>+'SCC x Atuacao = Serv. Indústria'!D199/'SCC x Atuacao = Serv. Indústria'!D167-1</f>
        <v>-1.9589039206011627E-2</v>
      </c>
      <c r="E167" s="17">
        <f>+'SCC x Atuacao = Serv. Indústria'!E199/'SCC x Atuacao = Serv. Indústria'!E167-1</f>
        <v>2.0432729500184932E-2</v>
      </c>
      <c r="F167" s="17">
        <f>+'SCC x Atuacao = Serv. Indústria'!F199/'SCC x Atuacao = Serv. Indústria'!F167-1</f>
        <v>-0.29295211186380721</v>
      </c>
      <c r="G167" s="17">
        <f>+'SCC x Atuacao = Serv. Indústria'!G199/'SCC x Atuacao = Serv. Indústria'!G167-1</f>
        <v>-2.831981468652256E-2</v>
      </c>
      <c r="H167" s="17">
        <f>+'SCC x Atuacao = Serv. Indústria'!H199/'SCC x Atuacao = Serv. Indústria'!H167-1</f>
        <v>0.2233775379926799</v>
      </c>
      <c r="I167" s="17">
        <f>+'SCC x Atuacao = Serv. Indústria'!I199/'SCC x Atuacao = Serv. Indústria'!I167-1</f>
        <v>7.4994928077903555</v>
      </c>
      <c r="J167" s="17">
        <f>+'SCC x Atuacao = Serv. Indústria'!J199/'SCC x Atuacao = Serv. Indústria'!J167-1</f>
        <v>1.5282800309175308</v>
      </c>
      <c r="K167" s="17">
        <f>+'SCC x Atuacao = Serv. Indústria'!K199/'SCC x Atuacao = Serv. Indústria'!K167-1</f>
        <v>-2.4772742251555235E-2</v>
      </c>
      <c r="L167" s="17">
        <f>+'SCC x Atuacao = Serv. Indústria'!L199/'SCC x Atuacao = Serv. Indústria'!L167-1</f>
        <v>-2.0257044347598896E-2</v>
      </c>
      <c r="M167" s="17"/>
    </row>
    <row r="168" spans="1:13" x14ac:dyDescent="0.25">
      <c r="A168" s="124" t="s">
        <v>532</v>
      </c>
      <c r="B168" s="17">
        <f>+'SCC x Atuacao = Serv. Indústria'!B200/'SCC x Atuacao = Serv. Indústria'!B168-1</f>
        <v>-0.3014052793084685</v>
      </c>
      <c r="C168" s="17">
        <f>+'SCC x Atuacao = Serv. Indústria'!C200/'SCC x Atuacao = Serv. Indústria'!C168-1</f>
        <v>-0.25385384291855395</v>
      </c>
      <c r="D168" s="17">
        <f>+'SCC x Atuacao = Serv. Indústria'!D200/'SCC x Atuacao = Serv. Indústria'!D168-1</f>
        <v>0.16242604513306946</v>
      </c>
      <c r="E168" s="17">
        <f>+'SCC x Atuacao = Serv. Indústria'!E200/'SCC x Atuacao = Serv. Indústria'!E168-1</f>
        <v>-0.48946601274963142</v>
      </c>
      <c r="F168" s="17">
        <f>+'SCC x Atuacao = Serv. Indústria'!F200/'SCC x Atuacao = Serv. Indústria'!F168-1</f>
        <v>0.41126814107798015</v>
      </c>
      <c r="G168" s="17">
        <f>+'SCC x Atuacao = Serv. Indústria'!G200/'SCC x Atuacao = Serv. Indústria'!G168-1</f>
        <v>-3.2061516005330803E-2</v>
      </c>
      <c r="H168" s="17">
        <f>+'SCC x Atuacao = Serv. Indústria'!H200/'SCC x Atuacao = Serv. Indústria'!H168-1</f>
        <v>0.26637407889325693</v>
      </c>
      <c r="I168" s="17">
        <f>+'SCC x Atuacao = Serv. Indústria'!I200/'SCC x Atuacao = Serv. Indústria'!I168-1</f>
        <v>0.1762490563192276</v>
      </c>
      <c r="J168" s="17">
        <f>+'SCC x Atuacao = Serv. Indústria'!J200/'SCC x Atuacao = Serv. Indústria'!J168-1</f>
        <v>-7.6546381597244695E-2</v>
      </c>
      <c r="K168" s="17">
        <f>+'SCC x Atuacao = Serv. Indústria'!K200/'SCC x Atuacao = Serv. Indústria'!K168-1</f>
        <v>-0.10720728875524943</v>
      </c>
      <c r="L168" s="17">
        <f>+'SCC x Atuacao = Serv. Indústria'!L200/'SCC x Atuacao = Serv. Indústria'!L168-1</f>
        <v>0.15337217442041773</v>
      </c>
      <c r="M168" s="17"/>
    </row>
    <row r="169" spans="1:13" x14ac:dyDescent="0.25">
      <c r="A169" s="124" t="s">
        <v>533</v>
      </c>
      <c r="B169" s="17">
        <f>+'SCC x Atuacao = Serv. Indústria'!B201/'SCC x Atuacao = Serv. Indústria'!B169-1</f>
        <v>0.54192923933635861</v>
      </c>
      <c r="C169" s="17">
        <f>+'SCC x Atuacao = Serv. Indústria'!C201/'SCC x Atuacao = Serv. Indústria'!C169-1</f>
        <v>0.23637207689324891</v>
      </c>
      <c r="D169" s="17">
        <f>+'SCC x Atuacao = Serv. Indústria'!D201/'SCC x Atuacao = Serv. Indústria'!D169-1</f>
        <v>-2.8993874241666884E-2</v>
      </c>
      <c r="E169" s="17">
        <f>+'SCC x Atuacao = Serv. Indústria'!E201/'SCC x Atuacao = Serv. Indústria'!E169-1</f>
        <v>1.1441799564562816E-2</v>
      </c>
      <c r="F169" s="17">
        <f>+'SCC x Atuacao = Serv. Indústria'!F201/'SCC x Atuacao = Serv. Indústria'!F169-1</f>
        <v>-0.14804200076473151</v>
      </c>
      <c r="G169" s="17">
        <f>+'SCC x Atuacao = Serv. Indústria'!G201/'SCC x Atuacao = Serv. Indústria'!G169-1</f>
        <v>9.6432968945544539E-2</v>
      </c>
      <c r="H169" s="17">
        <f>+'SCC x Atuacao = Serv. Indústria'!H201/'SCC x Atuacao = Serv. Indústria'!H169-1</f>
        <v>0.20109334868815276</v>
      </c>
      <c r="I169" s="17">
        <f>+'SCC x Atuacao = Serv. Indústria'!I201/'SCC x Atuacao = Serv. Indústria'!I169-1</f>
        <v>1.465393869623226</v>
      </c>
      <c r="J169" s="17">
        <f>+'SCC x Atuacao = Serv. Indústria'!J201/'SCC x Atuacao = Serv. Indústria'!J169-1</f>
        <v>0.19601271672408105</v>
      </c>
      <c r="K169" s="17">
        <f>+'SCC x Atuacao = Serv. Indústria'!K201/'SCC x Atuacao = Serv. Indústria'!K169-1</f>
        <v>3.0827825510115536E-2</v>
      </c>
      <c r="L169" s="17">
        <f>+'SCC x Atuacao = Serv. Indústria'!L201/'SCC x Atuacao = Serv. Indústria'!L169-1</f>
        <v>1.9076482421211294E-2</v>
      </c>
      <c r="M169" s="17"/>
    </row>
    <row r="170" spans="1:13" x14ac:dyDescent="0.25">
      <c r="A170" s="124" t="s">
        <v>534</v>
      </c>
      <c r="B170" s="17">
        <f>+'SCC x Atuacao = Serv. Indústria'!B202/'SCC x Atuacao = Serv. Indústria'!B170-1</f>
        <v>-0.28000127469983382</v>
      </c>
      <c r="C170" s="17">
        <f>+'SCC x Atuacao = Serv. Indústria'!C202/'SCC x Atuacao = Serv. Indústria'!C170-1</f>
        <v>2.6719928795652597</v>
      </c>
      <c r="D170" s="17">
        <f>+'SCC x Atuacao = Serv. Indústria'!D202/'SCC x Atuacao = Serv. Indústria'!D170-1</f>
        <v>3.9695085036836941E-2</v>
      </c>
      <c r="E170" s="17" t="e">
        <f>+'SCC x Atuacao = Serv. Indústria'!E202/'SCC x Atuacao = Serv. Indústria'!E170-1</f>
        <v>#DIV/0!</v>
      </c>
      <c r="F170" s="17" t="e">
        <f>+'SCC x Atuacao = Serv. Indústria'!F202/'SCC x Atuacao = Serv. Indústria'!F170-1</f>
        <v>#DIV/0!</v>
      </c>
      <c r="G170" s="17">
        <f>+'SCC x Atuacao = Serv. Indústria'!G202/'SCC x Atuacao = Serv. Indústria'!G170-1</f>
        <v>8.8333369166690545E-2</v>
      </c>
      <c r="H170" s="17">
        <f>+'SCC x Atuacao = Serv. Indústria'!H202/'SCC x Atuacao = Serv. Indústria'!H170-1</f>
        <v>1.5507647670727049</v>
      </c>
      <c r="I170" s="17" t="e">
        <f>+'SCC x Atuacao = Serv. Indústria'!I202/'SCC x Atuacao = Serv. Indústria'!I170-1</f>
        <v>#DIV/0!</v>
      </c>
      <c r="J170" s="17">
        <f>+'SCC x Atuacao = Serv. Indústria'!J202/'SCC x Atuacao = Serv. Indústria'!J170-1</f>
        <v>2.8816472732675846E-2</v>
      </c>
      <c r="K170" s="17">
        <f>+'SCC x Atuacao = Serv. Indústria'!K202/'SCC x Atuacao = Serv. Indústria'!K170-1</f>
        <v>-1.278325447544193E-2</v>
      </c>
      <c r="L170" s="17">
        <f>+'SCC x Atuacao = Serv. Indústria'!L202/'SCC x Atuacao = Serv. Indústria'!L170-1</f>
        <v>9.7558573403330184E-2</v>
      </c>
      <c r="M170" s="17"/>
    </row>
    <row r="171" spans="1:13" x14ac:dyDescent="0.25">
      <c r="A171" s="124" t="s">
        <v>535</v>
      </c>
      <c r="B171" s="17">
        <f>+'SCC x Atuacao = Serv. Indústria'!B203/'SCC x Atuacao = Serv. Indústria'!B171-1</f>
        <v>-0.22175654050054339</v>
      </c>
      <c r="C171" s="17">
        <f>+'SCC x Atuacao = Serv. Indústria'!C203/'SCC x Atuacao = Serv. Indústria'!C171-1</f>
        <v>-9.1211403779937306E-2</v>
      </c>
      <c r="D171" s="17">
        <f>+'SCC x Atuacao = Serv. Indústria'!D203/'SCC x Atuacao = Serv. Indústria'!D171-1</f>
        <v>2.9526805674248591E-2</v>
      </c>
      <c r="E171" s="17" t="e">
        <f>+'SCC x Atuacao = Serv. Indústria'!E203/'SCC x Atuacao = Serv. Indústria'!E171-1</f>
        <v>#DIV/0!</v>
      </c>
      <c r="F171" s="17">
        <f>+'SCC x Atuacao = Serv. Indústria'!F203/'SCC x Atuacao = Serv. Indústria'!F171-1</f>
        <v>4.6561869149277735E-2</v>
      </c>
      <c r="G171" s="17">
        <f>+'SCC x Atuacao = Serv. Indústria'!G203/'SCC x Atuacao = Serv. Indústria'!G171-1</f>
        <v>0.2838986402710133</v>
      </c>
      <c r="H171" s="17">
        <f>+'SCC x Atuacao = Serv. Indústria'!H203/'SCC x Atuacao = Serv. Indústria'!H171-1</f>
        <v>0.2682725444403431</v>
      </c>
      <c r="I171" s="17">
        <f>+'SCC x Atuacao = Serv. Indústria'!I203/'SCC x Atuacao = Serv. Indústria'!I171-1</f>
        <v>-1</v>
      </c>
      <c r="J171" s="17" t="e">
        <f>+'SCC x Atuacao = Serv. Indústria'!J203/'SCC x Atuacao = Serv. Indústria'!J171-1</f>
        <v>#DIV/0!</v>
      </c>
      <c r="K171" s="17">
        <f>+'SCC x Atuacao = Serv. Indústria'!K203/'SCC x Atuacao = Serv. Indústria'!K171-1</f>
        <v>-0.20680466493427574</v>
      </c>
      <c r="L171" s="17">
        <f>+'SCC x Atuacao = Serv. Indústria'!L203/'SCC x Atuacao = Serv. Indústria'!L171-1</f>
        <v>1.552466439942779E-2</v>
      </c>
      <c r="M171" s="17"/>
    </row>
    <row r="172" spans="1:13" x14ac:dyDescent="0.25">
      <c r="A172" s="124" t="s">
        <v>536</v>
      </c>
      <c r="B172" s="17">
        <f>+'SCC x Atuacao = Serv. Indústria'!B204/'SCC x Atuacao = Serv. Indústria'!B172-1</f>
        <v>1.1961161838933916</v>
      </c>
      <c r="C172" s="17">
        <f>+'SCC x Atuacao = Serv. Indústria'!C204/'SCC x Atuacao = Serv. Indústria'!C172-1</f>
        <v>0.19038390405111572</v>
      </c>
      <c r="D172" s="17">
        <f>+'SCC x Atuacao = Serv. Indústria'!D204/'SCC x Atuacao = Serv. Indústria'!D172-1</f>
        <v>5.2330642019569718E-2</v>
      </c>
      <c r="E172" s="17">
        <f>+'SCC x Atuacao = Serv. Indústria'!E204/'SCC x Atuacao = Serv. Indústria'!E172-1</f>
        <v>1.5955393563524729</v>
      </c>
      <c r="F172" s="17">
        <f>+'SCC x Atuacao = Serv. Indústria'!F204/'SCC x Atuacao = Serv. Indústria'!F172-1</f>
        <v>-0.19439621805948726</v>
      </c>
      <c r="G172" s="17">
        <f>+'SCC x Atuacao = Serv. Indústria'!G204/'SCC x Atuacao = Serv. Indústria'!G172-1</f>
        <v>0.1346177706282472</v>
      </c>
      <c r="H172" s="17">
        <f>+'SCC x Atuacao = Serv. Indústria'!H204/'SCC x Atuacao = Serv. Indústria'!H172-1</f>
        <v>0.42126348366064881</v>
      </c>
      <c r="I172" s="17">
        <f>+'SCC x Atuacao = Serv. Indústria'!I204/'SCC x Atuacao = Serv. Indústria'!I172-1</f>
        <v>-0.63230099484809932</v>
      </c>
      <c r="J172" s="17">
        <f>+'SCC x Atuacao = Serv. Indústria'!J204/'SCC x Atuacao = Serv. Indústria'!J172-1</f>
        <v>3.198852914297512E-2</v>
      </c>
      <c r="K172" s="17">
        <f>+'SCC x Atuacao = Serv. Indústria'!K204/'SCC x Atuacao = Serv. Indústria'!K172-1</f>
        <v>-9.5390524363232032E-2</v>
      </c>
      <c r="L172" s="17">
        <f>+'SCC x Atuacao = Serv. Indústria'!L204/'SCC x Atuacao = Serv. Indústria'!L172-1</f>
        <v>3.3810636303150954E-2</v>
      </c>
      <c r="M172" s="17"/>
    </row>
    <row r="173" spans="1:13" x14ac:dyDescent="0.25">
      <c r="A173" s="124" t="s">
        <v>537</v>
      </c>
      <c r="B173" s="17">
        <f>+'SCC x Atuacao = Serv. Indústria'!B205/'SCC x Atuacao = Serv. Indústria'!B173-1</f>
        <v>0.30269028880395688</v>
      </c>
      <c r="C173" s="17">
        <f>+'SCC x Atuacao = Serv. Indústria'!C205/'SCC x Atuacao = Serv. Indústria'!C173-1</f>
        <v>-3.0429288665033805E-2</v>
      </c>
      <c r="D173" s="17">
        <f>+'SCC x Atuacao = Serv. Indústria'!D205/'SCC x Atuacao = Serv. Indústria'!D173-1</f>
        <v>0.12396210951586895</v>
      </c>
      <c r="E173" s="17">
        <f>+'SCC x Atuacao = Serv. Indústria'!E205/'SCC x Atuacao = Serv. Indústria'!E173-1</f>
        <v>0.41500740512644296</v>
      </c>
      <c r="F173" s="17">
        <f>+'SCC x Atuacao = Serv. Indústria'!F205/'SCC x Atuacao = Serv. Indústria'!F173-1</f>
        <v>1.2305779297833608E-2</v>
      </c>
      <c r="G173" s="17">
        <f>+'SCC x Atuacao = Serv. Indústria'!G205/'SCC x Atuacao = Serv. Indústria'!G173-1</f>
        <v>0.19755444885737528</v>
      </c>
      <c r="H173" s="17">
        <f>+'SCC x Atuacao = Serv. Indústria'!H205/'SCC x Atuacao = Serv. Indústria'!H173-1</f>
        <v>0.21700991171625894</v>
      </c>
      <c r="I173" s="17">
        <f>+'SCC x Atuacao = Serv. Indústria'!I205/'SCC x Atuacao = Serv. Indústria'!I173-1</f>
        <v>0.64655326437829719</v>
      </c>
      <c r="J173" s="17">
        <f>+'SCC x Atuacao = Serv. Indústria'!J205/'SCC x Atuacao = Serv. Indústria'!J173-1</f>
        <v>0.90539220601165393</v>
      </c>
      <c r="K173" s="17">
        <f>+'SCC x Atuacao = Serv. Indústria'!K205/'SCC x Atuacao = Serv. Indústria'!K173-1</f>
        <v>0.44556154814070559</v>
      </c>
      <c r="L173" s="17">
        <f>+'SCC x Atuacao = Serv. Indústria'!L205/'SCC x Atuacao = Serv. Indústria'!L173-1</f>
        <v>0.19920820811602136</v>
      </c>
      <c r="M173" s="17"/>
    </row>
    <row r="174" spans="1:13" x14ac:dyDescent="0.25">
      <c r="A174" s="124" t="s">
        <v>538</v>
      </c>
      <c r="B174" s="17">
        <f>+'SCC x Atuacao = Serv. Indústria'!B206/'SCC x Atuacao = Serv. Indústria'!B174-1</f>
        <v>0.22513400693278007</v>
      </c>
      <c r="C174" s="17">
        <f>+'SCC x Atuacao = Serv. Indústria'!C206/'SCC x Atuacao = Serv. Indústria'!C174-1</f>
        <v>0.18214108269208218</v>
      </c>
      <c r="D174" s="17">
        <f>+'SCC x Atuacao = Serv. Indústria'!D206/'SCC x Atuacao = Serv. Indústria'!D174-1</f>
        <v>7.0673167477045551E-2</v>
      </c>
      <c r="E174" s="17">
        <f>+'SCC x Atuacao = Serv. Indústria'!E206/'SCC x Atuacao = Serv. Indústria'!E174-1</f>
        <v>0.90746982417927469</v>
      </c>
      <c r="F174" s="17">
        <f>+'SCC x Atuacao = Serv. Indústria'!F206/'SCC x Atuacao = Serv. Indústria'!F174-1</f>
        <v>-5.1302946982294317E-2</v>
      </c>
      <c r="G174" s="17">
        <f>+'SCC x Atuacao = Serv. Indústria'!G206/'SCC x Atuacao = Serv. Indústria'!G174-1</f>
        <v>6.0174169499086494E-2</v>
      </c>
      <c r="H174" s="17">
        <f>+'SCC x Atuacao = Serv. Indústria'!H206/'SCC x Atuacao = Serv. Indústria'!H174-1</f>
        <v>0.22255326313341395</v>
      </c>
      <c r="I174" s="17">
        <f>+'SCC x Atuacao = Serv. Indústria'!I206/'SCC x Atuacao = Serv. Indústria'!I174-1</f>
        <v>1.0200896379234825E-2</v>
      </c>
      <c r="J174" s="17">
        <f>+'SCC x Atuacao = Serv. Indústria'!J206/'SCC x Atuacao = Serv. Indústria'!J174-1</f>
        <v>-0.90828929404286529</v>
      </c>
      <c r="K174" s="17">
        <f>+'SCC x Atuacao = Serv. Indústria'!K206/'SCC x Atuacao = Serv. Indústria'!K174-1</f>
        <v>5.9507772834961115E-2</v>
      </c>
      <c r="L174" s="17">
        <f>+'SCC x Atuacao = Serv. Indústria'!L206/'SCC x Atuacao = Serv. Indústria'!L174-1</f>
        <v>7.3898117383373485E-2</v>
      </c>
      <c r="M174" s="17"/>
    </row>
    <row r="175" spans="1:13" x14ac:dyDescent="0.25">
      <c r="A175" s="124" t="s">
        <v>539</v>
      </c>
      <c r="B175" s="17">
        <f>+'SCC x Atuacao = Serv. Indústria'!B207/'SCC x Atuacao = Serv. Indústria'!B175-1</f>
        <v>8.882741092684876E-2</v>
      </c>
      <c r="C175" s="17">
        <f>+'SCC x Atuacao = Serv. Indústria'!C207/'SCC x Atuacao = Serv. Indústria'!C175-1</f>
        <v>0.33680416015212611</v>
      </c>
      <c r="D175" s="17">
        <f>+'SCC x Atuacao = Serv. Indústria'!D207/'SCC x Atuacao = Serv. Indústria'!D175-1</f>
        <v>-0.12015340817826248</v>
      </c>
      <c r="E175" s="17">
        <f>+'SCC x Atuacao = Serv. Indústria'!E207/'SCC x Atuacao = Serv. Indústria'!E175-1</f>
        <v>0.37390214525499821</v>
      </c>
      <c r="F175" s="17">
        <f>+'SCC x Atuacao = Serv. Indústria'!F207/'SCC x Atuacao = Serv. Indústria'!F175-1</f>
        <v>-0.20298426331824571</v>
      </c>
      <c r="G175" s="17">
        <f>+'SCC x Atuacao = Serv. Indústria'!G207/'SCC x Atuacao = Serv. Indústria'!G175-1</f>
        <v>0.13072744637430245</v>
      </c>
      <c r="H175" s="17">
        <f>+'SCC x Atuacao = Serv. Indústria'!H207/'SCC x Atuacao = Serv. Indústria'!H175-1</f>
        <v>0.15261609163142009</v>
      </c>
      <c r="I175" s="17">
        <f>+'SCC x Atuacao = Serv. Indústria'!I207/'SCC x Atuacao = Serv. Indústria'!I175-1</f>
        <v>-0.56538058538943092</v>
      </c>
      <c r="J175" s="17">
        <f>+'SCC x Atuacao = Serv. Indústria'!J207/'SCC x Atuacao = Serv. Indústria'!J175-1</f>
        <v>0.10529256069283455</v>
      </c>
      <c r="K175" s="17">
        <f>+'SCC x Atuacao = Serv. Indústria'!K207/'SCC x Atuacao = Serv. Indústria'!K175-1</f>
        <v>-8.4809217404128168E-3</v>
      </c>
      <c r="L175" s="17">
        <f>+'SCC x Atuacao = Serv. Indústria'!L207/'SCC x Atuacao = Serv. Indústria'!L175-1</f>
        <v>-8.0576707745843912E-2</v>
      </c>
      <c r="M175" s="17"/>
    </row>
    <row r="176" spans="1:13" x14ac:dyDescent="0.25">
      <c r="A176" s="124" t="s">
        <v>540</v>
      </c>
      <c r="B176" s="17">
        <f>+'SCC x Atuacao = Serv. Indústria'!B208/'SCC x Atuacao = Serv. Indústria'!B176-1</f>
        <v>-0.13294483098366483</v>
      </c>
      <c r="C176" s="17">
        <f>+'SCC x Atuacao = Serv. Indústria'!C208/'SCC x Atuacao = Serv. Indústria'!C176-1</f>
        <v>-0.57853352661211055</v>
      </c>
      <c r="D176" s="17">
        <f>+'SCC x Atuacao = Serv. Indústria'!D208/'SCC x Atuacao = Serv. Indústria'!D176-1</f>
        <v>3.0045490914154538E-2</v>
      </c>
      <c r="E176" s="17">
        <f>+'SCC x Atuacao = Serv. Indústria'!E208/'SCC x Atuacao = Serv. Indústria'!E176-1</f>
        <v>1.7264300705543967E-3</v>
      </c>
      <c r="F176" s="17">
        <f>+'SCC x Atuacao = Serv. Indústria'!F208/'SCC x Atuacao = Serv. Indústria'!F176-1</f>
        <v>-0.14490170074216757</v>
      </c>
      <c r="G176" s="17">
        <f>+'SCC x Atuacao = Serv. Indústria'!G208/'SCC x Atuacao = Serv. Indústria'!G176-1</f>
        <v>0.36018516370281461</v>
      </c>
      <c r="H176" s="17">
        <f>+'SCC x Atuacao = Serv. Indústria'!H208/'SCC x Atuacao = Serv. Indústria'!H176-1</f>
        <v>0.25921412760003282</v>
      </c>
      <c r="I176" s="17">
        <f>+'SCC x Atuacao = Serv. Indústria'!I208/'SCC x Atuacao = Serv. Indústria'!I176-1</f>
        <v>0.46995290356879083</v>
      </c>
      <c r="J176" s="17">
        <f>+'SCC x Atuacao = Serv. Indústria'!J208/'SCC x Atuacao = Serv. Indústria'!J176-1</f>
        <v>-1</v>
      </c>
      <c r="K176" s="17">
        <f>+'SCC x Atuacao = Serv. Indústria'!K208/'SCC x Atuacao = Serv. Indústria'!K176-1</f>
        <v>0.32038916406806828</v>
      </c>
      <c r="L176" s="17">
        <f>+'SCC x Atuacao = Serv. Indústria'!L208/'SCC x Atuacao = Serv. Indústria'!L176-1</f>
        <v>1.3896500200397677E-2</v>
      </c>
      <c r="M176" s="17"/>
    </row>
    <row r="177" spans="1:13" x14ac:dyDescent="0.25">
      <c r="A177" s="124" t="s">
        <v>541</v>
      </c>
      <c r="B177" s="17">
        <f>+'SCC x Atuacao = Serv. Indústria'!B209/'SCC x Atuacao = Serv. Indústria'!B177-1</f>
        <v>-0.89339423999883416</v>
      </c>
      <c r="C177" s="17">
        <f>+'SCC x Atuacao = Serv. Indústria'!C209/'SCC x Atuacao = Serv. Indústria'!C177-1</f>
        <v>0.1136713647978933</v>
      </c>
      <c r="D177" s="17">
        <f>+'SCC x Atuacao = Serv. Indústria'!D209/'SCC x Atuacao = Serv. Indústria'!D177-1</f>
        <v>5.8787990319181471E-2</v>
      </c>
      <c r="E177" s="17">
        <f>+'SCC x Atuacao = Serv. Indústria'!E209/'SCC x Atuacao = Serv. Indústria'!E177-1</f>
        <v>1.8811046798136331</v>
      </c>
      <c r="F177" s="17">
        <f>+'SCC x Atuacao = Serv. Indústria'!F209/'SCC x Atuacao = Serv. Indústria'!F177-1</f>
        <v>0.4015467167697595</v>
      </c>
      <c r="G177" s="17">
        <f>+'SCC x Atuacao = Serv. Indústria'!G209/'SCC x Atuacao = Serv. Indústria'!G177-1</f>
        <v>0.60704113009838334</v>
      </c>
      <c r="H177" s="17">
        <f>+'SCC x Atuacao = Serv. Indústria'!H209/'SCC x Atuacao = Serv. Indústria'!H177-1</f>
        <v>0.20395600294871397</v>
      </c>
      <c r="I177" s="17">
        <f>+'SCC x Atuacao = Serv. Indústria'!I209/'SCC x Atuacao = Serv. Indústria'!I177-1</f>
        <v>0.13435167993399566</v>
      </c>
      <c r="J177" s="17">
        <f>+'SCC x Atuacao = Serv. Indústria'!J209/'SCC x Atuacao = Serv. Indústria'!J177-1</f>
        <v>0.62082581779683155</v>
      </c>
      <c r="K177" s="17">
        <f>+'SCC x Atuacao = Serv. Indústria'!K209/'SCC x Atuacao = Serv. Indústria'!K177-1</f>
        <v>9.7371774317484894E-2</v>
      </c>
      <c r="L177" s="17">
        <f>+'SCC x Atuacao = Serv. Indústria'!L209/'SCC x Atuacao = Serv. Indústria'!L177-1</f>
        <v>-8.3838936458036195E-2</v>
      </c>
      <c r="M177" s="17"/>
    </row>
    <row r="178" spans="1:13" x14ac:dyDescent="0.25">
      <c r="A178" s="124" t="s">
        <v>542</v>
      </c>
      <c r="B178" s="17">
        <f>+'SCC x Atuacao = Serv. Indústria'!B210/'SCC x Atuacao = Serv. Indústria'!B178-1</f>
        <v>0.34861385807515299</v>
      </c>
      <c r="C178" s="17">
        <f>+'SCC x Atuacao = Serv. Indústria'!C210/'SCC x Atuacao = Serv. Indústria'!C178-1</f>
        <v>0.43656927084840058</v>
      </c>
      <c r="D178" s="17">
        <f>+'SCC x Atuacao = Serv. Indústria'!D210/'SCC x Atuacao = Serv. Indústria'!D178-1</f>
        <v>1.3663294321477615E-2</v>
      </c>
      <c r="E178" s="17">
        <f>+'SCC x Atuacao = Serv. Indústria'!E210/'SCC x Atuacao = Serv. Indústria'!E178-1</f>
        <v>1.3580755943204412</v>
      </c>
      <c r="F178" s="17">
        <f>+'SCC x Atuacao = Serv. Indústria'!F210/'SCC x Atuacao = Serv. Indústria'!F178-1</f>
        <v>-0.81689145995885237</v>
      </c>
      <c r="G178" s="17">
        <f>+'SCC x Atuacao = Serv. Indústria'!G210/'SCC x Atuacao = Serv. Indústria'!G178-1</f>
        <v>9.3470143723564325E-2</v>
      </c>
      <c r="H178" s="17">
        <f>+'SCC x Atuacao = Serv. Indústria'!H210/'SCC x Atuacao = Serv. Indústria'!H178-1</f>
        <v>0.26725415559539112</v>
      </c>
      <c r="I178" s="17">
        <f>+'SCC x Atuacao = Serv. Indústria'!I210/'SCC x Atuacao = Serv. Indústria'!I178-1</f>
        <v>0.43997220913522006</v>
      </c>
      <c r="J178" s="17">
        <f>+'SCC x Atuacao = Serv. Indústria'!J210/'SCC x Atuacao = Serv. Indústria'!J178-1</f>
        <v>0.24744477759165617</v>
      </c>
      <c r="K178" s="17">
        <f>+'SCC x Atuacao = Serv. Indústria'!K210/'SCC x Atuacao = Serv. Indústria'!K178-1</f>
        <v>-0.12347701294376057</v>
      </c>
      <c r="L178" s="17">
        <f>+'SCC x Atuacao = Serv. Indústria'!L210/'SCC x Atuacao = Serv. Indústria'!L178-1</f>
        <v>-5.2593208913291334E-2</v>
      </c>
      <c r="M178" s="17"/>
    </row>
    <row r="179" spans="1:13" x14ac:dyDescent="0.25">
      <c r="A179" s="124" t="s">
        <v>543</v>
      </c>
      <c r="B179" s="17">
        <f>+'SCC x Atuacao = Serv. Indústria'!B211/'SCC x Atuacao = Serv. Indústria'!B179-1</f>
        <v>0.59844383002482759</v>
      </c>
      <c r="C179" s="17">
        <f>+'SCC x Atuacao = Serv. Indústria'!C211/'SCC x Atuacao = Serv. Indústria'!C179-1</f>
        <v>0.51289493160710764</v>
      </c>
      <c r="D179" s="17">
        <f>+'SCC x Atuacao = Serv. Indústria'!D211/'SCC x Atuacao = Serv. Indústria'!D179-1</f>
        <v>3.578227854392324E-2</v>
      </c>
      <c r="E179" s="17">
        <f>+'SCC x Atuacao = Serv. Indústria'!E211/'SCC x Atuacao = Serv. Indústria'!E179-1</f>
        <v>-0.20031338584067804</v>
      </c>
      <c r="F179" s="17">
        <f>+'SCC x Atuacao = Serv. Indústria'!F211/'SCC x Atuacao = Serv. Indústria'!F179-1</f>
        <v>0.12848249042996018</v>
      </c>
      <c r="G179" s="17">
        <f>+'SCC x Atuacao = Serv. Indústria'!G211/'SCC x Atuacao = Serv. Indústria'!G179-1</f>
        <v>2.2493755875601762E-2</v>
      </c>
      <c r="H179" s="17">
        <f>+'SCC x Atuacao = Serv. Indústria'!H211/'SCC x Atuacao = Serv. Indústria'!H179-1</f>
        <v>3.3888378939790575E-2</v>
      </c>
      <c r="I179" s="17" t="e">
        <f>+'SCC x Atuacao = Serv. Indústria'!I211/'SCC x Atuacao = Serv. Indústria'!I179-1</f>
        <v>#DIV/0!</v>
      </c>
      <c r="J179" s="17">
        <f>+'SCC x Atuacao = Serv. Indústria'!J211/'SCC x Atuacao = Serv. Indústria'!J179-1</f>
        <v>7.8413710392634783E-2</v>
      </c>
      <c r="K179" s="17">
        <f>+'SCC x Atuacao = Serv. Indústria'!K211/'SCC x Atuacao = Serv. Indústria'!K179-1</f>
        <v>7.9698148609554931E-2</v>
      </c>
      <c r="L179" s="17">
        <f>+'SCC x Atuacao = Serv. Indústria'!L211/'SCC x Atuacao = Serv. Indústria'!L179-1</f>
        <v>9.5349863646077893E-2</v>
      </c>
      <c r="M179" s="17"/>
    </row>
    <row r="180" spans="1:13" x14ac:dyDescent="0.25">
      <c r="A180" s="124" t="s">
        <v>544</v>
      </c>
      <c r="B180" s="17">
        <f>+'SCC x Atuacao = Serv. Indústria'!B212/'SCC x Atuacao = Serv. Indústria'!B180-1</f>
        <v>0.15788687430771664</v>
      </c>
      <c r="C180" s="17">
        <f>+'SCC x Atuacao = Serv. Indústria'!C212/'SCC x Atuacao = Serv. Indústria'!C180-1</f>
        <v>0.30032976339053619</v>
      </c>
      <c r="D180" s="17">
        <f>+'SCC x Atuacao = Serv. Indústria'!D212/'SCC x Atuacao = Serv. Indústria'!D180-1</f>
        <v>1.3488933851887541E-2</v>
      </c>
      <c r="E180" s="17">
        <f>+'SCC x Atuacao = Serv. Indústria'!E212/'SCC x Atuacao = Serv. Indústria'!E180-1</f>
        <v>0.21767019332638116</v>
      </c>
      <c r="F180" s="17">
        <f>+'SCC x Atuacao = Serv. Indústria'!F212/'SCC x Atuacao = Serv. Indústria'!F180-1</f>
        <v>-0.14917915095565248</v>
      </c>
      <c r="G180" s="17">
        <f>+'SCC x Atuacao = Serv. Indústria'!G212/'SCC x Atuacao = Serv. Indústria'!G180-1</f>
        <v>0.14040443525015922</v>
      </c>
      <c r="H180" s="17">
        <f>+'SCC x Atuacao = Serv. Indústria'!H212/'SCC x Atuacao = Serv. Indústria'!H180-1</f>
        <v>0.13503905168014008</v>
      </c>
      <c r="I180" s="17">
        <f>+'SCC x Atuacao = Serv. Indústria'!I212/'SCC x Atuacao = Serv. Indústria'!I180-1</f>
        <v>0.17166797321798888</v>
      </c>
      <c r="J180" s="17">
        <f>+'SCC x Atuacao = Serv. Indústria'!J212/'SCC x Atuacao = Serv. Indústria'!J180-1</f>
        <v>-1.345744160554474E-2</v>
      </c>
      <c r="K180" s="17">
        <f>+'SCC x Atuacao = Serv. Indústria'!K212/'SCC x Atuacao = Serv. Indústria'!K180-1</f>
        <v>-5.5450216410893649E-2</v>
      </c>
      <c r="L180" s="17">
        <f>+'SCC x Atuacao = Serv. Indústria'!L212/'SCC x Atuacao = Serv. Indústria'!L180-1</f>
        <v>1.8771740729933484E-2</v>
      </c>
      <c r="M180" s="17"/>
    </row>
    <row r="181" spans="1:13" x14ac:dyDescent="0.25">
      <c r="A181" s="124" t="s">
        <v>545</v>
      </c>
      <c r="B181" s="17">
        <f>+'SCC x Atuacao = Serv. Indústria'!B213/'SCC x Atuacao = Serv. Indústria'!B181-1</f>
        <v>-0.17474996209793625</v>
      </c>
      <c r="C181" s="17">
        <f>+'SCC x Atuacao = Serv. Indústria'!C213/'SCC x Atuacao = Serv. Indústria'!C181-1</f>
        <v>-4.5703239910763527E-2</v>
      </c>
      <c r="D181" s="17">
        <f>+'SCC x Atuacao = Serv. Indústria'!D213/'SCC x Atuacao = Serv. Indústria'!D181-1</f>
        <v>3.0727575379355443E-2</v>
      </c>
      <c r="E181" s="17">
        <f>+'SCC x Atuacao = Serv. Indústria'!E213/'SCC x Atuacao = Serv. Indústria'!E181-1</f>
        <v>0.1810108957683314</v>
      </c>
      <c r="F181" s="17">
        <f>+'SCC x Atuacao = Serv. Indústria'!F213/'SCC x Atuacao = Serv. Indústria'!F181-1</f>
        <v>-7.1072092059101588E-2</v>
      </c>
      <c r="G181" s="17">
        <f>+'SCC x Atuacao = Serv. Indústria'!G213/'SCC x Atuacao = Serv. Indústria'!G181-1</f>
        <v>9.5361894587696616E-2</v>
      </c>
      <c r="H181" s="17">
        <f>+'SCC x Atuacao = Serv. Indústria'!H213/'SCC x Atuacao = Serv. Indústria'!H181-1</f>
        <v>0.15896129853316632</v>
      </c>
      <c r="I181" s="17">
        <f>+'SCC x Atuacao = Serv. Indústria'!I213/'SCC x Atuacao = Serv. Indústria'!I181-1</f>
        <v>0.29988563260243972</v>
      </c>
      <c r="J181" s="17">
        <f>+'SCC x Atuacao = Serv. Indústria'!J213/'SCC x Atuacao = Serv. Indústria'!J181-1</f>
        <v>-0.12917192090536478</v>
      </c>
      <c r="K181" s="17">
        <f>+'SCC x Atuacao = Serv. Indústria'!K213/'SCC x Atuacao = Serv. Indústria'!K181-1</f>
        <v>8.1307094431887661E-2</v>
      </c>
      <c r="L181" s="17">
        <f>+'SCC x Atuacao = Serv. Indústria'!L213/'SCC x Atuacao = Serv. Indústria'!L181-1</f>
        <v>5.9284243300599115E-3</v>
      </c>
      <c r="M181" s="17"/>
    </row>
    <row r="182" spans="1:13" x14ac:dyDescent="0.25">
      <c r="A182" s="124" t="s">
        <v>546</v>
      </c>
      <c r="B182" s="17">
        <f>+'SCC x Atuacao = Serv. Indústria'!B214/'SCC x Atuacao = Serv. Indústria'!B182-1</f>
        <v>7.9067932433194432E-2</v>
      </c>
      <c r="C182" s="17">
        <f>+'SCC x Atuacao = Serv. Indústria'!C214/'SCC x Atuacao = Serv. Indústria'!C182-1</f>
        <v>0.62886557794386477</v>
      </c>
      <c r="D182" s="17">
        <f>+'SCC x Atuacao = Serv. Indústria'!D214/'SCC x Atuacao = Serv. Indústria'!D182-1</f>
        <v>4.5856411237025885E-2</v>
      </c>
      <c r="E182" s="17">
        <f>+'SCC x Atuacao = Serv. Indústria'!E214/'SCC x Atuacao = Serv. Indústria'!E182-1</f>
        <v>1.1586616256379765</v>
      </c>
      <c r="F182" s="17">
        <f>+'SCC x Atuacao = Serv. Indústria'!F214/'SCC x Atuacao = Serv. Indústria'!F182-1</f>
        <v>-8.380448320962397E-2</v>
      </c>
      <c r="G182" s="17">
        <f>+'SCC x Atuacao = Serv. Indústria'!G214/'SCC x Atuacao = Serv. Indústria'!G182-1</f>
        <v>0.20432935552265286</v>
      </c>
      <c r="H182" s="17">
        <f>+'SCC x Atuacao = Serv. Indústria'!H214/'SCC x Atuacao = Serv. Indústria'!H182-1</f>
        <v>0.1739778525167377</v>
      </c>
      <c r="I182" s="17">
        <f>+'SCC x Atuacao = Serv. Indústria'!I214/'SCC x Atuacao = Serv. Indústria'!I182-1</f>
        <v>0.21680514229018666</v>
      </c>
      <c r="J182" s="17">
        <f>+'SCC x Atuacao = Serv. Indústria'!J214/'SCC x Atuacao = Serv. Indústria'!J182-1</f>
        <v>1.1431735090427608E-2</v>
      </c>
      <c r="K182" s="17">
        <f>+'SCC x Atuacao = Serv. Indústria'!K214/'SCC x Atuacao = Serv. Indústria'!K182-1</f>
        <v>0.11200653327556886</v>
      </c>
      <c r="L182" s="17">
        <f>+'SCC x Atuacao = Serv. Indústria'!L214/'SCC x Atuacao = Serv. Indústria'!L182-1</f>
        <v>5.5826163659445482E-2</v>
      </c>
      <c r="M182" s="17"/>
    </row>
    <row r="183" spans="1:13" x14ac:dyDescent="0.25">
      <c r="A183" s="124" t="s">
        <v>547</v>
      </c>
      <c r="B183" s="17">
        <f>+'SCC x Atuacao = Serv. Indústria'!B215/'SCC x Atuacao = Serv. Indústria'!B183-1</f>
        <v>-0.12816657493813621</v>
      </c>
      <c r="C183" s="17">
        <f>+'SCC x Atuacao = Serv. Indústria'!C215/'SCC x Atuacao = Serv. Indústria'!C183-1</f>
        <v>0.15256685773742151</v>
      </c>
      <c r="D183" s="17">
        <f>+'SCC x Atuacao = Serv. Indústria'!D215/'SCC x Atuacao = Serv. Indústria'!D183-1</f>
        <v>-6.3332308040853991E-2</v>
      </c>
      <c r="E183" s="17">
        <f>+'SCC x Atuacao = Serv. Indústria'!E215/'SCC x Atuacao = Serv. Indústria'!E183-1</f>
        <v>5.158021034520166E-2</v>
      </c>
      <c r="F183" s="17">
        <f>+'SCC x Atuacao = Serv. Indústria'!F215/'SCC x Atuacao = Serv. Indústria'!F183-1</f>
        <v>-0.16689503046614707</v>
      </c>
      <c r="G183" s="17">
        <f>+'SCC x Atuacao = Serv. Indústria'!G215/'SCC x Atuacao = Serv. Indústria'!G183-1</f>
        <v>0.11155155403870975</v>
      </c>
      <c r="H183" s="17">
        <f>+'SCC x Atuacao = Serv. Indústria'!H215/'SCC x Atuacao = Serv. Indústria'!H183-1</f>
        <v>0.33187645563804891</v>
      </c>
      <c r="I183" s="17">
        <f>+'SCC x Atuacao = Serv. Indústria'!I215/'SCC x Atuacao = Serv. Indústria'!I183-1</f>
        <v>8.2781574839618788E-2</v>
      </c>
      <c r="J183" s="17">
        <f>+'SCC x Atuacao = Serv. Indústria'!J215/'SCC x Atuacao = Serv. Indústria'!J183-1</f>
        <v>9.5608405897840143E-5</v>
      </c>
      <c r="K183" s="17">
        <f>+'SCC x Atuacao = Serv. Indústria'!K215/'SCC x Atuacao = Serv. Indústria'!K183-1</f>
        <v>7.1102153148418834E-2</v>
      </c>
      <c r="L183" s="17">
        <f>+'SCC x Atuacao = Serv. Indústria'!L215/'SCC x Atuacao = Serv. Indústria'!L183-1</f>
        <v>-5.2059243931056876E-2</v>
      </c>
      <c r="M183" s="17"/>
    </row>
    <row r="184" spans="1:13" x14ac:dyDescent="0.25">
      <c r="A184" s="124" t="s">
        <v>548</v>
      </c>
      <c r="B184" s="17">
        <f>+'SCC x Atuacao = Serv. Indústria'!B216/'SCC x Atuacao = Serv. Indústria'!B184-1</f>
        <v>-0.1509389183310812</v>
      </c>
      <c r="C184" s="17">
        <f>+'SCC x Atuacao = Serv. Indústria'!C216/'SCC x Atuacao = Serv. Indústria'!C184-1</f>
        <v>6.3592690534892471E-2</v>
      </c>
      <c r="D184" s="17">
        <f>+'SCC x Atuacao = Serv. Indústria'!D216/'SCC x Atuacao = Serv. Indústria'!D184-1</f>
        <v>-4.5262165607615312E-2</v>
      </c>
      <c r="E184" s="17">
        <f>+'SCC x Atuacao = Serv. Indústria'!E216/'SCC x Atuacao = Serv. Indústria'!E184-1</f>
        <v>0.43636023389267509</v>
      </c>
      <c r="F184" s="17">
        <f>+'SCC x Atuacao = Serv. Indústria'!F216/'SCC x Atuacao = Serv. Indústria'!F184-1</f>
        <v>-0.16142657169661268</v>
      </c>
      <c r="G184" s="17">
        <f>+'SCC x Atuacao = Serv. Indústria'!G216/'SCC x Atuacao = Serv. Indústria'!G184-1</f>
        <v>2.1871740865925915E-2</v>
      </c>
      <c r="H184" s="17">
        <f>+'SCC x Atuacao = Serv. Indústria'!H216/'SCC x Atuacao = Serv. Indústria'!H184-1</f>
        <v>0.14979832493981426</v>
      </c>
      <c r="I184" s="17">
        <f>+'SCC x Atuacao = Serv. Indústria'!I216/'SCC x Atuacao = Serv. Indústria'!I184-1</f>
        <v>0.42438349720965185</v>
      </c>
      <c r="J184" s="17">
        <f>+'SCC x Atuacao = Serv. Indústria'!J216/'SCC x Atuacao = Serv. Indústria'!J184-1</f>
        <v>-2.044862920174062E-2</v>
      </c>
      <c r="K184" s="17">
        <f>+'SCC x Atuacao = Serv. Indústria'!K216/'SCC x Atuacao = Serv. Indústria'!K184-1</f>
        <v>2.9550680775332516E-2</v>
      </c>
      <c r="L184" s="17">
        <f>+'SCC x Atuacao = Serv. Indústria'!L216/'SCC x Atuacao = Serv. Indústria'!L184-1</f>
        <v>-1.8699141156017562E-2</v>
      </c>
      <c r="M184" s="17"/>
    </row>
    <row r="185" spans="1:13" x14ac:dyDescent="0.25">
      <c r="A185" s="124" t="s">
        <v>549</v>
      </c>
      <c r="B185" s="17">
        <f>+'SCC x Atuacao = Serv. Indústria'!B217/'SCC x Atuacao = Serv. Indústria'!B185-1</f>
        <v>0.11378810624629243</v>
      </c>
      <c r="C185" s="17">
        <f>+'SCC x Atuacao = Serv. Indústria'!C217/'SCC x Atuacao = Serv. Indústria'!C185-1</f>
        <v>-6.0988043959178673E-2</v>
      </c>
      <c r="D185" s="17">
        <f>+'SCC x Atuacao = Serv. Indústria'!D217/'SCC x Atuacao = Serv. Indústria'!D185-1</f>
        <v>5.3584191430893879E-2</v>
      </c>
      <c r="E185" s="17">
        <f>+'SCC x Atuacao = Serv. Indústria'!E217/'SCC x Atuacao = Serv. Indústria'!E185-1</f>
        <v>0.33826292123338253</v>
      </c>
      <c r="F185" s="17">
        <f>+'SCC x Atuacao = Serv. Indústria'!F217/'SCC x Atuacao = Serv. Indústria'!F185-1</f>
        <v>-5.4231218776023216E-2</v>
      </c>
      <c r="G185" s="17">
        <f>+'SCC x Atuacao = Serv. Indústria'!G217/'SCC x Atuacao = Serv. Indústria'!G185-1</f>
        <v>-1.4187845764997875E-2</v>
      </c>
      <c r="H185" s="17">
        <f>+'SCC x Atuacao = Serv. Indústria'!H217/'SCC x Atuacao = Serv. Indústria'!H185-1</f>
        <v>0.14645690645840914</v>
      </c>
      <c r="I185" s="17">
        <f>+'SCC x Atuacao = Serv. Indústria'!I217/'SCC x Atuacao = Serv. Indústria'!I185-1</f>
        <v>0.44367417714441437</v>
      </c>
      <c r="J185" s="17">
        <f>+'SCC x Atuacao = Serv. Indústria'!J217/'SCC x Atuacao = Serv. Indústria'!J185-1</f>
        <v>0.37289160626912721</v>
      </c>
      <c r="K185" s="17">
        <f>+'SCC x Atuacao = Serv. Indústria'!K217/'SCC x Atuacao = Serv. Indústria'!K185-1</f>
        <v>-0.10097289434934364</v>
      </c>
      <c r="L185" s="17">
        <f>+'SCC x Atuacao = Serv. Indústria'!L217/'SCC x Atuacao = Serv. Indústria'!L185-1</f>
        <v>2.2463375609490521E-2</v>
      </c>
      <c r="M185" s="17"/>
    </row>
    <row r="186" spans="1:13" x14ac:dyDescent="0.25">
      <c r="A186" s="124" t="s">
        <v>550</v>
      </c>
      <c r="B186" s="17">
        <f>+'SCC x Atuacao = Serv. Indústria'!B218/'SCC x Atuacao = Serv. Indústria'!B186-1</f>
        <v>-0.1384174598749105</v>
      </c>
      <c r="C186" s="17">
        <f>+'SCC x Atuacao = Serv. Indústria'!C218/'SCC x Atuacao = Serv. Indústria'!C186-1</f>
        <v>0.10302356343230068</v>
      </c>
      <c r="D186" s="17">
        <f>+'SCC x Atuacao = Serv. Indústria'!D218/'SCC x Atuacao = Serv. Indústria'!D186-1</f>
        <v>7.5204828825354175E-2</v>
      </c>
      <c r="E186" s="17">
        <f>+'SCC x Atuacao = Serv. Indústria'!E218/'SCC x Atuacao = Serv. Indústria'!E186-1</f>
        <v>0.3724296424717255</v>
      </c>
      <c r="F186" s="17">
        <f>+'SCC x Atuacao = Serv. Indústria'!F218/'SCC x Atuacao = Serv. Indústria'!F186-1</f>
        <v>-8.4874243262641258E-2</v>
      </c>
      <c r="G186" s="17">
        <f>+'SCC x Atuacao = Serv. Indústria'!G218/'SCC x Atuacao = Serv. Indústria'!G186-1</f>
        <v>7.4463196613409499E-2</v>
      </c>
      <c r="H186" s="17">
        <f>+'SCC x Atuacao = Serv. Indústria'!H218/'SCC x Atuacao = Serv. Indústria'!H186-1</f>
        <v>0.17652899493996621</v>
      </c>
      <c r="I186" s="17">
        <f>+'SCC x Atuacao = Serv. Indústria'!I218/'SCC x Atuacao = Serv. Indústria'!I186-1</f>
        <v>0.38457584034425429</v>
      </c>
      <c r="J186" s="17">
        <f>+'SCC x Atuacao = Serv. Indústria'!J218/'SCC x Atuacao = Serv. Indústria'!J186-1</f>
        <v>-3.2631932932874697E-2</v>
      </c>
      <c r="K186" s="17">
        <f>+'SCC x Atuacao = Serv. Indústria'!K218/'SCC x Atuacao = Serv. Indústria'!K186-1</f>
        <v>0.11519118560546393</v>
      </c>
      <c r="L186" s="17">
        <f>+'SCC x Atuacao = Serv. Indústria'!L218/'SCC x Atuacao = Serv. Indústria'!L186-1</f>
        <v>6.1791094124752366E-2</v>
      </c>
      <c r="M186" s="17"/>
    </row>
    <row r="187" spans="1:13" x14ac:dyDescent="0.25">
      <c r="A187" s="124" t="s">
        <v>551</v>
      </c>
      <c r="B187" s="17">
        <f>+'SCC x Atuacao = Serv. Indústria'!B219/'SCC x Atuacao = Serv. Indústria'!B187-1</f>
        <v>-5.582901905122184E-2</v>
      </c>
      <c r="C187" s="17">
        <f>+'SCC x Atuacao = Serv. Indústria'!C219/'SCC x Atuacao = Serv. Indústria'!C187-1</f>
        <v>8.921144526646585E-2</v>
      </c>
      <c r="D187" s="17">
        <f>+'SCC x Atuacao = Serv. Indústria'!D219/'SCC x Atuacao = Serv. Indústria'!D187-1</f>
        <v>5.7111547776156124E-2</v>
      </c>
      <c r="E187" s="17">
        <f>+'SCC x Atuacao = Serv. Indústria'!E219/'SCC x Atuacao = Serv. Indústria'!E187-1</f>
        <v>0.65467249408096584</v>
      </c>
      <c r="F187" s="17">
        <f>+'SCC x Atuacao = Serv. Indústria'!F219/'SCC x Atuacao = Serv. Indústria'!F187-1</f>
        <v>-0.13626686372660779</v>
      </c>
      <c r="G187" s="17">
        <f>+'SCC x Atuacao = Serv. Indústria'!G219/'SCC x Atuacao = Serv. Indústria'!G187-1</f>
        <v>8.5674765298036082E-2</v>
      </c>
      <c r="H187" s="17">
        <f>+'SCC x Atuacao = Serv. Indústria'!H219/'SCC x Atuacao = Serv. Indústria'!H187-1</f>
        <v>0.29488127099649453</v>
      </c>
      <c r="I187" s="17">
        <f>+'SCC x Atuacao = Serv. Indústria'!I219/'SCC x Atuacao = Serv. Indústria'!I187-1</f>
        <v>0.59094111418500916</v>
      </c>
      <c r="J187" s="17">
        <f>+'SCC x Atuacao = Serv. Indústria'!J219/'SCC x Atuacao = Serv. Indústria'!J187-1</f>
        <v>0.3713118382189331</v>
      </c>
      <c r="K187" s="17">
        <f>+'SCC x Atuacao = Serv. Indústria'!K219/'SCC x Atuacao = Serv. Indústria'!K187-1</f>
        <v>7.2254928627694337E-2</v>
      </c>
      <c r="L187" s="17">
        <f>+'SCC x Atuacao = Serv. Indústria'!L219/'SCC x Atuacao = Serv. Indústria'!L187-1</f>
        <v>2.4737840363282082E-2</v>
      </c>
      <c r="M187" s="17"/>
    </row>
    <row r="188" spans="1:13" x14ac:dyDescent="0.25">
      <c r="A188" s="124" t="s">
        <v>552</v>
      </c>
      <c r="B188" s="17">
        <f>+'SCC x Atuacao = Serv. Indústria'!B220/'SCC x Atuacao = Serv. Indústria'!B188-1</f>
        <v>0.31934169576555504</v>
      </c>
      <c r="C188" s="17">
        <f>+'SCC x Atuacao = Serv. Indústria'!C220/'SCC x Atuacao = Serv. Indústria'!C188-1</f>
        <v>0.10868596195879277</v>
      </c>
      <c r="D188" s="17">
        <f>+'SCC x Atuacao = Serv. Indústria'!D220/'SCC x Atuacao = Serv. Indústria'!D188-1</f>
        <v>4.1141602313452319E-2</v>
      </c>
      <c r="E188" s="17">
        <f>+'SCC x Atuacao = Serv. Indústria'!E220/'SCC x Atuacao = Serv. Indústria'!E188-1</f>
        <v>-0.21662032855176416</v>
      </c>
      <c r="F188" s="17">
        <f>+'SCC x Atuacao = Serv. Indústria'!F220/'SCC x Atuacao = Serv. Indústria'!F188-1</f>
        <v>-3.9036362185627116E-2</v>
      </c>
      <c r="G188" s="17">
        <f>+'SCC x Atuacao = Serv. Indústria'!G220/'SCC x Atuacao = Serv. Indústria'!G188-1</f>
        <v>0.10724000055359939</v>
      </c>
      <c r="H188" s="17">
        <f>+'SCC x Atuacao = Serv. Indústria'!H220/'SCC x Atuacao = Serv. Indústria'!H188-1</f>
        <v>0.32498054668100163</v>
      </c>
      <c r="I188" s="17">
        <f>+'SCC x Atuacao = Serv. Indústria'!I220/'SCC x Atuacao = Serv. Indústria'!I188-1</f>
        <v>6.3073162857389953E-3</v>
      </c>
      <c r="J188" s="17">
        <f>+'SCC x Atuacao = Serv. Indústria'!J220/'SCC x Atuacao = Serv. Indústria'!J188-1</f>
        <v>2.7723643109634755</v>
      </c>
      <c r="K188" s="17">
        <f>+'SCC x Atuacao = Serv. Indústria'!K220/'SCC x Atuacao = Serv. Indústria'!K188-1</f>
        <v>0.23938064294563488</v>
      </c>
      <c r="L188" s="17">
        <f>+'SCC x Atuacao = Serv. Indústria'!L220/'SCC x Atuacao = Serv. Indústria'!L188-1</f>
        <v>8.0597919579204591E-2</v>
      </c>
      <c r="M188" s="17"/>
    </row>
    <row r="189" spans="1:13" x14ac:dyDescent="0.25">
      <c r="A189" s="124" t="s">
        <v>553</v>
      </c>
      <c r="B189" s="17">
        <f>+'SCC x Atuacao = Serv. Indústria'!B221/'SCC x Atuacao = Serv. Indústria'!B189-1</f>
        <v>-0.1545127890955651</v>
      </c>
      <c r="C189" s="17">
        <f>+'SCC x Atuacao = Serv. Indústria'!C221/'SCC x Atuacao = Serv. Indústria'!C189-1</f>
        <v>0.20835484169194207</v>
      </c>
      <c r="D189" s="17">
        <f>+'SCC x Atuacao = Serv. Indústria'!D221/'SCC x Atuacao = Serv. Indústria'!D189-1</f>
        <v>0.1065165943309363</v>
      </c>
      <c r="E189" s="17">
        <f>+'SCC x Atuacao = Serv. Indústria'!E221/'SCC x Atuacao = Serv. Indústria'!E189-1</f>
        <v>-0.71957166343338863</v>
      </c>
      <c r="F189" s="17">
        <f>+'SCC x Atuacao = Serv. Indústria'!F221/'SCC x Atuacao = Serv. Indústria'!F189-1</f>
        <v>-9.9738833564343543E-2</v>
      </c>
      <c r="G189" s="17">
        <f>+'SCC x Atuacao = Serv. Indústria'!G221/'SCC x Atuacao = Serv. Indústria'!G189-1</f>
        <v>-5.0817980565849963E-2</v>
      </c>
      <c r="H189" s="17">
        <f>+'SCC x Atuacao = Serv. Indústria'!H221/'SCC x Atuacao = Serv. Indústria'!H189-1</f>
        <v>0.20958363631627508</v>
      </c>
      <c r="I189" s="17">
        <f>+'SCC x Atuacao = Serv. Indústria'!I221/'SCC x Atuacao = Serv. Indústria'!I189-1</f>
        <v>9.3362105164683795E-2</v>
      </c>
      <c r="J189" s="17">
        <f>+'SCC x Atuacao = Serv. Indústria'!J221/'SCC x Atuacao = Serv. Indústria'!J189-1</f>
        <v>-0.10026367727112251</v>
      </c>
      <c r="K189" s="17">
        <f>+'SCC x Atuacao = Serv. Indústria'!K221/'SCC x Atuacao = Serv. Indústria'!K189-1</f>
        <v>7.4954838959471415E-2</v>
      </c>
      <c r="L189" s="17">
        <f>+'SCC x Atuacao = Serv. Indústria'!L221/'SCC x Atuacao = Serv. Indústria'!L189-1</f>
        <v>3.072327311137335E-2</v>
      </c>
      <c r="M189" s="17"/>
    </row>
    <row r="190" spans="1:13" x14ac:dyDescent="0.25">
      <c r="A190" s="124" t="s">
        <v>554</v>
      </c>
      <c r="B190" s="17">
        <f>+'SCC x Atuacao = Serv. Indústria'!B222/'SCC x Atuacao = Serv. Indústria'!B190-1</f>
        <v>2.8039903326959825E-2</v>
      </c>
      <c r="C190" s="17">
        <f>+'SCC x Atuacao = Serv. Indústria'!C222/'SCC x Atuacao = Serv. Indústria'!C190-1</f>
        <v>-2.4155039314933346E-2</v>
      </c>
      <c r="D190" s="17">
        <f>+'SCC x Atuacao = Serv. Indústria'!D222/'SCC x Atuacao = Serv. Indústria'!D190-1</f>
        <v>0.15351634122045588</v>
      </c>
      <c r="E190" s="17">
        <f>+'SCC x Atuacao = Serv. Indústria'!E222/'SCC x Atuacao = Serv. Indústria'!E190-1</f>
        <v>0.32311418629231503</v>
      </c>
      <c r="F190" s="17">
        <f>+'SCC x Atuacao = Serv. Indústria'!F222/'SCC x Atuacao = Serv. Indústria'!F190-1</f>
        <v>-5.9973728538020521E-2</v>
      </c>
      <c r="G190" s="17">
        <f>+'SCC x Atuacao = Serv. Indústria'!G222/'SCC x Atuacao = Serv. Indústria'!G190-1</f>
        <v>7.0471370995106364E-2</v>
      </c>
      <c r="H190" s="17">
        <f>+'SCC x Atuacao = Serv. Indústria'!H222/'SCC x Atuacao = Serv. Indústria'!H190-1</f>
        <v>0.16252032723406629</v>
      </c>
      <c r="I190" s="17">
        <f>+'SCC x Atuacao = Serv. Indústria'!I222/'SCC x Atuacao = Serv. Indústria'!I190-1</f>
        <v>0.84073598677534456</v>
      </c>
      <c r="J190" s="17">
        <f>+'SCC x Atuacao = Serv. Indústria'!J222/'SCC x Atuacao = Serv. Indústria'!J190-1</f>
        <v>1.0114364166052603</v>
      </c>
      <c r="K190" s="17">
        <f>+'SCC x Atuacao = Serv. Indústria'!K222/'SCC x Atuacao = Serv. Indústria'!K190-1</f>
        <v>6.5298077446069636E-2</v>
      </c>
      <c r="L190" s="17">
        <f>+'SCC x Atuacao = Serv. Indústria'!L222/'SCC x Atuacao = Serv. Indústria'!L190-1</f>
        <v>0.10947958003090141</v>
      </c>
      <c r="M190" s="17"/>
    </row>
    <row r="191" spans="1:13" x14ac:dyDescent="0.25">
      <c r="A191" s="124" t="s">
        <v>555</v>
      </c>
      <c r="B191" s="17">
        <f>+'SCC x Atuacao = Serv. Indústria'!B223/'SCC x Atuacao = Serv. Indústria'!B191-1</f>
        <v>0.1930351060257478</v>
      </c>
      <c r="C191" s="17">
        <f>+'SCC x Atuacao = Serv. Indústria'!C223/'SCC x Atuacao = Serv. Indústria'!C191-1</f>
        <v>0.27491447476393827</v>
      </c>
      <c r="D191" s="17">
        <f>+'SCC x Atuacao = Serv. Indústria'!D223/'SCC x Atuacao = Serv. Indústria'!D191-1</f>
        <v>5.8790033642889039E-2</v>
      </c>
      <c r="E191" s="17">
        <f>+'SCC x Atuacao = Serv. Indústria'!E223/'SCC x Atuacao = Serv. Indústria'!E191-1</f>
        <v>0.49727156070441803</v>
      </c>
      <c r="F191" s="17">
        <f>+'SCC x Atuacao = Serv. Indústria'!F223/'SCC x Atuacao = Serv. Indústria'!F191-1</f>
        <v>1.905003184532017E-2</v>
      </c>
      <c r="G191" s="17">
        <f>+'SCC x Atuacao = Serv. Indústria'!G223/'SCC x Atuacao = Serv. Indústria'!G191-1</f>
        <v>9.0710560606044544E-2</v>
      </c>
      <c r="H191" s="17">
        <f>+'SCC x Atuacao = Serv. Indústria'!H223/'SCC x Atuacao = Serv. Indústria'!H191-1</f>
        <v>0.41547876965732566</v>
      </c>
      <c r="I191" s="17">
        <f>+'SCC x Atuacao = Serv. Indústria'!I223/'SCC x Atuacao = Serv. Indústria'!I191-1</f>
        <v>-0.16819423082491425</v>
      </c>
      <c r="J191" s="17">
        <f>+'SCC x Atuacao = Serv. Indústria'!J223/'SCC x Atuacao = Serv. Indústria'!J191-1</f>
        <v>0.41031896352522623</v>
      </c>
      <c r="K191" s="17">
        <f>+'SCC x Atuacao = Serv. Indústria'!K223/'SCC x Atuacao = Serv. Indústria'!K191-1</f>
        <v>-5.2247655942204707E-3</v>
      </c>
      <c r="L191" s="17">
        <f>+'SCC x Atuacao = Serv. Indústria'!L223/'SCC x Atuacao = Serv. Indústria'!L191-1</f>
        <v>5.4551827123912044E-2</v>
      </c>
      <c r="M191" s="17"/>
    </row>
    <row r="192" spans="1:13" x14ac:dyDescent="0.25">
      <c r="A192" s="124" t="s">
        <v>95</v>
      </c>
      <c r="B192" s="17">
        <f>+'SCC x Atuacao = Serv. Indústria'!B224/'SCC x Atuacao = Serv. Indústria'!B192-1</f>
        <v>-0.16465164391651943</v>
      </c>
      <c r="C192" s="17">
        <f>+'SCC x Atuacao = Serv. Indústria'!C224/'SCC x Atuacao = Serv. Indústria'!C192-1</f>
        <v>8.1422541145284022E-2</v>
      </c>
      <c r="D192" s="17">
        <f>+'SCC x Atuacao = Serv. Indústria'!D224/'SCC x Atuacao = Serv. Indústria'!D192-1</f>
        <v>-1.8347511206982192E-2</v>
      </c>
      <c r="E192" s="17">
        <f>+'SCC x Atuacao = Serv. Indústria'!E224/'SCC x Atuacao = Serv. Indústria'!E192-1</f>
        <v>0.37278499144788868</v>
      </c>
      <c r="F192" s="17">
        <f>+'SCC x Atuacao = Serv. Indústria'!F224/'SCC x Atuacao = Serv. Indústria'!F192-1</f>
        <v>-0.12867074057869554</v>
      </c>
      <c r="G192" s="17">
        <f>+'SCC x Atuacao = Serv. Indústria'!G224/'SCC x Atuacao = Serv. Indústria'!G192-1</f>
        <v>6.3293298209981863E-2</v>
      </c>
      <c r="H192" s="17">
        <f>+'SCC x Atuacao = Serv. Indústria'!H224/'SCC x Atuacao = Serv. Indústria'!H192-1</f>
        <v>0.1972608866689558</v>
      </c>
      <c r="I192" s="17">
        <f>+'SCC x Atuacao = Serv. Indústria'!I224/'SCC x Atuacao = Serv. Indústria'!I192-1</f>
        <v>0.37309433066692144</v>
      </c>
      <c r="J192" s="17">
        <f>+'SCC x Atuacao = Serv. Indústria'!J224/'SCC x Atuacao = Serv. Indústria'!J192-1</f>
        <v>8.4638657011878005E-2</v>
      </c>
      <c r="K192" s="17">
        <f>+'SCC x Atuacao = Serv. Indústria'!K224/'SCC x Atuacao = Serv. Indústria'!K192-1</f>
        <v>3.4889495337361742E-2</v>
      </c>
      <c r="L192" s="17">
        <f>+'SCC x Atuacao = Serv. Indústria'!L224/'SCC x Atuacao = Serv. Indústria'!L192-1</f>
        <v>-9.7622968232994323E-3</v>
      </c>
      <c r="M192" s="17"/>
    </row>
    <row r="193" spans="1:13" x14ac:dyDescent="0.25">
      <c r="A193" s="22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</row>
    <row r="194" spans="1:13" x14ac:dyDescent="0.25">
      <c r="A194" s="124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</row>
    <row r="195" spans="1:13" s="124" customFormat="1" x14ac:dyDescent="0.25">
      <c r="B195" s="124">
        <v>2014</v>
      </c>
      <c r="C195" s="124">
        <v>2014</v>
      </c>
      <c r="D195" s="124">
        <v>2014</v>
      </c>
      <c r="E195" s="124">
        <v>2014</v>
      </c>
      <c r="F195" s="124">
        <v>2014</v>
      </c>
      <c r="G195" s="124">
        <v>2014</v>
      </c>
      <c r="H195" s="124">
        <v>2014</v>
      </c>
      <c r="I195" s="124">
        <v>2014</v>
      </c>
      <c r="J195" s="124">
        <v>2014</v>
      </c>
      <c r="K195" s="124">
        <v>2014</v>
      </c>
      <c r="L195" s="124">
        <v>2014</v>
      </c>
    </row>
    <row r="196" spans="1:13" s="134" customFormat="1" x14ac:dyDescent="0.25">
      <c r="A196" s="124"/>
      <c r="B196" s="124" t="s">
        <v>780</v>
      </c>
      <c r="C196" s="124" t="s">
        <v>782</v>
      </c>
      <c r="D196" s="124" t="s">
        <v>23</v>
      </c>
      <c r="E196" s="124" t="s">
        <v>787</v>
      </c>
      <c r="F196" s="124" t="s">
        <v>788</v>
      </c>
      <c r="G196" s="124" t="s">
        <v>791</v>
      </c>
      <c r="H196" s="124" t="s">
        <v>25</v>
      </c>
      <c r="I196" s="124" t="s">
        <v>24</v>
      </c>
      <c r="J196" s="124" t="s">
        <v>35</v>
      </c>
      <c r="K196" s="124" t="s">
        <v>795</v>
      </c>
      <c r="L196" s="124" t="s">
        <v>935</v>
      </c>
    </row>
    <row r="197" spans="1:13" x14ac:dyDescent="0.25">
      <c r="A197" s="124" t="s">
        <v>529</v>
      </c>
      <c r="B197" s="17">
        <f>+'SCC x Atuacao = Serv. Indústria'!B229/'SCC x Atuacao = Serv. Indústria'!B197-1</f>
        <v>-2.6268165155495016E-2</v>
      </c>
      <c r="C197" s="17">
        <f>+'SCC x Atuacao = Serv. Indústria'!C229/'SCC x Atuacao = Serv. Indústria'!C197-1</f>
        <v>0.59000507933951774</v>
      </c>
      <c r="D197" s="17">
        <f>+'SCC x Atuacao = Serv. Indústria'!D229/'SCC x Atuacao = Serv. Indústria'!D197-1</f>
        <v>4.3156506247869153E-2</v>
      </c>
      <c r="E197" s="17">
        <f>+'SCC x Atuacao = Serv. Indústria'!E229/'SCC x Atuacao = Serv. Indústria'!E197-1</f>
        <v>0.14140874659765235</v>
      </c>
      <c r="F197" s="17">
        <f>+'SCC x Atuacao = Serv. Indústria'!F229/'SCC x Atuacao = Serv. Indústria'!F197-1</f>
        <v>1.2081924552166523</v>
      </c>
      <c r="G197" s="17">
        <f>+'SCC x Atuacao = Serv. Indústria'!G229/'SCC x Atuacao = Serv. Indústria'!G197-1</f>
        <v>9.3470877357632043E-2</v>
      </c>
      <c r="H197" s="17">
        <f>+'SCC x Atuacao = Serv. Indústria'!H229/'SCC x Atuacao = Serv. Indústria'!H197-1</f>
        <v>1.5080992539899807E-3</v>
      </c>
      <c r="I197" s="17">
        <f>+'SCC x Atuacao = Serv. Indústria'!I229/'SCC x Atuacao = Serv. Indústria'!I197-1</f>
        <v>-0.20544808226317057</v>
      </c>
      <c r="J197" s="17">
        <f>+'SCC x Atuacao = Serv. Indústria'!J229/'SCC x Atuacao = Serv. Indústria'!J197-1</f>
        <v>5.2790270168156406E-2</v>
      </c>
      <c r="K197" s="17">
        <f>+'SCC x Atuacao = Serv. Indústria'!K229/'SCC x Atuacao = Serv. Indústria'!K197-1</f>
        <v>0.65193728031767662</v>
      </c>
      <c r="L197" s="17">
        <f>+'SCC x Atuacao = Serv. Indústria'!L229/'SCC x Atuacao = Serv. Indústria'!L197-1</f>
        <v>0.17635370997634947</v>
      </c>
    </row>
    <row r="198" spans="1:13" x14ac:dyDescent="0.25">
      <c r="A198" s="124" t="s">
        <v>530</v>
      </c>
      <c r="B198" s="17">
        <f>+'SCC x Atuacao = Serv. Indústria'!B230/'SCC x Atuacao = Serv. Indústria'!B198-1</f>
        <v>0.136426388637513</v>
      </c>
      <c r="C198" s="17">
        <f>+'SCC x Atuacao = Serv. Indústria'!C230/'SCC x Atuacao = Serv. Indústria'!C198-1</f>
        <v>0.48676124921702191</v>
      </c>
      <c r="D198" s="17">
        <f>+'SCC x Atuacao = Serv. Indústria'!D230/'SCC x Atuacao = Serv. Indústria'!D198-1</f>
        <v>-6.3998745005215962E-3</v>
      </c>
      <c r="E198" s="17" t="e">
        <f>+'SCC x Atuacao = Serv. Indústria'!E230/'SCC x Atuacao = Serv. Indústria'!E198-1</f>
        <v>#DIV/0!</v>
      </c>
      <c r="F198" s="17">
        <f>+'SCC x Atuacao = Serv. Indústria'!F230/'SCC x Atuacao = Serv. Indústria'!F198-1</f>
        <v>1.2663658939791862</v>
      </c>
      <c r="G198" s="17">
        <f>+'SCC x Atuacao = Serv. Indústria'!G230/'SCC x Atuacao = Serv. Indústria'!G198-1</f>
        <v>-8.7928562198110738E-3</v>
      </c>
      <c r="H198" s="17">
        <f>+'SCC x Atuacao = Serv. Indústria'!H230/'SCC x Atuacao = Serv. Indústria'!H198-1</f>
        <v>0.11055479059575246</v>
      </c>
      <c r="I198" s="17">
        <f>+'SCC x Atuacao = Serv. Indústria'!I230/'SCC x Atuacao = Serv. Indústria'!I198-1</f>
        <v>-8.8458445993835344E-3</v>
      </c>
      <c r="J198" s="17">
        <f>+'SCC x Atuacao = Serv. Indústria'!J230/'SCC x Atuacao = Serv. Indústria'!J198-1</f>
        <v>-0.10996620398780199</v>
      </c>
      <c r="K198" s="17">
        <f>+'SCC x Atuacao = Serv. Indústria'!K230/'SCC x Atuacao = Serv. Indústria'!K198-1</f>
        <v>7.0437023294174228E-3</v>
      </c>
      <c r="L198" s="17">
        <f>+'SCC x Atuacao = Serv. Indústria'!L230/'SCC x Atuacao = Serv. Indústria'!L198-1</f>
        <v>4.1883793232142086E-2</v>
      </c>
      <c r="M198" s="17"/>
    </row>
    <row r="199" spans="1:13" x14ac:dyDescent="0.25">
      <c r="A199" s="124" t="s">
        <v>531</v>
      </c>
      <c r="B199" s="17">
        <f>+'SCC x Atuacao = Serv. Indústria'!B231/'SCC x Atuacao = Serv. Indústria'!B199-1</f>
        <v>0.11499556904706032</v>
      </c>
      <c r="C199" s="17">
        <f>+'SCC x Atuacao = Serv. Indústria'!C231/'SCC x Atuacao = Serv. Indústria'!C199-1</f>
        <v>0.11443316385224067</v>
      </c>
      <c r="D199" s="17">
        <f>+'SCC x Atuacao = Serv. Indústria'!D231/'SCC x Atuacao = Serv. Indústria'!D199-1</f>
        <v>6.2539280702305522E-2</v>
      </c>
      <c r="E199" s="17">
        <f>+'SCC x Atuacao = Serv. Indústria'!E231/'SCC x Atuacao = Serv. Indústria'!E199-1</f>
        <v>-0.20539858615030637</v>
      </c>
      <c r="F199" s="17">
        <f>+'SCC x Atuacao = Serv. Indústria'!F231/'SCC x Atuacao = Serv. Indústria'!F199-1</f>
        <v>4.581234244985799E-3</v>
      </c>
      <c r="G199" s="17">
        <f>+'SCC x Atuacao = Serv. Indústria'!G231/'SCC x Atuacao = Serv. Indústria'!G199-1</f>
        <v>4.9698413646686035E-3</v>
      </c>
      <c r="H199" s="17">
        <f>+'SCC x Atuacao = Serv. Indústria'!H231/'SCC x Atuacao = Serv. Indústria'!H199-1</f>
        <v>6.3357741972302373E-2</v>
      </c>
      <c r="I199" s="17">
        <f>+'SCC x Atuacao = Serv. Indústria'!I231/'SCC x Atuacao = Serv. Indústria'!I199-1</f>
        <v>-0.87758397890381323</v>
      </c>
      <c r="J199" s="17">
        <f>+'SCC x Atuacao = Serv. Indústria'!J231/'SCC x Atuacao = Serv. Indústria'!J199-1</f>
        <v>-0.74154489790526923</v>
      </c>
      <c r="K199" s="17">
        <f>+'SCC x Atuacao = Serv. Indústria'!K231/'SCC x Atuacao = Serv. Indústria'!K199-1</f>
        <v>-3.4193341889950268E-2</v>
      </c>
      <c r="L199" s="17">
        <f>+'SCC x Atuacao = Serv. Indústria'!L231/'SCC x Atuacao = Serv. Indústria'!L199-1</f>
        <v>3.6603453975327938E-2</v>
      </c>
      <c r="M199" s="17"/>
    </row>
    <row r="200" spans="1:13" x14ac:dyDescent="0.25">
      <c r="A200" s="124" t="s">
        <v>532</v>
      </c>
      <c r="B200" s="17">
        <f>+'SCC x Atuacao = Serv. Indústria'!B232/'SCC x Atuacao = Serv. Indústria'!B200-1</f>
        <v>1.9607743121662184</v>
      </c>
      <c r="C200" s="17">
        <f>+'SCC x Atuacao = Serv. Indústria'!C232/'SCC x Atuacao = Serv. Indústria'!C200-1</f>
        <v>-0.50793274232472596</v>
      </c>
      <c r="D200" s="17">
        <f>+'SCC x Atuacao = Serv. Indústria'!D232/'SCC x Atuacao = Serv. Indústria'!D200-1</f>
        <v>-4.6088482949926401E-3</v>
      </c>
      <c r="E200" s="17">
        <f>+'SCC x Atuacao = Serv. Indústria'!E232/'SCC x Atuacao = Serv. Indústria'!E200-1</f>
        <v>-1</v>
      </c>
      <c r="F200" s="17">
        <f>+'SCC x Atuacao = Serv. Indústria'!F232/'SCC x Atuacao = Serv. Indústria'!F200-1</f>
        <v>-0.17159403650747285</v>
      </c>
      <c r="G200" s="17">
        <f>+'SCC x Atuacao = Serv. Indústria'!G232/'SCC x Atuacao = Serv. Indústria'!G200-1</f>
        <v>0.46137951532958499</v>
      </c>
      <c r="H200" s="17">
        <f>+'SCC x Atuacao = Serv. Indústria'!H232/'SCC x Atuacao = Serv. Indústria'!H200-1</f>
        <v>0.4075095557387749</v>
      </c>
      <c r="I200" s="17">
        <f>+'SCC x Atuacao = Serv. Indústria'!I232/'SCC x Atuacao = Serv. Indústria'!I200-1</f>
        <v>7.3974798876505821E-2</v>
      </c>
      <c r="J200" s="17">
        <f>+'SCC x Atuacao = Serv. Indústria'!J232/'SCC x Atuacao = Serv. Indústria'!J200-1</f>
        <v>-4.7421237590616894E-4</v>
      </c>
      <c r="K200" s="17">
        <f>+'SCC x Atuacao = Serv. Indústria'!K232/'SCC x Atuacao = Serv. Indústria'!K200-1</f>
        <v>1.0273243707792368</v>
      </c>
      <c r="L200" s="17">
        <f>+'SCC x Atuacao = Serv. Indústria'!L232/'SCC x Atuacao = Serv. Indústria'!L200-1</f>
        <v>6.9544475691057039E-2</v>
      </c>
      <c r="M200" s="17"/>
    </row>
    <row r="201" spans="1:13" x14ac:dyDescent="0.25">
      <c r="A201" s="124" t="s">
        <v>533</v>
      </c>
      <c r="B201" s="17">
        <f>+'SCC x Atuacao = Serv. Indústria'!B233/'SCC x Atuacao = Serv. Indústria'!B201-1</f>
        <v>0.16300451071979771</v>
      </c>
      <c r="C201" s="17">
        <f>+'SCC x Atuacao = Serv. Indústria'!C233/'SCC x Atuacao = Serv. Indústria'!C201-1</f>
        <v>0.15402443395161414</v>
      </c>
      <c r="D201" s="17">
        <f>+'SCC x Atuacao = Serv. Indústria'!D233/'SCC x Atuacao = Serv. Indústria'!D201-1</f>
        <v>-3.3800754677442146E-3</v>
      </c>
      <c r="E201" s="17">
        <f>+'SCC x Atuacao = Serv. Indústria'!E233/'SCC x Atuacao = Serv. Indústria'!E201-1</f>
        <v>-5.411158764847146E-2</v>
      </c>
      <c r="F201" s="17">
        <f>+'SCC x Atuacao = Serv. Indústria'!F233/'SCC x Atuacao = Serv. Indústria'!F201-1</f>
        <v>0.10945840624917191</v>
      </c>
      <c r="G201" s="17">
        <f>+'SCC x Atuacao = Serv. Indústria'!G233/'SCC x Atuacao = Serv. Indústria'!G201-1</f>
        <v>9.8422551412833403E-2</v>
      </c>
      <c r="H201" s="17">
        <f>+'SCC x Atuacao = Serv. Indústria'!H233/'SCC x Atuacao = Serv. Indústria'!H201-1</f>
        <v>2.8959513915806356</v>
      </c>
      <c r="I201" s="17">
        <f>+'SCC x Atuacao = Serv. Indústria'!I233/'SCC x Atuacao = Serv. Indústria'!I201-1</f>
        <v>0.43691638900149443</v>
      </c>
      <c r="J201" s="17">
        <f>+'SCC x Atuacao = Serv. Indústria'!J233/'SCC x Atuacao = Serv. Indústria'!J201-1</f>
        <v>-5.9702177350450913E-2</v>
      </c>
      <c r="K201" s="17">
        <f>+'SCC x Atuacao = Serv. Indústria'!K233/'SCC x Atuacao = Serv. Indústria'!K201-1</f>
        <v>0.22158525720716327</v>
      </c>
      <c r="L201" s="17">
        <f>+'SCC x Atuacao = Serv. Indústria'!L233/'SCC x Atuacao = Serv. Indústria'!L201-1</f>
        <v>9.259584923532671E-2</v>
      </c>
      <c r="M201" s="17"/>
    </row>
    <row r="202" spans="1:13" x14ac:dyDescent="0.25">
      <c r="A202" s="124" t="s">
        <v>534</v>
      </c>
      <c r="B202" s="17">
        <f>+'SCC x Atuacao = Serv. Indústria'!B234/'SCC x Atuacao = Serv. Indústria'!B202-1</f>
        <v>0.10973718106342978</v>
      </c>
      <c r="C202" s="17">
        <f>+'SCC x Atuacao = Serv. Indústria'!C234/'SCC x Atuacao = Serv. Indústria'!C202-1</f>
        <v>-3.2217672223105787E-2</v>
      </c>
      <c r="D202" s="17">
        <f>+'SCC x Atuacao = Serv. Indústria'!D234/'SCC x Atuacao = Serv. Indústria'!D202-1</f>
        <v>8.6126130098333142E-2</v>
      </c>
      <c r="E202" s="17" t="e">
        <f>+'SCC x Atuacao = Serv. Indústria'!E234/'SCC x Atuacao = Serv. Indústria'!E202-1</f>
        <v>#DIV/0!</v>
      </c>
      <c r="F202" s="17">
        <f>+'SCC x Atuacao = Serv. Indústria'!F234/'SCC x Atuacao = Serv. Indústria'!F202-1</f>
        <v>-0.17912060833011223</v>
      </c>
      <c r="G202" s="17">
        <f>+'SCC x Atuacao = Serv. Indústria'!G234/'SCC x Atuacao = Serv. Indústria'!G202-1</f>
        <v>0.40527672419584926</v>
      </c>
      <c r="H202" s="17">
        <f>+'SCC x Atuacao = Serv. Indústria'!H234/'SCC x Atuacao = Serv. Indústria'!H202-1</f>
        <v>-2.1295444855188972E-2</v>
      </c>
      <c r="I202" s="17" t="e">
        <f>+'SCC x Atuacao = Serv. Indústria'!I234/'SCC x Atuacao = Serv. Indústria'!I202-1</f>
        <v>#DIV/0!</v>
      </c>
      <c r="J202" s="17">
        <f>+'SCC x Atuacao = Serv. Indústria'!J234/'SCC x Atuacao = Serv. Indústria'!J202-1</f>
        <v>-0.13074729549571162</v>
      </c>
      <c r="K202" s="17">
        <f>+'SCC x Atuacao = Serv. Indústria'!K234/'SCC x Atuacao = Serv. Indústria'!K202-1</f>
        <v>-0.30067987169536137</v>
      </c>
      <c r="L202" s="17">
        <f>+'SCC x Atuacao = Serv. Indústria'!L234/'SCC x Atuacao = Serv. Indústria'!L202-1</f>
        <v>3.6167303363346504E-2</v>
      </c>
      <c r="M202" s="17"/>
    </row>
    <row r="203" spans="1:13" x14ac:dyDescent="0.25">
      <c r="A203" s="124" t="s">
        <v>535</v>
      </c>
      <c r="B203" s="17">
        <f>+'SCC x Atuacao = Serv. Indústria'!B235/'SCC x Atuacao = Serv. Indústria'!B203-1</f>
        <v>0.35528593053761082</v>
      </c>
      <c r="C203" s="17">
        <f>+'SCC x Atuacao = Serv. Indústria'!C235/'SCC x Atuacao = Serv. Indústria'!C203-1</f>
        <v>0.42867950591353376</v>
      </c>
      <c r="D203" s="17">
        <f>+'SCC x Atuacao = Serv. Indústria'!D235/'SCC x Atuacao = Serv. Indústria'!D203-1</f>
        <v>6.2554751747797122E-2</v>
      </c>
      <c r="E203" s="17">
        <f>+'SCC x Atuacao = Serv. Indústria'!E235/'SCC x Atuacao = Serv. Indústria'!E203-1</f>
        <v>2.06739467712648</v>
      </c>
      <c r="F203" s="17">
        <f>+'SCC x Atuacao = Serv. Indústria'!F235/'SCC x Atuacao = Serv. Indústria'!F203-1</f>
        <v>-7.7081133211296948E-2</v>
      </c>
      <c r="G203" s="17">
        <f>+'SCC x Atuacao = Serv. Indústria'!G235/'SCC x Atuacao = Serv. Indústria'!G203-1</f>
        <v>9.7340621786127013E-2</v>
      </c>
      <c r="H203" s="17">
        <f>+'SCC x Atuacao = Serv. Indústria'!H235/'SCC x Atuacao = Serv. Indústria'!H203-1</f>
        <v>0.1767416777433346</v>
      </c>
      <c r="I203" s="17" t="e">
        <f>+'SCC x Atuacao = Serv. Indústria'!I235/'SCC x Atuacao = Serv. Indústria'!I203-1</f>
        <v>#DIV/0!</v>
      </c>
      <c r="J203" s="17">
        <f>+'SCC x Atuacao = Serv. Indústria'!J235/'SCC x Atuacao = Serv. Indústria'!J203-1</f>
        <v>0.67084283679340784</v>
      </c>
      <c r="K203" s="17">
        <f>+'SCC x Atuacao = Serv. Indústria'!K235/'SCC x Atuacao = Serv. Indústria'!K203-1</f>
        <v>-8.7873637329978327E-2</v>
      </c>
      <c r="L203" s="17">
        <f>+'SCC x Atuacao = Serv. Indústria'!L235/'SCC x Atuacao = Serv. Indústria'!L203-1</f>
        <v>6.2806118107106901E-2</v>
      </c>
      <c r="M203" s="17"/>
    </row>
    <row r="204" spans="1:13" x14ac:dyDescent="0.25">
      <c r="A204" s="124" t="s">
        <v>536</v>
      </c>
      <c r="B204" s="17">
        <f>+'SCC x Atuacao = Serv. Indústria'!B236/'SCC x Atuacao = Serv. Indústria'!B204-1</f>
        <v>0.42169673798882612</v>
      </c>
      <c r="C204" s="17">
        <f>+'SCC x Atuacao = Serv. Indústria'!C236/'SCC x Atuacao = Serv. Indústria'!C204-1</f>
        <v>0.26009480435760279</v>
      </c>
      <c r="D204" s="17">
        <f>+'SCC x Atuacao = Serv. Indústria'!D236/'SCC x Atuacao = Serv. Indústria'!D204-1</f>
        <v>-2.917244361313065E-2</v>
      </c>
      <c r="E204" s="17">
        <f>+'SCC x Atuacao = Serv. Indústria'!E236/'SCC x Atuacao = Serv. Indústria'!E204-1</f>
        <v>0.48750817004808278</v>
      </c>
      <c r="F204" s="17">
        <f>+'SCC x Atuacao = Serv. Indústria'!F236/'SCC x Atuacao = Serv. Indústria'!F204-1</f>
        <v>-9.6912203728860669E-2</v>
      </c>
      <c r="G204" s="17">
        <f>+'SCC x Atuacao = Serv. Indústria'!G236/'SCC x Atuacao = Serv. Indústria'!G204-1</f>
        <v>0.24229482744428132</v>
      </c>
      <c r="H204" s="17">
        <f>+'SCC x Atuacao = Serv. Indústria'!H236/'SCC x Atuacao = Serv. Indústria'!H204-1</f>
        <v>-0.14367212285572339</v>
      </c>
      <c r="I204" s="17">
        <f>+'SCC x Atuacao = Serv. Indústria'!I236/'SCC x Atuacao = Serv. Indústria'!I204-1</f>
        <v>-0.26451760538426605</v>
      </c>
      <c r="J204" s="17">
        <f>+'SCC x Atuacao = Serv. Indústria'!J236/'SCC x Atuacao = Serv. Indústria'!J204-1</f>
        <v>-0.19937288313125789</v>
      </c>
      <c r="K204" s="17">
        <f>+'SCC x Atuacao = Serv. Indústria'!K236/'SCC x Atuacao = Serv. Indústria'!K204-1</f>
        <v>-6.661510862260267E-2</v>
      </c>
      <c r="L204" s="17">
        <f>+'SCC x Atuacao = Serv. Indústria'!L236/'SCC x Atuacao = Serv. Indústria'!L204-1</f>
        <v>-9.8401720402550019E-3</v>
      </c>
      <c r="M204" s="17"/>
    </row>
    <row r="205" spans="1:13" x14ac:dyDescent="0.25">
      <c r="A205" s="124" t="s">
        <v>537</v>
      </c>
      <c r="B205" s="17">
        <f>+'SCC x Atuacao = Serv. Indústria'!B237/'SCC x Atuacao = Serv. Indústria'!B205-1</f>
        <v>-9.3393038837423004E-2</v>
      </c>
      <c r="C205" s="17">
        <f>+'SCC x Atuacao = Serv. Indústria'!C237/'SCC x Atuacao = Serv. Indústria'!C205-1</f>
        <v>2.4302928291343617E-2</v>
      </c>
      <c r="D205" s="17">
        <f>+'SCC x Atuacao = Serv. Indústria'!D237/'SCC x Atuacao = Serv. Indústria'!D205-1</f>
        <v>-2.2974175096136196E-2</v>
      </c>
      <c r="E205" s="17">
        <f>+'SCC x Atuacao = Serv. Indústria'!E237/'SCC x Atuacao = Serv. Indústria'!E205-1</f>
        <v>2.8855217326906546E-2</v>
      </c>
      <c r="F205" s="17">
        <f>+'SCC x Atuacao = Serv. Indústria'!F237/'SCC x Atuacao = Serv. Indústria'!F205-1</f>
        <v>1.4829977049324317E-3</v>
      </c>
      <c r="G205" s="17">
        <f>+'SCC x Atuacao = Serv. Indústria'!G237/'SCC x Atuacao = Serv. Indústria'!G205-1</f>
        <v>-8.8633991825061598E-2</v>
      </c>
      <c r="H205" s="17">
        <f>+'SCC x Atuacao = Serv. Indústria'!H237/'SCC x Atuacao = Serv. Indústria'!H205-1</f>
        <v>0.22034534004437978</v>
      </c>
      <c r="I205" s="17">
        <f>+'SCC x Atuacao = Serv. Indústria'!I237/'SCC x Atuacao = Serv. Indústria'!I205-1</f>
        <v>0.16729227762956489</v>
      </c>
      <c r="J205" s="17">
        <f>+'SCC x Atuacao = Serv. Indústria'!J237/'SCC x Atuacao = Serv. Indústria'!J205-1</f>
        <v>-0.41253277956874024</v>
      </c>
      <c r="K205" s="17">
        <f>+'SCC x Atuacao = Serv. Indústria'!K237/'SCC x Atuacao = Serv. Indústria'!K205-1</f>
        <v>-0.56204110889169812</v>
      </c>
      <c r="L205" s="17">
        <f>+'SCC x Atuacao = Serv. Indústria'!L237/'SCC x Atuacao = Serv. Indústria'!L205-1</f>
        <v>-0.15996787982925142</v>
      </c>
      <c r="M205" s="17"/>
    </row>
    <row r="206" spans="1:13" x14ac:dyDescent="0.25">
      <c r="A206" s="124" t="s">
        <v>538</v>
      </c>
      <c r="B206" s="17">
        <f>+'SCC x Atuacao = Serv. Indústria'!B238/'SCC x Atuacao = Serv. Indústria'!B206-1</f>
        <v>6.7573027975723621E-2</v>
      </c>
      <c r="C206" s="17">
        <f>+'SCC x Atuacao = Serv. Indústria'!C238/'SCC x Atuacao = Serv. Indústria'!C206-1</f>
        <v>-0.11154495503180273</v>
      </c>
      <c r="D206" s="17">
        <f>+'SCC x Atuacao = Serv. Indústria'!D238/'SCC x Atuacao = Serv. Indústria'!D206-1</f>
        <v>0.16563783817565692</v>
      </c>
      <c r="E206" s="17">
        <f>+'SCC x Atuacao = Serv. Indústria'!E238/'SCC x Atuacao = Serv. Indústria'!E206-1</f>
        <v>0.67406124548933266</v>
      </c>
      <c r="F206" s="17">
        <f>+'SCC x Atuacao = Serv. Indústria'!F238/'SCC x Atuacao = Serv. Indústria'!F206-1</f>
        <v>-4.7102968966719838E-2</v>
      </c>
      <c r="G206" s="17">
        <f>+'SCC x Atuacao = Serv. Indústria'!G238/'SCC x Atuacao = Serv. Indústria'!G206-1</f>
        <v>1.9346901361472879E-2</v>
      </c>
      <c r="H206" s="17">
        <f>+'SCC x Atuacao = Serv. Indústria'!H238/'SCC x Atuacao = Serv. Indústria'!H206-1</f>
        <v>0.21959793484831902</v>
      </c>
      <c r="I206" s="17">
        <f>+'SCC x Atuacao = Serv. Indústria'!I238/'SCC x Atuacao = Serv. Indústria'!I206-1</f>
        <v>-0.2398529169485043</v>
      </c>
      <c r="J206" s="17">
        <f>+'SCC x Atuacao = Serv. Indústria'!J238/'SCC x Atuacao = Serv. Indústria'!J206-1</f>
        <v>0.63380206639269066</v>
      </c>
      <c r="K206" s="17">
        <f>+'SCC x Atuacao = Serv. Indústria'!K238/'SCC x Atuacao = Serv. Indústria'!K206-1</f>
        <v>0.15358134901142373</v>
      </c>
      <c r="L206" s="17">
        <f>+'SCC x Atuacao = Serv. Indústria'!L238/'SCC x Atuacao = Serv. Indústria'!L206-1</f>
        <v>9.2556588910741588E-2</v>
      </c>
      <c r="M206" s="17"/>
    </row>
    <row r="207" spans="1:13" x14ac:dyDescent="0.25">
      <c r="A207" s="124" t="s">
        <v>539</v>
      </c>
      <c r="B207" s="17">
        <f>+'SCC x Atuacao = Serv. Indústria'!B239/'SCC x Atuacao = Serv. Indústria'!B207-1</f>
        <v>-0.1327605342239816</v>
      </c>
      <c r="C207" s="17">
        <f>+'SCC x Atuacao = Serv. Indústria'!C239/'SCC x Atuacao = Serv. Indústria'!C207-1</f>
        <v>0.13153899244521972</v>
      </c>
      <c r="D207" s="17">
        <f>+'SCC x Atuacao = Serv. Indústria'!D239/'SCC x Atuacao = Serv. Indústria'!D207-1</f>
        <v>2.5651105522776829E-2</v>
      </c>
      <c r="E207" s="17">
        <f>+'SCC x Atuacao = Serv. Indústria'!E239/'SCC x Atuacao = Serv. Indústria'!E207-1</f>
        <v>0.19862740707112425</v>
      </c>
      <c r="F207" s="17">
        <f>+'SCC x Atuacao = Serv. Indústria'!F239/'SCC x Atuacao = Serv. Indústria'!F207-1</f>
        <v>-3.854422970153315E-2</v>
      </c>
      <c r="G207" s="17">
        <f>+'SCC x Atuacao = Serv. Indústria'!G239/'SCC x Atuacao = Serv. Indústria'!G207-1</f>
        <v>-4.4873169823200998E-2</v>
      </c>
      <c r="H207" s="17">
        <f>+'SCC x Atuacao = Serv. Indústria'!H239/'SCC x Atuacao = Serv. Indústria'!H207-1</f>
        <v>3.8895386275497712E-2</v>
      </c>
      <c r="I207" s="17">
        <f>+'SCC x Atuacao = Serv. Indústria'!I239/'SCC x Atuacao = Serv. Indústria'!I207-1</f>
        <v>0.88554610063692119</v>
      </c>
      <c r="J207" s="17">
        <f>+'SCC x Atuacao = Serv. Indústria'!J239/'SCC x Atuacao = Serv. Indústria'!J207-1</f>
        <v>6.0826005516616544E-3</v>
      </c>
      <c r="K207" s="17">
        <f>+'SCC x Atuacao = Serv. Indústria'!K239/'SCC x Atuacao = Serv. Indústria'!K207-1</f>
        <v>0.20091814856088352</v>
      </c>
      <c r="L207" s="17">
        <f>+'SCC x Atuacao = Serv. Indústria'!L239/'SCC x Atuacao = Serv. Indústria'!L207-1</f>
        <v>4.0735144062200579E-2</v>
      </c>
      <c r="M207" s="17"/>
    </row>
    <row r="208" spans="1:13" x14ac:dyDescent="0.25">
      <c r="A208" s="124" t="s">
        <v>540</v>
      </c>
      <c r="B208" s="17">
        <f>+'SCC x Atuacao = Serv. Indústria'!B240/'SCC x Atuacao = Serv. Indústria'!B208-1</f>
        <v>0.71478060199180726</v>
      </c>
      <c r="C208" s="17">
        <f>+'SCC x Atuacao = Serv. Indústria'!C240/'SCC x Atuacao = Serv. Indústria'!C208-1</f>
        <v>0.28434604504823158</v>
      </c>
      <c r="D208" s="17">
        <f>+'SCC x Atuacao = Serv. Indústria'!D240/'SCC x Atuacao = Serv. Indústria'!D208-1</f>
        <v>0.12706909471099026</v>
      </c>
      <c r="E208" s="17">
        <f>+'SCC x Atuacao = Serv. Indústria'!E240/'SCC x Atuacao = Serv. Indústria'!E208-1</f>
        <v>1.0053452539976688</v>
      </c>
      <c r="F208" s="17">
        <f>+'SCC x Atuacao = Serv. Indústria'!F240/'SCC x Atuacao = Serv. Indústria'!F208-1</f>
        <v>2.2780213541588212E-2</v>
      </c>
      <c r="G208" s="17">
        <f>+'SCC x Atuacao = Serv. Indústria'!G240/'SCC x Atuacao = Serv. Indústria'!G208-1</f>
        <v>0.15800773490398723</v>
      </c>
      <c r="H208" s="17">
        <f>+'SCC x Atuacao = Serv. Indústria'!H240/'SCC x Atuacao = Serv. Indústria'!H208-1</f>
        <v>0.28938049176951663</v>
      </c>
      <c r="I208" s="17">
        <f>+'SCC x Atuacao = Serv. Indústria'!I240/'SCC x Atuacao = Serv. Indústria'!I208-1</f>
        <v>-0.44403471662569916</v>
      </c>
      <c r="J208" s="17" t="e">
        <f>+'SCC x Atuacao = Serv. Indústria'!J240/'SCC x Atuacao = Serv. Indústria'!J208-1</f>
        <v>#DIV/0!</v>
      </c>
      <c r="K208" s="17">
        <f>+'SCC x Atuacao = Serv. Indústria'!K240/'SCC x Atuacao = Serv. Indústria'!K208-1</f>
        <v>8.2825406994240458E-2</v>
      </c>
      <c r="L208" s="17">
        <f>+'SCC x Atuacao = Serv. Indústria'!L240/'SCC x Atuacao = Serv. Indústria'!L208-1</f>
        <v>0.11275741064811107</v>
      </c>
      <c r="M208" s="17"/>
    </row>
    <row r="209" spans="1:13" x14ac:dyDescent="0.25">
      <c r="A209" s="124" t="s">
        <v>541</v>
      </c>
      <c r="B209" s="17">
        <f>+'SCC x Atuacao = Serv. Indústria'!B241/'SCC x Atuacao = Serv. Indústria'!B209-1</f>
        <v>0.57359231127768995</v>
      </c>
      <c r="C209" s="17">
        <f>+'SCC x Atuacao = Serv. Indústria'!C241/'SCC x Atuacao = Serv. Indústria'!C209-1</f>
        <v>0.12046979161502103</v>
      </c>
      <c r="D209" s="17">
        <f>+'SCC x Atuacao = Serv. Indústria'!D241/'SCC x Atuacao = Serv. Indústria'!D209-1</f>
        <v>-6.1057332866412128E-2</v>
      </c>
      <c r="E209" s="17">
        <f>+'SCC x Atuacao = Serv. Indústria'!E241/'SCC x Atuacao = Serv. Indústria'!E209-1</f>
        <v>-0.60518575147470455</v>
      </c>
      <c r="F209" s="17">
        <f>+'SCC x Atuacao = Serv. Indústria'!F241/'SCC x Atuacao = Serv. Indústria'!F209-1</f>
        <v>3.3733364837755353E-2</v>
      </c>
      <c r="G209" s="17">
        <f>+'SCC x Atuacao = Serv. Indústria'!G241/'SCC x Atuacao = Serv. Indústria'!G209-1</f>
        <v>-0.15180694245938275</v>
      </c>
      <c r="H209" s="17">
        <f>+'SCC x Atuacao = Serv. Indústria'!H241/'SCC x Atuacao = Serv. Indústria'!H209-1</f>
        <v>0.20657986343501955</v>
      </c>
      <c r="I209" s="17">
        <f>+'SCC x Atuacao = Serv. Indústria'!I241/'SCC x Atuacao = Serv. Indústria'!I209-1</f>
        <v>-0.12183158171982</v>
      </c>
      <c r="J209" s="17">
        <f>+'SCC x Atuacao = Serv. Indústria'!J241/'SCC x Atuacao = Serv. Indústria'!J209-1</f>
        <v>-5.1596888585329626E-2</v>
      </c>
      <c r="K209" s="17">
        <f>+'SCC x Atuacao = Serv. Indústria'!K241/'SCC x Atuacao = Serv. Indústria'!K209-1</f>
        <v>7.5509155722802257E-2</v>
      </c>
      <c r="L209" s="17">
        <f>+'SCC x Atuacao = Serv. Indústria'!L241/'SCC x Atuacao = Serv. Indústria'!L209-1</f>
        <v>-3.963592227036794E-3</v>
      </c>
      <c r="M209" s="17"/>
    </row>
    <row r="210" spans="1:13" x14ac:dyDescent="0.25">
      <c r="A210" s="124" t="s">
        <v>542</v>
      </c>
      <c r="B210" s="17">
        <f>+'SCC x Atuacao = Serv. Indústria'!B242/'SCC x Atuacao = Serv. Indústria'!B210-1</f>
        <v>0.68539984564060186</v>
      </c>
      <c r="C210" s="17">
        <f>+'SCC x Atuacao = Serv. Indústria'!C242/'SCC x Atuacao = Serv. Indústria'!C210-1</f>
        <v>3.1977342461553704E-2</v>
      </c>
      <c r="D210" s="17">
        <f>+'SCC x Atuacao = Serv. Indústria'!D242/'SCC x Atuacao = Serv. Indústria'!D210-1</f>
        <v>6.005943739598818E-2</v>
      </c>
      <c r="E210" s="17">
        <f>+'SCC x Atuacao = Serv. Indústria'!E242/'SCC x Atuacao = Serv. Indústria'!E210-1</f>
        <v>-0.3453072665069904</v>
      </c>
      <c r="F210" s="17">
        <f>+'SCC x Atuacao = Serv. Indústria'!F242/'SCC x Atuacao = Serv. Indústria'!F210-1</f>
        <v>3.937680719356158</v>
      </c>
      <c r="G210" s="17">
        <f>+'SCC x Atuacao = Serv. Indústria'!G242/'SCC x Atuacao = Serv. Indústria'!G210-1</f>
        <v>6.0224119416915745E-2</v>
      </c>
      <c r="H210" s="17">
        <f>+'SCC x Atuacao = Serv. Indústria'!H242/'SCC x Atuacao = Serv. Indústria'!H210-1</f>
        <v>0.6201347087923279</v>
      </c>
      <c r="I210" s="17">
        <f>+'SCC x Atuacao = Serv. Indústria'!I242/'SCC x Atuacao = Serv. Indústria'!I210-1</f>
        <v>-0.302653221447854</v>
      </c>
      <c r="J210" s="17">
        <f>+'SCC x Atuacao = Serv. Indústria'!J242/'SCC x Atuacao = Serv. Indústria'!J210-1</f>
        <v>-0.19748017406768481</v>
      </c>
      <c r="K210" s="17">
        <f>+'SCC x Atuacao = Serv. Indústria'!K242/'SCC x Atuacao = Serv. Indústria'!K210-1</f>
        <v>0.25447792415374937</v>
      </c>
      <c r="L210" s="17">
        <f>+'SCC x Atuacao = Serv. Indústria'!L242/'SCC x Atuacao = Serv. Indústria'!L210-1</f>
        <v>0.17707608499099492</v>
      </c>
      <c r="M210" s="17"/>
    </row>
    <row r="211" spans="1:13" x14ac:dyDescent="0.25">
      <c r="A211" s="124" t="s">
        <v>543</v>
      </c>
      <c r="B211" s="17">
        <f>+'SCC x Atuacao = Serv. Indústria'!B243/'SCC x Atuacao = Serv. Indústria'!B211-1</f>
        <v>-0.2350475187777411</v>
      </c>
      <c r="C211" s="17">
        <f>+'SCC x Atuacao = Serv. Indústria'!C243/'SCC x Atuacao = Serv. Indústria'!C211-1</f>
        <v>-0.39089198061051977</v>
      </c>
      <c r="D211" s="17">
        <f>+'SCC x Atuacao = Serv. Indústria'!D243/'SCC x Atuacao = Serv. Indústria'!D211-1</f>
        <v>0.16253011002859763</v>
      </c>
      <c r="E211" s="17">
        <f>+'SCC x Atuacao = Serv. Indústria'!E243/'SCC x Atuacao = Serv. Indústria'!E211-1</f>
        <v>-2.634674991035868E-2</v>
      </c>
      <c r="F211" s="17">
        <f>+'SCC x Atuacao = Serv. Indústria'!F243/'SCC x Atuacao = Serv. Indústria'!F211-1</f>
        <v>-9.9291623324239686E-2</v>
      </c>
      <c r="G211" s="17">
        <f>+'SCC x Atuacao = Serv. Indústria'!G243/'SCC x Atuacao = Serv. Indústria'!G211-1</f>
        <v>0.14630699118152601</v>
      </c>
      <c r="H211" s="17">
        <f>+'SCC x Atuacao = Serv. Indústria'!H243/'SCC x Atuacao = Serv. Indústria'!H211-1</f>
        <v>0.23649181699124933</v>
      </c>
      <c r="I211" s="17" t="e">
        <f>+'SCC x Atuacao = Serv. Indústria'!I243/'SCC x Atuacao = Serv. Indústria'!I211-1</f>
        <v>#DIV/0!</v>
      </c>
      <c r="J211" s="17">
        <f>+'SCC x Atuacao = Serv. Indústria'!J243/'SCC x Atuacao = Serv. Indústria'!J211-1</f>
        <v>0.32717616272007755</v>
      </c>
      <c r="K211" s="17">
        <f>+'SCC x Atuacao = Serv. Indústria'!K243/'SCC x Atuacao = Serv. Indústria'!K211-1</f>
        <v>0.11346736074398933</v>
      </c>
      <c r="L211" s="17">
        <f>+'SCC x Atuacao = Serv. Indústria'!L243/'SCC x Atuacao = Serv. Indústria'!L211-1</f>
        <v>5.6973137567949195E-2</v>
      </c>
      <c r="M211" s="17"/>
    </row>
    <row r="212" spans="1:13" x14ac:dyDescent="0.25">
      <c r="A212" s="124" t="s">
        <v>544</v>
      </c>
      <c r="B212" s="17">
        <f>+'SCC x Atuacao = Serv. Indústria'!B244/'SCC x Atuacao = Serv. Indústria'!B212-1</f>
        <v>-0.11228315716213833</v>
      </c>
      <c r="C212" s="17">
        <f>+'SCC x Atuacao = Serv. Indústria'!C244/'SCC x Atuacao = Serv. Indústria'!C212-1</f>
        <v>-5.9246274122861431E-2</v>
      </c>
      <c r="D212" s="17">
        <f>+'SCC x Atuacao = Serv. Indústria'!D244/'SCC x Atuacao = Serv. Indústria'!D212-1</f>
        <v>5.4708565873739179E-2</v>
      </c>
      <c r="E212" s="17">
        <f>+'SCC x Atuacao = Serv. Indústria'!E244/'SCC x Atuacao = Serv. Indústria'!E212-1</f>
        <v>0.15638304992160612</v>
      </c>
      <c r="F212" s="17">
        <f>+'SCC x Atuacao = Serv. Indústria'!F244/'SCC x Atuacao = Serv. Indústria'!F212-1</f>
        <v>0.14975559652245063</v>
      </c>
      <c r="G212" s="17">
        <f>+'SCC x Atuacao = Serv. Indústria'!G244/'SCC x Atuacao = Serv. Indústria'!G212-1</f>
        <v>0.11311870547360403</v>
      </c>
      <c r="H212" s="17">
        <f>+'SCC x Atuacao = Serv. Indústria'!H244/'SCC x Atuacao = Serv. Indústria'!H212-1</f>
        <v>0.13027199376656307</v>
      </c>
      <c r="I212" s="17">
        <f>+'SCC x Atuacao = Serv. Indústria'!I244/'SCC x Atuacao = Serv. Indústria'!I212-1</f>
        <v>-0.29729636838117124</v>
      </c>
      <c r="J212" s="17">
        <f>+'SCC x Atuacao = Serv. Indústria'!J244/'SCC x Atuacao = Serv. Indústria'!J212-1</f>
        <v>-2.6760583924836379E-2</v>
      </c>
      <c r="K212" s="17">
        <f>+'SCC x Atuacao = Serv. Indústria'!K244/'SCC x Atuacao = Serv. Indústria'!K212-1</f>
        <v>0.35125797920594759</v>
      </c>
      <c r="L212" s="17">
        <f>+'SCC x Atuacao = Serv. Indústria'!L244/'SCC x Atuacao = Serv. Indústria'!L212-1</f>
        <v>9.6018012110487438E-2</v>
      </c>
      <c r="M212" s="17"/>
    </row>
    <row r="213" spans="1:13" x14ac:dyDescent="0.25">
      <c r="A213" s="124" t="s">
        <v>545</v>
      </c>
      <c r="B213" s="17">
        <f>+'SCC x Atuacao = Serv. Indústria'!B245/'SCC x Atuacao = Serv. Indústria'!B213-1</f>
        <v>-5.9261548685103249E-2</v>
      </c>
      <c r="C213" s="17">
        <f>+'SCC x Atuacao = Serv. Indústria'!C245/'SCC x Atuacao = Serv. Indústria'!C213-1</f>
        <v>0.25032608950130952</v>
      </c>
      <c r="D213" s="17">
        <f>+'SCC x Atuacao = Serv. Indústria'!D245/'SCC x Atuacao = Serv. Indústria'!D213-1</f>
        <v>-2.7879462739331617E-2</v>
      </c>
      <c r="E213" s="17">
        <f>+'SCC x Atuacao = Serv. Indústria'!E245/'SCC x Atuacao = Serv. Indústria'!E213-1</f>
        <v>0.14769771341209781</v>
      </c>
      <c r="F213" s="17">
        <f>+'SCC x Atuacao = Serv. Indústria'!F245/'SCC x Atuacao = Serv. Indústria'!F213-1</f>
        <v>-7.4595615549784222E-2</v>
      </c>
      <c r="G213" s="17">
        <f>+'SCC x Atuacao = Serv. Indústria'!G245/'SCC x Atuacao = Serv. Indústria'!G213-1</f>
        <v>-5.7079718034037663E-3</v>
      </c>
      <c r="H213" s="17">
        <f>+'SCC x Atuacao = Serv. Indústria'!H245/'SCC x Atuacao = Serv. Indústria'!H213-1</f>
        <v>2.9562090463968183E-2</v>
      </c>
      <c r="I213" s="17">
        <f>+'SCC x Atuacao = Serv. Indústria'!I245/'SCC x Atuacao = Serv. Indústria'!I213-1</f>
        <v>-0.40385173568268218</v>
      </c>
      <c r="J213" s="17">
        <f>+'SCC x Atuacao = Serv. Indústria'!J245/'SCC x Atuacao = Serv. Indústria'!J213-1</f>
        <v>-9.4707481441635988E-4</v>
      </c>
      <c r="K213" s="17">
        <f>+'SCC x Atuacao = Serv. Indústria'!K245/'SCC x Atuacao = Serv. Indústria'!K213-1</f>
        <v>7.9032161518501232E-2</v>
      </c>
      <c r="L213" s="17">
        <f>+'SCC x Atuacao = Serv. Indústria'!L245/'SCC x Atuacao = Serv. Indústria'!L213-1</f>
        <v>-1.4268567076772265E-2</v>
      </c>
      <c r="M213" s="17"/>
    </row>
    <row r="214" spans="1:13" x14ac:dyDescent="0.25">
      <c r="A214" s="124" t="s">
        <v>546</v>
      </c>
      <c r="B214" s="17">
        <f>+'SCC x Atuacao = Serv. Indústria'!B246/'SCC x Atuacao = Serv. Indústria'!B214-1</f>
        <v>-7.1837206798223585E-2</v>
      </c>
      <c r="C214" s="17">
        <f>+'SCC x Atuacao = Serv. Indústria'!C246/'SCC x Atuacao = Serv. Indústria'!C214-1</f>
        <v>-0.73187596806883426</v>
      </c>
      <c r="D214" s="17">
        <f>+'SCC x Atuacao = Serv. Indústria'!D246/'SCC x Atuacao = Serv. Indústria'!D214-1</f>
        <v>-2.0241486766104155E-2</v>
      </c>
      <c r="E214" s="17">
        <f>+'SCC x Atuacao = Serv. Indústria'!E246/'SCC x Atuacao = Serv. Indústria'!E214-1</f>
        <v>-0.27225006290300457</v>
      </c>
      <c r="F214" s="17">
        <f>+'SCC x Atuacao = Serv. Indústria'!F246/'SCC x Atuacao = Serv. Indústria'!F214-1</f>
        <v>1.9984331510685127E-3</v>
      </c>
      <c r="G214" s="17">
        <f>+'SCC x Atuacao = Serv. Indústria'!G246/'SCC x Atuacao = Serv. Indústria'!G214-1</f>
        <v>4.7017938357555966E-2</v>
      </c>
      <c r="H214" s="17">
        <f>+'SCC x Atuacao = Serv. Indústria'!H246/'SCC x Atuacao = Serv. Indústria'!H214-1</f>
        <v>0.26761713936046738</v>
      </c>
      <c r="I214" s="17">
        <f>+'SCC x Atuacao = Serv. Indústria'!I246/'SCC x Atuacao = Serv. Indústria'!I214-1</f>
        <v>-0.14028941277067875</v>
      </c>
      <c r="J214" s="17">
        <f>+'SCC x Atuacao = Serv. Indústria'!J246/'SCC x Atuacao = Serv. Indústria'!J214-1</f>
        <v>-0.15162933846632665</v>
      </c>
      <c r="K214" s="17">
        <f>+'SCC x Atuacao = Serv. Indústria'!K246/'SCC x Atuacao = Serv. Indústria'!K214-1</f>
        <v>0.15537932397085252</v>
      </c>
      <c r="L214" s="17">
        <f>+'SCC x Atuacao = Serv. Indústria'!L246/'SCC x Atuacao = Serv. Indústria'!L214-1</f>
        <v>-1.5855304089342659E-2</v>
      </c>
      <c r="M214" s="17"/>
    </row>
    <row r="215" spans="1:13" x14ac:dyDescent="0.25">
      <c r="A215" s="124" t="s">
        <v>547</v>
      </c>
      <c r="B215" s="17">
        <f>+'SCC x Atuacao = Serv. Indústria'!B247/'SCC x Atuacao = Serv. Indústria'!B215-1</f>
        <v>-6.3297081821736878E-2</v>
      </c>
      <c r="C215" s="17">
        <f>+'SCC x Atuacao = Serv. Indústria'!C247/'SCC x Atuacao = Serv. Indústria'!C215-1</f>
        <v>0.10604766261591991</v>
      </c>
      <c r="D215" s="17">
        <f>+'SCC x Atuacao = Serv. Indústria'!D247/'SCC x Atuacao = Serv. Indústria'!D215-1</f>
        <v>-4.4918751486645592E-3</v>
      </c>
      <c r="E215" s="17">
        <f>+'SCC x Atuacao = Serv. Indústria'!E247/'SCC x Atuacao = Serv. Indústria'!E215-1</f>
        <v>-5.8744878301115522E-2</v>
      </c>
      <c r="F215" s="17">
        <f>+'SCC x Atuacao = Serv. Indústria'!F247/'SCC x Atuacao = Serv. Indústria'!F215-1</f>
        <v>-1.7475736046559387E-3</v>
      </c>
      <c r="G215" s="17">
        <f>+'SCC x Atuacao = Serv. Indústria'!G247/'SCC x Atuacao = Serv. Indústria'!G215-1</f>
        <v>5.9277061453432811E-2</v>
      </c>
      <c r="H215" s="17">
        <f>+'SCC x Atuacao = Serv. Indústria'!H247/'SCC x Atuacao = Serv. Indústria'!H215-1</f>
        <v>3.9475880510550843E-2</v>
      </c>
      <c r="I215" s="17">
        <f>+'SCC x Atuacao = Serv. Indústria'!I247/'SCC x Atuacao = Serv. Indústria'!I215-1</f>
        <v>-0.10209009160532467</v>
      </c>
      <c r="J215" s="17">
        <f>+'SCC x Atuacao = Serv. Indústria'!J247/'SCC x Atuacao = Serv. Indústria'!J215-1</f>
        <v>-0.23313224767604379</v>
      </c>
      <c r="K215" s="17">
        <f>+'SCC x Atuacao = Serv. Indústria'!K247/'SCC x Atuacao = Serv. Indústria'!K215-1</f>
        <v>2.3450372968651267E-2</v>
      </c>
      <c r="L215" s="17">
        <f>+'SCC x Atuacao = Serv. Indústria'!L247/'SCC x Atuacao = Serv. Indústria'!L215-1</f>
        <v>-5.0875973889967785E-3</v>
      </c>
      <c r="M215" s="17"/>
    </row>
    <row r="216" spans="1:13" x14ac:dyDescent="0.25">
      <c r="A216" s="124" t="s">
        <v>548</v>
      </c>
      <c r="B216" s="17">
        <f>+'SCC x Atuacao = Serv. Indústria'!B248/'SCC x Atuacao = Serv. Indústria'!B216-1</f>
        <v>0.11429909610640276</v>
      </c>
      <c r="C216" s="17">
        <f>+'SCC x Atuacao = Serv. Indústria'!C248/'SCC x Atuacao = Serv. Indústria'!C216-1</f>
        <v>8.6271364114613114E-2</v>
      </c>
      <c r="D216" s="17">
        <f>+'SCC x Atuacao = Serv. Indústria'!D248/'SCC x Atuacao = Serv. Indústria'!D216-1</f>
        <v>-3.7172931962461409E-3</v>
      </c>
      <c r="E216" s="17">
        <f>+'SCC x Atuacao = Serv. Indústria'!E248/'SCC x Atuacao = Serv. Indústria'!E216-1</f>
        <v>0.2970540287091179</v>
      </c>
      <c r="F216" s="17">
        <f>+'SCC x Atuacao = Serv. Indústria'!F248/'SCC x Atuacao = Serv. Indústria'!F216-1</f>
        <v>1.0745877573860252E-2</v>
      </c>
      <c r="G216" s="17">
        <f>+'SCC x Atuacao = Serv. Indústria'!G248/'SCC x Atuacao = Serv. Indústria'!G216-1</f>
        <v>2.4986124194301018E-2</v>
      </c>
      <c r="H216" s="17">
        <f>+'SCC x Atuacao = Serv. Indústria'!H248/'SCC x Atuacao = Serv. Indústria'!H216-1</f>
        <v>2.3716075677075343E-2</v>
      </c>
      <c r="I216" s="17">
        <f>+'SCC x Atuacao = Serv. Indústria'!I248/'SCC x Atuacao = Serv. Indústria'!I216-1</f>
        <v>-0.39720245893390949</v>
      </c>
      <c r="J216" s="17">
        <f>+'SCC x Atuacao = Serv. Indústria'!J248/'SCC x Atuacao = Serv. Indústria'!J216-1</f>
        <v>3.464589259980233E-2</v>
      </c>
      <c r="K216" s="17">
        <f>+'SCC x Atuacao = Serv. Indústria'!K248/'SCC x Atuacao = Serv. Indústria'!K216-1</f>
        <v>7.1807776026139747E-2</v>
      </c>
      <c r="L216" s="17">
        <f>+'SCC x Atuacao = Serv. Indústria'!L248/'SCC x Atuacao = Serv. Indústria'!L216-1</f>
        <v>2.2740644990821179E-2</v>
      </c>
      <c r="M216" s="17"/>
    </row>
    <row r="217" spans="1:13" x14ac:dyDescent="0.25">
      <c r="A217" s="124" t="s">
        <v>549</v>
      </c>
      <c r="B217" s="17">
        <f>+'SCC x Atuacao = Serv. Indústria'!B249/'SCC x Atuacao = Serv. Indústria'!B217-1</f>
        <v>-4.6664542384514451E-2</v>
      </c>
      <c r="C217" s="17">
        <f>+'SCC x Atuacao = Serv. Indústria'!C249/'SCC x Atuacao = Serv. Indústria'!C217-1</f>
        <v>-0.11964963236497439</v>
      </c>
      <c r="D217" s="17">
        <f>+'SCC x Atuacao = Serv. Indústria'!D249/'SCC x Atuacao = Serv. Indústria'!D217-1</f>
        <v>-3.9049655075376499E-2</v>
      </c>
      <c r="E217" s="17">
        <f>+'SCC x Atuacao = Serv. Indústria'!E249/'SCC x Atuacao = Serv. Indústria'!E217-1</f>
        <v>-0.32458952309638844</v>
      </c>
      <c r="F217" s="17">
        <f>+'SCC x Atuacao = Serv. Indústria'!F249/'SCC x Atuacao = Serv. Indústria'!F217-1</f>
        <v>-3.5203073508698224E-2</v>
      </c>
      <c r="G217" s="17">
        <f>+'SCC x Atuacao = Serv. Indústria'!G249/'SCC x Atuacao = Serv. Indústria'!G217-1</f>
        <v>0.13307653573291955</v>
      </c>
      <c r="H217" s="17">
        <f>+'SCC x Atuacao = Serv. Indústria'!H249/'SCC x Atuacao = Serv. Indústria'!H217-1</f>
        <v>4.6457380342683541E-2</v>
      </c>
      <c r="I217" s="17">
        <f>+'SCC x Atuacao = Serv. Indústria'!I249/'SCC x Atuacao = Serv. Indústria'!I217-1</f>
        <v>-0.51506977061436632</v>
      </c>
      <c r="J217" s="17">
        <f>+'SCC x Atuacao = Serv. Indústria'!J249/'SCC x Atuacao = Serv. Indústria'!J217-1</f>
        <v>5.4130328487750567E-2</v>
      </c>
      <c r="K217" s="17">
        <f>+'SCC x Atuacao = Serv. Indústria'!K249/'SCC x Atuacao = Serv. Indústria'!K217-1</f>
        <v>0.12359107354275367</v>
      </c>
      <c r="L217" s="17">
        <f>+'SCC x Atuacao = Serv. Indústria'!L249/'SCC x Atuacao = Serv. Indústria'!L217-1</f>
        <v>-3.6210047603525419E-2</v>
      </c>
      <c r="M217" s="17"/>
    </row>
    <row r="218" spans="1:13" x14ac:dyDescent="0.25">
      <c r="A218" s="124" t="s">
        <v>550</v>
      </c>
      <c r="B218" s="17">
        <f>+'SCC x Atuacao = Serv. Indústria'!B250/'SCC x Atuacao = Serv. Indústria'!B218-1</f>
        <v>7.0791511949716224E-2</v>
      </c>
      <c r="C218" s="17">
        <f>+'SCC x Atuacao = Serv. Indústria'!C250/'SCC x Atuacao = Serv. Indústria'!C218-1</f>
        <v>4.7054836760343832E-2</v>
      </c>
      <c r="D218" s="17">
        <f>+'SCC x Atuacao = Serv. Indústria'!D250/'SCC x Atuacao = Serv. Indústria'!D218-1</f>
        <v>-1.1156007135335821E-2</v>
      </c>
      <c r="E218" s="17">
        <f>+'SCC x Atuacao = Serv. Indústria'!E250/'SCC x Atuacao = Serv. Indústria'!E218-1</f>
        <v>6.3608976023548536E-2</v>
      </c>
      <c r="F218" s="17">
        <f>+'SCC x Atuacao = Serv. Indústria'!F250/'SCC x Atuacao = Serv. Indústria'!F218-1</f>
        <v>-3.1606158634710946E-2</v>
      </c>
      <c r="G218" s="17">
        <f>+'SCC x Atuacao = Serv. Indústria'!G250/'SCC x Atuacao = Serv. Indústria'!G218-1</f>
        <v>0.11337718820692211</v>
      </c>
      <c r="H218" s="17">
        <f>+'SCC x Atuacao = Serv. Indústria'!H250/'SCC x Atuacao = Serv. Indústria'!H218-1</f>
        <v>-5.5227084660225745E-2</v>
      </c>
      <c r="I218" s="17">
        <f>+'SCC x Atuacao = Serv. Indústria'!I250/'SCC x Atuacao = Serv. Indústria'!I218-1</f>
        <v>-0.55333021634745172</v>
      </c>
      <c r="J218" s="17">
        <f>+'SCC x Atuacao = Serv. Indústria'!J250/'SCC x Atuacao = Serv. Indústria'!J218-1</f>
        <v>4.4494019331766665E-2</v>
      </c>
      <c r="K218" s="17">
        <f>+'SCC x Atuacao = Serv. Indústria'!K250/'SCC x Atuacao = Serv. Indústria'!K218-1</f>
        <v>0.14783380961912362</v>
      </c>
      <c r="L218" s="17">
        <f>+'SCC x Atuacao = Serv. Indústria'!L250/'SCC x Atuacao = Serv. Indústria'!L218-1</f>
        <v>4.7304547616460191E-3</v>
      </c>
      <c r="M218" s="17"/>
    </row>
    <row r="219" spans="1:13" x14ac:dyDescent="0.25">
      <c r="A219" s="124" t="s">
        <v>551</v>
      </c>
      <c r="B219" s="17">
        <f>+'SCC x Atuacao = Serv. Indústria'!B251/'SCC x Atuacao = Serv. Indústria'!B219-1</f>
        <v>5.9762961199422149E-2</v>
      </c>
      <c r="C219" s="17">
        <f>+'SCC x Atuacao = Serv. Indústria'!C251/'SCC x Atuacao = Serv. Indústria'!C219-1</f>
        <v>0.19238500242802847</v>
      </c>
      <c r="D219" s="17">
        <f>+'SCC x Atuacao = Serv. Indústria'!D251/'SCC x Atuacao = Serv. Indústria'!D219-1</f>
        <v>6.4050215578700165E-2</v>
      </c>
      <c r="E219" s="17">
        <f>+'SCC x Atuacao = Serv. Indústria'!E251/'SCC x Atuacao = Serv. Indústria'!E219-1</f>
        <v>2.4346745691619809</v>
      </c>
      <c r="F219" s="17">
        <f>+'SCC x Atuacao = Serv. Indústria'!F251/'SCC x Atuacao = Serv. Indústria'!F219-1</f>
        <v>4.3543428018495423E-2</v>
      </c>
      <c r="G219" s="17">
        <f>+'SCC x Atuacao = Serv. Indústria'!G251/'SCC x Atuacao = Serv. Indústria'!G219-1</f>
        <v>9.1110966044487984E-2</v>
      </c>
      <c r="H219" s="17">
        <f>+'SCC x Atuacao = Serv. Indústria'!H251/'SCC x Atuacao = Serv. Indústria'!H219-1</f>
        <v>9.4679153627125867E-2</v>
      </c>
      <c r="I219" s="17">
        <f>+'SCC x Atuacao = Serv. Indústria'!I251/'SCC x Atuacao = Serv. Indústria'!I219-1</f>
        <v>-0.38550224672904665</v>
      </c>
      <c r="J219" s="17">
        <f>+'SCC x Atuacao = Serv. Indústria'!J251/'SCC x Atuacao = Serv. Indústria'!J219-1</f>
        <v>1.1890604175688546E-2</v>
      </c>
      <c r="K219" s="17">
        <f>+'SCC x Atuacao = Serv. Indústria'!K251/'SCC x Atuacao = Serv. Indústria'!K219-1</f>
        <v>8.8690581393435997E-2</v>
      </c>
      <c r="L219" s="17">
        <f>+'SCC x Atuacao = Serv. Indústria'!L251/'SCC x Atuacao = Serv. Indústria'!L219-1</f>
        <v>7.5947897077713655E-2</v>
      </c>
      <c r="M219" s="17"/>
    </row>
    <row r="220" spans="1:13" x14ac:dyDescent="0.25">
      <c r="A220" s="124" t="s">
        <v>552</v>
      </c>
      <c r="B220" s="17">
        <f>+'SCC x Atuacao = Serv. Indústria'!B252/'SCC x Atuacao = Serv. Indústria'!B220-1</f>
        <v>0.31044754527630758</v>
      </c>
      <c r="C220" s="17">
        <f>+'SCC x Atuacao = Serv. Indústria'!C252/'SCC x Atuacao = Serv. Indústria'!C220-1</f>
        <v>-0.1607045567267068</v>
      </c>
      <c r="D220" s="17">
        <f>+'SCC x Atuacao = Serv. Indústria'!D252/'SCC x Atuacao = Serv. Indústria'!D220-1</f>
        <v>-0.12153331235125364</v>
      </c>
      <c r="E220" s="17">
        <f>+'SCC x Atuacao = Serv. Indústria'!E252/'SCC x Atuacao = Serv. Indústria'!E220-1</f>
        <v>-0.18980243096300753</v>
      </c>
      <c r="F220" s="17">
        <f>+'SCC x Atuacao = Serv. Indústria'!F252/'SCC x Atuacao = Serv. Indústria'!F220-1</f>
        <v>-0.10863840432794514</v>
      </c>
      <c r="G220" s="17">
        <f>+'SCC x Atuacao = Serv. Indústria'!G252/'SCC x Atuacao = Serv. Indústria'!G220-1</f>
        <v>0.18597683381143093</v>
      </c>
      <c r="H220" s="17">
        <f>+'SCC x Atuacao = Serv. Indústria'!H252/'SCC x Atuacao = Serv. Indústria'!H220-1</f>
        <v>6.7625002769150511E-2</v>
      </c>
      <c r="I220" s="17">
        <f>+'SCC x Atuacao = Serv. Indústria'!I252/'SCC x Atuacao = Serv. Indústria'!I220-1</f>
        <v>2.4696699999237071E-2</v>
      </c>
      <c r="J220" s="17">
        <f>+'SCC x Atuacao = Serv. Indústria'!J252/'SCC x Atuacao = Serv. Indústria'!J220-1</f>
        <v>7.3209127183258227E-2</v>
      </c>
      <c r="K220" s="17">
        <f>+'SCC x Atuacao = Serv. Indústria'!K252/'SCC x Atuacao = Serv. Indústria'!K220-1</f>
        <v>0.22876095623895631</v>
      </c>
      <c r="L220" s="17">
        <f>+'SCC x Atuacao = Serv. Indústria'!L252/'SCC x Atuacao = Serv. Indústria'!L220-1</f>
        <v>-3.5541728819841967E-2</v>
      </c>
      <c r="M220" s="17"/>
    </row>
    <row r="221" spans="1:13" x14ac:dyDescent="0.25">
      <c r="A221" s="124" t="s">
        <v>553</v>
      </c>
      <c r="B221" s="17">
        <f>+'SCC x Atuacao = Serv. Indústria'!B253/'SCC x Atuacao = Serv. Indústria'!B221-1</f>
        <v>0.4314445429072058</v>
      </c>
      <c r="C221" s="17">
        <f>+'SCC x Atuacao = Serv. Indústria'!C253/'SCC x Atuacao = Serv. Indústria'!C221-1</f>
        <v>0.39087728420462797</v>
      </c>
      <c r="D221" s="17">
        <f>+'SCC x Atuacao = Serv. Indústria'!D253/'SCC x Atuacao = Serv. Indústria'!D221-1</f>
        <v>2.3835733116906566E-2</v>
      </c>
      <c r="E221" s="17">
        <f>+'SCC x Atuacao = Serv. Indústria'!E253/'SCC x Atuacao = Serv. Indústria'!E221-1</f>
        <v>-6.4332250766741539E-2</v>
      </c>
      <c r="F221" s="17">
        <f>+'SCC x Atuacao = Serv. Indústria'!F253/'SCC x Atuacao = Serv. Indústria'!F221-1</f>
        <v>-0.10330962068493676</v>
      </c>
      <c r="G221" s="17">
        <f>+'SCC x Atuacao = Serv. Indústria'!G253/'SCC x Atuacao = Serv. Indústria'!G221-1</f>
        <v>0.22510885138580328</v>
      </c>
      <c r="H221" s="17">
        <f>+'SCC x Atuacao = Serv. Indústria'!H253/'SCC x Atuacao = Serv. Indústria'!H221-1</f>
        <v>0.18320927782068441</v>
      </c>
      <c r="I221" s="17">
        <f>+'SCC x Atuacao = Serv. Indústria'!I253/'SCC x Atuacao = Serv. Indústria'!I221-1</f>
        <v>-0.15754317088526759</v>
      </c>
      <c r="J221" s="17">
        <f>+'SCC x Atuacao = Serv. Indústria'!J253/'SCC x Atuacao = Serv. Indústria'!J221-1</f>
        <v>0.23195108736731851</v>
      </c>
      <c r="K221" s="17">
        <f>+'SCC x Atuacao = Serv. Indústria'!K253/'SCC x Atuacao = Serv. Indústria'!K221-1</f>
        <v>0.17000274944316329</v>
      </c>
      <c r="L221" s="17">
        <f>+'SCC x Atuacao = Serv. Indústria'!L253/'SCC x Atuacao = Serv. Indústria'!L221-1</f>
        <v>5.8889067452546628E-2</v>
      </c>
      <c r="M221" s="17"/>
    </row>
    <row r="222" spans="1:13" x14ac:dyDescent="0.25">
      <c r="A222" s="124" t="s">
        <v>554</v>
      </c>
      <c r="B222" s="17">
        <f>+'SCC x Atuacao = Serv. Indústria'!B254/'SCC x Atuacao = Serv. Indústria'!B222-1</f>
        <v>0.2143554085003454</v>
      </c>
      <c r="C222" s="17">
        <f>+'SCC x Atuacao = Serv. Indústria'!C254/'SCC x Atuacao = Serv. Indústria'!C222-1</f>
        <v>0.36027415584751443</v>
      </c>
      <c r="D222" s="17">
        <f>+'SCC x Atuacao = Serv. Indústria'!D254/'SCC x Atuacao = Serv. Indústria'!D222-1</f>
        <v>-5.834942700784751E-2</v>
      </c>
      <c r="E222" s="17">
        <f>+'SCC x Atuacao = Serv. Indústria'!E254/'SCC x Atuacao = Serv. Indústria'!E222-1</f>
        <v>0.29929248818197229</v>
      </c>
      <c r="F222" s="17">
        <f>+'SCC x Atuacao = Serv. Indústria'!F254/'SCC x Atuacao = Serv. Indústria'!F222-1</f>
        <v>5.1968133222972668E-2</v>
      </c>
      <c r="G222" s="17">
        <f>+'SCC x Atuacao = Serv. Indústria'!G254/'SCC x Atuacao = Serv. Indústria'!G222-1</f>
        <v>1.4299080569862843E-2</v>
      </c>
      <c r="H222" s="17">
        <f>+'SCC x Atuacao = Serv. Indústria'!H254/'SCC x Atuacao = Serv. Indústria'!H222-1</f>
        <v>0.17663415378985392</v>
      </c>
      <c r="I222" s="17">
        <f>+'SCC x Atuacao = Serv. Indústria'!I254/'SCC x Atuacao = Serv. Indústria'!I222-1</f>
        <v>-0.56517393681566985</v>
      </c>
      <c r="J222" s="17">
        <f>+'SCC x Atuacao = Serv. Indústria'!J254/'SCC x Atuacao = Serv. Indústria'!J222-1</f>
        <v>-2.9021510030764031E-2</v>
      </c>
      <c r="K222" s="17">
        <f>+'SCC x Atuacao = Serv. Indústria'!K254/'SCC x Atuacao = Serv. Indústria'!K222-1</f>
        <v>0.10410510976099441</v>
      </c>
      <c r="L222" s="17">
        <f>+'SCC x Atuacao = Serv. Indústria'!L254/'SCC x Atuacao = Serv. Indústria'!L222-1</f>
        <v>8.5765703893165846E-3</v>
      </c>
      <c r="M222" s="17"/>
    </row>
    <row r="223" spans="1:13" x14ac:dyDescent="0.25">
      <c r="A223" s="124" t="s">
        <v>555</v>
      </c>
      <c r="B223" s="17">
        <f>+'SCC x Atuacao = Serv. Indústria'!B255/'SCC x Atuacao = Serv. Indústria'!B223-1</f>
        <v>0.16630443292378194</v>
      </c>
      <c r="C223" s="17">
        <f>+'SCC x Atuacao = Serv. Indústria'!C255/'SCC x Atuacao = Serv. Indústria'!C223-1</f>
        <v>0.14901060849033509</v>
      </c>
      <c r="D223" s="17">
        <f>+'SCC x Atuacao = Serv. Indústria'!D255/'SCC x Atuacao = Serv. Indústria'!D223-1</f>
        <v>6.821778813449475E-3</v>
      </c>
      <c r="E223" s="17">
        <f>+'SCC x Atuacao = Serv. Indústria'!E255/'SCC x Atuacao = Serv. Indústria'!E223-1</f>
        <v>1.1725526559542399</v>
      </c>
      <c r="F223" s="17">
        <f>+'SCC x Atuacao = Serv. Indústria'!F255/'SCC x Atuacao = Serv. Indústria'!F223-1</f>
        <v>-1.6953475856646971E-2</v>
      </c>
      <c r="G223" s="17">
        <f>+'SCC x Atuacao = Serv. Indústria'!G255/'SCC x Atuacao = Serv. Indústria'!G223-1</f>
        <v>3.597327684545415E-2</v>
      </c>
      <c r="H223" s="17">
        <f>+'SCC x Atuacao = Serv. Indústria'!H255/'SCC x Atuacao = Serv. Indústria'!H223-1</f>
        <v>-0.11311521340108055</v>
      </c>
      <c r="I223" s="17">
        <f>+'SCC x Atuacao = Serv. Indústria'!I255/'SCC x Atuacao = Serv. Indústria'!I223-1</f>
        <v>-0.3478484748128996</v>
      </c>
      <c r="J223" s="17">
        <f>+'SCC x Atuacao = Serv. Indústria'!J255/'SCC x Atuacao = Serv. Indústria'!J223-1</f>
        <v>-1.593104647729171E-2</v>
      </c>
      <c r="K223" s="17">
        <f>+'SCC x Atuacao = Serv. Indústria'!K255/'SCC x Atuacao = Serv. Indústria'!K223-1</f>
        <v>0.15080720930917835</v>
      </c>
      <c r="L223" s="17">
        <f>+'SCC x Atuacao = Serv. Indústria'!L255/'SCC x Atuacao = Serv. Indústria'!L223-1</f>
        <v>2.6877988391162289E-2</v>
      </c>
      <c r="M223" s="17"/>
    </row>
    <row r="224" spans="1:13" x14ac:dyDescent="0.25">
      <c r="A224" s="178" t="s">
        <v>95</v>
      </c>
      <c r="B224" s="17">
        <f>+'SCC x Atuacao = Serv. Indústria'!B256/'SCC x Atuacao = Serv. Indústria'!B224-1</f>
        <v>6.8005435625884347E-2</v>
      </c>
      <c r="C224" s="17">
        <f>+'SCC x Atuacao = Serv. Indústria'!C256/'SCC x Atuacao = Serv. Indústria'!C224-1</f>
        <v>6.1916201962560979E-2</v>
      </c>
      <c r="D224" s="17">
        <f>+'SCC x Atuacao = Serv. Indústria'!D256/'SCC x Atuacao = Serv. Indústria'!D224-1</f>
        <v>2.3143685123128144E-4</v>
      </c>
      <c r="E224" s="17">
        <f>+'SCC x Atuacao = Serv. Indústria'!E256/'SCC x Atuacao = Serv. Indústria'!E224-1</f>
        <v>0.24984749282238483</v>
      </c>
      <c r="F224" s="17">
        <f>+'SCC x Atuacao = Serv. Indústria'!F256/'SCC x Atuacao = Serv. Indústria'!F224-1</f>
        <v>4.850510637048E-3</v>
      </c>
      <c r="G224" s="17">
        <f>+'SCC x Atuacao = Serv. Indústria'!G256/'SCC x Atuacao = Serv. Indústria'!G224-1</f>
        <v>4.6092528521134879E-2</v>
      </c>
      <c r="H224" s="17">
        <f>+'SCC x Atuacao = Serv. Indústria'!H256/'SCC x Atuacao = Serv. Indústria'!H224-1</f>
        <v>8.0308419314912394E-2</v>
      </c>
      <c r="I224" s="17">
        <f>+'SCC x Atuacao = Serv. Indústria'!I256/'SCC x Atuacao = Serv. Indústria'!I224-1</f>
        <v>-0.37163038430483308</v>
      </c>
      <c r="J224" s="17">
        <f>+'SCC x Atuacao = Serv. Indústria'!J256/'SCC x Atuacao = Serv. Indústria'!J224-1</f>
        <v>-7.5409446787688683E-2</v>
      </c>
      <c r="K224" s="17">
        <f>+'SCC x Atuacao = Serv. Indústria'!K256/'SCC x Atuacao = Serv. Indústria'!K224-1</f>
        <v>8.0588656284833027E-2</v>
      </c>
      <c r="L224" s="17">
        <f>+'SCC x Atuacao = Serv. Indústria'!L256/'SCC x Atuacao = Serv. Indústria'!L224-1</f>
        <v>1.7914021214546993E-2</v>
      </c>
      <c r="M224" s="17"/>
    </row>
    <row r="225" spans="1:13" x14ac:dyDescent="0.25">
      <c r="A225" s="22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</row>
    <row r="226" spans="1:13" x14ac:dyDescent="0.25"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</row>
    <row r="227" spans="1:13" s="124" customFormat="1" x14ac:dyDescent="0.25">
      <c r="B227" s="124">
        <v>2015</v>
      </c>
      <c r="C227" s="124">
        <v>2015</v>
      </c>
      <c r="D227" s="124">
        <v>2015</v>
      </c>
      <c r="E227" s="124">
        <v>2015</v>
      </c>
      <c r="F227" s="124">
        <v>2015</v>
      </c>
      <c r="G227" s="124">
        <v>2015</v>
      </c>
      <c r="H227" s="124">
        <v>2015</v>
      </c>
      <c r="I227" s="124">
        <v>2015</v>
      </c>
      <c r="J227" s="124">
        <v>2015</v>
      </c>
      <c r="K227" s="124">
        <v>2015</v>
      </c>
      <c r="L227" s="124">
        <v>2015</v>
      </c>
    </row>
    <row r="228" spans="1:13" s="134" customFormat="1" x14ac:dyDescent="0.25">
      <c r="A228" s="124"/>
      <c r="B228" s="124" t="s">
        <v>780</v>
      </c>
      <c r="C228" s="124" t="s">
        <v>782</v>
      </c>
      <c r="D228" s="124" t="s">
        <v>23</v>
      </c>
      <c r="E228" s="124" t="s">
        <v>787</v>
      </c>
      <c r="F228" s="124" t="s">
        <v>788</v>
      </c>
      <c r="G228" s="124" t="s">
        <v>791</v>
      </c>
      <c r="H228" s="124" t="s">
        <v>25</v>
      </c>
      <c r="I228" s="124" t="s">
        <v>24</v>
      </c>
      <c r="J228" s="124" t="s">
        <v>35</v>
      </c>
      <c r="K228" s="124" t="s">
        <v>795</v>
      </c>
      <c r="L228" s="124" t="s">
        <v>935</v>
      </c>
    </row>
    <row r="229" spans="1:13" x14ac:dyDescent="0.25">
      <c r="A229" s="124" t="s">
        <v>529</v>
      </c>
      <c r="B229" s="17">
        <f>+'SCC x Atuacao = Serv. Indústria'!B261/'SCC x Atuacao = Serv. Indústria'!B229-1</f>
        <v>-0.20638513255189472</v>
      </c>
      <c r="C229" s="17">
        <f>+'SCC x Atuacao = Serv. Indústria'!C261/'SCC x Atuacao = Serv. Indústria'!C229-1</f>
        <v>-0.22205974557179864</v>
      </c>
      <c r="D229" s="17">
        <f>+'SCC x Atuacao = Serv. Indústria'!D261/'SCC x Atuacao = Serv. Indústria'!D229-1</f>
        <v>-0.27080432097815577</v>
      </c>
      <c r="E229" s="17">
        <f>+'SCC x Atuacao = Serv. Indústria'!E261/'SCC x Atuacao = Serv. Indústria'!E229-1</f>
        <v>-0.36485672058354657</v>
      </c>
      <c r="F229" s="17">
        <f>+'SCC x Atuacao = Serv. Indústria'!F261/'SCC x Atuacao = Serv. Indústria'!F229-1</f>
        <v>-0.6911534435843687</v>
      </c>
      <c r="G229" s="17">
        <f>+'SCC x Atuacao = Serv. Indústria'!G261/'SCC x Atuacao = Serv. Indústria'!G229-1</f>
        <v>0.15028558065333009</v>
      </c>
      <c r="H229" s="17">
        <f>+'SCC x Atuacao = Serv. Indústria'!H261/'SCC x Atuacao = Serv. Indústria'!H229-1</f>
        <v>-9.5693636106898294E-2</v>
      </c>
      <c r="I229" s="17">
        <f>+'SCC x Atuacao = Serv. Indústria'!I261/'SCC x Atuacao = Serv. Indústria'!I229-1</f>
        <v>-0.69665057069946834</v>
      </c>
      <c r="J229" s="17">
        <f>+'SCC x Atuacao = Serv. Indústria'!J261/'SCC x Atuacao = Serv. Indústria'!J229-1</f>
        <v>-0.66403100772181034</v>
      </c>
      <c r="K229" s="17">
        <f>+'SCC x Atuacao = Serv. Indústria'!K261/'SCC x Atuacao = Serv. Indústria'!K229-1</f>
        <v>-0.33916810210791382</v>
      </c>
      <c r="L229" s="17">
        <f>+'SCC x Atuacao = Serv. Indústria'!L261/'SCC x Atuacao = Serv. Indústria'!L229-1</f>
        <v>-0.32867227350585382</v>
      </c>
    </row>
    <row r="230" spans="1:13" x14ac:dyDescent="0.25">
      <c r="A230" s="124" t="s">
        <v>530</v>
      </c>
      <c r="B230" s="17">
        <f>+'SCC x Atuacao = Serv. Indústria'!B262/'SCC x Atuacao = Serv. Indústria'!B230-1</f>
        <v>-0.79465539029737242</v>
      </c>
      <c r="C230" s="17">
        <f>+'SCC x Atuacao = Serv. Indústria'!C262/'SCC x Atuacao = Serv. Indústria'!C230-1</f>
        <v>-0.74262827819435606</v>
      </c>
      <c r="D230" s="17">
        <f>+'SCC x Atuacao = Serv. Indústria'!D262/'SCC x Atuacao = Serv. Indústria'!D230-1</f>
        <v>-0.30359590866135455</v>
      </c>
      <c r="E230" s="17">
        <f>+'SCC x Atuacao = Serv. Indústria'!E262/'SCC x Atuacao = Serv. Indústria'!E230-1</f>
        <v>1.5957299227308805</v>
      </c>
      <c r="F230" s="17">
        <f>+'SCC x Atuacao = Serv. Indústria'!F262/'SCC x Atuacao = Serv. Indústria'!F230-1</f>
        <v>0.1815037339272092</v>
      </c>
      <c r="G230" s="17">
        <f>+'SCC x Atuacao = Serv. Indústria'!G262/'SCC x Atuacao = Serv. Indústria'!G230-1</f>
        <v>1.4490996028508896E-2</v>
      </c>
      <c r="H230" s="17">
        <f>+'SCC x Atuacao = Serv. Indústria'!H262/'SCC x Atuacao = Serv. Indústria'!H230-1</f>
        <v>-0.75553414074625536</v>
      </c>
      <c r="I230" s="17">
        <f>+'SCC x Atuacao = Serv. Indústria'!I262/'SCC x Atuacao = Serv. Indústria'!I230-1</f>
        <v>-1</v>
      </c>
      <c r="J230" s="17">
        <f>+'SCC x Atuacao = Serv. Indústria'!J262/'SCC x Atuacao = Serv. Indústria'!J230-1</f>
        <v>1.116454246074515</v>
      </c>
      <c r="K230" s="17">
        <f>+'SCC x Atuacao = Serv. Indústria'!K262/'SCC x Atuacao = Serv. Indústria'!K230-1</f>
        <v>1.45820432867156</v>
      </c>
      <c r="L230" s="17">
        <f>+'SCC x Atuacao = Serv. Indústria'!L262/'SCC x Atuacao = Serv. Indústria'!L230-1</f>
        <v>-6.6205036088422542E-2</v>
      </c>
    </row>
    <row r="231" spans="1:13" x14ac:dyDescent="0.25">
      <c r="A231" s="124" t="s">
        <v>531</v>
      </c>
      <c r="B231" s="17">
        <f>+'SCC x Atuacao = Serv. Indústria'!B263/'SCC x Atuacao = Serv. Indústria'!B231-1</f>
        <v>0.226001306092525</v>
      </c>
      <c r="C231" s="17">
        <f>+'SCC x Atuacao = Serv. Indústria'!C263/'SCC x Atuacao = Serv. Indústria'!C231-1</f>
        <v>-0.24795977992866824</v>
      </c>
      <c r="D231" s="17">
        <f>+'SCC x Atuacao = Serv. Indústria'!D263/'SCC x Atuacao = Serv. Indústria'!D231-1</f>
        <v>-0.47583956304236497</v>
      </c>
      <c r="E231" s="17">
        <f>+'SCC x Atuacao = Serv. Indústria'!E263/'SCC x Atuacao = Serv. Indústria'!E231-1</f>
        <v>1.8449020080016818</v>
      </c>
      <c r="F231" s="17">
        <f>+'SCC x Atuacao = Serv. Indústria'!F263/'SCC x Atuacao = Serv. Indústria'!F231-1</f>
        <v>-0.2054683099361676</v>
      </c>
      <c r="G231" s="17">
        <f>+'SCC x Atuacao = Serv. Indústria'!G263/'SCC x Atuacao = Serv. Indústria'!G231-1</f>
        <v>0.18143736572328328</v>
      </c>
      <c r="H231" s="17">
        <f>+'SCC x Atuacao = Serv. Indústria'!H263/'SCC x Atuacao = Serv. Indústria'!H231-1</f>
        <v>7.9478930036457562E-2</v>
      </c>
      <c r="I231" s="17">
        <f>+'SCC x Atuacao = Serv. Indústria'!I263/'SCC x Atuacao = Serv. Indústria'!I231-1</f>
        <v>-0.25040747831409205</v>
      </c>
      <c r="J231" s="17">
        <f>+'SCC x Atuacao = Serv. Indústria'!J263/'SCC x Atuacao = Serv. Indústria'!J231-1</f>
        <v>-1</v>
      </c>
      <c r="K231" s="17">
        <f>+'SCC x Atuacao = Serv. Indústria'!K263/'SCC x Atuacao = Serv. Indústria'!K231-1</f>
        <v>-4.8101886019165763E-2</v>
      </c>
      <c r="L231" s="17">
        <f>+'SCC x Atuacao = Serv. Indústria'!L263/'SCC x Atuacao = Serv. Indústria'!L231-1</f>
        <v>-0.30997364766496838</v>
      </c>
    </row>
    <row r="232" spans="1:13" x14ac:dyDescent="0.25">
      <c r="A232" s="124" t="s">
        <v>532</v>
      </c>
      <c r="B232" s="17">
        <f>+'SCC x Atuacao = Serv. Indústria'!B264/'SCC x Atuacao = Serv. Indústria'!B232-1</f>
        <v>0.55659674558740346</v>
      </c>
      <c r="C232" s="17">
        <f>+'SCC x Atuacao = Serv. Indústria'!C264/'SCC x Atuacao = Serv. Indústria'!C232-1</f>
        <v>45.845921848908574</v>
      </c>
      <c r="D232" s="17">
        <f>+'SCC x Atuacao = Serv. Indústria'!D264/'SCC x Atuacao = Serv. Indústria'!D232-1</f>
        <v>-6.1133574643399524E-2</v>
      </c>
      <c r="E232" s="17" t="e">
        <f>+'SCC x Atuacao = Serv. Indústria'!E264/'SCC x Atuacao = Serv. Indústria'!E232-1</f>
        <v>#DIV/0!</v>
      </c>
      <c r="F232" s="17">
        <f>+'SCC x Atuacao = Serv. Indústria'!F264/'SCC x Atuacao = Serv. Indústria'!F232-1</f>
        <v>-0.22335778951029717</v>
      </c>
      <c r="G232" s="17">
        <f>+'SCC x Atuacao = Serv. Indústria'!G264/'SCC x Atuacao = Serv. Indústria'!G232-1</f>
        <v>1.6422894213390382E-2</v>
      </c>
      <c r="H232" s="17">
        <f>+'SCC x Atuacao = Serv. Indústria'!H264/'SCC x Atuacao = Serv. Indústria'!H232-1</f>
        <v>-0.28379064915779695</v>
      </c>
      <c r="I232" s="17">
        <f>+'SCC x Atuacao = Serv. Indústria'!I264/'SCC x Atuacao = Serv. Indústria'!I232-1</f>
        <v>-0.40038008216110432</v>
      </c>
      <c r="J232" s="17">
        <f>+'SCC x Atuacao = Serv. Indústria'!J264/'SCC x Atuacao = Serv. Indústria'!J232-1</f>
        <v>1.2461368662748828E-2</v>
      </c>
      <c r="K232" s="17">
        <f>+'SCC x Atuacao = Serv. Indústria'!K264/'SCC x Atuacao = Serv. Indústria'!K232-1</f>
        <v>-0.62214244880913516</v>
      </c>
      <c r="L232" s="17">
        <f>+'SCC x Atuacao = Serv. Indústria'!L264/'SCC x Atuacao = Serv. Indústria'!L232-1</f>
        <v>-4.9041866379059829E-2</v>
      </c>
    </row>
    <row r="233" spans="1:13" x14ac:dyDescent="0.25">
      <c r="A233" s="124" t="s">
        <v>533</v>
      </c>
      <c r="B233" s="17">
        <f>+'SCC x Atuacao = Serv. Indústria'!B265/'SCC x Atuacao = Serv. Indústria'!B233-1</f>
        <v>-0.22325679601695847</v>
      </c>
      <c r="C233" s="17">
        <f>+'SCC x Atuacao = Serv. Indústria'!C265/'SCC x Atuacao = Serv. Indústria'!C233-1</f>
        <v>-0.43885216874227351</v>
      </c>
      <c r="D233" s="17">
        <f>+'SCC x Atuacao = Serv. Indústria'!D265/'SCC x Atuacao = Serv. Indústria'!D233-1</f>
        <v>-0.27668738690997252</v>
      </c>
      <c r="E233" s="17">
        <f>+'SCC x Atuacao = Serv. Indústria'!E265/'SCC x Atuacao = Serv. Indústria'!E233-1</f>
        <v>0.84925758633037018</v>
      </c>
      <c r="F233" s="17">
        <f>+'SCC x Atuacao = Serv. Indústria'!F265/'SCC x Atuacao = Serv. Indústria'!F233-1</f>
        <v>-0.35721816621006519</v>
      </c>
      <c r="G233" s="17">
        <f>+'SCC x Atuacao = Serv. Indústria'!G265/'SCC x Atuacao = Serv. Indústria'!G233-1</f>
        <v>0.17108179611902674</v>
      </c>
      <c r="H233" s="17">
        <f>+'SCC x Atuacao = Serv. Indústria'!H265/'SCC x Atuacao = Serv. Indústria'!H233-1</f>
        <v>-1.626999947393537E-2</v>
      </c>
      <c r="I233" s="17">
        <f>+'SCC x Atuacao = Serv. Indústria'!I265/'SCC x Atuacao = Serv. Indústria'!I233-1</f>
        <v>-0.29890252928941008</v>
      </c>
      <c r="J233" s="17">
        <f>+'SCC x Atuacao = Serv. Indústria'!J265/'SCC x Atuacao = Serv. Indústria'!J233-1</f>
        <v>-0.17407682179087491</v>
      </c>
      <c r="K233" s="17">
        <f>+'SCC x Atuacao = Serv. Indústria'!K265/'SCC x Atuacao = Serv. Indústria'!K233-1</f>
        <v>-0.14859886713591364</v>
      </c>
      <c r="L233" s="17">
        <f>+'SCC x Atuacao = Serv. Indústria'!L265/'SCC x Atuacao = Serv. Indústria'!L233-1</f>
        <v>-0.21924008006126705</v>
      </c>
    </row>
    <row r="234" spans="1:13" x14ac:dyDescent="0.25">
      <c r="A234" s="124" t="s">
        <v>534</v>
      </c>
      <c r="B234" s="17">
        <f>+'SCC x Atuacao = Serv. Indústria'!B266/'SCC x Atuacao = Serv. Indústria'!B234-1</f>
        <v>-0.44653521271358776</v>
      </c>
      <c r="C234" s="17">
        <f>+'SCC x Atuacao = Serv. Indústria'!C266/'SCC x Atuacao = Serv. Indústria'!C234-1</f>
        <v>-0.98037588018900002</v>
      </c>
      <c r="D234" s="17">
        <f>+'SCC x Atuacao = Serv. Indústria'!D266/'SCC x Atuacao = Serv. Indústria'!D234-1</f>
        <v>-0.18004369620223182</v>
      </c>
      <c r="E234" s="17">
        <f>+'SCC x Atuacao = Serv. Indústria'!E266/'SCC x Atuacao = Serv. Indústria'!E234-1</f>
        <v>-0.58106373394203703</v>
      </c>
      <c r="F234" s="17">
        <f>+'SCC x Atuacao = Serv. Indústria'!F266/'SCC x Atuacao = Serv. Indústria'!F234-1</f>
        <v>-0.38658429663878557</v>
      </c>
      <c r="G234" s="17">
        <f>+'SCC x Atuacao = Serv. Indústria'!G266/'SCC x Atuacao = Serv. Indústria'!G234-1</f>
        <v>7.242297783951801E-2</v>
      </c>
      <c r="H234" s="17">
        <f>+'SCC x Atuacao = Serv. Indústria'!H266/'SCC x Atuacao = Serv. Indústria'!H234-1</f>
        <v>-0.30144741894220506</v>
      </c>
      <c r="I234" s="17" t="e">
        <f>+'SCC x Atuacao = Serv. Indústria'!I266/'SCC x Atuacao = Serv. Indústria'!I234-1</f>
        <v>#DIV/0!</v>
      </c>
      <c r="J234" s="17">
        <f>+'SCC x Atuacao = Serv. Indústria'!J266/'SCC x Atuacao = Serv. Indústria'!J234-1</f>
        <v>-2.5309442251131409E-2</v>
      </c>
      <c r="K234" s="17">
        <f>+'SCC x Atuacao = Serv. Indústria'!K266/'SCC x Atuacao = Serv. Indústria'!K234-1</f>
        <v>-0.70304167084488245</v>
      </c>
      <c r="L234" s="17">
        <f>+'SCC x Atuacao = Serv. Indústria'!L266/'SCC x Atuacao = Serv. Indústria'!L234-1</f>
        <v>-0.26636369790878933</v>
      </c>
    </row>
    <row r="235" spans="1:13" x14ac:dyDescent="0.25">
      <c r="A235" s="124" t="s">
        <v>535</v>
      </c>
      <c r="B235" s="17">
        <f>+'SCC x Atuacao = Serv. Indústria'!B267/'SCC x Atuacao = Serv. Indústria'!B235-1</f>
        <v>-0.62405077186897406</v>
      </c>
      <c r="C235" s="17">
        <f>+'SCC x Atuacao = Serv. Indústria'!C267/'SCC x Atuacao = Serv. Indústria'!C235-1</f>
        <v>2.2399392434509151</v>
      </c>
      <c r="D235" s="17">
        <f>+'SCC x Atuacao = Serv. Indústria'!D267/'SCC x Atuacao = Serv. Indústria'!D235-1</f>
        <v>-0.16647312808155612</v>
      </c>
      <c r="E235" s="17">
        <f>+'SCC x Atuacao = Serv. Indústria'!E267/'SCC x Atuacao = Serv. Indústria'!E235-1</f>
        <v>0.37341998515718577</v>
      </c>
      <c r="F235" s="17">
        <f>+'SCC x Atuacao = Serv. Indústria'!F267/'SCC x Atuacao = Serv. Indústria'!F235-1</f>
        <v>-0.16969073123375245</v>
      </c>
      <c r="G235" s="17">
        <f>+'SCC x Atuacao = Serv. Indústria'!G267/'SCC x Atuacao = Serv. Indústria'!G235-1</f>
        <v>8.0921630321973748E-2</v>
      </c>
      <c r="H235" s="17">
        <f>+'SCC x Atuacao = Serv. Indústria'!H267/'SCC x Atuacao = Serv. Indústria'!H235-1</f>
        <v>-0.41251216747619002</v>
      </c>
      <c r="I235" s="17">
        <f>+'SCC x Atuacao = Serv. Indústria'!I267/'SCC x Atuacao = Serv. Indústria'!I235-1</f>
        <v>6.6625550029913727</v>
      </c>
      <c r="J235" s="17">
        <f>+'SCC x Atuacao = Serv. Indústria'!J267/'SCC x Atuacao = Serv. Indústria'!J235-1</f>
        <v>4.4132448259161627E-2</v>
      </c>
      <c r="K235" s="17">
        <f>+'SCC x Atuacao = Serv. Indústria'!K267/'SCC x Atuacao = Serv. Indústria'!K235-1</f>
        <v>0.77283245137714407</v>
      </c>
      <c r="L235" s="17">
        <f>+'SCC x Atuacao = Serv. Indústria'!L267/'SCC x Atuacao = Serv. Indústria'!L235-1</f>
        <v>-9.2904890563918041E-2</v>
      </c>
    </row>
    <row r="236" spans="1:13" x14ac:dyDescent="0.25">
      <c r="A236" s="124" t="s">
        <v>536</v>
      </c>
      <c r="B236" s="17">
        <f>+'SCC x Atuacao = Serv. Indústria'!B268/'SCC x Atuacao = Serv. Indústria'!B236-1</f>
        <v>-0.54732785078720236</v>
      </c>
      <c r="C236" s="17">
        <f>+'SCC x Atuacao = Serv. Indústria'!C268/'SCC x Atuacao = Serv. Indústria'!C236-1</f>
        <v>-0.16245197833793412</v>
      </c>
      <c r="D236" s="17">
        <f>+'SCC x Atuacao = Serv. Indústria'!D268/'SCC x Atuacao = Serv. Indústria'!D236-1</f>
        <v>-0.35939336530172672</v>
      </c>
      <c r="E236" s="17">
        <f>+'SCC x Atuacao = Serv. Indústria'!E268/'SCC x Atuacao = Serv. Indústria'!E236-1</f>
        <v>2.2546743293331786</v>
      </c>
      <c r="F236" s="17">
        <f>+'SCC x Atuacao = Serv. Indústria'!F268/'SCC x Atuacao = Serv. Indústria'!F236-1</f>
        <v>-0.45290504665283449</v>
      </c>
      <c r="G236" s="17">
        <f>+'SCC x Atuacao = Serv. Indústria'!G268/'SCC x Atuacao = Serv. Indústria'!G236-1</f>
        <v>1.9892746343997292E-2</v>
      </c>
      <c r="H236" s="17">
        <f>+'SCC x Atuacao = Serv. Indústria'!H268/'SCC x Atuacao = Serv. Indústria'!H236-1</f>
        <v>7.9382381541656777E-2</v>
      </c>
      <c r="I236" s="17">
        <f>+'SCC x Atuacao = Serv. Indústria'!I268/'SCC x Atuacao = Serv. Indústria'!I236-1</f>
        <v>-0.84219338150009293</v>
      </c>
      <c r="J236" s="17">
        <f>+'SCC x Atuacao = Serv. Indústria'!J268/'SCC x Atuacao = Serv. Indústria'!J236-1</f>
        <v>-0.16507542290990285</v>
      </c>
      <c r="K236" s="17">
        <f>+'SCC x Atuacao = Serv. Indústria'!K268/'SCC x Atuacao = Serv. Indústria'!K236-1</f>
        <v>-0.10427837190400469</v>
      </c>
      <c r="L236" s="17">
        <f>+'SCC x Atuacao = Serv. Indústria'!L268/'SCC x Atuacao = Serv. Indústria'!L236-1</f>
        <v>-0.31138617649934253</v>
      </c>
    </row>
    <row r="237" spans="1:13" x14ac:dyDescent="0.25">
      <c r="A237" s="124" t="s">
        <v>537</v>
      </c>
      <c r="B237" s="17">
        <f>+'SCC x Atuacao = Serv. Indústria'!B269/'SCC x Atuacao = Serv. Indústria'!B237-1</f>
        <v>-0.36415042421358557</v>
      </c>
      <c r="C237" s="17">
        <f>+'SCC x Atuacao = Serv. Indústria'!C269/'SCC x Atuacao = Serv. Indústria'!C237-1</f>
        <v>-0.20451837531179029</v>
      </c>
      <c r="D237" s="17">
        <f>+'SCC x Atuacao = Serv. Indústria'!D269/'SCC x Atuacao = Serv. Indústria'!D237-1</f>
        <v>-0.19851134093730172</v>
      </c>
      <c r="E237" s="17">
        <f>+'SCC x Atuacao = Serv. Indústria'!E269/'SCC x Atuacao = Serv. Indústria'!E237-1</f>
        <v>0.68126107062197461</v>
      </c>
      <c r="F237" s="17">
        <f>+'SCC x Atuacao = Serv. Indústria'!F269/'SCC x Atuacao = Serv. Indústria'!F237-1</f>
        <v>-0.15025099355664495</v>
      </c>
      <c r="G237" s="17">
        <f>+'SCC x Atuacao = Serv. Indústria'!G269/'SCC x Atuacao = Serv. Indústria'!G237-1</f>
        <v>0.14689210200326985</v>
      </c>
      <c r="H237" s="17">
        <f>+'SCC x Atuacao = Serv. Indústria'!H269/'SCC x Atuacao = Serv. Indústria'!H237-1</f>
        <v>6.6963574879878918E-2</v>
      </c>
      <c r="I237" s="17">
        <f>+'SCC x Atuacao = Serv. Indústria'!I269/'SCC x Atuacao = Serv. Indústria'!I237-1</f>
        <v>0.11513341596599092</v>
      </c>
      <c r="J237" s="17">
        <f>+'SCC x Atuacao = Serv. Indústria'!J269/'SCC x Atuacao = Serv. Indústria'!J237-1</f>
        <v>-0.46721818575260277</v>
      </c>
      <c r="K237" s="17">
        <f>+'SCC x Atuacao = Serv. Indústria'!K269/'SCC x Atuacao = Serv. Indústria'!K237-1</f>
        <v>0.10012784015797216</v>
      </c>
      <c r="L237" s="17">
        <f>+'SCC x Atuacao = Serv. Indústria'!L269/'SCC x Atuacao = Serv. Indústria'!L237-1</f>
        <v>-0.13441098846115751</v>
      </c>
    </row>
    <row r="238" spans="1:13" x14ac:dyDescent="0.25">
      <c r="A238" s="124" t="s">
        <v>538</v>
      </c>
      <c r="B238" s="17">
        <f>+'SCC x Atuacao = Serv. Indústria'!B270/'SCC x Atuacao = Serv. Indústria'!B238-1</f>
        <v>-0.10429828579907907</v>
      </c>
      <c r="C238" s="17">
        <f>+'SCC x Atuacao = Serv. Indústria'!C270/'SCC x Atuacao = Serv. Indústria'!C238-1</f>
        <v>2.4334114257067441E-2</v>
      </c>
      <c r="D238" s="17">
        <f>+'SCC x Atuacao = Serv. Indústria'!D270/'SCC x Atuacao = Serv. Indústria'!D238-1</f>
        <v>-0.23931953354100033</v>
      </c>
      <c r="E238" s="17">
        <f>+'SCC x Atuacao = Serv. Indústria'!E270/'SCC x Atuacao = Serv. Indústria'!E238-1</f>
        <v>0.84376779205818386</v>
      </c>
      <c r="F238" s="17">
        <f>+'SCC x Atuacao = Serv. Indústria'!F270/'SCC x Atuacao = Serv. Indústria'!F238-1</f>
        <v>-0.16443961018041542</v>
      </c>
      <c r="G238" s="17">
        <f>+'SCC x Atuacao = Serv. Indústria'!G270/'SCC x Atuacao = Serv. Indústria'!G238-1</f>
        <v>-1.4350855915377436E-2</v>
      </c>
      <c r="H238" s="17">
        <f>+'SCC x Atuacao = Serv. Indústria'!H270/'SCC x Atuacao = Serv. Indústria'!H238-1</f>
        <v>-5.034252097337355E-2</v>
      </c>
      <c r="I238" s="17">
        <f>+'SCC x Atuacao = Serv. Indústria'!I270/'SCC x Atuacao = Serv. Indústria'!I238-1</f>
        <v>-0.12358101437961477</v>
      </c>
      <c r="J238" s="17">
        <f>+'SCC x Atuacao = Serv. Indústria'!J270/'SCC x Atuacao = Serv. Indústria'!J238-1</f>
        <v>1.3598128774639306</v>
      </c>
      <c r="K238" s="17">
        <f>+'SCC x Atuacao = Serv. Indústria'!K270/'SCC x Atuacao = Serv. Indústria'!K238-1</f>
        <v>0.23470164570075824</v>
      </c>
      <c r="L238" s="17">
        <f>+'SCC x Atuacao = Serv. Indústria'!L270/'SCC x Atuacao = Serv. Indústria'!L238-1</f>
        <v>-0.10631353936572807</v>
      </c>
    </row>
    <row r="239" spans="1:13" x14ac:dyDescent="0.25">
      <c r="A239" s="124" t="s">
        <v>539</v>
      </c>
      <c r="B239" s="17">
        <f>+'SCC x Atuacao = Serv. Indústria'!B271/'SCC x Atuacao = Serv. Indústria'!B239-1</f>
        <v>0.5539822401934924</v>
      </c>
      <c r="C239" s="17">
        <f>+'SCC x Atuacao = Serv. Indústria'!C271/'SCC x Atuacao = Serv. Indústria'!C239-1</f>
        <v>-0.46018918944938758</v>
      </c>
      <c r="D239" s="17">
        <f>+'SCC x Atuacao = Serv. Indústria'!D271/'SCC x Atuacao = Serv. Indústria'!D239-1</f>
        <v>-1.8093858808888585E-3</v>
      </c>
      <c r="E239" s="17">
        <f>+'SCC x Atuacao = Serv. Indústria'!E271/'SCC x Atuacao = Serv. Indústria'!E239-1</f>
        <v>-0.48755544063213707</v>
      </c>
      <c r="F239" s="17">
        <f>+'SCC x Atuacao = Serv. Indústria'!F271/'SCC x Atuacao = Serv. Indústria'!F239-1</f>
        <v>-0.38593126285953838</v>
      </c>
      <c r="G239" s="17">
        <f>+'SCC x Atuacao = Serv. Indústria'!G271/'SCC x Atuacao = Serv. Indústria'!G239-1</f>
        <v>0.22937004150233942</v>
      </c>
      <c r="H239" s="17">
        <f>+'SCC x Atuacao = Serv. Indústria'!H271/'SCC x Atuacao = Serv. Indústria'!H239-1</f>
        <v>-0.22312016705111093</v>
      </c>
      <c r="I239" s="17">
        <f>+'SCC x Atuacao = Serv. Indústria'!I271/'SCC x Atuacao = Serv. Indústria'!I239-1</f>
        <v>-0.34627109363790753</v>
      </c>
      <c r="J239" s="17">
        <f>+'SCC x Atuacao = Serv. Indústria'!J271/'SCC x Atuacao = Serv. Indústria'!J239-1</f>
        <v>-3.0736532243325954E-2</v>
      </c>
      <c r="K239" s="17">
        <f>+'SCC x Atuacao = Serv. Indústria'!K271/'SCC x Atuacao = Serv. Indústria'!K239-1</f>
        <v>3.7447437401084471E-2</v>
      </c>
      <c r="L239" s="17">
        <f>+'SCC x Atuacao = Serv. Indústria'!L271/'SCC x Atuacao = Serv. Indústria'!L239-1</f>
        <v>-2.7536262442885207E-2</v>
      </c>
    </row>
    <row r="240" spans="1:13" x14ac:dyDescent="0.25">
      <c r="A240" s="124" t="s">
        <v>540</v>
      </c>
      <c r="B240" s="17">
        <f>+'SCC x Atuacao = Serv. Indústria'!B272/'SCC x Atuacao = Serv. Indústria'!B240-1</f>
        <v>-0.23463472048934353</v>
      </c>
      <c r="C240" s="17">
        <f>+'SCC x Atuacao = Serv. Indústria'!C272/'SCC x Atuacao = Serv. Indústria'!C240-1</f>
        <v>-0.14525121652875872</v>
      </c>
      <c r="D240" s="17">
        <f>+'SCC x Atuacao = Serv. Indústria'!D272/'SCC x Atuacao = Serv. Indústria'!D240-1</f>
        <v>-0.38351462867187092</v>
      </c>
      <c r="E240" s="17">
        <f>+'SCC x Atuacao = Serv. Indústria'!E272/'SCC x Atuacao = Serv. Indústria'!E240-1</f>
        <v>-0.38570372866303704</v>
      </c>
      <c r="F240" s="17">
        <f>+'SCC x Atuacao = Serv. Indústria'!F272/'SCC x Atuacao = Serv. Indústria'!F240-1</f>
        <v>-0.36961006126182316</v>
      </c>
      <c r="G240" s="17">
        <f>+'SCC x Atuacao = Serv. Indústria'!G272/'SCC x Atuacao = Serv. Indústria'!G240-1</f>
        <v>0.35688230541245125</v>
      </c>
      <c r="H240" s="17">
        <f>+'SCC x Atuacao = Serv. Indústria'!H272/'SCC x Atuacao = Serv. Indústria'!H240-1</f>
        <v>-9.8973600807449436E-2</v>
      </c>
      <c r="I240" s="17">
        <f>+'SCC x Atuacao = Serv. Indústria'!I272/'SCC x Atuacao = Serv. Indústria'!I240-1</f>
        <v>-0.51302690883198776</v>
      </c>
      <c r="J240" s="17">
        <f>+'SCC x Atuacao = Serv. Indústria'!J272/'SCC x Atuacao = Serv. Indústria'!J240-1</f>
        <v>-1</v>
      </c>
      <c r="K240" s="17">
        <f>+'SCC x Atuacao = Serv. Indústria'!K272/'SCC x Atuacao = Serv. Indústria'!K240-1</f>
        <v>0.69998014785041662</v>
      </c>
      <c r="L240" s="17">
        <f>+'SCC x Atuacao = Serv. Indústria'!L272/'SCC x Atuacao = Serv. Indústria'!L240-1</f>
        <v>-0.22848260029294953</v>
      </c>
    </row>
    <row r="241" spans="1:12" x14ac:dyDescent="0.25">
      <c r="A241" s="124" t="s">
        <v>541</v>
      </c>
      <c r="B241" s="17">
        <f>+'SCC x Atuacao = Serv. Indústria'!B273/'SCC x Atuacao = Serv. Indústria'!B241-1</f>
        <v>-0.29579380993533178</v>
      </c>
      <c r="C241" s="17">
        <f>+'SCC x Atuacao = Serv. Indústria'!C273/'SCC x Atuacao = Serv. Indústria'!C241-1</f>
        <v>1.9204379880374045E-2</v>
      </c>
      <c r="D241" s="17">
        <f>+'SCC x Atuacao = Serv. Indústria'!D273/'SCC x Atuacao = Serv. Indústria'!D241-1</f>
        <v>-0.30117638493561472</v>
      </c>
      <c r="E241" s="17">
        <f>+'SCC x Atuacao = Serv. Indústria'!E273/'SCC x Atuacao = Serv. Indústria'!E241-1</f>
        <v>0.12713566827386535</v>
      </c>
      <c r="F241" s="17">
        <f>+'SCC x Atuacao = Serv. Indústria'!F273/'SCC x Atuacao = Serv. Indústria'!F241-1</f>
        <v>-0.25053275024578969</v>
      </c>
      <c r="G241" s="17">
        <f>+'SCC x Atuacao = Serv. Indústria'!G273/'SCC x Atuacao = Serv. Indústria'!G241-1</f>
        <v>0.11840002389227156</v>
      </c>
      <c r="H241" s="17">
        <f>+'SCC x Atuacao = Serv. Indústria'!H273/'SCC x Atuacao = Serv. Indústria'!H241-1</f>
        <v>-9.8843358720337116E-2</v>
      </c>
      <c r="I241" s="17">
        <f>+'SCC x Atuacao = Serv. Indústria'!I273/'SCC x Atuacao = Serv. Indústria'!I241-1</f>
        <v>-0.58772747202066411</v>
      </c>
      <c r="J241" s="17">
        <f>+'SCC x Atuacao = Serv. Indústria'!J273/'SCC x Atuacao = Serv. Indústria'!J241-1</f>
        <v>-2.1285524516777343E-2</v>
      </c>
      <c r="K241" s="17">
        <f>+'SCC x Atuacao = Serv. Indústria'!K273/'SCC x Atuacao = Serv. Indústria'!K241-1</f>
        <v>-4.4553812497760914E-2</v>
      </c>
      <c r="L241" s="17">
        <f>+'SCC x Atuacao = Serv. Indústria'!L273/'SCC x Atuacao = Serv. Indústria'!L241-1</f>
        <v>-0.20874832834612023</v>
      </c>
    </row>
    <row r="242" spans="1:12" x14ac:dyDescent="0.25">
      <c r="A242" s="124" t="s">
        <v>542</v>
      </c>
      <c r="B242" s="17">
        <f>+'SCC x Atuacao = Serv. Indústria'!B274/'SCC x Atuacao = Serv. Indústria'!B242-1</f>
        <v>0.19497851334057303</v>
      </c>
      <c r="C242" s="17">
        <f>+'SCC x Atuacao = Serv. Indústria'!C274/'SCC x Atuacao = Serv. Indústria'!C242-1</f>
        <v>-0.33813806468419116</v>
      </c>
      <c r="D242" s="17">
        <f>+'SCC x Atuacao = Serv. Indústria'!D274/'SCC x Atuacao = Serv. Indústria'!D242-1</f>
        <v>-0.49799968570873232</v>
      </c>
      <c r="E242" s="17">
        <f>+'SCC x Atuacao = Serv. Indústria'!E274/'SCC x Atuacao = Serv. Indústria'!E242-1</f>
        <v>-0.18928778423966908</v>
      </c>
      <c r="F242" s="17">
        <f>+'SCC x Atuacao = Serv. Indústria'!F274/'SCC x Atuacao = Serv. Indústria'!F242-1</f>
        <v>-0.19107652612418891</v>
      </c>
      <c r="G242" s="17">
        <f>+'SCC x Atuacao = Serv. Indústria'!G274/'SCC x Atuacao = Serv. Indústria'!G242-1</f>
        <v>0.1389128678437741</v>
      </c>
      <c r="H242" s="17">
        <f>+'SCC x Atuacao = Serv. Indústria'!H274/'SCC x Atuacao = Serv. Indústria'!H242-1</f>
        <v>-0.11928973224877926</v>
      </c>
      <c r="I242" s="17">
        <f>+'SCC x Atuacao = Serv. Indústria'!I274/'SCC x Atuacao = Serv. Indústria'!I242-1</f>
        <v>-0.64644541509018216</v>
      </c>
      <c r="J242" s="17">
        <f>+'SCC x Atuacao = Serv. Indústria'!J274/'SCC x Atuacao = Serv. Indústria'!J242-1</f>
        <v>0.67696503785156259</v>
      </c>
      <c r="K242" s="17">
        <f>+'SCC x Atuacao = Serv. Indústria'!K274/'SCC x Atuacao = Serv. Indústria'!K242-1</f>
        <v>0.10064388040905614</v>
      </c>
      <c r="L242" s="17">
        <f>+'SCC x Atuacao = Serv. Indústria'!L274/'SCC x Atuacao = Serv. Indústria'!L242-1</f>
        <v>-0.33178655466258844</v>
      </c>
    </row>
    <row r="243" spans="1:12" x14ac:dyDescent="0.25">
      <c r="A243" s="124" t="s">
        <v>543</v>
      </c>
      <c r="B243" s="17">
        <f>+'SCC x Atuacao = Serv. Indústria'!B275/'SCC x Atuacao = Serv. Indústria'!B243-1</f>
        <v>0.1651051556958214</v>
      </c>
      <c r="C243" s="17">
        <f>+'SCC x Atuacao = Serv. Indústria'!C275/'SCC x Atuacao = Serv. Indústria'!C243-1</f>
        <v>0.25875074753220528</v>
      </c>
      <c r="D243" s="17">
        <f>+'SCC x Atuacao = Serv. Indústria'!D275/'SCC x Atuacao = Serv. Indústria'!D243-1</f>
        <v>-0.37266478531362635</v>
      </c>
      <c r="E243" s="17">
        <f>+'SCC x Atuacao = Serv. Indústria'!E275/'SCC x Atuacao = Serv. Indústria'!E243-1</f>
        <v>-9.4715287420643723E-2</v>
      </c>
      <c r="F243" s="17">
        <f>+'SCC x Atuacao = Serv. Indústria'!F275/'SCC x Atuacao = Serv. Indústria'!F243-1</f>
        <v>-0.27051483253687925</v>
      </c>
      <c r="G243" s="17">
        <f>+'SCC x Atuacao = Serv. Indústria'!G275/'SCC x Atuacao = Serv. Indústria'!G243-1</f>
        <v>3.1768970065983337E-2</v>
      </c>
      <c r="H243" s="17">
        <f>+'SCC x Atuacao = Serv. Indústria'!H275/'SCC x Atuacao = Serv. Indústria'!H243-1</f>
        <v>8.5476890489234014E-2</v>
      </c>
      <c r="I243" s="17" t="e">
        <f>+'SCC x Atuacao = Serv. Indústria'!I275/'SCC x Atuacao = Serv. Indústria'!I243-1</f>
        <v>#DIV/0!</v>
      </c>
      <c r="J243" s="17">
        <f>+'SCC x Atuacao = Serv. Indústria'!J275/'SCC x Atuacao = Serv. Indústria'!J243-1</f>
        <v>-0.62854372719104901</v>
      </c>
      <c r="K243" s="17">
        <f>+'SCC x Atuacao = Serv. Indústria'!K275/'SCC x Atuacao = Serv. Indústria'!K243-1</f>
        <v>-9.1033457432140752E-2</v>
      </c>
      <c r="L243" s="17">
        <f>+'SCC x Atuacao = Serv. Indústria'!L275/'SCC x Atuacao = Serv. Indústria'!L243-1</f>
        <v>-0.21734872715398657</v>
      </c>
    </row>
    <row r="244" spans="1:12" x14ac:dyDescent="0.25">
      <c r="A244" s="124" t="s">
        <v>544</v>
      </c>
      <c r="B244" s="17">
        <f>+'SCC x Atuacao = Serv. Indústria'!B276/'SCC x Atuacao = Serv. Indústria'!B244-1</f>
        <v>-6.8251441428962001E-2</v>
      </c>
      <c r="C244" s="17">
        <f>+'SCC x Atuacao = Serv. Indústria'!C276/'SCC x Atuacao = Serv. Indústria'!C244-1</f>
        <v>-0.34818373174362283</v>
      </c>
      <c r="D244" s="17">
        <f>+'SCC x Atuacao = Serv. Indústria'!D276/'SCC x Atuacao = Serv. Indústria'!D244-1</f>
        <v>-0.29285095631114744</v>
      </c>
      <c r="E244" s="17">
        <f>+'SCC x Atuacao = Serv. Indústria'!E276/'SCC x Atuacao = Serv. Indústria'!E244-1</f>
        <v>0.20009793505046281</v>
      </c>
      <c r="F244" s="17">
        <f>+'SCC x Atuacao = Serv. Indústria'!F276/'SCC x Atuacao = Serv. Indústria'!F244-1</f>
        <v>-0.62686919399158147</v>
      </c>
      <c r="G244" s="17">
        <f>+'SCC x Atuacao = Serv. Indústria'!G276/'SCC x Atuacao = Serv. Indústria'!G244-1</f>
        <v>0.30302983034381281</v>
      </c>
      <c r="H244" s="17">
        <f>+'SCC x Atuacao = Serv. Indústria'!H276/'SCC x Atuacao = Serv. Indústria'!H244-1</f>
        <v>-0.326283201444311</v>
      </c>
      <c r="I244" s="17">
        <f>+'SCC x Atuacao = Serv. Indústria'!I276/'SCC x Atuacao = Serv. Indústria'!I244-1</f>
        <v>-0.71284614626265885</v>
      </c>
      <c r="J244" s="17">
        <f>+'SCC x Atuacao = Serv. Indústria'!J276/'SCC x Atuacao = Serv. Indústria'!J244-1</f>
        <v>-9.5739520242293263E-2</v>
      </c>
      <c r="K244" s="17">
        <f>+'SCC x Atuacao = Serv. Indústria'!K276/'SCC x Atuacao = Serv. Indústria'!K244-1</f>
        <v>-5.1291703327056903E-2</v>
      </c>
      <c r="L244" s="17">
        <f>+'SCC x Atuacao = Serv. Indústria'!L276/'SCC x Atuacao = Serv. Indústria'!L244-1</f>
        <v>-0.23349997887624019</v>
      </c>
    </row>
    <row r="245" spans="1:12" x14ac:dyDescent="0.25">
      <c r="A245" s="124" t="s">
        <v>545</v>
      </c>
      <c r="B245" s="17">
        <f>+'SCC x Atuacao = Serv. Indústria'!B277/'SCC x Atuacao = Serv. Indústria'!B245-1</f>
        <v>-0.3600449686117031</v>
      </c>
      <c r="C245" s="17">
        <f>+'SCC x Atuacao = Serv. Indústria'!C277/'SCC x Atuacao = Serv. Indústria'!C245-1</f>
        <v>-0.14528672073600968</v>
      </c>
      <c r="D245" s="17">
        <f>+'SCC x Atuacao = Serv. Indústria'!D277/'SCC x Atuacao = Serv. Indústria'!D245-1</f>
        <v>-0.41312538959604395</v>
      </c>
      <c r="E245" s="17">
        <f>+'SCC x Atuacao = Serv. Indústria'!E277/'SCC x Atuacao = Serv. Indústria'!E245-1</f>
        <v>0.48989037773059274</v>
      </c>
      <c r="F245" s="17">
        <f>+'SCC x Atuacao = Serv. Indústria'!F277/'SCC x Atuacao = Serv. Indústria'!F245-1</f>
        <v>-0.33919166186527683</v>
      </c>
      <c r="G245" s="17">
        <f>+'SCC x Atuacao = Serv. Indústria'!G277/'SCC x Atuacao = Serv. Indústria'!G245-1</f>
        <v>8.2293672565594278E-3</v>
      </c>
      <c r="H245" s="17">
        <f>+'SCC x Atuacao = Serv. Indústria'!H277/'SCC x Atuacao = Serv. Indústria'!H245-1</f>
        <v>-0.19711979606055208</v>
      </c>
      <c r="I245" s="17">
        <f>+'SCC x Atuacao = Serv. Indústria'!I277/'SCC x Atuacao = Serv. Indústria'!I245-1</f>
        <v>0.20265279889518828</v>
      </c>
      <c r="J245" s="17">
        <f>+'SCC x Atuacao = Serv. Indústria'!J277/'SCC x Atuacao = Serv. Indústria'!J245-1</f>
        <v>-0.20820296535604821</v>
      </c>
      <c r="K245" s="17">
        <f>+'SCC x Atuacao = Serv. Indústria'!K277/'SCC x Atuacao = Serv. Indústria'!K245-1</f>
        <v>0.18306713820512543</v>
      </c>
      <c r="L245" s="17">
        <f>+'SCC x Atuacao = Serv. Indústria'!L277/'SCC x Atuacao = Serv. Indústria'!L245-1</f>
        <v>-0.25097707626659305</v>
      </c>
    </row>
    <row r="246" spans="1:12" x14ac:dyDescent="0.25">
      <c r="A246" s="124" t="s">
        <v>546</v>
      </c>
      <c r="B246" s="17">
        <f>+'SCC x Atuacao = Serv. Indústria'!B278/'SCC x Atuacao = Serv. Indústria'!B246-1</f>
        <v>-0.50464741563967719</v>
      </c>
      <c r="C246" s="17">
        <f>+'SCC x Atuacao = Serv. Indústria'!C278/'SCC x Atuacao = Serv. Indústria'!C246-1</f>
        <v>0.11809143911846776</v>
      </c>
      <c r="D246" s="17">
        <f>+'SCC x Atuacao = Serv. Indústria'!D278/'SCC x Atuacao = Serv. Indústria'!D246-1</f>
        <v>-0.44402057133995265</v>
      </c>
      <c r="E246" s="17">
        <f>+'SCC x Atuacao = Serv. Indústria'!E278/'SCC x Atuacao = Serv. Indústria'!E246-1</f>
        <v>0.33604878186836395</v>
      </c>
      <c r="F246" s="17">
        <f>+'SCC x Atuacao = Serv. Indústria'!F278/'SCC x Atuacao = Serv. Indústria'!F246-1</f>
        <v>-0.2747257531513303</v>
      </c>
      <c r="G246" s="17">
        <f>+'SCC x Atuacao = Serv. Indústria'!G278/'SCC x Atuacao = Serv. Indústria'!G246-1</f>
        <v>-9.0981145553728493E-2</v>
      </c>
      <c r="H246" s="17">
        <f>+'SCC x Atuacao = Serv. Indústria'!H278/'SCC x Atuacao = Serv. Indústria'!H246-1</f>
        <v>-0.64582053933405259</v>
      </c>
      <c r="I246" s="17">
        <f>+'SCC x Atuacao = Serv. Indústria'!I278/'SCC x Atuacao = Serv. Indústria'!I246-1</f>
        <v>0.39650170118583183</v>
      </c>
      <c r="J246" s="17">
        <f>+'SCC x Atuacao = Serv. Indústria'!J278/'SCC x Atuacao = Serv. Indústria'!J246-1</f>
        <v>2.1848081447473078E-2</v>
      </c>
      <c r="K246" s="17">
        <f>+'SCC x Atuacao = Serv. Indústria'!K278/'SCC x Atuacao = Serv. Indústria'!K246-1</f>
        <v>-9.1581508060679218E-2</v>
      </c>
      <c r="L246" s="17">
        <f>+'SCC x Atuacao = Serv. Indústria'!L278/'SCC x Atuacao = Serv. Indústria'!L246-1</f>
        <v>-0.32230889022753662</v>
      </c>
    </row>
    <row r="247" spans="1:12" x14ac:dyDescent="0.25">
      <c r="A247" s="124" t="s">
        <v>547</v>
      </c>
      <c r="B247" s="17">
        <f>+'SCC x Atuacao = Serv. Indústria'!B279/'SCC x Atuacao = Serv. Indústria'!B247-1</f>
        <v>-0.32746849142148993</v>
      </c>
      <c r="C247" s="17">
        <f>+'SCC x Atuacao = Serv. Indústria'!C279/'SCC x Atuacao = Serv. Indústria'!C247-1</f>
        <v>-0.17481346063207248</v>
      </c>
      <c r="D247" s="17">
        <f>+'SCC x Atuacao = Serv. Indústria'!D279/'SCC x Atuacao = Serv. Indústria'!D247-1</f>
        <v>-0.26349261059839435</v>
      </c>
      <c r="E247" s="17">
        <f>+'SCC x Atuacao = Serv. Indústria'!E279/'SCC x Atuacao = Serv. Indústria'!E247-1</f>
        <v>1.0091077667567552</v>
      </c>
      <c r="F247" s="17">
        <f>+'SCC x Atuacao = Serv. Indústria'!F279/'SCC x Atuacao = Serv. Indústria'!F247-1</f>
        <v>-0.21071147435490301</v>
      </c>
      <c r="G247" s="17">
        <f>+'SCC x Atuacao = Serv. Indústria'!G279/'SCC x Atuacao = Serv. Indústria'!G247-1</f>
        <v>1.3105930177456759E-2</v>
      </c>
      <c r="H247" s="17">
        <f>+'SCC x Atuacao = Serv. Indústria'!H279/'SCC x Atuacao = Serv. Indústria'!H247-1</f>
        <v>-2.289993936492396E-2</v>
      </c>
      <c r="I247" s="17">
        <f>+'SCC x Atuacao = Serv. Indústria'!I279/'SCC x Atuacao = Serv. Indústria'!I247-1</f>
        <v>-0.31493685432786966</v>
      </c>
      <c r="J247" s="17">
        <f>+'SCC x Atuacao = Serv. Indústria'!J279/'SCC x Atuacao = Serv. Indústria'!J247-1</f>
        <v>0.1337392862020732</v>
      </c>
      <c r="K247" s="17">
        <f>+'SCC x Atuacao = Serv. Indústria'!K279/'SCC x Atuacao = Serv. Indústria'!K247-1</f>
        <v>-0.33467910458830752</v>
      </c>
      <c r="L247" s="17">
        <f>+'SCC x Atuacao = Serv. Indústria'!L279/'SCC x Atuacao = Serv. Indústria'!L247-1</f>
        <v>-0.23333939737075693</v>
      </c>
    </row>
    <row r="248" spans="1:12" x14ac:dyDescent="0.25">
      <c r="A248" s="124" t="s">
        <v>548</v>
      </c>
      <c r="B248" s="17">
        <f>+'SCC x Atuacao = Serv. Indústria'!B280/'SCC x Atuacao = Serv. Indústria'!B248-1</f>
        <v>-0.29528875590677128</v>
      </c>
      <c r="C248" s="17">
        <f>+'SCC x Atuacao = Serv. Indústria'!C280/'SCC x Atuacao = Serv. Indústria'!C248-1</f>
        <v>-0.28393333533665599</v>
      </c>
      <c r="D248" s="17">
        <f>+'SCC x Atuacao = Serv. Indústria'!D280/'SCC x Atuacao = Serv. Indústria'!D248-1</f>
        <v>-0.3614649523740483</v>
      </c>
      <c r="E248" s="17">
        <f>+'SCC x Atuacao = Serv. Indústria'!E280/'SCC x Atuacao = Serv. Indústria'!E248-1</f>
        <v>0.13413984323203199</v>
      </c>
      <c r="F248" s="17">
        <f>+'SCC x Atuacao = Serv. Indústria'!F280/'SCC x Atuacao = Serv. Indústria'!F248-1</f>
        <v>-0.2742204271039308</v>
      </c>
      <c r="G248" s="17">
        <f>+'SCC x Atuacao = Serv. Indústria'!G280/'SCC x Atuacao = Serv. Indústria'!G248-1</f>
        <v>-2.1726413036203818E-2</v>
      </c>
      <c r="H248" s="17">
        <f>+'SCC x Atuacao = Serv. Indústria'!H280/'SCC x Atuacao = Serv. Indústria'!H248-1</f>
        <v>-6.1485855397455214E-2</v>
      </c>
      <c r="I248" s="17">
        <f>+'SCC x Atuacao = Serv. Indústria'!I280/'SCC x Atuacao = Serv. Indústria'!I248-1</f>
        <v>-0.22007229447855525</v>
      </c>
      <c r="J248" s="17">
        <f>+'SCC x Atuacao = Serv. Indústria'!J280/'SCC x Atuacao = Serv. Indústria'!J248-1</f>
        <v>0.18714826477308932</v>
      </c>
      <c r="K248" s="17">
        <f>+'SCC x Atuacao = Serv. Indústria'!K280/'SCC x Atuacao = Serv. Indústria'!K248-1</f>
        <v>-2.9092500139609512E-2</v>
      </c>
      <c r="L248" s="17">
        <f>+'SCC x Atuacao = Serv. Indústria'!L280/'SCC x Atuacao = Serv. Indústria'!L248-1</f>
        <v>-0.20701021945669806</v>
      </c>
    </row>
    <row r="249" spans="1:12" x14ac:dyDescent="0.25">
      <c r="A249" s="124" t="s">
        <v>549</v>
      </c>
      <c r="B249" s="17">
        <f>+'SCC x Atuacao = Serv. Indústria'!B281/'SCC x Atuacao = Serv. Indústria'!B249-1</f>
        <v>-0.31783906182486654</v>
      </c>
      <c r="C249" s="17">
        <f>+'SCC x Atuacao = Serv. Indústria'!C281/'SCC x Atuacao = Serv. Indústria'!C249-1</f>
        <v>5.4493123890987594E-2</v>
      </c>
      <c r="D249" s="17">
        <f>+'SCC x Atuacao = Serv. Indústria'!D281/'SCC x Atuacao = Serv. Indústria'!D249-1</f>
        <v>-0.37750716022419917</v>
      </c>
      <c r="E249" s="17">
        <f>+'SCC x Atuacao = Serv. Indústria'!E281/'SCC x Atuacao = Serv. Indústria'!E249-1</f>
        <v>0.17257602741673783</v>
      </c>
      <c r="F249" s="17">
        <f>+'SCC x Atuacao = Serv. Indústria'!F281/'SCC x Atuacao = Serv. Indústria'!F249-1</f>
        <v>-0.17390638381145995</v>
      </c>
      <c r="G249" s="17">
        <f>+'SCC x Atuacao = Serv. Indústria'!G281/'SCC x Atuacao = Serv. Indústria'!G249-1</f>
        <v>-9.5319016477602214E-2</v>
      </c>
      <c r="H249" s="17">
        <f>+'SCC x Atuacao = Serv. Indústria'!H281/'SCC x Atuacao = Serv. Indústria'!H249-1</f>
        <v>-6.1942961464570012E-2</v>
      </c>
      <c r="I249" s="17">
        <f>+'SCC x Atuacao = Serv. Indústria'!I281/'SCC x Atuacao = Serv. Indústria'!I249-1</f>
        <v>-0.31485487309566951</v>
      </c>
      <c r="J249" s="17">
        <f>+'SCC x Atuacao = Serv. Indústria'!J281/'SCC x Atuacao = Serv. Indústria'!J249-1</f>
        <v>-0.31651052242002697</v>
      </c>
      <c r="K249" s="17">
        <f>+'SCC x Atuacao = Serv. Indústria'!K281/'SCC x Atuacao = Serv. Indústria'!K249-1</f>
        <v>0.11464538955325021</v>
      </c>
      <c r="L249" s="17">
        <f>+'SCC x Atuacao = Serv. Indústria'!L281/'SCC x Atuacao = Serv. Indústria'!L249-1</f>
        <v>-0.208561110783957</v>
      </c>
    </row>
    <row r="250" spans="1:12" x14ac:dyDescent="0.25">
      <c r="A250" s="124" t="s">
        <v>550</v>
      </c>
      <c r="B250" s="17">
        <f>+'SCC x Atuacao = Serv. Indústria'!B282/'SCC x Atuacao = Serv. Indústria'!B250-1</f>
        <v>-0.3076656339672742</v>
      </c>
      <c r="C250" s="17">
        <f>+'SCC x Atuacao = Serv. Indústria'!C282/'SCC x Atuacao = Serv. Indústria'!C250-1</f>
        <v>-0.19126778890554164</v>
      </c>
      <c r="D250" s="17">
        <f>+'SCC x Atuacao = Serv. Indústria'!D282/'SCC x Atuacao = Serv. Indústria'!D250-1</f>
        <v>-0.47577416161956343</v>
      </c>
      <c r="E250" s="17">
        <f>+'SCC x Atuacao = Serv. Indústria'!E282/'SCC x Atuacao = Serv. Indústria'!E250-1</f>
        <v>1.3148254085530096</v>
      </c>
      <c r="F250" s="17">
        <f>+'SCC x Atuacao = Serv. Indústria'!F282/'SCC x Atuacao = Serv. Indústria'!F250-1</f>
        <v>-0.35341145957487052</v>
      </c>
      <c r="G250" s="17">
        <f>+'SCC x Atuacao = Serv. Indústria'!G282/'SCC x Atuacao = Serv. Indústria'!G250-1</f>
        <v>1.2084352926334807E-2</v>
      </c>
      <c r="H250" s="17">
        <f>+'SCC x Atuacao = Serv. Indústria'!H282/'SCC x Atuacao = Serv. Indústria'!H250-1</f>
        <v>-4.8587859957103907E-2</v>
      </c>
      <c r="I250" s="17">
        <f>+'SCC x Atuacao = Serv. Indústria'!I282/'SCC x Atuacao = Serv. Indústria'!I250-1</f>
        <v>-7.4745483556101222E-2</v>
      </c>
      <c r="J250" s="17">
        <f>+'SCC x Atuacao = Serv. Indústria'!J282/'SCC x Atuacao = Serv. Indústria'!J250-1</f>
        <v>0.51961859466589644</v>
      </c>
      <c r="K250" s="17">
        <f>+'SCC x Atuacao = Serv. Indústria'!K282/'SCC x Atuacao = Serv. Indústria'!K250-1</f>
        <v>-8.1889188597567775E-2</v>
      </c>
      <c r="L250" s="17">
        <f>+'SCC x Atuacao = Serv. Indústria'!L282/'SCC x Atuacao = Serv. Indústria'!L250-1</f>
        <v>-0.28851236618495735</v>
      </c>
    </row>
    <row r="251" spans="1:12" x14ac:dyDescent="0.25">
      <c r="A251" s="124" t="s">
        <v>551</v>
      </c>
      <c r="B251" s="17">
        <f>+'SCC x Atuacao = Serv. Indústria'!B283/'SCC x Atuacao = Serv. Indústria'!B251-1</f>
        <v>-0.13064366068976074</v>
      </c>
      <c r="C251" s="17">
        <f>+'SCC x Atuacao = Serv. Indústria'!C283/'SCC x Atuacao = Serv. Indústria'!C251-1</f>
        <v>-0.18141699224574248</v>
      </c>
      <c r="D251" s="17">
        <f>+'SCC x Atuacao = Serv. Indústria'!D283/'SCC x Atuacao = Serv. Indústria'!D251-1</f>
        <v>-0.5472379452106455</v>
      </c>
      <c r="E251" s="17">
        <f>+'SCC x Atuacao = Serv. Indústria'!E283/'SCC x Atuacao = Serv. Indústria'!E251-1</f>
        <v>0.11747465690826475</v>
      </c>
      <c r="F251" s="17">
        <f>+'SCC x Atuacao = Serv. Indústria'!F283/'SCC x Atuacao = Serv. Indústria'!F251-1</f>
        <v>-0.28237276402151068</v>
      </c>
      <c r="G251" s="17">
        <f>+'SCC x Atuacao = Serv. Indústria'!G283/'SCC x Atuacao = Serv. Indústria'!G251-1</f>
        <v>-2.8251031992624465E-2</v>
      </c>
      <c r="H251" s="17">
        <f>+'SCC x Atuacao = Serv. Indústria'!H283/'SCC x Atuacao = Serv. Indústria'!H251-1</f>
        <v>0.10570709076941465</v>
      </c>
      <c r="I251" s="17">
        <f>+'SCC x Atuacao = Serv. Indústria'!I283/'SCC x Atuacao = Serv. Indústria'!I251-1</f>
        <v>-0.17990243306986575</v>
      </c>
      <c r="J251" s="17">
        <f>+'SCC x Atuacao = Serv. Indústria'!J283/'SCC x Atuacao = Serv. Indústria'!J251-1</f>
        <v>-0.11609482440847951</v>
      </c>
      <c r="K251" s="17">
        <f>+'SCC x Atuacao = Serv. Indústria'!K283/'SCC x Atuacao = Serv. Indústria'!K251-1</f>
        <v>-3.8602972107752653E-2</v>
      </c>
      <c r="L251" s="17">
        <f>+'SCC x Atuacao = Serv. Indústria'!L283/'SCC x Atuacao = Serv. Indústria'!L251-1</f>
        <v>-0.32289128672036083</v>
      </c>
    </row>
    <row r="252" spans="1:12" x14ac:dyDescent="0.25">
      <c r="A252" s="124" t="s">
        <v>552</v>
      </c>
      <c r="B252" s="17">
        <f>+'SCC x Atuacao = Serv. Indústria'!B284/'SCC x Atuacao = Serv. Indústria'!B252-1</f>
        <v>-0.20644964443149028</v>
      </c>
      <c r="C252" s="17">
        <f>+'SCC x Atuacao = Serv. Indústria'!C284/'SCC x Atuacao = Serv. Indústria'!C252-1</f>
        <v>0.30798073306707963</v>
      </c>
      <c r="D252" s="17">
        <f>+'SCC x Atuacao = Serv. Indústria'!D284/'SCC x Atuacao = Serv. Indústria'!D252-1</f>
        <v>-0.24553059381141862</v>
      </c>
      <c r="E252" s="17">
        <f>+'SCC x Atuacao = Serv. Indústria'!E284/'SCC x Atuacao = Serv. Indústria'!E252-1</f>
        <v>-6.0449689802133388E-2</v>
      </c>
      <c r="F252" s="17">
        <f>+'SCC x Atuacao = Serv. Indústria'!F284/'SCC x Atuacao = Serv. Indústria'!F252-1</f>
        <v>-0.36071303067776628</v>
      </c>
      <c r="G252" s="17">
        <f>+'SCC x Atuacao = Serv. Indústria'!G284/'SCC x Atuacao = Serv. Indústria'!G252-1</f>
        <v>2.6892811348868895E-2</v>
      </c>
      <c r="H252" s="17">
        <f>+'SCC x Atuacao = Serv. Indústria'!H284/'SCC x Atuacao = Serv. Indústria'!H252-1</f>
        <v>0.20245460888571487</v>
      </c>
      <c r="I252" s="17">
        <f>+'SCC x Atuacao = Serv. Indústria'!I284/'SCC x Atuacao = Serv. Indústria'!I252-1</f>
        <v>0.13197603388583445</v>
      </c>
      <c r="J252" s="17">
        <f>+'SCC x Atuacao = Serv. Indústria'!J284/'SCC x Atuacao = Serv. Indústria'!J252-1</f>
        <v>-0.20413796303374931</v>
      </c>
      <c r="K252" s="17">
        <f>+'SCC x Atuacao = Serv. Indústria'!K284/'SCC x Atuacao = Serv. Indústria'!K252-1</f>
        <v>-5.3256850529325384E-2</v>
      </c>
      <c r="L252" s="17">
        <f>+'SCC x Atuacao = Serv. Indústria'!L284/'SCC x Atuacao = Serv. Indústria'!L252-1</f>
        <v>-0.16523532200272173</v>
      </c>
    </row>
    <row r="253" spans="1:12" x14ac:dyDescent="0.25">
      <c r="A253" s="124" t="s">
        <v>553</v>
      </c>
      <c r="B253" s="17">
        <f>+'SCC x Atuacao = Serv. Indústria'!B285/'SCC x Atuacao = Serv. Indústria'!B253-1</f>
        <v>-7.2284871181303223E-2</v>
      </c>
      <c r="C253" s="17">
        <f>+'SCC x Atuacao = Serv. Indústria'!C285/'SCC x Atuacao = Serv. Indústria'!C253-1</f>
        <v>-7.896502192772914E-2</v>
      </c>
      <c r="D253" s="17">
        <f>+'SCC x Atuacao = Serv. Indústria'!D285/'SCC x Atuacao = Serv. Indústria'!D253-1</f>
        <v>-0.33881892483150999</v>
      </c>
      <c r="E253" s="17">
        <f>+'SCC x Atuacao = Serv. Indústria'!E285/'SCC x Atuacao = Serv. Indústria'!E253-1</f>
        <v>1.2857489567379794</v>
      </c>
      <c r="F253" s="17">
        <f>+'SCC x Atuacao = Serv. Indústria'!F285/'SCC x Atuacao = Serv. Indústria'!F253-1</f>
        <v>-0.35062809642824411</v>
      </c>
      <c r="G253" s="17">
        <f>+'SCC x Atuacao = Serv. Indústria'!G285/'SCC x Atuacao = Serv. Indústria'!G253-1</f>
        <v>1.8832147185358528E-2</v>
      </c>
      <c r="H253" s="17">
        <f>+'SCC x Atuacao = Serv. Indústria'!H285/'SCC x Atuacao = Serv. Indústria'!H253-1</f>
        <v>1.1740655973441649E-2</v>
      </c>
      <c r="I253" s="17">
        <f>+'SCC x Atuacao = Serv. Indústria'!I285/'SCC x Atuacao = Serv. Indústria'!I253-1</f>
        <v>-0.30904124532127375</v>
      </c>
      <c r="J253" s="17">
        <f>+'SCC x Atuacao = Serv. Indústria'!J285/'SCC x Atuacao = Serv. Indústria'!J253-1</f>
        <v>-0.52314743763326566</v>
      </c>
      <c r="K253" s="17">
        <f>+'SCC x Atuacao = Serv. Indústria'!K285/'SCC x Atuacao = Serv. Indústria'!K253-1</f>
        <v>0.28962255600531872</v>
      </c>
      <c r="L253" s="17">
        <f>+'SCC x Atuacao = Serv. Indústria'!L285/'SCC x Atuacao = Serv. Indústria'!L253-1</f>
        <v>-0.18190707740698397</v>
      </c>
    </row>
    <row r="254" spans="1:12" x14ac:dyDescent="0.25">
      <c r="A254" s="124" t="s">
        <v>554</v>
      </c>
      <c r="B254" s="17">
        <f>+'SCC x Atuacao = Serv. Indústria'!B286/'SCC x Atuacao = Serv. Indústria'!B254-1</f>
        <v>-0.13571396844130856</v>
      </c>
      <c r="C254" s="17">
        <f>+'SCC x Atuacao = Serv. Indústria'!C286/'SCC x Atuacao = Serv. Indústria'!C254-1</f>
        <v>-1.8585466685054564E-2</v>
      </c>
      <c r="D254" s="17">
        <f>+'SCC x Atuacao = Serv. Indústria'!D286/'SCC x Atuacao = Serv. Indústria'!D254-1</f>
        <v>-0.34134473890192329</v>
      </c>
      <c r="E254" s="17">
        <f>+'SCC x Atuacao = Serv. Indústria'!E286/'SCC x Atuacao = Serv. Indústria'!E254-1</f>
        <v>0.52926809474061454</v>
      </c>
      <c r="F254" s="17">
        <f>+'SCC x Atuacao = Serv. Indústria'!F286/'SCC x Atuacao = Serv. Indústria'!F254-1</f>
        <v>-0.18333208346042729</v>
      </c>
      <c r="G254" s="17">
        <f>+'SCC x Atuacao = Serv. Indústria'!G286/'SCC x Atuacao = Serv. Indústria'!G254-1</f>
        <v>0.11414437157656354</v>
      </c>
      <c r="H254" s="17">
        <f>+'SCC x Atuacao = Serv. Indústria'!H286/'SCC x Atuacao = Serv. Indústria'!H254-1</f>
        <v>-2.1144763091857866E-2</v>
      </c>
      <c r="I254" s="17">
        <f>+'SCC x Atuacao = Serv. Indústria'!I286/'SCC x Atuacao = Serv. Indústria'!I254-1</f>
        <v>-0.55915213546141063</v>
      </c>
      <c r="J254" s="17">
        <f>+'SCC x Atuacao = Serv. Indústria'!J286/'SCC x Atuacao = Serv. Indústria'!J254-1</f>
        <v>0.16482364275826145</v>
      </c>
      <c r="K254" s="17">
        <f>+'SCC x Atuacao = Serv. Indústria'!K286/'SCC x Atuacao = Serv. Indústria'!K254-1</f>
        <v>0.20517683905612749</v>
      </c>
      <c r="L254" s="17">
        <f>+'SCC x Atuacao = Serv. Indústria'!L286/'SCC x Atuacao = Serv. Indústria'!L254-1</f>
        <v>-0.17390821737772111</v>
      </c>
    </row>
    <row r="255" spans="1:12" x14ac:dyDescent="0.25">
      <c r="A255" s="124" t="s">
        <v>555</v>
      </c>
      <c r="B255" s="17">
        <f>+'SCC x Atuacao = Serv. Indústria'!B287/'SCC x Atuacao = Serv. Indústria'!B255-1</f>
        <v>-0.26001459078366695</v>
      </c>
      <c r="C255" s="17">
        <f>+'SCC x Atuacao = Serv. Indústria'!C287/'SCC x Atuacao = Serv. Indústria'!C255-1</f>
        <v>-0.53798889197291777</v>
      </c>
      <c r="D255" s="17">
        <f>+'SCC x Atuacao = Serv. Indústria'!D287/'SCC x Atuacao = Serv. Indústria'!D255-1</f>
        <v>-0.24715844387447583</v>
      </c>
      <c r="E255" s="17">
        <f>+'SCC x Atuacao = Serv. Indústria'!E287/'SCC x Atuacao = Serv. Indústria'!E255-1</f>
        <v>0.59300888912412852</v>
      </c>
      <c r="F255" s="17">
        <f>+'SCC x Atuacao = Serv. Indústria'!F287/'SCC x Atuacao = Serv. Indústria'!F255-1</f>
        <v>-0.23231015257635601</v>
      </c>
      <c r="G255" s="17">
        <f>+'SCC x Atuacao = Serv. Indústria'!G287/'SCC x Atuacao = Serv. Indústria'!G255-1</f>
        <v>0.1299030395479015</v>
      </c>
      <c r="H255" s="17">
        <f>+'SCC x Atuacao = Serv. Indústria'!H287/'SCC x Atuacao = Serv. Indústria'!H255-1</f>
        <v>-0.19411778459426088</v>
      </c>
      <c r="I255" s="17">
        <f>+'SCC x Atuacao = Serv. Indústria'!I287/'SCC x Atuacao = Serv. Indústria'!I255-1</f>
        <v>-0.24411862350682212</v>
      </c>
      <c r="J255" s="17">
        <f>+'SCC x Atuacao = Serv. Indústria'!J287/'SCC x Atuacao = Serv. Indústria'!J255-1</f>
        <v>-0.44424235870681339</v>
      </c>
      <c r="K255" s="17">
        <f>+'SCC x Atuacao = Serv. Indústria'!K287/'SCC x Atuacao = Serv. Indústria'!K255-1</f>
        <v>-0.11399837696791737</v>
      </c>
      <c r="L255" s="17">
        <f>+'SCC x Atuacao = Serv. Indústria'!L287/'SCC x Atuacao = Serv. Indústria'!L255-1</f>
        <v>-0.21295783241010469</v>
      </c>
    </row>
    <row r="256" spans="1:12" x14ac:dyDescent="0.25">
      <c r="A256" s="178" t="s">
        <v>95</v>
      </c>
      <c r="B256" s="17">
        <f>+'SCC x Atuacao = Serv. Indústria'!B288/'SCC x Atuacao = Serv. Indústria'!B256-1</f>
        <v>-0.26263769102415246</v>
      </c>
      <c r="C256" s="17">
        <f>+'SCC x Atuacao = Serv. Indústria'!C288/'SCC x Atuacao = Serv. Indústria'!C256-1</f>
        <v>-0.20597098979440853</v>
      </c>
      <c r="D256" s="17">
        <f>+'SCC x Atuacao = Serv. Indústria'!D288/'SCC x Atuacao = Serv. Indústria'!D256-1</f>
        <v>-0.33880422917381903</v>
      </c>
      <c r="E256" s="17">
        <f>+'SCC x Atuacao = Serv. Indústria'!E288/'SCC x Atuacao = Serv. Indústria'!E256-1</f>
        <v>0.21564050740187901</v>
      </c>
      <c r="F256" s="17">
        <f>+'SCC x Atuacao = Serv. Indústria'!F288/'SCC x Atuacao = Serv. Indústria'!F256-1</f>
        <v>-0.26747175710552196</v>
      </c>
      <c r="G256" s="17">
        <f>+'SCC x Atuacao = Serv. Indústria'!G288/'SCC x Atuacao = Serv. Indústria'!G256-1</f>
        <v>7.9970529773456533E-3</v>
      </c>
      <c r="H256" s="17">
        <f>+'SCC x Atuacao = Serv. Indústria'!H288/'SCC x Atuacao = Serv. Indústria'!H256-1</f>
        <v>-7.7787350634295538E-2</v>
      </c>
      <c r="I256" s="17">
        <f>+'SCC x Atuacao = Serv. Indústria'!I288/'SCC x Atuacao = Serv. Indústria'!I256-1</f>
        <v>-0.22731364221459183</v>
      </c>
      <c r="J256" s="17">
        <f>+'SCC x Atuacao = Serv. Indústria'!J288/'SCC x Atuacao = Serv. Indústria'!J256-1</f>
        <v>-1.5055734237492513E-2</v>
      </c>
      <c r="K256" s="17">
        <f>+'SCC x Atuacao = Serv. Indústria'!K288/'SCC x Atuacao = Serv. Indústria'!K256-1</f>
        <v>-3.8172826996100806E-2</v>
      </c>
      <c r="L256" s="17">
        <f>+'SCC x Atuacao = Serv. Indústria'!L288/'SCC x Atuacao = Serv. Indústria'!L256-1</f>
        <v>-0.22234212074958315</v>
      </c>
    </row>
    <row r="259" spans="1:12" x14ac:dyDescent="0.25">
      <c r="A259" s="124"/>
      <c r="B259" s="124">
        <v>2016</v>
      </c>
      <c r="C259" s="124">
        <v>2016</v>
      </c>
      <c r="D259" s="124">
        <v>2016</v>
      </c>
      <c r="E259" s="124">
        <v>2016</v>
      </c>
      <c r="F259" s="124">
        <v>2016</v>
      </c>
      <c r="G259" s="124">
        <v>2016</v>
      </c>
      <c r="H259" s="124">
        <v>2016</v>
      </c>
      <c r="I259" s="124">
        <v>2016</v>
      </c>
      <c r="J259" s="124">
        <v>2016</v>
      </c>
      <c r="K259" s="124">
        <v>2016</v>
      </c>
      <c r="L259" s="124">
        <v>2016</v>
      </c>
    </row>
    <row r="260" spans="1:12" x14ac:dyDescent="0.25">
      <c r="A260" s="124"/>
      <c r="B260" s="124" t="s">
        <v>780</v>
      </c>
      <c r="C260" s="124" t="s">
        <v>782</v>
      </c>
      <c r="D260" s="124" t="s">
        <v>23</v>
      </c>
      <c r="E260" s="124" t="s">
        <v>787</v>
      </c>
      <c r="F260" s="124" t="s">
        <v>788</v>
      </c>
      <c r="G260" s="124" t="s">
        <v>791</v>
      </c>
      <c r="H260" s="124" t="s">
        <v>25</v>
      </c>
      <c r="I260" s="124" t="s">
        <v>24</v>
      </c>
      <c r="J260" s="124" t="s">
        <v>35</v>
      </c>
      <c r="K260" s="124" t="s">
        <v>795</v>
      </c>
      <c r="L260" s="124" t="s">
        <v>935</v>
      </c>
    </row>
    <row r="261" spans="1:12" x14ac:dyDescent="0.25">
      <c r="A261" s="124" t="s">
        <v>529</v>
      </c>
      <c r="B261" s="17">
        <f>+'SCC x Atuacao = Serv. Indústria'!B293/'SCC x Atuacao = Serv. Indústria'!B261-1</f>
        <v>-7.1324113045219018E-2</v>
      </c>
      <c r="C261" s="17">
        <f>+'SCC x Atuacao = Serv. Indústria'!C293/'SCC x Atuacao = Serv. Indústria'!C261-1</f>
        <v>4.2682192125715002E-2</v>
      </c>
      <c r="D261" s="17">
        <f>+'SCC x Atuacao = Serv. Indústria'!D293/'SCC x Atuacao = Serv. Indústria'!D261-1</f>
        <v>3.4242433155368568E-2</v>
      </c>
      <c r="E261" s="17">
        <f>+'SCC x Atuacao = Serv. Indústria'!E293/'SCC x Atuacao = Serv. Indústria'!E261-1</f>
        <v>0.3877662242308233</v>
      </c>
      <c r="F261" s="17">
        <f>+'SCC x Atuacao = Serv. Indústria'!F293/'SCC x Atuacao = Serv. Indústria'!F261-1</f>
        <v>-2.6536723708669108E-2</v>
      </c>
      <c r="G261" s="17">
        <f>+'SCC x Atuacao = Serv. Indústria'!G293/'SCC x Atuacao = Serv. Indústria'!G261-1</f>
        <v>-1.2840774584474968E-2</v>
      </c>
      <c r="H261" s="17">
        <f>+'SCC x Atuacao = Serv. Indústria'!H293/'SCC x Atuacao = Serv. Indústria'!H261-1</f>
        <v>0.11645873495698522</v>
      </c>
      <c r="I261" s="17">
        <f>+'SCC x Atuacao = Serv. Indústria'!I293/'SCC x Atuacao = Serv. Indústria'!I261-1</f>
        <v>-0.32652269204218709</v>
      </c>
      <c r="J261" s="17">
        <f>+'SCC x Atuacao = Serv. Indústria'!J293/'SCC x Atuacao = Serv. Indústria'!J261-1</f>
        <v>1.6961084217695812</v>
      </c>
      <c r="K261" s="17">
        <f>+'SCC x Atuacao = Serv. Indústria'!K293/'SCC x Atuacao = Serv. Indústria'!K261-1</f>
        <v>0.19550158696782738</v>
      </c>
      <c r="L261" s="17">
        <f>+'SCC x Atuacao = Serv. Indústria'!L293/'SCC x Atuacao = Serv. Indústria'!L261-1</f>
        <v>4.3352061112831519E-2</v>
      </c>
    </row>
    <row r="262" spans="1:12" x14ac:dyDescent="0.25">
      <c r="A262" s="124" t="s">
        <v>530</v>
      </c>
      <c r="B262" s="17">
        <f>+'SCC x Atuacao = Serv. Indústria'!B294/'SCC x Atuacao = Serv. Indústria'!B262-1</f>
        <v>5.3281290415992979</v>
      </c>
      <c r="C262" s="17">
        <f>+'SCC x Atuacao = Serv. Indústria'!C294/'SCC x Atuacao = Serv. Indústria'!C262-1</f>
        <v>3.2344147610821814</v>
      </c>
      <c r="D262" s="17">
        <f>+'SCC x Atuacao = Serv. Indústria'!D294/'SCC x Atuacao = Serv. Indústria'!D262-1</f>
        <v>-1.3204699067750014E-2</v>
      </c>
      <c r="E262" s="17">
        <f>+'SCC x Atuacao = Serv. Indústria'!E294/'SCC x Atuacao = Serv. Indústria'!E262-1</f>
        <v>-1</v>
      </c>
      <c r="F262" s="17">
        <f>+'SCC x Atuacao = Serv. Indústria'!F294/'SCC x Atuacao = Serv. Indústria'!F262-1</f>
        <v>-9.1597459435993955E-2</v>
      </c>
      <c r="G262" s="17">
        <f>+'SCC x Atuacao = Serv. Indústria'!G294/'SCC x Atuacao = Serv. Indústria'!G262-1</f>
        <v>-5.4082869470446826E-2</v>
      </c>
      <c r="H262" s="17">
        <f>+'SCC x Atuacao = Serv. Indústria'!H294/'SCC x Atuacao = Serv. Indústria'!H262-1</f>
        <v>6.5031045716716918E-3</v>
      </c>
      <c r="I262" s="17" t="e">
        <f>+'SCC x Atuacao = Serv. Indústria'!I294/'SCC x Atuacao = Serv. Indústria'!I262-1</f>
        <v>#DIV/0!</v>
      </c>
      <c r="J262" s="17">
        <f>+'SCC x Atuacao = Serv. Indústria'!J294/'SCC x Atuacao = Serv. Indústria'!J262-1</f>
        <v>-3.1136102635108021E-2</v>
      </c>
      <c r="K262" s="17">
        <f>+'SCC x Atuacao = Serv. Indústria'!K294/'SCC x Atuacao = Serv. Indústria'!K262-1</f>
        <v>1.6601869920094647</v>
      </c>
      <c r="L262" s="17">
        <f>+'SCC x Atuacao = Serv. Indústria'!L294/'SCC x Atuacao = Serv. Indústria'!L262-1</f>
        <v>0.19355117340098449</v>
      </c>
    </row>
    <row r="263" spans="1:12" x14ac:dyDescent="0.25">
      <c r="A263" s="124" t="s">
        <v>531</v>
      </c>
      <c r="B263" s="17">
        <f>+'SCC x Atuacao = Serv. Indústria'!B295/'SCC x Atuacao = Serv. Indústria'!B263-1</f>
        <v>-6.5103192335859372E-2</v>
      </c>
      <c r="C263" s="17">
        <f>+'SCC x Atuacao = Serv. Indústria'!C295/'SCC x Atuacao = Serv. Indústria'!C263-1</f>
        <v>0.14388806077781346</v>
      </c>
      <c r="D263" s="17">
        <f>+'SCC x Atuacao = Serv. Indústria'!D295/'SCC x Atuacao = Serv. Indústria'!D263-1</f>
        <v>-1.8387659910175547E-2</v>
      </c>
      <c r="E263" s="17">
        <f>+'SCC x Atuacao = Serv. Indústria'!E295/'SCC x Atuacao = Serv. Indústria'!E263-1</f>
        <v>1.2480761652026073</v>
      </c>
      <c r="F263" s="17">
        <f>+'SCC x Atuacao = Serv. Indústria'!F295/'SCC x Atuacao = Serv. Indústria'!F263-1</f>
        <v>-7.9828080043526928E-2</v>
      </c>
      <c r="G263" s="17">
        <f>+'SCC x Atuacao = Serv. Indústria'!G295/'SCC x Atuacao = Serv. Indústria'!G263-1</f>
        <v>6.1799039632504993E-2</v>
      </c>
      <c r="H263" s="17">
        <f>+'SCC x Atuacao = Serv. Indústria'!H295/'SCC x Atuacao = Serv. Indústria'!H263-1</f>
        <v>-6.9823140552095708E-2</v>
      </c>
      <c r="I263" s="17">
        <f>+'SCC x Atuacao = Serv. Indústria'!I295/'SCC x Atuacao = Serv. Indústria'!I263-1</f>
        <v>-0.16666893300962538</v>
      </c>
      <c r="J263" s="17" t="e">
        <f>+'SCC x Atuacao = Serv. Indústria'!J295/'SCC x Atuacao = Serv. Indústria'!J263-1</f>
        <v>#DIV/0!</v>
      </c>
      <c r="K263" s="17">
        <f>+'SCC x Atuacao = Serv. Indústria'!K295/'SCC x Atuacao = Serv. Indústria'!K263-1</f>
        <v>-2.4340789048748812E-2</v>
      </c>
      <c r="L263" s="17">
        <f>+'SCC x Atuacao = Serv. Indústria'!L295/'SCC x Atuacao = Serv. Indústria'!L263-1</f>
        <v>7.4893565015643482E-4</v>
      </c>
    </row>
    <row r="264" spans="1:12" x14ac:dyDescent="0.25">
      <c r="A264" s="124" t="s">
        <v>532</v>
      </c>
      <c r="B264" s="17">
        <f>+'SCC x Atuacao = Serv. Indústria'!B296/'SCC x Atuacao = Serv. Indústria'!B264-1</f>
        <v>-0.19553406396793904</v>
      </c>
      <c r="C264" s="17">
        <f>+'SCC x Atuacao = Serv. Indústria'!C296/'SCC x Atuacao = Serv. Indústria'!C264-1</f>
        <v>7.3938507437587786E-2</v>
      </c>
      <c r="D264" s="17">
        <f>+'SCC x Atuacao = Serv. Indústria'!D296/'SCC x Atuacao = Serv. Indústria'!D264-1</f>
        <v>0.10917187167332343</v>
      </c>
      <c r="E264" s="17">
        <f>+'SCC x Atuacao = Serv. Indústria'!E296/'SCC x Atuacao = Serv. Indústria'!E264-1</f>
        <v>-1</v>
      </c>
      <c r="F264" s="17">
        <f>+'SCC x Atuacao = Serv. Indústria'!F296/'SCC x Atuacao = Serv. Indústria'!F264-1</f>
        <v>-7.2054352572801239E-2</v>
      </c>
      <c r="G264" s="17">
        <f>+'SCC x Atuacao = Serv. Indústria'!G296/'SCC x Atuacao = Serv. Indústria'!G264-1</f>
        <v>-6.5180399392447796E-2</v>
      </c>
      <c r="H264" s="17">
        <f>+'SCC x Atuacao = Serv. Indústria'!H296/'SCC x Atuacao = Serv. Indústria'!H264-1</f>
        <v>-0.36512191202236299</v>
      </c>
      <c r="I264" s="17">
        <f>+'SCC x Atuacao = Serv. Indústria'!I296/'SCC x Atuacao = Serv. Indústria'!I264-1</f>
        <v>-1</v>
      </c>
      <c r="J264" s="17">
        <f>+'SCC x Atuacao = Serv. Indústria'!J296/'SCC x Atuacao = Serv. Indústria'!J264-1</f>
        <v>-0.25651162324991938</v>
      </c>
      <c r="K264" s="17">
        <f>+'SCC x Atuacao = Serv. Indústria'!K296/'SCC x Atuacao = Serv. Indústria'!K264-1</f>
        <v>-0.16560099769079251</v>
      </c>
      <c r="L264" s="17">
        <f>+'SCC x Atuacao = Serv. Indústria'!L296/'SCC x Atuacao = Serv. Indústria'!L264-1</f>
        <v>3.2010279080032289E-2</v>
      </c>
    </row>
    <row r="265" spans="1:12" x14ac:dyDescent="0.25">
      <c r="A265" s="124" t="s">
        <v>533</v>
      </c>
      <c r="B265" s="17">
        <f>+'SCC x Atuacao = Serv. Indústria'!B297/'SCC x Atuacao = Serv. Indústria'!B265-1</f>
        <v>-4.5993014527927034E-2</v>
      </c>
      <c r="C265" s="17">
        <f>+'SCC x Atuacao = Serv. Indústria'!C297/'SCC x Atuacao = Serv. Indústria'!C265-1</f>
        <v>-0.10056058376365806</v>
      </c>
      <c r="D265" s="17">
        <f>+'SCC x Atuacao = Serv. Indústria'!D297/'SCC x Atuacao = Serv. Indústria'!D265-1</f>
        <v>9.6523926339323829E-2</v>
      </c>
      <c r="E265" s="17">
        <f>+'SCC x Atuacao = Serv. Indústria'!E297/'SCC x Atuacao = Serv. Indústria'!E265-1</f>
        <v>5.743509650475942E-2</v>
      </c>
      <c r="F265" s="17">
        <f>+'SCC x Atuacao = Serv. Indústria'!F297/'SCC x Atuacao = Serv. Indústria'!F265-1</f>
        <v>-5.307786452973251E-3</v>
      </c>
      <c r="G265" s="17">
        <f>+'SCC x Atuacao = Serv. Indústria'!G297/'SCC x Atuacao = Serv. Indústria'!G265-1</f>
        <v>6.7731095567166832E-2</v>
      </c>
      <c r="H265" s="17">
        <f>+'SCC x Atuacao = Serv. Indústria'!H297/'SCC x Atuacao = Serv. Indústria'!H265-1</f>
        <v>4.0580509058428138E-2</v>
      </c>
      <c r="I265" s="17">
        <f>+'SCC x Atuacao = Serv. Indústria'!I297/'SCC x Atuacao = Serv. Indústria'!I265-1</f>
        <v>-0.51993849805450532</v>
      </c>
      <c r="J265" s="17">
        <f>+'SCC x Atuacao = Serv. Indústria'!J297/'SCC x Atuacao = Serv. Indústria'!J265-1</f>
        <v>-6.4399407869218717E-2</v>
      </c>
      <c r="K265" s="17">
        <f>+'SCC x Atuacao = Serv. Indústria'!K297/'SCC x Atuacao = Serv. Indústria'!K265-1</f>
        <v>0.12515378716457137</v>
      </c>
      <c r="L265" s="17">
        <f>+'SCC x Atuacao = Serv. Indústria'!L297/'SCC x Atuacao = Serv. Indústria'!L265-1</f>
        <v>4.6696883409568013E-2</v>
      </c>
    </row>
    <row r="266" spans="1:12" x14ac:dyDescent="0.25">
      <c r="A266" s="124" t="s">
        <v>534</v>
      </c>
      <c r="B266" s="17">
        <f>+'SCC x Atuacao = Serv. Indústria'!B298/'SCC x Atuacao = Serv. Indústria'!B266-1</f>
        <v>-0.26120004201829683</v>
      </c>
      <c r="C266" s="17">
        <f>+'SCC x Atuacao = Serv. Indústria'!C298/'SCC x Atuacao = Serv. Indústria'!C266-1</f>
        <v>-0.30532851852878484</v>
      </c>
      <c r="D266" s="17">
        <f>+'SCC x Atuacao = Serv. Indústria'!D298/'SCC x Atuacao = Serv. Indústria'!D266-1</f>
        <v>5.047704450601187E-2</v>
      </c>
      <c r="E266" s="17">
        <f>+'SCC x Atuacao = Serv. Indústria'!E298/'SCC x Atuacao = Serv. Indústria'!E266-1</f>
        <v>-0.70581325334447187</v>
      </c>
      <c r="F266" s="17">
        <f>+'SCC x Atuacao = Serv. Indústria'!F298/'SCC x Atuacao = Serv. Indústria'!F266-1</f>
        <v>-0.83667380791310375</v>
      </c>
      <c r="G266" s="17">
        <f>+'SCC x Atuacao = Serv. Indústria'!G298/'SCC x Atuacao = Serv. Indústria'!G266-1</f>
        <v>9.2474762301380187E-2</v>
      </c>
      <c r="H266" s="17">
        <f>+'SCC x Atuacao = Serv. Indústria'!H298/'SCC x Atuacao = Serv. Indústria'!H266-1</f>
        <v>-0.15751168197166687</v>
      </c>
      <c r="I266" s="17" t="e">
        <f>+'SCC x Atuacao = Serv. Indústria'!I298/'SCC x Atuacao = Serv. Indústria'!I266-1</f>
        <v>#DIV/0!</v>
      </c>
      <c r="J266" s="17">
        <f>+'SCC x Atuacao = Serv. Indústria'!J298/'SCC x Atuacao = Serv. Indústria'!J266-1</f>
        <v>2.5936740217196386E-2</v>
      </c>
      <c r="K266" s="17">
        <f>+'SCC x Atuacao = Serv. Indústria'!K298/'SCC x Atuacao = Serv. Indústria'!K266-1</f>
        <v>0.65073839044336412</v>
      </c>
      <c r="L266" s="17">
        <f>+'SCC x Atuacao = Serv. Indústria'!L298/'SCC x Atuacao = Serv. Indústria'!L266-1</f>
        <v>5.0497825789960205E-2</v>
      </c>
    </row>
    <row r="267" spans="1:12" x14ac:dyDescent="0.25">
      <c r="A267" s="124" t="s">
        <v>535</v>
      </c>
      <c r="B267" s="17">
        <f>+'SCC x Atuacao = Serv. Indústria'!B299/'SCC x Atuacao = Serv. Indústria'!B267-1</f>
        <v>-0.55710338381340718</v>
      </c>
      <c r="C267" s="17">
        <f>+'SCC x Atuacao = Serv. Indústria'!C299/'SCC x Atuacao = Serv. Indústria'!C267-1</f>
        <v>-0.29937910949222668</v>
      </c>
      <c r="D267" s="17">
        <f>+'SCC x Atuacao = Serv. Indústria'!D299/'SCC x Atuacao = Serv. Indústria'!D267-1</f>
        <v>-5.4340972652949793E-3</v>
      </c>
      <c r="E267" s="17">
        <f>+'SCC x Atuacao = Serv. Indústria'!E299/'SCC x Atuacao = Serv. Indústria'!E267-1</f>
        <v>0.36789135733533462</v>
      </c>
      <c r="F267" s="17">
        <f>+'SCC x Atuacao = Serv. Indústria'!F299/'SCC x Atuacao = Serv. Indústria'!F267-1</f>
        <v>4.5622404008287765E-2</v>
      </c>
      <c r="G267" s="17">
        <f>+'SCC x Atuacao = Serv. Indústria'!G299/'SCC x Atuacao = Serv. Indústria'!G267-1</f>
        <v>-2.6267817243358249E-2</v>
      </c>
      <c r="H267" s="17">
        <f>+'SCC x Atuacao = Serv. Indústria'!H299/'SCC x Atuacao = Serv. Indústria'!H267-1</f>
        <v>-3.0748274893102279E-2</v>
      </c>
      <c r="I267" s="17">
        <f>+'SCC x Atuacao = Serv. Indústria'!I299/'SCC x Atuacao = Serv. Indústria'!I267-1</f>
        <v>-0.73503585453321207</v>
      </c>
      <c r="J267" s="17">
        <f>+'SCC x Atuacao = Serv. Indústria'!J299/'SCC x Atuacao = Serv. Indústria'!J267-1</f>
        <v>-0.15605392844423049</v>
      </c>
      <c r="K267" s="17">
        <f>+'SCC x Atuacao = Serv. Indústria'!K299/'SCC x Atuacao = Serv. Indústria'!K267-1</f>
        <v>9.978852990041065E-2</v>
      </c>
      <c r="L267" s="17">
        <f>+'SCC x Atuacao = Serv. Indústria'!L299/'SCC x Atuacao = Serv. Indústria'!L267-1</f>
        <v>-9.1709857839368247E-3</v>
      </c>
    </row>
    <row r="268" spans="1:12" x14ac:dyDescent="0.25">
      <c r="A268" s="124" t="s">
        <v>536</v>
      </c>
      <c r="B268" s="17">
        <f>+'SCC x Atuacao = Serv. Indústria'!B300/'SCC x Atuacao = Serv. Indústria'!B268-1</f>
        <v>-0.20672615299191677</v>
      </c>
      <c r="C268" s="17">
        <f>+'SCC x Atuacao = Serv. Indústria'!C300/'SCC x Atuacao = Serv. Indústria'!C268-1</f>
        <v>0.48299504428321716</v>
      </c>
      <c r="D268" s="17">
        <f>+'SCC x Atuacao = Serv. Indústria'!D300/'SCC x Atuacao = Serv. Indústria'!D268-1</f>
        <v>1.5548852937982138E-2</v>
      </c>
      <c r="E268" s="17">
        <f>+'SCC x Atuacao = Serv. Indústria'!E300/'SCC x Atuacao = Serv. Indústria'!E268-1</f>
        <v>0.26291396293300462</v>
      </c>
      <c r="F268" s="17">
        <f>+'SCC x Atuacao = Serv. Indústria'!F300/'SCC x Atuacao = Serv. Indústria'!F268-1</f>
        <v>0.2712975771496684</v>
      </c>
      <c r="G268" s="17">
        <f>+'SCC x Atuacao = Serv. Indústria'!G300/'SCC x Atuacao = Serv. Indústria'!G268-1</f>
        <v>-9.3522860435693911E-2</v>
      </c>
      <c r="H268" s="17">
        <f>+'SCC x Atuacao = Serv. Indústria'!H300/'SCC x Atuacao = Serv. Indústria'!H268-1</f>
        <v>1.929182016585318E-2</v>
      </c>
      <c r="I268" s="17">
        <f>+'SCC x Atuacao = Serv. Indústria'!I300/'SCC x Atuacao = Serv. Indústria'!I268-1</f>
        <v>3.1414639854706525</v>
      </c>
      <c r="J268" s="17">
        <f>+'SCC x Atuacao = Serv. Indústria'!J300/'SCC x Atuacao = Serv. Indústria'!J268-1</f>
        <v>0.71816809063302101</v>
      </c>
      <c r="K268" s="17">
        <f>+'SCC x Atuacao = Serv. Indústria'!K300/'SCC x Atuacao = Serv. Indústria'!K268-1</f>
        <v>-5.2817770840365541E-2</v>
      </c>
      <c r="L268" s="17">
        <f>+'SCC x Atuacao = Serv. Indústria'!L300/'SCC x Atuacao = Serv. Indústria'!L268-1</f>
        <v>2.2188750029330073E-2</v>
      </c>
    </row>
    <row r="269" spans="1:12" x14ac:dyDescent="0.25">
      <c r="A269" s="124" t="s">
        <v>537</v>
      </c>
      <c r="B269" s="17">
        <f>+'SCC x Atuacao = Serv. Indústria'!B301/'SCC x Atuacao = Serv. Indústria'!B269-1</f>
        <v>2.6261808483805993E-2</v>
      </c>
      <c r="C269" s="17">
        <f>+'SCC x Atuacao = Serv. Indústria'!C301/'SCC x Atuacao = Serv. Indústria'!C269-1</f>
        <v>0.18095335919085254</v>
      </c>
      <c r="D269" s="17">
        <f>+'SCC x Atuacao = Serv. Indústria'!D301/'SCC x Atuacao = Serv. Indústria'!D269-1</f>
        <v>-2.4548532451134086E-3</v>
      </c>
      <c r="E269" s="17">
        <f>+'SCC x Atuacao = Serv. Indústria'!E301/'SCC x Atuacao = Serv. Indústria'!E269-1</f>
        <v>6.5513649228164272E-2</v>
      </c>
      <c r="F269" s="17">
        <f>+'SCC x Atuacao = Serv. Indústria'!F301/'SCC x Atuacao = Serv. Indústria'!F269-1</f>
        <v>-0.14445644342235442</v>
      </c>
      <c r="G269" s="17">
        <f>+'SCC x Atuacao = Serv. Indústria'!G301/'SCC x Atuacao = Serv. Indústria'!G269-1</f>
        <v>2.6561495181207428E-2</v>
      </c>
      <c r="H269" s="17">
        <f>+'SCC x Atuacao = Serv. Indústria'!H301/'SCC x Atuacao = Serv. Indústria'!H269-1</f>
        <v>0.17650358923974907</v>
      </c>
      <c r="I269" s="17">
        <f>+'SCC x Atuacao = Serv. Indústria'!I301/'SCC x Atuacao = Serv. Indústria'!I269-1</f>
        <v>-0.26846593359035387</v>
      </c>
      <c r="J269" s="17">
        <f>+'SCC x Atuacao = Serv. Indústria'!J301/'SCC x Atuacao = Serv. Indústria'!J269-1</f>
        <v>0.15072146987357904</v>
      </c>
      <c r="K269" s="17">
        <f>+'SCC x Atuacao = Serv. Indústria'!K301/'SCC x Atuacao = Serv. Indústria'!K269-1</f>
        <v>0.1325652923825944</v>
      </c>
      <c r="L269" s="17">
        <f>+'SCC x Atuacao = Serv. Indústria'!L301/'SCC x Atuacao = Serv. Indústria'!L269-1</f>
        <v>3.6376677667848245E-2</v>
      </c>
    </row>
    <row r="270" spans="1:12" x14ac:dyDescent="0.25">
      <c r="A270" s="124" t="s">
        <v>538</v>
      </c>
      <c r="B270" s="17">
        <f>+'SCC x Atuacao = Serv. Indústria'!B302/'SCC x Atuacao = Serv. Indústria'!B270-1</f>
        <v>-3.5350554232461806E-2</v>
      </c>
      <c r="C270" s="17">
        <f>+'SCC x Atuacao = Serv. Indústria'!C302/'SCC x Atuacao = Serv. Indústria'!C270-1</f>
        <v>-7.4278880522872348E-2</v>
      </c>
      <c r="D270" s="17">
        <f>+'SCC x Atuacao = Serv. Indústria'!D302/'SCC x Atuacao = Serv. Indústria'!D270-1</f>
        <v>2.5563595813658413E-2</v>
      </c>
      <c r="E270" s="17">
        <f>+'SCC x Atuacao = Serv. Indústria'!E302/'SCC x Atuacao = Serv. Indústria'!E270-1</f>
        <v>1.2505924748351798</v>
      </c>
      <c r="F270" s="17">
        <f>+'SCC x Atuacao = Serv. Indústria'!F302/'SCC x Atuacao = Serv. Indústria'!F270-1</f>
        <v>1.2647361811325641E-2</v>
      </c>
      <c r="G270" s="17">
        <f>+'SCC x Atuacao = Serv. Indústria'!G302/'SCC x Atuacao = Serv. Indústria'!G270-1</f>
        <v>-6.3402382797640322E-2</v>
      </c>
      <c r="H270" s="17">
        <f>+'SCC x Atuacao = Serv. Indústria'!H302/'SCC x Atuacao = Serv. Indústria'!H270-1</f>
        <v>0.12601061420760118</v>
      </c>
      <c r="I270" s="17">
        <f>+'SCC x Atuacao = Serv. Indústria'!I302/'SCC x Atuacao = Serv. Indústria'!I270-1</f>
        <v>1.4959988866873886E-3</v>
      </c>
      <c r="J270" s="17">
        <f>+'SCC x Atuacao = Serv. Indústria'!J302/'SCC x Atuacao = Serv. Indústria'!J270-1</f>
        <v>0.32931443935292837</v>
      </c>
      <c r="K270" s="17">
        <f>+'SCC x Atuacao = Serv. Indústria'!K302/'SCC x Atuacao = Serv. Indústria'!K270-1</f>
        <v>8.2650709367142472E-3</v>
      </c>
      <c r="L270" s="17">
        <f>+'SCC x Atuacao = Serv. Indústria'!L302/'SCC x Atuacao = Serv. Indústria'!L270-1</f>
        <v>3.4139677041403971E-2</v>
      </c>
    </row>
    <row r="271" spans="1:12" x14ac:dyDescent="0.25">
      <c r="A271" s="124" t="s">
        <v>539</v>
      </c>
      <c r="B271" s="17">
        <f>+'SCC x Atuacao = Serv. Indústria'!B303/'SCC x Atuacao = Serv. Indústria'!B271-1</f>
        <v>-0.41269835470149607</v>
      </c>
      <c r="C271" s="17">
        <f>+'SCC x Atuacao = Serv. Indústria'!C303/'SCC x Atuacao = Serv. Indústria'!C271-1</f>
        <v>3.811877455365642E-2</v>
      </c>
      <c r="D271" s="17">
        <f>+'SCC x Atuacao = Serv. Indústria'!D303/'SCC x Atuacao = Serv. Indústria'!D271-1</f>
        <v>4.4177174992736656E-3</v>
      </c>
      <c r="E271" s="17">
        <f>+'SCC x Atuacao = Serv. Indústria'!E303/'SCC x Atuacao = Serv. Indústria'!E271-1</f>
        <v>-0.14369309141106379</v>
      </c>
      <c r="F271" s="17">
        <f>+'SCC x Atuacao = Serv. Indústria'!F303/'SCC x Atuacao = Serv. Indústria'!F271-1</f>
        <v>-0.33970524573236993</v>
      </c>
      <c r="G271" s="17">
        <f>+'SCC x Atuacao = Serv. Indústria'!G303/'SCC x Atuacao = Serv. Indústria'!G271-1</f>
        <v>0.64794801192294993</v>
      </c>
      <c r="H271" s="17">
        <f>+'SCC x Atuacao = Serv. Indústria'!H303/'SCC x Atuacao = Serv. Indústria'!H271-1</f>
        <v>0.22877131625795299</v>
      </c>
      <c r="I271" s="17">
        <f>+'SCC x Atuacao = Serv. Indústria'!I303/'SCC x Atuacao = Serv. Indústria'!I271-1</f>
        <v>-0.18431549930587221</v>
      </c>
      <c r="J271" s="17">
        <f>+'SCC x Atuacao = Serv. Indústria'!J303/'SCC x Atuacao = Serv. Indústria'!J271-1</f>
        <v>9.5336266502529243E-2</v>
      </c>
      <c r="K271" s="17">
        <f>+'SCC x Atuacao = Serv. Indústria'!K303/'SCC x Atuacao = Serv. Indústria'!K271-1</f>
        <v>4.3058767687778277E-2</v>
      </c>
      <c r="L271" s="17">
        <f>+'SCC x Atuacao = Serv. Indústria'!L303/'SCC x Atuacao = Serv. Indústria'!L271-1</f>
        <v>6.7433078670258162E-3</v>
      </c>
    </row>
    <row r="272" spans="1:12" x14ac:dyDescent="0.25">
      <c r="A272" s="124" t="s">
        <v>540</v>
      </c>
      <c r="B272" s="17">
        <f>+'SCC x Atuacao = Serv. Indústria'!B304/'SCC x Atuacao = Serv. Indústria'!B272-1</f>
        <v>0.24294640369209985</v>
      </c>
      <c r="C272" s="17">
        <f>+'SCC x Atuacao = Serv. Indústria'!C304/'SCC x Atuacao = Serv. Indústria'!C272-1</f>
        <v>-2.1820123538682457E-2</v>
      </c>
      <c r="D272" s="17">
        <f>+'SCC x Atuacao = Serv. Indústria'!D304/'SCC x Atuacao = Serv. Indústria'!D272-1</f>
        <v>-3.9364464721164172E-2</v>
      </c>
      <c r="E272" s="17">
        <f>+'SCC x Atuacao = Serv. Indústria'!E304/'SCC x Atuacao = Serv. Indústria'!E272-1</f>
        <v>0.26739576256043751</v>
      </c>
      <c r="F272" s="17">
        <f>+'SCC x Atuacao = Serv. Indústria'!F304/'SCC x Atuacao = Serv. Indústria'!F272-1</f>
        <v>-0.78048527074656926</v>
      </c>
      <c r="G272" s="17">
        <f>+'SCC x Atuacao = Serv. Indústria'!G304/'SCC x Atuacao = Serv. Indústria'!G272-1</f>
        <v>8.2147811112390556E-2</v>
      </c>
      <c r="H272" s="17">
        <f>+'SCC x Atuacao = Serv. Indústria'!H304/'SCC x Atuacao = Serv. Indústria'!H272-1</f>
        <v>0.21294368094051452</v>
      </c>
      <c r="I272" s="17">
        <f>+'SCC x Atuacao = Serv. Indústria'!I304/'SCC x Atuacao = Serv. Indústria'!I272-1</f>
        <v>-0.13768402660417856</v>
      </c>
      <c r="J272" s="17" t="e">
        <f>+'SCC x Atuacao = Serv. Indústria'!J304/'SCC x Atuacao = Serv. Indústria'!J272-1</f>
        <v>#DIV/0!</v>
      </c>
      <c r="K272" s="17">
        <f>+'SCC x Atuacao = Serv. Indústria'!K304/'SCC x Atuacao = Serv. Indústria'!K272-1</f>
        <v>-0.25894130594345766</v>
      </c>
      <c r="L272" s="17">
        <f>+'SCC x Atuacao = Serv. Indústria'!L304/'SCC x Atuacao = Serv. Indústria'!L272-1</f>
        <v>-0.12471128587475677</v>
      </c>
    </row>
    <row r="273" spans="1:12" x14ac:dyDescent="0.25">
      <c r="A273" s="124" t="s">
        <v>541</v>
      </c>
      <c r="B273" s="17">
        <f>+'SCC x Atuacao = Serv. Indústria'!B305/'SCC x Atuacao = Serv. Indústria'!B273-1</f>
        <v>4.7799124881897859E-2</v>
      </c>
      <c r="C273" s="17">
        <f>+'SCC x Atuacao = Serv. Indústria'!C305/'SCC x Atuacao = Serv. Indústria'!C273-1</f>
        <v>7.7322200447210943E-2</v>
      </c>
      <c r="D273" s="17">
        <f>+'SCC x Atuacao = Serv. Indústria'!D305/'SCC x Atuacao = Serv. Indústria'!D273-1</f>
        <v>-5.7150458131921433E-2</v>
      </c>
      <c r="E273" s="17">
        <f>+'SCC x Atuacao = Serv. Indústria'!E305/'SCC x Atuacao = Serv. Indústria'!E273-1</f>
        <v>0.4458532330091185</v>
      </c>
      <c r="F273" s="17">
        <f>+'SCC x Atuacao = Serv. Indústria'!F305/'SCC x Atuacao = Serv. Indústria'!F273-1</f>
        <v>-1.5675398965378839E-2</v>
      </c>
      <c r="G273" s="17">
        <f>+'SCC x Atuacao = Serv. Indústria'!G305/'SCC x Atuacao = Serv. Indústria'!G273-1</f>
        <v>-8.2365632792261834E-2</v>
      </c>
      <c r="H273" s="17">
        <f>+'SCC x Atuacao = Serv. Indústria'!H305/'SCC x Atuacao = Serv. Indústria'!H273-1</f>
        <v>0.26929721228248926</v>
      </c>
      <c r="I273" s="17">
        <f>+'SCC x Atuacao = Serv. Indústria'!I305/'SCC x Atuacao = Serv. Indústria'!I273-1</f>
        <v>7.2410512299013519E-2</v>
      </c>
      <c r="J273" s="17">
        <f>+'SCC x Atuacao = Serv. Indústria'!J305/'SCC x Atuacao = Serv. Indústria'!J273-1</f>
        <v>-0.59419257351558685</v>
      </c>
      <c r="K273" s="17">
        <f>+'SCC x Atuacao = Serv. Indústria'!K305/'SCC x Atuacao = Serv. Indústria'!K273-1</f>
        <v>-1.3097207020386969E-2</v>
      </c>
      <c r="L273" s="17">
        <f>+'SCC x Atuacao = Serv. Indústria'!L305/'SCC x Atuacao = Serv. Indústria'!L273-1</f>
        <v>-1.8626296021376332E-2</v>
      </c>
    </row>
    <row r="274" spans="1:12" x14ac:dyDescent="0.25">
      <c r="A274" s="124" t="s">
        <v>542</v>
      </c>
      <c r="B274" s="17">
        <f>+'SCC x Atuacao = Serv. Indústria'!B306/'SCC x Atuacao = Serv. Indústria'!B274-1</f>
        <v>-1.0214692667627312E-2</v>
      </c>
      <c r="C274" s="17">
        <f>+'SCC x Atuacao = Serv. Indústria'!C306/'SCC x Atuacao = Serv. Indústria'!C274-1</f>
        <v>6.1404984370255988E-2</v>
      </c>
      <c r="D274" s="17">
        <f>+'SCC x Atuacao = Serv. Indústria'!D306/'SCC x Atuacao = Serv. Indústria'!D274-1</f>
        <v>9.5061499237494962E-2</v>
      </c>
      <c r="E274" s="17">
        <f>+'SCC x Atuacao = Serv. Indústria'!E306/'SCC x Atuacao = Serv. Indústria'!E274-1</f>
        <v>1.0126775463153361</v>
      </c>
      <c r="F274" s="17">
        <f>+'SCC x Atuacao = Serv. Indústria'!F306/'SCC x Atuacao = Serv. Indústria'!F274-1</f>
        <v>8.2733813257441113E-2</v>
      </c>
      <c r="G274" s="17">
        <f>+'SCC x Atuacao = Serv. Indústria'!G306/'SCC x Atuacao = Serv. Indústria'!G274-1</f>
        <v>-2.4503278670772177E-2</v>
      </c>
      <c r="H274" s="17">
        <f>+'SCC x Atuacao = Serv. Indústria'!H306/'SCC x Atuacao = Serv. Indústria'!H274-1</f>
        <v>0.18319860438271429</v>
      </c>
      <c r="I274" s="17">
        <f>+'SCC x Atuacao = Serv. Indústria'!I306/'SCC x Atuacao = Serv. Indústria'!I274-1</f>
        <v>-0.65514225238991153</v>
      </c>
      <c r="J274" s="17">
        <f>+'SCC x Atuacao = Serv. Indústria'!J306/'SCC x Atuacao = Serv. Indústria'!J274-1</f>
        <v>-0.42750069930600532</v>
      </c>
      <c r="K274" s="17">
        <f>+'SCC x Atuacao = Serv. Indústria'!K306/'SCC x Atuacao = Serv. Indústria'!K274-1</f>
        <v>-9.0188248512958702E-2</v>
      </c>
      <c r="L274" s="17">
        <f>+'SCC x Atuacao = Serv. Indústria'!L306/'SCC x Atuacao = Serv. Indústria'!L274-1</f>
        <v>6.7237359306363764E-2</v>
      </c>
    </row>
    <row r="275" spans="1:12" x14ac:dyDescent="0.25">
      <c r="A275" s="124" t="s">
        <v>543</v>
      </c>
      <c r="B275" s="17">
        <f>+'SCC x Atuacao = Serv. Indústria'!B307/'SCC x Atuacao = Serv. Indústria'!B275-1</f>
        <v>-9.5910854556335967E-2</v>
      </c>
      <c r="C275" s="17">
        <f>+'SCC x Atuacao = Serv. Indústria'!C307/'SCC x Atuacao = Serv. Indústria'!C275-1</f>
        <v>-0.49406570151246243</v>
      </c>
      <c r="D275" s="17">
        <f>+'SCC x Atuacao = Serv. Indústria'!D307/'SCC x Atuacao = Serv. Indústria'!D275-1</f>
        <v>-3.0328894363810255E-2</v>
      </c>
      <c r="E275" s="17">
        <f>+'SCC x Atuacao = Serv. Indústria'!E307/'SCC x Atuacao = Serv. Indústria'!E275-1</f>
        <v>3.5586975601518134E-2</v>
      </c>
      <c r="F275" s="17">
        <f>+'SCC x Atuacao = Serv. Indústria'!F307/'SCC x Atuacao = Serv. Indústria'!F275-1</f>
        <v>-0.13228424080159973</v>
      </c>
      <c r="G275" s="17">
        <f>+'SCC x Atuacao = Serv. Indústria'!G307/'SCC x Atuacao = Serv. Indústria'!G275-1</f>
        <v>-0.12841667053056482</v>
      </c>
      <c r="H275" s="17">
        <f>+'SCC x Atuacao = Serv. Indústria'!H307/'SCC x Atuacao = Serv. Indústria'!H275-1</f>
        <v>4.4187189484716116E-2</v>
      </c>
      <c r="I275" s="17">
        <f>+'SCC x Atuacao = Serv. Indústria'!I307/'SCC x Atuacao = Serv. Indústria'!I275-1</f>
        <v>-0.91528426893725923</v>
      </c>
      <c r="J275" s="17">
        <f>+'SCC x Atuacao = Serv. Indústria'!J307/'SCC x Atuacao = Serv. Indústria'!J275-1</f>
        <v>-0.45585338220142491</v>
      </c>
      <c r="K275" s="17">
        <f>+'SCC x Atuacao = Serv. Indústria'!K307/'SCC x Atuacao = Serv. Indústria'!K275-1</f>
        <v>-9.4938282943288987E-2</v>
      </c>
      <c r="L275" s="17">
        <f>+'SCC x Atuacao = Serv. Indústria'!L307/'SCC x Atuacao = Serv. Indústria'!L275-1</f>
        <v>-8.222056966162461E-2</v>
      </c>
    </row>
    <row r="276" spans="1:12" x14ac:dyDescent="0.25">
      <c r="A276" s="124" t="s">
        <v>544</v>
      </c>
      <c r="B276" s="17">
        <f>+'SCC x Atuacao = Serv. Indústria'!B308/'SCC x Atuacao = Serv. Indústria'!B276-1</f>
        <v>-0.18010483714985792</v>
      </c>
      <c r="C276" s="17">
        <f>+'SCC x Atuacao = Serv. Indústria'!C308/'SCC x Atuacao = Serv. Indústria'!C276-1</f>
        <v>0.22391430946684965</v>
      </c>
      <c r="D276" s="17">
        <f>+'SCC x Atuacao = Serv. Indústria'!D308/'SCC x Atuacao = Serv. Indústria'!D276-1</f>
        <v>-0.2486944168389349</v>
      </c>
      <c r="E276" s="17">
        <f>+'SCC x Atuacao = Serv. Indústria'!E308/'SCC x Atuacao = Serv. Indústria'!E276-1</f>
        <v>1.2344295331720123</v>
      </c>
      <c r="F276" s="17">
        <f>+'SCC x Atuacao = Serv. Indústria'!F308/'SCC x Atuacao = Serv. Indústria'!F276-1</f>
        <v>0.7076072787366563</v>
      </c>
      <c r="G276" s="17">
        <f>+'SCC x Atuacao = Serv. Indústria'!G308/'SCC x Atuacao = Serv. Indústria'!G276-1</f>
        <v>7.089284474387969E-2</v>
      </c>
      <c r="H276" s="17">
        <f>+'SCC x Atuacao = Serv. Indústria'!H308/'SCC x Atuacao = Serv. Indústria'!H276-1</f>
        <v>-0.1426090589600455</v>
      </c>
      <c r="I276" s="17">
        <f>+'SCC x Atuacao = Serv. Indústria'!I308/'SCC x Atuacao = Serv. Indústria'!I276-1</f>
        <v>3.7554093439261305E-2</v>
      </c>
      <c r="J276" s="17">
        <f>+'SCC x Atuacao = Serv. Indústria'!J308/'SCC x Atuacao = Serv. Indústria'!J276-1</f>
        <v>-5.1418920658000911E-2</v>
      </c>
      <c r="K276" s="17">
        <f>+'SCC x Atuacao = Serv. Indústria'!K308/'SCC x Atuacao = Serv. Indústria'!K276-1</f>
        <v>4.6343443315028932E-3</v>
      </c>
      <c r="L276" s="17">
        <f>+'SCC x Atuacao = Serv. Indústria'!L308/'SCC x Atuacao = Serv. Indústria'!L276-1</f>
        <v>-5.8949999784369433E-2</v>
      </c>
    </row>
    <row r="277" spans="1:12" x14ac:dyDescent="0.25">
      <c r="A277" s="124" t="s">
        <v>545</v>
      </c>
      <c r="B277" s="17">
        <f>+'SCC x Atuacao = Serv. Indústria'!B309/'SCC x Atuacao = Serv. Indústria'!B277-1</f>
        <v>-8.766868941016781E-2</v>
      </c>
      <c r="C277" s="17">
        <f>+'SCC x Atuacao = Serv. Indústria'!C309/'SCC x Atuacao = Serv. Indústria'!C277-1</f>
        <v>-0.18004230381138053</v>
      </c>
      <c r="D277" s="17">
        <f>+'SCC x Atuacao = Serv. Indústria'!D309/'SCC x Atuacao = Serv. Indústria'!D277-1</f>
        <v>-1.274358578960777E-2</v>
      </c>
      <c r="E277" s="17">
        <f>+'SCC x Atuacao = Serv. Indústria'!E309/'SCC x Atuacao = Serv. Indústria'!E277-1</f>
        <v>0.83742186479045211</v>
      </c>
      <c r="F277" s="17">
        <f>+'SCC x Atuacao = Serv. Indústria'!F309/'SCC x Atuacao = Serv. Indústria'!F277-1</f>
        <v>-0.16077892140076888</v>
      </c>
      <c r="G277" s="17">
        <f>+'SCC x Atuacao = Serv. Indústria'!G309/'SCC x Atuacao = Serv. Indústria'!G277-1</f>
        <v>-2.0898515141370755E-2</v>
      </c>
      <c r="H277" s="17">
        <f>+'SCC x Atuacao = Serv. Indústria'!H309/'SCC x Atuacao = Serv. Indústria'!H277-1</f>
        <v>6.2952804964113929E-2</v>
      </c>
      <c r="I277" s="17">
        <f>+'SCC x Atuacao = Serv. Indústria'!I309/'SCC x Atuacao = Serv. Indústria'!I277-1</f>
        <v>0.2073731872074529</v>
      </c>
      <c r="J277" s="17">
        <f>+'SCC x Atuacao = Serv. Indústria'!J309/'SCC x Atuacao = Serv. Indústria'!J277-1</f>
        <v>0.2266617057068443</v>
      </c>
      <c r="K277" s="17">
        <f>+'SCC x Atuacao = Serv. Indústria'!K309/'SCC x Atuacao = Serv. Indústria'!K277-1</f>
        <v>2.5711948385515493E-2</v>
      </c>
      <c r="L277" s="17">
        <f>+'SCC x Atuacao = Serv. Indústria'!L309/'SCC x Atuacao = Serv. Indústria'!L277-1</f>
        <v>-9.7670512170313639E-3</v>
      </c>
    </row>
    <row r="278" spans="1:12" x14ac:dyDescent="0.25">
      <c r="A278" s="124" t="s">
        <v>546</v>
      </c>
      <c r="B278" s="17">
        <f>+'SCC x Atuacao = Serv. Indústria'!B310/'SCC x Atuacao = Serv. Indústria'!B278-1</f>
        <v>1.523535645259444E-2</v>
      </c>
      <c r="C278" s="17">
        <f>+'SCC x Atuacao = Serv. Indústria'!C310/'SCC x Atuacao = Serv. Indústria'!C278-1</f>
        <v>-0.1255037994999707</v>
      </c>
      <c r="D278" s="17">
        <f>+'SCC x Atuacao = Serv. Indústria'!D310/'SCC x Atuacao = Serv. Indústria'!D278-1</f>
        <v>3.8622133630559219E-3</v>
      </c>
      <c r="E278" s="17">
        <f>+'SCC x Atuacao = Serv. Indústria'!E310/'SCC x Atuacao = Serv. Indústria'!E278-1</f>
        <v>0.44556633505490617</v>
      </c>
      <c r="F278" s="17">
        <f>+'SCC x Atuacao = Serv. Indústria'!F310/'SCC x Atuacao = Serv. Indústria'!F278-1</f>
        <v>-4.5464167287148083E-2</v>
      </c>
      <c r="G278" s="17">
        <f>+'SCC x Atuacao = Serv. Indústria'!G310/'SCC x Atuacao = Serv. Indústria'!G278-1</f>
        <v>-7.9417838337413671E-2</v>
      </c>
      <c r="H278" s="17">
        <f>+'SCC x Atuacao = Serv. Indústria'!H310/'SCC x Atuacao = Serv. Indústria'!H278-1</f>
        <v>6.8853420418453215E-2</v>
      </c>
      <c r="I278" s="17">
        <f>+'SCC x Atuacao = Serv. Indústria'!I310/'SCC x Atuacao = Serv. Indústria'!I278-1</f>
        <v>0.29041050191549944</v>
      </c>
      <c r="J278" s="17">
        <f>+'SCC x Atuacao = Serv. Indústria'!J310/'SCC x Atuacao = Serv. Indústria'!J278-1</f>
        <v>2.9722933961963958</v>
      </c>
      <c r="K278" s="17">
        <f>+'SCC x Atuacao = Serv. Indústria'!K310/'SCC x Atuacao = Serv. Indústria'!K278-1</f>
        <v>8.0668170753668278E-3</v>
      </c>
      <c r="L278" s="17">
        <f>+'SCC x Atuacao = Serv. Indústria'!L310/'SCC x Atuacao = Serv. Indústria'!L278-1</f>
        <v>1.2684033643227011E-2</v>
      </c>
    </row>
    <row r="279" spans="1:12" x14ac:dyDescent="0.25">
      <c r="A279" s="124" t="s">
        <v>547</v>
      </c>
      <c r="B279" s="17">
        <f>+'SCC x Atuacao = Serv. Indústria'!B311/'SCC x Atuacao = Serv. Indústria'!B279-1</f>
        <v>-9.3151333749375675E-2</v>
      </c>
      <c r="C279" s="17">
        <f>+'SCC x Atuacao = Serv. Indústria'!C311/'SCC x Atuacao = Serv. Indústria'!C279-1</f>
        <v>-1.8924258593080778E-2</v>
      </c>
      <c r="D279" s="17">
        <f>+'SCC x Atuacao = Serv. Indústria'!D311/'SCC x Atuacao = Serv. Indústria'!D279-1</f>
        <v>6.0332258436008201E-2</v>
      </c>
      <c r="E279" s="17">
        <f>+'SCC x Atuacao = Serv. Indústria'!E311/'SCC x Atuacao = Serv. Indústria'!E279-1</f>
        <v>1.8816061632374703E-2</v>
      </c>
      <c r="F279" s="17">
        <f>+'SCC x Atuacao = Serv. Indústria'!F311/'SCC x Atuacao = Serv. Indústria'!F279-1</f>
        <v>-5.8464596308481109E-2</v>
      </c>
      <c r="G279" s="17">
        <f>+'SCC x Atuacao = Serv. Indústria'!G311/'SCC x Atuacao = Serv. Indústria'!G279-1</f>
        <v>-2.5658959342944265E-2</v>
      </c>
      <c r="H279" s="17">
        <f>+'SCC x Atuacao = Serv. Indústria'!H311/'SCC x Atuacao = Serv. Indústria'!H279-1</f>
        <v>5.108232520147471E-3</v>
      </c>
      <c r="I279" s="17">
        <f>+'SCC x Atuacao = Serv. Indústria'!I311/'SCC x Atuacao = Serv. Indústria'!I279-1</f>
        <v>-0.2636434285409317</v>
      </c>
      <c r="J279" s="17">
        <f>+'SCC x Atuacao = Serv. Indústria'!J311/'SCC x Atuacao = Serv. Indústria'!J279-1</f>
        <v>-1.0504032494616289E-2</v>
      </c>
      <c r="K279" s="17">
        <f>+'SCC x Atuacao = Serv. Indústria'!K311/'SCC x Atuacao = Serv. Indústria'!K279-1</f>
        <v>-1.7923809209336672E-2</v>
      </c>
      <c r="L279" s="17">
        <f>+'SCC x Atuacao = Serv. Indústria'!L311/'SCC x Atuacao = Serv. Indústria'!L279-1</f>
        <v>2.6011689678927974E-2</v>
      </c>
    </row>
    <row r="280" spans="1:12" x14ac:dyDescent="0.25">
      <c r="A280" s="124" t="s">
        <v>548</v>
      </c>
      <c r="B280" s="17">
        <f>+'SCC x Atuacao = Serv. Indústria'!B312/'SCC x Atuacao = Serv. Indústria'!B280-1</f>
        <v>-6.7617305111246084E-3</v>
      </c>
      <c r="C280" s="17">
        <f>+'SCC x Atuacao = Serv. Indústria'!C312/'SCC x Atuacao = Serv. Indústria'!C280-1</f>
        <v>0.16261990061543563</v>
      </c>
      <c r="D280" s="17">
        <f>+'SCC x Atuacao = Serv. Indústria'!D312/'SCC x Atuacao = Serv. Indústria'!D280-1</f>
        <v>-0.13375185794522482</v>
      </c>
      <c r="E280" s="17">
        <f>+'SCC x Atuacao = Serv. Indústria'!E312/'SCC x Atuacao = Serv. Indústria'!E280-1</f>
        <v>0.20006828125634213</v>
      </c>
      <c r="F280" s="17">
        <f>+'SCC x Atuacao = Serv. Indústria'!F312/'SCC x Atuacao = Serv. Indústria'!F280-1</f>
        <v>-4.9951890420857348E-3</v>
      </c>
      <c r="G280" s="17">
        <f>+'SCC x Atuacao = Serv. Indústria'!G312/'SCC x Atuacao = Serv. Indústria'!G280-1</f>
        <v>-1.3207132661742671E-2</v>
      </c>
      <c r="H280" s="17">
        <f>+'SCC x Atuacao = Serv. Indústria'!H312/'SCC x Atuacao = Serv. Indústria'!H280-1</f>
        <v>2.0882494347220337E-2</v>
      </c>
      <c r="I280" s="17">
        <f>+'SCC x Atuacao = Serv. Indústria'!I312/'SCC x Atuacao = Serv. Indústria'!I280-1</f>
        <v>-2.6449458490495403E-2</v>
      </c>
      <c r="J280" s="17">
        <f>+'SCC x Atuacao = Serv. Indústria'!J312/'SCC x Atuacao = Serv. Indústria'!J280-1</f>
        <v>-0.45978335424854311</v>
      </c>
      <c r="K280" s="17">
        <f>+'SCC x Atuacao = Serv. Indústria'!K312/'SCC x Atuacao = Serv. Indústria'!K280-1</f>
        <v>-3.6004604233826565E-2</v>
      </c>
      <c r="L280" s="17">
        <f>+'SCC x Atuacao = Serv. Indústria'!L312/'SCC x Atuacao = Serv. Indústria'!L280-1</f>
        <v>-3.446484428967278E-2</v>
      </c>
    </row>
    <row r="281" spans="1:12" x14ac:dyDescent="0.25">
      <c r="A281" s="124" t="s">
        <v>549</v>
      </c>
      <c r="B281" s="17">
        <f>+'SCC x Atuacao = Serv. Indústria'!B313/'SCC x Atuacao = Serv. Indústria'!B281-1</f>
        <v>-4.9385959917708444E-2</v>
      </c>
      <c r="C281" s="17">
        <f>+'SCC x Atuacao = Serv. Indústria'!C313/'SCC x Atuacao = Serv. Indústria'!C281-1</f>
        <v>-3.3924010046942454E-2</v>
      </c>
      <c r="D281" s="17">
        <f>+'SCC x Atuacao = Serv. Indústria'!D313/'SCC x Atuacao = Serv. Indústria'!D281-1</f>
        <v>-3.2459161722851571E-2</v>
      </c>
      <c r="E281" s="17">
        <f>+'SCC x Atuacao = Serv. Indústria'!E313/'SCC x Atuacao = Serv. Indústria'!E281-1</f>
        <v>0.55286235475625811</v>
      </c>
      <c r="F281" s="17">
        <f>+'SCC x Atuacao = Serv. Indústria'!F313/'SCC x Atuacao = Serv. Indústria'!F281-1</f>
        <v>-3.6493164218485252E-2</v>
      </c>
      <c r="G281" s="17">
        <f>+'SCC x Atuacao = Serv. Indústria'!G313/'SCC x Atuacao = Serv. Indústria'!G281-1</f>
        <v>1.1235140541525412E-2</v>
      </c>
      <c r="H281" s="17">
        <f>+'SCC x Atuacao = Serv. Indústria'!H313/'SCC x Atuacao = Serv. Indústria'!H281-1</f>
        <v>5.7782843597788736E-2</v>
      </c>
      <c r="I281" s="17">
        <f>+'SCC x Atuacao = Serv. Indústria'!I313/'SCC x Atuacao = Serv. Indústria'!I281-1</f>
        <v>-3.1809095811683563E-2</v>
      </c>
      <c r="J281" s="17">
        <f>+'SCC x Atuacao = Serv. Indústria'!J313/'SCC x Atuacao = Serv. Indústria'!J281-1</f>
        <v>-9.0483827857356203E-2</v>
      </c>
      <c r="K281" s="17">
        <f>+'SCC x Atuacao = Serv. Indústria'!K313/'SCC x Atuacao = Serv. Indústria'!K281-1</f>
        <v>-6.9239222647360044E-2</v>
      </c>
      <c r="L281" s="17">
        <f>+'SCC x Atuacao = Serv. Indústria'!L313/'SCC x Atuacao = Serv. Indústria'!L281-1</f>
        <v>-2.0505496516884714E-2</v>
      </c>
    </row>
    <row r="282" spans="1:12" x14ac:dyDescent="0.25">
      <c r="A282" s="124" t="s">
        <v>550</v>
      </c>
      <c r="B282" s="17">
        <f>+'SCC x Atuacao = Serv. Indústria'!B314/'SCC x Atuacao = Serv. Indústria'!B282-1</f>
        <v>2.9568433852745768E-2</v>
      </c>
      <c r="C282" s="17">
        <f>+'SCC x Atuacao = Serv. Indústria'!C314/'SCC x Atuacao = Serv. Indústria'!C282-1</f>
        <v>-6.0873141016123955E-2</v>
      </c>
      <c r="D282" s="17">
        <f>+'SCC x Atuacao = Serv. Indústria'!D314/'SCC x Atuacao = Serv. Indústria'!D282-1</f>
        <v>-0.10787384641407438</v>
      </c>
      <c r="E282" s="17">
        <f>+'SCC x Atuacao = Serv. Indústria'!E314/'SCC x Atuacao = Serv. Indústria'!E282-1</f>
        <v>0.61937374829591385</v>
      </c>
      <c r="F282" s="17">
        <f>+'SCC x Atuacao = Serv. Indústria'!F314/'SCC x Atuacao = Serv. Indústria'!F282-1</f>
        <v>0.19536366805617811</v>
      </c>
      <c r="G282" s="17">
        <f>+'SCC x Atuacao = Serv. Indústria'!G314/'SCC x Atuacao = Serv. Indústria'!G282-1</f>
        <v>3.9629831087225842E-2</v>
      </c>
      <c r="H282" s="17">
        <f>+'SCC x Atuacao = Serv. Indústria'!H314/'SCC x Atuacao = Serv. Indústria'!H282-1</f>
        <v>0.10838826828567805</v>
      </c>
      <c r="I282" s="17">
        <f>+'SCC x Atuacao = Serv. Indústria'!I314/'SCC x Atuacao = Serv. Indústria'!I282-1</f>
        <v>-2.7642375869084135E-2</v>
      </c>
      <c r="J282" s="17">
        <f>+'SCC x Atuacao = Serv. Indústria'!J314/'SCC x Atuacao = Serv. Indústria'!J282-1</f>
        <v>-3.5041217103968125E-2</v>
      </c>
      <c r="K282" s="17">
        <f>+'SCC x Atuacao = Serv. Indústria'!K314/'SCC x Atuacao = Serv. Indústria'!K282-1</f>
        <v>-4.9290113884849052E-2</v>
      </c>
      <c r="L282" s="17">
        <f>+'SCC x Atuacao = Serv. Indústria'!L314/'SCC x Atuacao = Serv. Indústria'!L282-1</f>
        <v>2.0831705554543278E-2</v>
      </c>
    </row>
    <row r="283" spans="1:12" x14ac:dyDescent="0.25">
      <c r="A283" s="124" t="s">
        <v>551</v>
      </c>
      <c r="B283" s="17">
        <f>+'SCC x Atuacao = Serv. Indústria'!B315/'SCC x Atuacao = Serv. Indústria'!B283-1</f>
        <v>-3.9924597084841196E-2</v>
      </c>
      <c r="C283" s="17">
        <f>+'SCC x Atuacao = Serv. Indústria'!C315/'SCC x Atuacao = Serv. Indústria'!C283-1</f>
        <v>-3.1968312903074447E-2</v>
      </c>
      <c r="D283" s="17">
        <f>+'SCC x Atuacao = Serv. Indústria'!D315/'SCC x Atuacao = Serv. Indústria'!D283-1</f>
        <v>-1.2227134744520529E-2</v>
      </c>
      <c r="E283" s="17">
        <f>+'SCC x Atuacao = Serv. Indústria'!E315/'SCC x Atuacao = Serv. Indústria'!E283-1</f>
        <v>0.14364083551203355</v>
      </c>
      <c r="F283" s="17">
        <f>+'SCC x Atuacao = Serv. Indústria'!F315/'SCC x Atuacao = Serv. Indústria'!F283-1</f>
        <v>-3.9417761071315338E-2</v>
      </c>
      <c r="G283" s="17">
        <f>+'SCC x Atuacao = Serv. Indústria'!G315/'SCC x Atuacao = Serv. Indústria'!G283-1</f>
        <v>2.1003750480901306E-3</v>
      </c>
      <c r="H283" s="17">
        <f>+'SCC x Atuacao = Serv. Indústria'!H315/'SCC x Atuacao = Serv. Indústria'!H283-1</f>
        <v>8.1905579016364749E-2</v>
      </c>
      <c r="I283" s="17">
        <f>+'SCC x Atuacao = Serv. Indústria'!I315/'SCC x Atuacao = Serv. Indústria'!I283-1</f>
        <v>-9.2731682404776694E-2</v>
      </c>
      <c r="J283" s="17">
        <f>+'SCC x Atuacao = Serv. Indústria'!J315/'SCC x Atuacao = Serv. Indústria'!J283-1</f>
        <v>4.8134044385498287E-2</v>
      </c>
      <c r="K283" s="17">
        <f>+'SCC x Atuacao = Serv. Indústria'!K315/'SCC x Atuacao = Serv. Indústria'!K283-1</f>
        <v>-2.7942241257537748E-2</v>
      </c>
      <c r="L283" s="17">
        <f>+'SCC x Atuacao = Serv. Indústria'!L315/'SCC x Atuacao = Serv. Indústria'!L283-1</f>
        <v>-1.3671318804790666E-2</v>
      </c>
    </row>
    <row r="284" spans="1:12" x14ac:dyDescent="0.25">
      <c r="A284" s="124" t="s">
        <v>552</v>
      </c>
      <c r="B284" s="17">
        <f>+'SCC x Atuacao = Serv. Indústria'!B316/'SCC x Atuacao = Serv. Indústria'!B284-1</f>
        <v>-0.10451327409276101</v>
      </c>
      <c r="C284" s="17">
        <f>+'SCC x Atuacao = Serv. Indústria'!C316/'SCC x Atuacao = Serv. Indústria'!C284-1</f>
        <v>0.1104533055788004</v>
      </c>
      <c r="D284" s="17">
        <f>+'SCC x Atuacao = Serv. Indústria'!D316/'SCC x Atuacao = Serv. Indústria'!D284-1</f>
        <v>4.4354771760377609E-3</v>
      </c>
      <c r="E284" s="17">
        <f>+'SCC x Atuacao = Serv. Indústria'!E316/'SCC x Atuacao = Serv. Indústria'!E284-1</f>
        <v>1.1282902225468741</v>
      </c>
      <c r="F284" s="17">
        <f>+'SCC x Atuacao = Serv. Indústria'!F316/'SCC x Atuacao = Serv. Indústria'!F284-1</f>
        <v>-3.6872301709225508E-2</v>
      </c>
      <c r="G284" s="17">
        <f>+'SCC x Atuacao = Serv. Indústria'!G316/'SCC x Atuacao = Serv. Indústria'!G284-1</f>
        <v>-0.12339098663221981</v>
      </c>
      <c r="H284" s="17">
        <f>+'SCC x Atuacao = Serv. Indústria'!H316/'SCC x Atuacao = Serv. Indústria'!H284-1</f>
        <v>0.20528749576323446</v>
      </c>
      <c r="I284" s="17">
        <f>+'SCC x Atuacao = Serv. Indústria'!I316/'SCC x Atuacao = Serv. Indústria'!I284-1</f>
        <v>0.3650994740744149</v>
      </c>
      <c r="J284" s="17">
        <f>+'SCC x Atuacao = Serv. Indústria'!J316/'SCC x Atuacao = Serv. Indústria'!J284-1</f>
        <v>-0.78652206066186681</v>
      </c>
      <c r="K284" s="17">
        <f>+'SCC x Atuacao = Serv. Indústria'!K316/'SCC x Atuacao = Serv. Indústria'!K284-1</f>
        <v>1.3434927837543409E-3</v>
      </c>
      <c r="L284" s="17">
        <f>+'SCC x Atuacao = Serv. Indústria'!L316/'SCC x Atuacao = Serv. Indústria'!L284-1</f>
        <v>1.1934821941089968E-2</v>
      </c>
    </row>
    <row r="285" spans="1:12" x14ac:dyDescent="0.25">
      <c r="A285" s="124" t="s">
        <v>553</v>
      </c>
      <c r="B285" s="17">
        <f>+'SCC x Atuacao = Serv. Indústria'!B317/'SCC x Atuacao = Serv. Indústria'!B285-1</f>
        <v>-7.3806306482660178E-2</v>
      </c>
      <c r="C285" s="17">
        <f>+'SCC x Atuacao = Serv. Indústria'!C317/'SCC x Atuacao = Serv. Indústria'!C285-1</f>
        <v>-0.18908846983986438</v>
      </c>
      <c r="D285" s="17">
        <f>+'SCC x Atuacao = Serv. Indústria'!D317/'SCC x Atuacao = Serv. Indústria'!D285-1</f>
        <v>5.7076818129914608E-2</v>
      </c>
      <c r="E285" s="17">
        <f>+'SCC x Atuacao = Serv. Indústria'!E317/'SCC x Atuacao = Serv. Indústria'!E285-1</f>
        <v>5.3550133548857737E-2</v>
      </c>
      <c r="F285" s="17">
        <f>+'SCC x Atuacao = Serv. Indústria'!F317/'SCC x Atuacao = Serv. Indústria'!F285-1</f>
        <v>-1.6086704820108211E-2</v>
      </c>
      <c r="G285" s="17">
        <f>+'SCC x Atuacao = Serv. Indústria'!G317/'SCC x Atuacao = Serv. Indústria'!G285-1</f>
        <v>0.11940526710675514</v>
      </c>
      <c r="H285" s="17">
        <f>+'SCC x Atuacao = Serv. Indústria'!H317/'SCC x Atuacao = Serv. Indústria'!H285-1</f>
        <v>0.11236393816583967</v>
      </c>
      <c r="I285" s="17">
        <f>+'SCC x Atuacao = Serv. Indústria'!I317/'SCC x Atuacao = Serv. Indústria'!I285-1</f>
        <v>0.50707801038166411</v>
      </c>
      <c r="J285" s="17">
        <f>+'SCC x Atuacao = Serv. Indústria'!J317/'SCC x Atuacao = Serv. Indústria'!J285-1</f>
        <v>0.1395917729748366</v>
      </c>
      <c r="K285" s="17">
        <f>+'SCC x Atuacao = Serv. Indústria'!K317/'SCC x Atuacao = Serv. Indústria'!K285-1</f>
        <v>0.234076828507497</v>
      </c>
      <c r="L285" s="17">
        <f>+'SCC x Atuacao = Serv. Indústria'!L317/'SCC x Atuacao = Serv. Indústria'!L285-1</f>
        <v>0.10160613716613476</v>
      </c>
    </row>
    <row r="286" spans="1:12" x14ac:dyDescent="0.25">
      <c r="A286" s="124" t="s">
        <v>554</v>
      </c>
      <c r="B286" s="17">
        <f>+'SCC x Atuacao = Serv. Indústria'!B318/'SCC x Atuacao = Serv. Indústria'!B286-1</f>
        <v>-0.14356608092065115</v>
      </c>
      <c r="C286" s="17">
        <f>+'SCC x Atuacao = Serv. Indústria'!C318/'SCC x Atuacao = Serv. Indústria'!C286-1</f>
        <v>0.13913789257689979</v>
      </c>
      <c r="D286" s="17">
        <f>+'SCC x Atuacao = Serv. Indústria'!D318/'SCC x Atuacao = Serv. Indústria'!D286-1</f>
        <v>4.9549569690410022E-2</v>
      </c>
      <c r="E286" s="17">
        <f>+'SCC x Atuacao = Serv. Indústria'!E318/'SCC x Atuacao = Serv. Indústria'!E286-1</f>
        <v>0.31943892164197241</v>
      </c>
      <c r="F286" s="17">
        <f>+'SCC x Atuacao = Serv. Indústria'!F318/'SCC x Atuacao = Serv. Indústria'!F286-1</f>
        <v>-3.935412357139112E-2</v>
      </c>
      <c r="G286" s="17">
        <f>+'SCC x Atuacao = Serv. Indústria'!G318/'SCC x Atuacao = Serv. Indústria'!G286-1</f>
        <v>1.0530577961432197E-2</v>
      </c>
      <c r="H286" s="17">
        <f>+'SCC x Atuacao = Serv. Indústria'!H318/'SCC x Atuacao = Serv. Indústria'!H286-1</f>
        <v>5.626612778677309E-2</v>
      </c>
      <c r="I286" s="17">
        <f>+'SCC x Atuacao = Serv. Indústria'!I318/'SCC x Atuacao = Serv. Indústria'!I286-1</f>
        <v>-2.8040234884938675E-2</v>
      </c>
      <c r="J286" s="17">
        <f>+'SCC x Atuacao = Serv. Indústria'!J318/'SCC x Atuacao = Serv. Indústria'!J286-1</f>
        <v>-6.6610584724385635E-2</v>
      </c>
      <c r="K286" s="17">
        <f>+'SCC x Atuacao = Serv. Indústria'!K318/'SCC x Atuacao = Serv. Indústria'!K286-1</f>
        <v>0.20834305536960751</v>
      </c>
      <c r="L286" s="17">
        <f>+'SCC x Atuacao = Serv. Indústria'!L318/'SCC x Atuacao = Serv. Indústria'!L286-1</f>
        <v>6.3594384602563725E-2</v>
      </c>
    </row>
    <row r="287" spans="1:12" x14ac:dyDescent="0.25">
      <c r="A287" s="124" t="s">
        <v>555</v>
      </c>
      <c r="B287" s="17">
        <f>+'SCC x Atuacao = Serv. Indústria'!B319/'SCC x Atuacao = Serv. Indústria'!B287-1</f>
        <v>-0.29799620677166527</v>
      </c>
      <c r="C287" s="17">
        <f>+'SCC x Atuacao = Serv. Indústria'!C319/'SCC x Atuacao = Serv. Indústria'!C287-1</f>
        <v>0.16710023540282681</v>
      </c>
      <c r="D287" s="17">
        <f>+'SCC x Atuacao = Serv. Indústria'!D319/'SCC x Atuacao = Serv. Indústria'!D287-1</f>
        <v>0.22012741014632842</v>
      </c>
      <c r="E287" s="17">
        <f>+'SCC x Atuacao = Serv. Indústria'!E319/'SCC x Atuacao = Serv. Indústria'!E287-1</f>
        <v>1.1944212679756108</v>
      </c>
      <c r="F287" s="17">
        <f>+'SCC x Atuacao = Serv. Indústria'!F319/'SCC x Atuacao = Serv. Indústria'!F287-1</f>
        <v>-2.74408161597538E-2</v>
      </c>
      <c r="G287" s="17">
        <f>+'SCC x Atuacao = Serv. Indústria'!G319/'SCC x Atuacao = Serv. Indústria'!G287-1</f>
        <v>-5.2905599781394308E-3</v>
      </c>
      <c r="H287" s="17">
        <f>+'SCC x Atuacao = Serv. Indústria'!H319/'SCC x Atuacao = Serv. Indústria'!H287-1</f>
        <v>0.10950399188280402</v>
      </c>
      <c r="I287" s="17">
        <f>+'SCC x Atuacao = Serv. Indústria'!I319/'SCC x Atuacao = Serv. Indústria'!I287-1</f>
        <v>-4.2639665582026476E-2</v>
      </c>
      <c r="J287" s="17">
        <f>+'SCC x Atuacao = Serv. Indústria'!J319/'SCC x Atuacao = Serv. Indústria'!J287-1</f>
        <v>-3.575811937203599E-2</v>
      </c>
      <c r="K287" s="17">
        <f>+'SCC x Atuacao = Serv. Indústria'!K319/'SCC x Atuacao = Serv. Indústria'!K287-1</f>
        <v>-0.17882204015283532</v>
      </c>
      <c r="L287" s="17">
        <f>+'SCC x Atuacao = Serv. Indústria'!L319/'SCC x Atuacao = Serv. Indústria'!L287-1</f>
        <v>0.10904105520791552</v>
      </c>
    </row>
    <row r="288" spans="1:12" x14ac:dyDescent="0.25">
      <c r="A288" s="178" t="s">
        <v>95</v>
      </c>
      <c r="B288" s="17">
        <f>+'SCC x Atuacao = Serv. Indústria'!B320/'SCC x Atuacao = Serv. Indústria'!B288-1</f>
        <v>-4.0549376546534122E-2</v>
      </c>
      <c r="C288" s="17">
        <f>+'SCC x Atuacao = Serv. Indústria'!C320/'SCC x Atuacao = Serv. Indústria'!C288-1</f>
        <v>5.2957639992405436E-2</v>
      </c>
      <c r="D288" s="17">
        <f>+'SCC x Atuacao = Serv. Indústria'!D320/'SCC x Atuacao = Serv. Indústria'!D288-1</f>
        <v>-2.8448240558551552E-2</v>
      </c>
      <c r="E288" s="17">
        <f>+'SCC x Atuacao = Serv. Indústria'!E320/'SCC x Atuacao = Serv. Indústria'!E288-1</f>
        <v>0.2309543775333005</v>
      </c>
      <c r="F288" s="17">
        <f>+'SCC x Atuacao = Serv. Indústria'!F320/'SCC x Atuacao = Serv. Indústria'!F288-1</f>
        <v>-2.1646827123260937E-2</v>
      </c>
      <c r="G288" s="17">
        <f>+'SCC x Atuacao = Serv. Indústria'!G320/'SCC x Atuacao = Serv. Indústria'!G288-1</f>
        <v>-4.3358601601858338E-3</v>
      </c>
      <c r="H288" s="17">
        <f>+'SCC x Atuacao = Serv. Indústria'!H320/'SCC x Atuacao = Serv. Indústria'!H288-1</f>
        <v>5.4523456660115377E-2</v>
      </c>
      <c r="I288" s="17">
        <f>+'SCC x Atuacao = Serv. Indústria'!I320/'SCC x Atuacao = Serv. Indústria'!I288-1</f>
        <v>-4.2867891990000184E-2</v>
      </c>
      <c r="J288" s="17">
        <f>+'SCC x Atuacao = Serv. Indústria'!J320/'SCC x Atuacao = Serv. Indústria'!J288-1</f>
        <v>-0.1282213899165614</v>
      </c>
      <c r="K288" s="17">
        <f>+'SCC x Atuacao = Serv. Indústria'!K320/'SCC x Atuacao = Serv. Indústria'!K288-1</f>
        <v>-2.8545321848169936E-2</v>
      </c>
      <c r="L288" s="17">
        <f>+'SCC x Atuacao = Serv. Indústria'!L320/'SCC x Atuacao = Serv. Indústria'!L288-1</f>
        <v>-8.8070738579949515E-3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384"/>
  <sheetViews>
    <sheetView workbookViewId="0">
      <selection activeCell="H19" sqref="H19"/>
    </sheetView>
  </sheetViews>
  <sheetFormatPr defaultRowHeight="15" x14ac:dyDescent="0.25"/>
  <cols>
    <col min="1" max="1" width="25.28515625" style="11" customWidth="1"/>
    <col min="2" max="11" width="11.7109375" style="11" customWidth="1"/>
    <col min="12" max="12" width="11.7109375" style="159" customWidth="1"/>
    <col min="13" max="13" width="9.140625" style="11"/>
    <col min="14" max="14" width="23.140625" style="134" bestFit="1" customWidth="1"/>
    <col min="15" max="15" width="10" style="134" bestFit="1" customWidth="1"/>
    <col min="16" max="17" width="9.140625" style="134"/>
    <col min="18" max="18" width="10" style="134" bestFit="1" customWidth="1"/>
    <col min="19" max="24" width="9.140625" style="134"/>
    <col min="25" max="25" width="10" style="134" bestFit="1" customWidth="1"/>
    <col min="26" max="16384" width="9.140625" style="11"/>
  </cols>
  <sheetData>
    <row r="1" spans="1:25" s="170" customFormat="1" x14ac:dyDescent="0.25">
      <c r="A1" s="172" t="s">
        <v>943</v>
      </c>
      <c r="L1" s="169"/>
      <c r="N1" s="167" t="s">
        <v>937</v>
      </c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</row>
    <row r="3" spans="1:25" x14ac:dyDescent="0.25">
      <c r="A3" s="1"/>
      <c r="B3" s="16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24">
        <v>2007</v>
      </c>
      <c r="N3" s="124"/>
      <c r="O3" s="16">
        <v>2007</v>
      </c>
      <c r="P3" s="124">
        <v>2007</v>
      </c>
      <c r="Q3" s="124">
        <v>2007</v>
      </c>
      <c r="R3" s="124">
        <v>2007</v>
      </c>
      <c r="S3" s="124">
        <v>2007</v>
      </c>
      <c r="T3" s="124">
        <v>2007</v>
      </c>
      <c r="U3" s="124">
        <v>2007</v>
      </c>
      <c r="V3" s="124">
        <v>2007</v>
      </c>
      <c r="W3" s="124">
        <v>2007</v>
      </c>
      <c r="X3" s="124">
        <v>2007</v>
      </c>
      <c r="Y3" s="124">
        <v>2007</v>
      </c>
    </row>
    <row r="4" spans="1:25" x14ac:dyDescent="0.25">
      <c r="A4" s="1"/>
      <c r="B4" s="1" t="s">
        <v>780</v>
      </c>
      <c r="C4" s="1" t="s">
        <v>782</v>
      </c>
      <c r="D4" s="1" t="s">
        <v>23</v>
      </c>
      <c r="E4" s="1" t="s">
        <v>787</v>
      </c>
      <c r="F4" s="1" t="s">
        <v>788</v>
      </c>
      <c r="G4" s="1" t="s">
        <v>791</v>
      </c>
      <c r="H4" s="1" t="s">
        <v>25</v>
      </c>
      <c r="I4" s="1" t="s">
        <v>24</v>
      </c>
      <c r="J4" s="1" t="s">
        <v>35</v>
      </c>
      <c r="K4" s="1" t="s">
        <v>795</v>
      </c>
      <c r="L4" s="156" t="s">
        <v>935</v>
      </c>
      <c r="N4" s="124"/>
      <c r="O4" s="124" t="s">
        <v>780</v>
      </c>
      <c r="P4" s="124" t="s">
        <v>782</v>
      </c>
      <c r="Q4" s="124" t="s">
        <v>23</v>
      </c>
      <c r="R4" s="124" t="s">
        <v>787</v>
      </c>
      <c r="S4" s="124" t="s">
        <v>788</v>
      </c>
      <c r="T4" s="124" t="s">
        <v>791</v>
      </c>
      <c r="U4" s="124" t="s">
        <v>25</v>
      </c>
      <c r="V4" s="124" t="s">
        <v>24</v>
      </c>
      <c r="W4" s="124" t="s">
        <v>35</v>
      </c>
      <c r="X4" s="124" t="s">
        <v>795</v>
      </c>
      <c r="Y4" s="124" t="s">
        <v>935</v>
      </c>
    </row>
    <row r="5" spans="1:25" x14ac:dyDescent="0.25">
      <c r="A5" s="1" t="s">
        <v>529</v>
      </c>
      <c r="B5" s="10">
        <f>+'SCC x Atuacao = Comércio'!B5+'SCC x Atuacao = Serv. Indústria'!B5</f>
        <v>9039.8147269317978</v>
      </c>
      <c r="C5" s="10">
        <f>+'SCC x Atuacao = Comércio'!C5+'SCC x Atuacao = Serv. Indústria'!C5</f>
        <v>1661.4693132916173</v>
      </c>
      <c r="D5" s="10">
        <f>+'SCC x Atuacao = Comércio'!D5+'SCC x Atuacao = Serv. Indústria'!D5</f>
        <v>57745.109002476784</v>
      </c>
      <c r="E5" s="10">
        <f>+'SCC x Atuacao = Comércio'!E5+'SCC x Atuacao = Serv. Indústria'!E5</f>
        <v>0</v>
      </c>
      <c r="F5" s="10">
        <f>+'SCC x Atuacao = Comércio'!F5+'SCC x Atuacao = Serv. Indústria'!F5</f>
        <v>33609.933269528934</v>
      </c>
      <c r="G5" s="10">
        <f>+'SCC x Atuacao = Comércio'!G5+'SCC x Atuacao = Serv. Indústria'!G5</f>
        <v>5541.1815711611598</v>
      </c>
      <c r="H5" s="10">
        <f>+'SCC x Atuacao = Comércio'!H5+'SCC x Atuacao = Serv. Indústria'!H5</f>
        <v>1950.0968296077217</v>
      </c>
      <c r="I5" s="10">
        <f>+'SCC x Atuacao = Comércio'!I5+'SCC x Atuacao = Serv. Indústria'!I5</f>
        <v>4581.8701945224984</v>
      </c>
      <c r="J5" s="10">
        <f>+'SCC x Atuacao = Comércio'!J5+'SCC x Atuacao = Serv. Indústria'!J5</f>
        <v>13.424947746845845</v>
      </c>
      <c r="K5" s="10">
        <f>+'SCC x Atuacao = Comércio'!K5+'SCC x Atuacao = Serv. Indústria'!K5</f>
        <v>5993.191023562963</v>
      </c>
      <c r="L5" s="154">
        <f>SUM(B5:K5)</f>
        <v>120136.09087883031</v>
      </c>
      <c r="N5" s="124" t="s">
        <v>529</v>
      </c>
      <c r="O5" s="21">
        <f>+B5/'Total x Ano'!$B$30</f>
        <v>1.6426704604064811E-4</v>
      </c>
      <c r="P5" s="21">
        <f>+C5/'Total x Ano'!$B$30</f>
        <v>3.0191399318006971E-5</v>
      </c>
      <c r="Q5" s="21">
        <f>+D5/'Total x Ano'!$B$30</f>
        <v>1.0493155850719088E-3</v>
      </c>
      <c r="R5" s="21">
        <f>+E5/'Total x Ano'!$B$30</f>
        <v>0</v>
      </c>
      <c r="S5" s="21">
        <f>+F5/'Total x Ano'!$B$30</f>
        <v>6.1074309845758341E-4</v>
      </c>
      <c r="T5" s="21">
        <f>+G5/'Total x Ano'!$B$30</f>
        <v>1.0069161324266025E-4</v>
      </c>
      <c r="U5" s="21">
        <f>+H5/'Total x Ano'!$B$30</f>
        <v>3.5436195914340263E-5</v>
      </c>
      <c r="V5" s="21">
        <f>+I5/'Total x Ano'!$B$30</f>
        <v>8.3259480966304866E-5</v>
      </c>
      <c r="W5" s="21">
        <f>+J5/'Total x Ano'!$B$30</f>
        <v>2.4395151629096652E-7</v>
      </c>
      <c r="X5" s="21">
        <f>+K5/'Total x Ano'!$B$30</f>
        <v>1.0890530564359914E-4</v>
      </c>
      <c r="Y5" s="21">
        <f>+L5/'Total x Ano'!$B$30</f>
        <v>2.1830536761713423E-3</v>
      </c>
    </row>
    <row r="6" spans="1:25" x14ac:dyDescent="0.25">
      <c r="A6" s="1" t="s">
        <v>530</v>
      </c>
      <c r="B6" s="10">
        <f>+'SCC x Atuacao = Comércio'!B6+'SCC x Atuacao = Serv. Indústria'!B6</f>
        <v>2097.015526360643</v>
      </c>
      <c r="C6" s="10">
        <f>+'SCC x Atuacao = Comércio'!C6+'SCC x Atuacao = Serv. Indústria'!C6</f>
        <v>933.7124959577551</v>
      </c>
      <c r="D6" s="10">
        <f>+'SCC x Atuacao = Comércio'!D6+'SCC x Atuacao = Serv. Indústria'!D6</f>
        <v>24403.149117962126</v>
      </c>
      <c r="E6" s="10">
        <f>+'SCC x Atuacao = Comércio'!E6+'SCC x Atuacao = Serv. Indústria'!E6</f>
        <v>0</v>
      </c>
      <c r="F6" s="10">
        <f>+'SCC x Atuacao = Comércio'!F6+'SCC x Atuacao = Serv. Indústria'!F6</f>
        <v>12194.525189700831</v>
      </c>
      <c r="G6" s="10">
        <f>+'SCC x Atuacao = Comércio'!G6+'SCC x Atuacao = Serv. Indústria'!G6</f>
        <v>1076.5529574779669</v>
      </c>
      <c r="H6" s="10">
        <f>+'SCC x Atuacao = Comércio'!H6+'SCC x Atuacao = Serv. Indústria'!H6</f>
        <v>1492.1784392091865</v>
      </c>
      <c r="I6" s="10">
        <f>+'SCC x Atuacao = Comércio'!I6+'SCC x Atuacao = Serv. Indústria'!I6</f>
        <v>1351.359910975455</v>
      </c>
      <c r="J6" s="10">
        <f>+'SCC x Atuacao = Comércio'!J6+'SCC x Atuacao = Serv. Indústria'!J6</f>
        <v>15831.045665281194</v>
      </c>
      <c r="K6" s="10">
        <f>+'SCC x Atuacao = Comércio'!K6+'SCC x Atuacao = Serv. Indústria'!K6</f>
        <v>1208.5431628131917</v>
      </c>
      <c r="L6" s="154">
        <f t="shared" ref="L6:L32" si="0">SUM(B6:K6)</f>
        <v>60588.082465738349</v>
      </c>
      <c r="N6" s="124" t="s">
        <v>530</v>
      </c>
      <c r="O6" s="21">
        <f>+B6/'Total x Ano'!$B$30</f>
        <v>3.8105929869378452E-5</v>
      </c>
      <c r="P6" s="21">
        <f>+C6/'Total x Ano'!$B$30</f>
        <v>1.6966962066741281E-5</v>
      </c>
      <c r="Q6" s="21">
        <f>+D6/'Total x Ano'!$B$30</f>
        <v>4.4344196654322971E-4</v>
      </c>
      <c r="R6" s="21">
        <f>+E6/'Total x Ano'!$B$30</f>
        <v>0</v>
      </c>
      <c r="S6" s="21">
        <f>+F6/'Total x Ano'!$B$30</f>
        <v>2.215928856166194E-4</v>
      </c>
      <c r="T6" s="21">
        <f>+G6/'Total x Ano'!$B$30</f>
        <v>1.956258834645951E-5</v>
      </c>
      <c r="U6" s="21">
        <f>+H6/'Total x Ano'!$B$30</f>
        <v>2.7115129212126293E-5</v>
      </c>
      <c r="V6" s="21">
        <f>+I6/'Total x Ano'!$B$30</f>
        <v>2.4556244504917493E-5</v>
      </c>
      <c r="W6" s="21">
        <f>+J6/'Total x Ano'!$B$30</f>
        <v>2.8767393865084114E-4</v>
      </c>
      <c r="X6" s="21">
        <f>+K6/'Total x Ano'!$B$30</f>
        <v>2.1961049132621544E-5</v>
      </c>
      <c r="Y6" s="21">
        <f>+L6/'Total x Ano'!$B$30</f>
        <v>1.1009766939429348E-3</v>
      </c>
    </row>
    <row r="7" spans="1:25" x14ac:dyDescent="0.25">
      <c r="A7" s="1" t="s">
        <v>531</v>
      </c>
      <c r="B7" s="10">
        <f>+'SCC x Atuacao = Comércio'!B7+'SCC x Atuacao = Serv. Indústria'!B7</f>
        <v>19903.945190654045</v>
      </c>
      <c r="C7" s="10">
        <f>+'SCC x Atuacao = Comércio'!C7+'SCC x Atuacao = Serv. Indústria'!C7</f>
        <v>4558.4215653167139</v>
      </c>
      <c r="D7" s="10">
        <f>+'SCC x Atuacao = Comércio'!D7+'SCC x Atuacao = Serv. Indústria'!D7</f>
        <v>174441.30690263418</v>
      </c>
      <c r="E7" s="10">
        <f>+'SCC x Atuacao = Comércio'!E7+'SCC x Atuacao = Serv. Indústria'!E7</f>
        <v>163.73488646433498</v>
      </c>
      <c r="F7" s="10">
        <f>+'SCC x Atuacao = Comércio'!F7+'SCC x Atuacao = Serv. Indústria'!F7</f>
        <v>94176.576603586203</v>
      </c>
      <c r="G7" s="10">
        <f>+'SCC x Atuacao = Comércio'!G7+'SCC x Atuacao = Serv. Indústria'!G7</f>
        <v>21906.711927852804</v>
      </c>
      <c r="H7" s="10">
        <f>+'SCC x Atuacao = Comércio'!H7+'SCC x Atuacao = Serv. Indústria'!H7</f>
        <v>6361.1809741068055</v>
      </c>
      <c r="I7" s="10">
        <f>+'SCC x Atuacao = Comércio'!I7+'SCC x Atuacao = Serv. Indústria'!I7</f>
        <v>14055.23545987844</v>
      </c>
      <c r="J7" s="10">
        <f>+'SCC x Atuacao = Comércio'!J7+'SCC x Atuacao = Serv. Indústria'!J7</f>
        <v>7861.4003324435253</v>
      </c>
      <c r="K7" s="10">
        <f>+'SCC x Atuacao = Comércio'!K7+'SCC x Atuacao = Serv. Indústria'!K7</f>
        <v>26978.105199168247</v>
      </c>
      <c r="L7" s="154">
        <f t="shared" si="0"/>
        <v>370406.61904210539</v>
      </c>
      <c r="N7" s="124" t="s">
        <v>531</v>
      </c>
      <c r="O7" s="21">
        <f>+B7/'Total x Ano'!$B$30</f>
        <v>3.6168465613381284E-4</v>
      </c>
      <c r="P7" s="21">
        <f>+C7/'Total x Ano'!$B$30</f>
        <v>8.2833384063913591E-5</v>
      </c>
      <c r="Q7" s="21">
        <f>+D7/'Total x Ano'!$B$30</f>
        <v>3.1698612259160324E-3</v>
      </c>
      <c r="R7" s="21">
        <f>+E7/'Total x Ano'!$B$30</f>
        <v>2.9753094444697819E-6</v>
      </c>
      <c r="S7" s="21">
        <f>+F7/'Total x Ano'!$B$30</f>
        <v>1.7113302110941188E-3</v>
      </c>
      <c r="T7" s="21">
        <f>+G7/'Total x Ano'!$B$30</f>
        <v>3.9807794358117282E-4</v>
      </c>
      <c r="U7" s="21">
        <f>+H7/'Total x Ano'!$B$30</f>
        <v>1.1559223717643134E-4</v>
      </c>
      <c r="V7" s="21">
        <f>+I7/'Total x Ano'!$B$30</f>
        <v>2.5540479314487398E-4</v>
      </c>
      <c r="W7" s="21">
        <f>+J7/'Total x Ano'!$B$30</f>
        <v>1.4285348199738715E-4</v>
      </c>
      <c r="X7" s="21">
        <f>+K7/'Total x Ano'!$B$30</f>
        <v>4.902327959928612E-4</v>
      </c>
      <c r="Y7" s="21">
        <f>+L7/'Total x Ano'!$B$30</f>
        <v>6.7308460385450755E-3</v>
      </c>
    </row>
    <row r="8" spans="1:25" x14ac:dyDescent="0.25">
      <c r="A8" s="1" t="s">
        <v>532</v>
      </c>
      <c r="B8" s="10">
        <f>+'SCC x Atuacao = Comércio'!B8+'SCC x Atuacao = Serv. Indústria'!B8</f>
        <v>728.28614184591345</v>
      </c>
      <c r="C8" s="10">
        <f>+'SCC x Atuacao = Comércio'!C8+'SCC x Atuacao = Serv. Indústria'!C8</f>
        <v>320.57618317206533</v>
      </c>
      <c r="D8" s="10">
        <f>+'SCC x Atuacao = Comércio'!D8+'SCC x Atuacao = Serv. Indústria'!D8</f>
        <v>15375.107986168498</v>
      </c>
      <c r="E8" s="10">
        <f>+'SCC x Atuacao = Comércio'!E8+'SCC x Atuacao = Serv. Indústria'!E8</f>
        <v>271.69509279899626</v>
      </c>
      <c r="F8" s="10">
        <f>+'SCC x Atuacao = Comércio'!F8+'SCC x Atuacao = Serv. Indústria'!F8</f>
        <v>10053.993645949271</v>
      </c>
      <c r="G8" s="10">
        <f>+'SCC x Atuacao = Comércio'!G8+'SCC x Atuacao = Serv. Indústria'!G8</f>
        <v>2875.4253776456858</v>
      </c>
      <c r="H8" s="10">
        <f>+'SCC x Atuacao = Comércio'!H8+'SCC x Atuacao = Serv. Indústria'!H8</f>
        <v>1301.9731734335564</v>
      </c>
      <c r="I8" s="10">
        <f>+'SCC x Atuacao = Comércio'!I8+'SCC x Atuacao = Serv. Indústria'!I8</f>
        <v>1159.8582525987788</v>
      </c>
      <c r="J8" s="10">
        <f>+'SCC x Atuacao = Comércio'!J8+'SCC x Atuacao = Serv. Indústria'!J8</f>
        <v>186.45627295114465</v>
      </c>
      <c r="K8" s="10">
        <f>+'SCC x Atuacao = Comércio'!K8+'SCC x Atuacao = Serv. Indústria'!K8</f>
        <v>4807.5030833930696</v>
      </c>
      <c r="L8" s="154">
        <f t="shared" si="0"/>
        <v>37080.875209956983</v>
      </c>
      <c r="N8" s="124" t="s">
        <v>532</v>
      </c>
      <c r="O8" s="21">
        <f>+B8/'Total x Ano'!$B$30</f>
        <v>1.3234055874724038E-5</v>
      </c>
      <c r="P8" s="21">
        <f>+C8/'Total x Ano'!$B$30</f>
        <v>5.8253519824663762E-6</v>
      </c>
      <c r="Q8" s="21">
        <f>+D8/'Total x Ano'!$B$30</f>
        <v>2.7938886445531152E-4</v>
      </c>
      <c r="R8" s="21">
        <f>+E8/'Total x Ano'!$B$30</f>
        <v>4.9371089636235189E-6</v>
      </c>
      <c r="S8" s="21">
        <f>+F8/'Total x Ano'!$B$30</f>
        <v>1.8269620418338831E-4</v>
      </c>
      <c r="T8" s="21">
        <f>+G8/'Total x Ano'!$B$30</f>
        <v>5.2250809022552594E-5</v>
      </c>
      <c r="U8" s="21">
        <f>+H8/'Total x Ano'!$B$30</f>
        <v>2.3658813115596755E-5</v>
      </c>
      <c r="V8" s="21">
        <f>+I8/'Total x Ano'!$B$30</f>
        <v>2.1076371002676049E-5</v>
      </c>
      <c r="W8" s="21">
        <f>+J8/'Total x Ano'!$B$30</f>
        <v>3.3881912515511238E-6</v>
      </c>
      <c r="X8" s="21">
        <f>+K8/'Total x Ano'!$B$30</f>
        <v>8.7359570322557249E-5</v>
      </c>
      <c r="Y8" s="21">
        <f>+L8/'Total x Ano'!$B$30</f>
        <v>6.7381534017444756E-4</v>
      </c>
    </row>
    <row r="9" spans="1:25" x14ac:dyDescent="0.25">
      <c r="A9" s="1" t="s">
        <v>533</v>
      </c>
      <c r="B9" s="10">
        <f>+'SCC x Atuacao = Comércio'!B9+'SCC x Atuacao = Serv. Indústria'!B9</f>
        <v>15927.947275487462</v>
      </c>
      <c r="C9" s="10">
        <f>+'SCC x Atuacao = Comércio'!C9+'SCC x Atuacao = Serv. Indústria'!C9</f>
        <v>22589.433960797916</v>
      </c>
      <c r="D9" s="10">
        <f>+'SCC x Atuacao = Comércio'!D9+'SCC x Atuacao = Serv. Indústria'!D9</f>
        <v>167983.5079937327</v>
      </c>
      <c r="E9" s="10">
        <f>+'SCC x Atuacao = Comércio'!E9+'SCC x Atuacao = Serv. Indústria'!E9</f>
        <v>2546.5108845053232</v>
      </c>
      <c r="F9" s="10">
        <f>+'SCC x Atuacao = Comércio'!F9+'SCC x Atuacao = Serv. Indústria'!F9</f>
        <v>125854.77334575739</v>
      </c>
      <c r="G9" s="10">
        <f>+'SCC x Atuacao = Comércio'!G9+'SCC x Atuacao = Serv. Indústria'!G9</f>
        <v>10951.180395560434</v>
      </c>
      <c r="H9" s="10">
        <f>+'SCC x Atuacao = Comércio'!H9+'SCC x Atuacao = Serv. Indústria'!H9</f>
        <v>8248.306748975665</v>
      </c>
      <c r="I9" s="10">
        <f>+'SCC x Atuacao = Comércio'!I9+'SCC x Atuacao = Serv. Indústria'!I9</f>
        <v>9904.6985255603249</v>
      </c>
      <c r="J9" s="10">
        <f>+'SCC x Atuacao = Comércio'!J9+'SCC x Atuacao = Serv. Indústria'!J9</f>
        <v>3699.5941068614297</v>
      </c>
      <c r="K9" s="10">
        <f>+'SCC x Atuacao = Comércio'!K9+'SCC x Atuacao = Serv. Indústria'!K9</f>
        <v>57030.11807849515</v>
      </c>
      <c r="L9" s="154">
        <f t="shared" si="0"/>
        <v>424736.07131573377</v>
      </c>
      <c r="N9" s="124" t="s">
        <v>533</v>
      </c>
      <c r="O9" s="21">
        <f>+B9/'Total x Ano'!$B$30</f>
        <v>2.8943478682594184E-4</v>
      </c>
      <c r="P9" s="21">
        <f>+C9/'Total x Ano'!$B$30</f>
        <v>4.1048403098522564E-4</v>
      </c>
      <c r="Q9" s="21">
        <f>+D9/'Total x Ano'!$B$30</f>
        <v>3.052513295373897E-3</v>
      </c>
      <c r="R9" s="21">
        <f>+E9/'Total x Ano'!$B$30</f>
        <v>4.627393739185905E-5</v>
      </c>
      <c r="S9" s="21">
        <f>+F9/'Total x Ano'!$B$30</f>
        <v>2.2869707479767948E-3</v>
      </c>
      <c r="T9" s="21">
        <f>+G9/'Total x Ano'!$B$30</f>
        <v>1.9899943843733388E-4</v>
      </c>
      <c r="U9" s="21">
        <f>+H9/'Total x Ano'!$B$30</f>
        <v>1.4988415420226747E-4</v>
      </c>
      <c r="V9" s="21">
        <f>+I9/'Total x Ano'!$B$30</f>
        <v>1.7998328703238616E-4</v>
      </c>
      <c r="W9" s="21">
        <f>+J9/'Total x Ano'!$B$30</f>
        <v>6.7227195892960909E-5</v>
      </c>
      <c r="X9" s="21">
        <f>+K9/'Total x Ano'!$B$30</f>
        <v>1.0363231233261579E-3</v>
      </c>
      <c r="Y9" s="21">
        <f>+L9/'Total x Ano'!$B$30</f>
        <v>7.7180939974448243E-3</v>
      </c>
    </row>
    <row r="10" spans="1:25" x14ac:dyDescent="0.25">
      <c r="A10" s="1" t="s">
        <v>534</v>
      </c>
      <c r="B10" s="10">
        <f>+'SCC x Atuacao = Comércio'!B10+'SCC x Atuacao = Serv. Indústria'!B10</f>
        <v>863.99223813768924</v>
      </c>
      <c r="C10" s="10">
        <f>+'SCC x Atuacao = Comércio'!C10+'SCC x Atuacao = Serv. Indústria'!C10</f>
        <v>101.83578723057377</v>
      </c>
      <c r="D10" s="10">
        <f>+'SCC x Atuacao = Comércio'!D10+'SCC x Atuacao = Serv. Indústria'!D10</f>
        <v>24808.869883610812</v>
      </c>
      <c r="E10" s="10">
        <f>+'SCC x Atuacao = Comércio'!E10+'SCC x Atuacao = Serv. Indústria'!E10</f>
        <v>0</v>
      </c>
      <c r="F10" s="10">
        <f>+'SCC x Atuacao = Comércio'!F10+'SCC x Atuacao = Serv. Indústria'!F10</f>
        <v>12266.432362804129</v>
      </c>
      <c r="G10" s="10">
        <f>+'SCC x Atuacao = Comércio'!G10+'SCC x Atuacao = Serv. Indústria'!G10</f>
        <v>513.66302428111953</v>
      </c>
      <c r="H10" s="10">
        <f>+'SCC x Atuacao = Comércio'!H10+'SCC x Atuacao = Serv. Indústria'!H10</f>
        <v>1064.7084837613852</v>
      </c>
      <c r="I10" s="10">
        <f>+'SCC x Atuacao = Comércio'!I10+'SCC x Atuacao = Serv. Indústria'!I10</f>
        <v>635.28672576842291</v>
      </c>
      <c r="J10" s="10">
        <f>+'SCC x Atuacao = Comércio'!J10+'SCC x Atuacao = Serv. Indústria'!J10</f>
        <v>0</v>
      </c>
      <c r="K10" s="10">
        <f>+'SCC x Atuacao = Comércio'!K10+'SCC x Atuacao = Serv. Indústria'!K10</f>
        <v>7431.2136870262157</v>
      </c>
      <c r="L10" s="154">
        <f t="shared" si="0"/>
        <v>47686.002192620363</v>
      </c>
      <c r="N10" s="124" t="s">
        <v>534</v>
      </c>
      <c r="O10" s="21">
        <f>+B10/'Total x Ano'!$B$30</f>
        <v>1.5700039995078229E-5</v>
      </c>
      <c r="P10" s="21">
        <f>+C10/'Total x Ano'!$B$30</f>
        <v>1.8505096016794188E-6</v>
      </c>
      <c r="Q10" s="21">
        <f>+D10/'Total x Ano'!$B$30</f>
        <v>4.5081452380282746E-4</v>
      </c>
      <c r="R10" s="21">
        <f>+E10/'Total x Ano'!$B$30</f>
        <v>0</v>
      </c>
      <c r="S10" s="21">
        <f>+F10/'Total x Ano'!$B$30</f>
        <v>2.2289954723210821E-4</v>
      </c>
      <c r="T10" s="21">
        <f>+G10/'Total x Ano'!$B$30</f>
        <v>9.3340306419757671E-6</v>
      </c>
      <c r="U10" s="21">
        <f>+H10/'Total x Ano'!$B$30</f>
        <v>1.9347356423228564E-5</v>
      </c>
      <c r="V10" s="21">
        <f>+I10/'Total x Ano'!$B$30</f>
        <v>1.154411644299637E-5</v>
      </c>
      <c r="W10" s="21">
        <f>+J10/'Total x Ano'!$B$30</f>
        <v>0</v>
      </c>
      <c r="X10" s="21">
        <f>+K10/'Total x Ano'!$B$30</f>
        <v>1.3503634286086174E-4</v>
      </c>
      <c r="Y10" s="21">
        <f>+L10/'Total x Ano'!$B$30</f>
        <v>8.6652646700075605E-4</v>
      </c>
    </row>
    <row r="11" spans="1:25" x14ac:dyDescent="0.25">
      <c r="A11" s="1" t="s">
        <v>535</v>
      </c>
      <c r="B11" s="10">
        <f>+'SCC x Atuacao = Comércio'!B11+'SCC x Atuacao = Serv. Indústria'!B11</f>
        <v>14301.110483248933</v>
      </c>
      <c r="C11" s="10">
        <f>+'SCC x Atuacao = Comércio'!C11+'SCC x Atuacao = Serv. Indústria'!C11</f>
        <v>970.63571613597469</v>
      </c>
      <c r="D11" s="10">
        <f>+'SCC x Atuacao = Comércio'!D11+'SCC x Atuacao = Serv. Indústria'!D11</f>
        <v>25158.671611819271</v>
      </c>
      <c r="E11" s="10">
        <f>+'SCC x Atuacao = Comércio'!E11+'SCC x Atuacao = Serv. Indústria'!E11</f>
        <v>0</v>
      </c>
      <c r="F11" s="10">
        <f>+'SCC x Atuacao = Comércio'!F11+'SCC x Atuacao = Serv. Indústria'!F11</f>
        <v>38735.456457923778</v>
      </c>
      <c r="G11" s="10">
        <f>+'SCC x Atuacao = Comércio'!G11+'SCC x Atuacao = Serv. Indústria'!G11</f>
        <v>2397.2975942336766</v>
      </c>
      <c r="H11" s="10">
        <f>+'SCC x Atuacao = Comércio'!H11+'SCC x Atuacao = Serv. Indústria'!H11</f>
        <v>1228.060791385147</v>
      </c>
      <c r="I11" s="10">
        <f>+'SCC x Atuacao = Comércio'!I11+'SCC x Atuacao = Serv. Indústria'!I11</f>
        <v>3265.0785106126705</v>
      </c>
      <c r="J11" s="10">
        <f>+'SCC x Atuacao = Comércio'!J11+'SCC x Atuacao = Serv. Indústria'!J11</f>
        <v>0</v>
      </c>
      <c r="K11" s="10">
        <f>+'SCC x Atuacao = Comércio'!K11+'SCC x Atuacao = Serv. Indústria'!K11</f>
        <v>8064.8005619461637</v>
      </c>
      <c r="L11" s="154">
        <f t="shared" si="0"/>
        <v>94121.111727305615</v>
      </c>
      <c r="N11" s="124" t="s">
        <v>535</v>
      </c>
      <c r="O11" s="21">
        <f>+B11/'Total x Ano'!$B$30</f>
        <v>2.5987271256626621E-4</v>
      </c>
      <c r="P11" s="21">
        <f>+C11/'Total x Ano'!$B$30</f>
        <v>1.7637912577586893E-5</v>
      </c>
      <c r="Q11" s="21">
        <f>+D11/'Total x Ano'!$B$30</f>
        <v>4.5717094794739838E-4</v>
      </c>
      <c r="R11" s="21">
        <f>+E11/'Total x Ano'!$B$30</f>
        <v>0</v>
      </c>
      <c r="S11" s="21">
        <f>+F11/'Total x Ano'!$B$30</f>
        <v>7.0388157297322567E-4</v>
      </c>
      <c r="T11" s="21">
        <f>+G11/'Total x Ano'!$B$30</f>
        <v>4.3562507217310728E-5</v>
      </c>
      <c r="U11" s="21">
        <f>+H11/'Total x Ano'!$B$30</f>
        <v>2.2315713834065248E-5</v>
      </c>
      <c r="V11" s="21">
        <f>+I11/'Total x Ano'!$B$30</f>
        <v>5.9331393201150593E-5</v>
      </c>
      <c r="W11" s="21">
        <f>+J11/'Total x Ano'!$B$30</f>
        <v>0</v>
      </c>
      <c r="X11" s="21">
        <f>+K11/'Total x Ano'!$B$30</f>
        <v>1.4654957045424964E-4</v>
      </c>
      <c r="Y11" s="21">
        <f>+L11/'Total x Ano'!$B$30</f>
        <v>1.7103223307712535E-3</v>
      </c>
    </row>
    <row r="12" spans="1:25" x14ac:dyDescent="0.25">
      <c r="A12" s="1" t="s">
        <v>536</v>
      </c>
      <c r="B12" s="10">
        <f>+'SCC x Atuacao = Comércio'!B12+'SCC x Atuacao = Serv. Indústria'!B12</f>
        <v>11616.432796278612</v>
      </c>
      <c r="C12" s="10">
        <f>+'SCC x Atuacao = Comércio'!C12+'SCC x Atuacao = Serv. Indústria'!C12</f>
        <v>3701.5380555034485</v>
      </c>
      <c r="D12" s="10">
        <f>+'SCC x Atuacao = Comércio'!D12+'SCC x Atuacao = Serv. Indústria'!D12</f>
        <v>103448.65936994046</v>
      </c>
      <c r="E12" s="10">
        <f>+'SCC x Atuacao = Comércio'!E12+'SCC x Atuacao = Serv. Indústria'!E12</f>
        <v>106.67119836596957</v>
      </c>
      <c r="F12" s="10">
        <f>+'SCC x Atuacao = Comércio'!F12+'SCC x Atuacao = Serv. Indústria'!F12</f>
        <v>51162.948222188868</v>
      </c>
      <c r="G12" s="10">
        <f>+'SCC x Atuacao = Comércio'!G12+'SCC x Atuacao = Serv. Indústria'!G12</f>
        <v>3270.4594250870077</v>
      </c>
      <c r="H12" s="10">
        <f>+'SCC x Atuacao = Comércio'!H12+'SCC x Atuacao = Serv. Indústria'!H12</f>
        <v>2410.3795529655217</v>
      </c>
      <c r="I12" s="10">
        <f>+'SCC x Atuacao = Comércio'!I12+'SCC x Atuacao = Serv. Indústria'!I12</f>
        <v>6675.4638871014577</v>
      </c>
      <c r="J12" s="10">
        <f>+'SCC x Atuacao = Comércio'!J12+'SCC x Atuacao = Serv. Indústria'!J12</f>
        <v>580.30467157657768</v>
      </c>
      <c r="K12" s="10">
        <f>+'SCC x Atuacao = Comércio'!K12+'SCC x Atuacao = Serv. Indústria'!K12</f>
        <v>19305.755757212075</v>
      </c>
      <c r="L12" s="154">
        <f t="shared" si="0"/>
        <v>202278.61293621996</v>
      </c>
      <c r="N12" s="124" t="s">
        <v>536</v>
      </c>
      <c r="O12" s="21">
        <f>+B12/'Total x Ano'!$B$30</f>
        <v>2.1108807631747272E-4</v>
      </c>
      <c r="P12" s="21">
        <f>+C12/'Total x Ano'!$B$30</f>
        <v>6.7262520367048612E-5</v>
      </c>
      <c r="Q12" s="21">
        <f>+D12/'Total x Ano'!$B$30</f>
        <v>1.8798179171679765E-3</v>
      </c>
      <c r="R12" s="21">
        <f>+E12/'Total x Ano'!$B$30</f>
        <v>1.9383763033317342E-6</v>
      </c>
      <c r="S12" s="21">
        <f>+F12/'Total x Ano'!$B$30</f>
        <v>9.2970781205845856E-4</v>
      </c>
      <c r="T12" s="21">
        <f>+G12/'Total x Ano'!$B$30</f>
        <v>5.9429172519908457E-5</v>
      </c>
      <c r="U12" s="21">
        <f>+H12/'Total x Ano'!$B$30</f>
        <v>4.3800226106714922E-5</v>
      </c>
      <c r="V12" s="21">
        <f>+I12/'Total x Ano'!$B$30</f>
        <v>1.2130323096315954E-4</v>
      </c>
      <c r="W12" s="21">
        <f>+J12/'Total x Ano'!$B$30</f>
        <v>1.0545009724533046E-5</v>
      </c>
      <c r="X12" s="21">
        <f>+K12/'Total x Ano'!$B$30</f>
        <v>3.5081465335471903E-4</v>
      </c>
      <c r="Y12" s="21">
        <f>+L12/'Total x Ano'!$B$30</f>
        <v>3.6757069948833224E-3</v>
      </c>
    </row>
    <row r="13" spans="1:25" x14ac:dyDescent="0.25">
      <c r="A13" s="1" t="s">
        <v>537</v>
      </c>
      <c r="B13" s="10">
        <f>+'SCC x Atuacao = Comércio'!B13+'SCC x Atuacao = Serv. Indústria'!B13</f>
        <v>8178.6436688619888</v>
      </c>
      <c r="C13" s="10">
        <f>+'SCC x Atuacao = Comércio'!C13+'SCC x Atuacao = Serv. Indústria'!C13</f>
        <v>14696.332115610263</v>
      </c>
      <c r="D13" s="10">
        <f>+'SCC x Atuacao = Comércio'!D13+'SCC x Atuacao = Serv. Indústria'!D13</f>
        <v>54045.471402125047</v>
      </c>
      <c r="E13" s="10">
        <f>+'SCC x Atuacao = Comércio'!E13+'SCC x Atuacao = Serv. Indústria'!E13</f>
        <v>36.663400306682732</v>
      </c>
      <c r="F13" s="10">
        <f>+'SCC x Atuacao = Comércio'!F13+'SCC x Atuacao = Serv. Indústria'!F13</f>
        <v>39385.675824853402</v>
      </c>
      <c r="G13" s="10">
        <f>+'SCC x Atuacao = Comércio'!G13+'SCC x Atuacao = Serv. Indústria'!G13</f>
        <v>3146.8954663280165</v>
      </c>
      <c r="H13" s="10">
        <f>+'SCC x Atuacao = Comércio'!H13+'SCC x Atuacao = Serv. Indústria'!H13</f>
        <v>4125.7494047641885</v>
      </c>
      <c r="I13" s="10">
        <f>+'SCC x Atuacao = Comércio'!I13+'SCC x Atuacao = Serv. Indústria'!I13</f>
        <v>4228.9529548441105</v>
      </c>
      <c r="J13" s="10">
        <f>+'SCC x Atuacao = Comércio'!J13+'SCC x Atuacao = Serv. Indústria'!J13</f>
        <v>1394.9675961055113</v>
      </c>
      <c r="K13" s="10">
        <f>+'SCC x Atuacao = Comércio'!K13+'SCC x Atuacao = Serv. Indústria'!K13</f>
        <v>7896.0176007625441</v>
      </c>
      <c r="L13" s="154">
        <f t="shared" si="0"/>
        <v>137135.36943456178</v>
      </c>
      <c r="N13" s="124" t="s">
        <v>537</v>
      </c>
      <c r="O13" s="21">
        <f>+B13/'Total x Ano'!$B$30</f>
        <v>1.4861827113562959E-4</v>
      </c>
      <c r="P13" s="21">
        <f>+C13/'Total x Ano'!$B$30</f>
        <v>2.6705448476409022E-4</v>
      </c>
      <c r="Q13" s="21">
        <f>+D13/'Total x Ano'!$B$30</f>
        <v>9.8208759883673495E-4</v>
      </c>
      <c r="R13" s="21">
        <f>+E13/'Total x Ano'!$B$30</f>
        <v>6.6622919253442378E-7</v>
      </c>
      <c r="S13" s="21">
        <f>+F13/'Total x Ano'!$B$30</f>
        <v>7.156970379921866E-4</v>
      </c>
      <c r="T13" s="21">
        <f>+G13/'Total x Ano'!$B$30</f>
        <v>5.7183829322557653E-5</v>
      </c>
      <c r="U13" s="21">
        <f>+H13/'Total x Ano'!$B$30</f>
        <v>7.4971079374610357E-5</v>
      </c>
      <c r="V13" s="21">
        <f>+I13/'Total x Ano'!$B$30</f>
        <v>7.6846443286885012E-5</v>
      </c>
      <c r="W13" s="21">
        <f>+J13/'Total x Ano'!$B$30</f>
        <v>2.5348661809626607E-5</v>
      </c>
      <c r="X13" s="21">
        <f>+K13/'Total x Ano'!$B$30</f>
        <v>1.4348252989057243E-4</v>
      </c>
      <c r="Y13" s="21">
        <f>+L13/'Total x Ano'!$B$30</f>
        <v>2.4919561656054283E-3</v>
      </c>
    </row>
    <row r="14" spans="1:25" x14ac:dyDescent="0.25">
      <c r="A14" s="1" t="s">
        <v>538</v>
      </c>
      <c r="B14" s="10">
        <f>+'SCC x Atuacao = Comércio'!B14+'SCC x Atuacao = Serv. Indústria'!B14</f>
        <v>37973.124443321183</v>
      </c>
      <c r="C14" s="10">
        <f>+'SCC x Atuacao = Comércio'!C14+'SCC x Atuacao = Serv. Indústria'!C14</f>
        <v>16255.122660742318</v>
      </c>
      <c r="D14" s="10">
        <f>+'SCC x Atuacao = Comércio'!D14+'SCC x Atuacao = Serv. Indústria'!D14</f>
        <v>247210.31838589255</v>
      </c>
      <c r="E14" s="10">
        <f>+'SCC x Atuacao = Comércio'!E14+'SCC x Atuacao = Serv. Indústria'!E14</f>
        <v>527.70828446043413</v>
      </c>
      <c r="F14" s="10">
        <f>+'SCC x Atuacao = Comércio'!F14+'SCC x Atuacao = Serv. Indústria'!F14</f>
        <v>224115.96525929688</v>
      </c>
      <c r="G14" s="10">
        <f>+'SCC x Atuacao = Comércio'!G14+'SCC x Atuacao = Serv. Indústria'!G14</f>
        <v>13803.156585707367</v>
      </c>
      <c r="H14" s="10">
        <f>+'SCC x Atuacao = Comércio'!H14+'SCC x Atuacao = Serv. Indústria'!H14</f>
        <v>21636.712921257746</v>
      </c>
      <c r="I14" s="10">
        <f>+'SCC x Atuacao = Comércio'!I14+'SCC x Atuacao = Serv. Indústria'!I14</f>
        <v>13398.857876189883</v>
      </c>
      <c r="J14" s="10">
        <f>+'SCC x Atuacao = Comércio'!J14+'SCC x Atuacao = Serv. Indústria'!J14</f>
        <v>244.03163438010768</v>
      </c>
      <c r="K14" s="10">
        <f>+'SCC x Atuacao = Comércio'!K14+'SCC x Atuacao = Serv. Indústria'!K14</f>
        <v>44711.907051152368</v>
      </c>
      <c r="L14" s="154">
        <f t="shared" si="0"/>
        <v>619876.90510240069</v>
      </c>
      <c r="N14" s="124" t="s">
        <v>538</v>
      </c>
      <c r="O14" s="21">
        <f>+B14/'Total x Ano'!$B$30</f>
        <v>6.9002885232311039E-4</v>
      </c>
      <c r="P14" s="21">
        <f>+C14/'Total x Ano'!$B$30</f>
        <v>2.9538005624754946E-4</v>
      </c>
      <c r="Q14" s="21">
        <f>+D14/'Total x Ano'!$B$30</f>
        <v>4.4921837425534955E-3</v>
      </c>
      <c r="R14" s="21">
        <f>+E14/'Total x Ano'!$B$30</f>
        <v>9.5892541692516881E-6</v>
      </c>
      <c r="S14" s="21">
        <f>+F14/'Total x Ano'!$B$30</f>
        <v>4.0725245700017282E-3</v>
      </c>
      <c r="T14" s="21">
        <f>+G14/'Total x Ano'!$B$30</f>
        <v>2.5082414041247128E-4</v>
      </c>
      <c r="U14" s="21">
        <f>+H14/'Total x Ano'!$B$30</f>
        <v>3.9317165505789762E-4</v>
      </c>
      <c r="V14" s="21">
        <f>+I14/'Total x Ano'!$B$30</f>
        <v>2.4347742405415667E-4</v>
      </c>
      <c r="W14" s="21">
        <f>+J14/'Total x Ano'!$B$30</f>
        <v>4.4344222676007715E-6</v>
      </c>
      <c r="X14" s="21">
        <f>+K14/'Total x Ano'!$B$30</f>
        <v>8.1248267978935513E-4</v>
      </c>
      <c r="Y14" s="21">
        <f>+L14/'Total x Ano'!$B$30</f>
        <v>1.1264096796876615E-2</v>
      </c>
    </row>
    <row r="15" spans="1:25" x14ac:dyDescent="0.25">
      <c r="A15" s="1" t="s">
        <v>539</v>
      </c>
      <c r="B15" s="10">
        <f>+'SCC x Atuacao = Comércio'!B15+'SCC x Atuacao = Serv. Indústria'!B15</f>
        <v>8791.1899419473229</v>
      </c>
      <c r="C15" s="10">
        <f>+'SCC x Atuacao = Comércio'!C15+'SCC x Atuacao = Serv. Indústria'!C15</f>
        <v>7789.3426770175101</v>
      </c>
      <c r="D15" s="10">
        <f>+'SCC x Atuacao = Comércio'!D15+'SCC x Atuacao = Serv. Indústria'!D15</f>
        <v>100820.96880818988</v>
      </c>
      <c r="E15" s="10">
        <f>+'SCC x Atuacao = Comércio'!E15+'SCC x Atuacao = Serv. Indústria'!E15</f>
        <v>531.04040865258366</v>
      </c>
      <c r="F15" s="10">
        <f>+'SCC x Atuacao = Comércio'!F15+'SCC x Atuacao = Serv. Indústria'!F15</f>
        <v>74307.360335047444</v>
      </c>
      <c r="G15" s="10">
        <f>+'SCC x Atuacao = Comércio'!G15+'SCC x Atuacao = Serv. Indústria'!G15</f>
        <v>7581.3616810527656</v>
      </c>
      <c r="H15" s="10">
        <f>+'SCC x Atuacao = Comércio'!H15+'SCC x Atuacao = Serv. Indústria'!H15</f>
        <v>7082.2344827287798</v>
      </c>
      <c r="I15" s="10">
        <f>+'SCC x Atuacao = Comércio'!I15+'SCC x Atuacao = Serv. Indústria'!I15</f>
        <v>5694.6309568068818</v>
      </c>
      <c r="J15" s="10">
        <f>+'SCC x Atuacao = Comércio'!J15+'SCC x Atuacao = Serv. Indústria'!J15</f>
        <v>3098.2878709749348</v>
      </c>
      <c r="K15" s="10">
        <f>+'SCC x Atuacao = Comércio'!K15+'SCC x Atuacao = Serv. Indústria'!K15</f>
        <v>28985.296398827719</v>
      </c>
      <c r="L15" s="154">
        <f t="shared" si="0"/>
        <v>244681.71356124585</v>
      </c>
      <c r="N15" s="124" t="s">
        <v>539</v>
      </c>
      <c r="O15" s="21">
        <f>+B15/'Total x Ano'!$B$30</f>
        <v>1.5974915931004773E-4</v>
      </c>
      <c r="P15" s="21">
        <f>+C15/'Total x Ano'!$B$30</f>
        <v>1.4154408589149331E-4</v>
      </c>
      <c r="Q15" s="21">
        <f>+D15/'Total x Ano'!$B$30</f>
        <v>1.8320688227975255E-3</v>
      </c>
      <c r="R15" s="21">
        <f>+E15/'Total x Ano'!$B$30</f>
        <v>9.6498038834459706E-6</v>
      </c>
      <c r="S15" s="21">
        <f>+F15/'Total x Ano'!$B$30</f>
        <v>1.3502766317711014E-3</v>
      </c>
      <c r="T15" s="21">
        <f>+G15/'Total x Ano'!$B$30</f>
        <v>1.3776475801014453E-4</v>
      </c>
      <c r="U15" s="21">
        <f>+H15/'Total x Ano'!$B$30</f>
        <v>1.2869486521433784E-4</v>
      </c>
      <c r="V15" s="21">
        <f>+I15/'Total x Ano'!$B$30</f>
        <v>1.0348001964900819E-4</v>
      </c>
      <c r="W15" s="21">
        <f>+J15/'Total x Ano'!$B$30</f>
        <v>5.6300556120065823E-5</v>
      </c>
      <c r="X15" s="21">
        <f>+K15/'Total x Ano'!$B$30</f>
        <v>5.2670648258563437E-4</v>
      </c>
      <c r="Y15" s="21">
        <f>+L15/'Total x Ano'!$B$30</f>
        <v>4.4462351852328054E-3</v>
      </c>
    </row>
    <row r="16" spans="1:25" x14ac:dyDescent="0.25">
      <c r="A16" s="1" t="s">
        <v>540</v>
      </c>
      <c r="B16" s="10">
        <f>+'SCC x Atuacao = Comércio'!B16+'SCC x Atuacao = Serv. Indústria'!B16</f>
        <v>7453.5832736753619</v>
      </c>
      <c r="C16" s="10">
        <f>+'SCC x Atuacao = Comércio'!C16+'SCC x Atuacao = Serv. Indústria'!C16</f>
        <v>2214.296796805319</v>
      </c>
      <c r="D16" s="10">
        <f>+'SCC x Atuacao = Comércio'!D16+'SCC x Atuacao = Serv. Indústria'!D16</f>
        <v>117294.43192306929</v>
      </c>
      <c r="E16" s="10">
        <f>+'SCC x Atuacao = Comércio'!E16+'SCC x Atuacao = Serv. Indústria'!E16</f>
        <v>258.13195026872097</v>
      </c>
      <c r="F16" s="10">
        <f>+'SCC x Atuacao = Comércio'!F16+'SCC x Atuacao = Serv. Indústria'!F16</f>
        <v>60065.209921937188</v>
      </c>
      <c r="G16" s="10">
        <f>+'SCC x Atuacao = Comércio'!G16+'SCC x Atuacao = Serv. Indústria'!G16</f>
        <v>4110.864199163816</v>
      </c>
      <c r="H16" s="10">
        <f>+'SCC x Atuacao = Comércio'!H16+'SCC x Atuacao = Serv. Indústria'!H16</f>
        <v>4888.1472200006847</v>
      </c>
      <c r="I16" s="10">
        <f>+'SCC x Atuacao = Comércio'!I16+'SCC x Atuacao = Serv. Indústria'!I16</f>
        <v>4591.0715906160613</v>
      </c>
      <c r="J16" s="10">
        <f>+'SCC x Atuacao = Comércio'!J16+'SCC x Atuacao = Serv. Indústria'!J16</f>
        <v>217.85086654523025</v>
      </c>
      <c r="K16" s="10">
        <f>+'SCC x Atuacao = Comércio'!K16+'SCC x Atuacao = Serv. Indústria'!K16</f>
        <v>14365.163418820084</v>
      </c>
      <c r="L16" s="154">
        <f t="shared" si="0"/>
        <v>215458.75116090174</v>
      </c>
      <c r="N16" s="124" t="s">
        <v>540</v>
      </c>
      <c r="O16" s="21">
        <f>+B16/'Total x Ano'!$B$30</f>
        <v>1.3544283193514092E-4</v>
      </c>
      <c r="P16" s="21">
        <f>+C16/'Total x Ano'!$B$30</f>
        <v>4.0237107159378093E-5</v>
      </c>
      <c r="Q16" s="21">
        <f>+D16/'Total x Ano'!$B$30</f>
        <v>2.1314164538810305E-3</v>
      </c>
      <c r="R16" s="21">
        <f>+E16/'Total x Ano'!$B$30</f>
        <v>4.6906462400193594E-6</v>
      </c>
      <c r="S16" s="21">
        <f>+F16/'Total x Ano'!$B$30</f>
        <v>1.0914753124632805E-3</v>
      </c>
      <c r="T16" s="21">
        <f>+G16/'Total x Ano'!$B$30</f>
        <v>7.4700592774216187E-5</v>
      </c>
      <c r="U16" s="21">
        <f>+H16/'Total x Ano'!$B$30</f>
        <v>8.8824995721328403E-5</v>
      </c>
      <c r="V16" s="21">
        <f>+I16/'Total x Ano'!$B$30</f>
        <v>8.3426684189091772E-5</v>
      </c>
      <c r="W16" s="21">
        <f>+J16/'Total x Ano'!$B$30</f>
        <v>3.9586782921740749E-6</v>
      </c>
      <c r="X16" s="21">
        <f>+K16/'Total x Ano'!$B$30</f>
        <v>2.6103665085862505E-4</v>
      </c>
      <c r="Y16" s="21">
        <f>+L16/'Total x Ano'!$B$30</f>
        <v>3.9152099535142842E-3</v>
      </c>
    </row>
    <row r="17" spans="1:25" x14ac:dyDescent="0.25">
      <c r="A17" s="1" t="s">
        <v>541</v>
      </c>
      <c r="B17" s="10">
        <f>+'SCC x Atuacao = Comércio'!B17+'SCC x Atuacao = Serv. Indústria'!B17</f>
        <v>316828.20348842698</v>
      </c>
      <c r="C17" s="10">
        <f>+'SCC x Atuacao = Comércio'!C17+'SCC x Atuacao = Serv. Indústria'!C17</f>
        <v>13196.160241619233</v>
      </c>
      <c r="D17" s="10">
        <f>+'SCC x Atuacao = Comércio'!D17+'SCC x Atuacao = Serv. Indústria'!D17</f>
        <v>276320.6228754748</v>
      </c>
      <c r="E17" s="10">
        <f>+'SCC x Atuacao = Comércio'!E17+'SCC x Atuacao = Serv. Indústria'!E17</f>
        <v>1676.9484244189887</v>
      </c>
      <c r="F17" s="10">
        <f>+'SCC x Atuacao = Comércio'!F17+'SCC x Atuacao = Serv. Indústria'!F17</f>
        <v>401068.7762768364</v>
      </c>
      <c r="G17" s="10">
        <f>+'SCC x Atuacao = Comércio'!G17+'SCC x Atuacao = Serv. Indústria'!G17</f>
        <v>12346.328865375648</v>
      </c>
      <c r="H17" s="10">
        <f>+'SCC x Atuacao = Comércio'!H17+'SCC x Atuacao = Serv. Indústria'!H17</f>
        <v>22227.922764459781</v>
      </c>
      <c r="I17" s="10">
        <f>+'SCC x Atuacao = Comércio'!I17+'SCC x Atuacao = Serv. Indústria'!I17</f>
        <v>23946.707739815487</v>
      </c>
      <c r="J17" s="10">
        <f>+'SCC x Atuacao = Comércio'!J17+'SCC x Atuacao = Serv. Indústria'!J17</f>
        <v>1618.41913887799</v>
      </c>
      <c r="K17" s="10">
        <f>+'SCC x Atuacao = Comércio'!K17+'SCC x Atuacao = Serv. Indústria'!K17</f>
        <v>111006.13421939148</v>
      </c>
      <c r="L17" s="154">
        <f t="shared" si="0"/>
        <v>1180236.2240346968</v>
      </c>
      <c r="N17" s="124" t="s">
        <v>541</v>
      </c>
      <c r="O17" s="21">
        <f>+B17/'Total x Ano'!$B$30</f>
        <v>5.7572455477827751E-3</v>
      </c>
      <c r="P17" s="21">
        <f>+C17/'Total x Ano'!$B$30</f>
        <v>2.397941028051991E-4</v>
      </c>
      <c r="Q17" s="21">
        <f>+D17/'Total x Ano'!$B$30</f>
        <v>5.0211618103894609E-3</v>
      </c>
      <c r="R17" s="21">
        <f>+E17/'Total x Ano'!$B$30</f>
        <v>3.0472678076149316E-5</v>
      </c>
      <c r="S17" s="21">
        <f>+F17/'Total x Ano'!$B$30</f>
        <v>7.2880236075916352E-3</v>
      </c>
      <c r="T17" s="21">
        <f>+G17/'Total x Ano'!$B$30</f>
        <v>2.2435138699463143E-4</v>
      </c>
      <c r="U17" s="21">
        <f>+H17/'Total x Ano'!$B$30</f>
        <v>4.0391482817223371E-4</v>
      </c>
      <c r="V17" s="21">
        <f>+I17/'Total x Ano'!$B$30</f>
        <v>4.3514773937776663E-4</v>
      </c>
      <c r="W17" s="21">
        <f>+J17/'Total x Ano'!$B$30</f>
        <v>2.940911282253347E-5</v>
      </c>
      <c r="X17" s="21">
        <f>+K17/'Total x Ano'!$B$30</f>
        <v>2.0171486154783353E-3</v>
      </c>
      <c r="Y17" s="21">
        <f>+L17/'Total x Ano'!$B$30</f>
        <v>2.1446669429490722E-2</v>
      </c>
    </row>
    <row r="18" spans="1:25" x14ac:dyDescent="0.25">
      <c r="A18" s="1" t="s">
        <v>542</v>
      </c>
      <c r="B18" s="10">
        <f>+'SCC x Atuacao = Comércio'!B18+'SCC x Atuacao = Serv. Indústria'!B18</f>
        <v>3427.3350038891049</v>
      </c>
      <c r="C18" s="10">
        <f>+'SCC x Atuacao = Comércio'!C18+'SCC x Atuacao = Serv. Indústria'!C18</f>
        <v>698.00924369333632</v>
      </c>
      <c r="D18" s="10">
        <f>+'SCC x Atuacao = Comércio'!D18+'SCC x Atuacao = Serv. Indústria'!D18</f>
        <v>81395.996664871665</v>
      </c>
      <c r="E18" s="10">
        <f>+'SCC x Atuacao = Comércio'!E18+'SCC x Atuacao = Serv. Indústria'!E18</f>
        <v>146.65360122673093</v>
      </c>
      <c r="F18" s="10">
        <f>+'SCC x Atuacao = Comércio'!F18+'SCC x Atuacao = Serv. Indústria'!F18</f>
        <v>49698.320775272266</v>
      </c>
      <c r="G18" s="10">
        <f>+'SCC x Atuacao = Comércio'!G18+'SCC x Atuacao = Serv. Indústria'!G18</f>
        <v>3147.4976320592041</v>
      </c>
      <c r="H18" s="10">
        <f>+'SCC x Atuacao = Comércio'!H18+'SCC x Atuacao = Serv. Indústria'!H18</f>
        <v>2668.53073526343</v>
      </c>
      <c r="I18" s="10">
        <f>+'SCC x Atuacao = Comércio'!I18+'SCC x Atuacao = Serv. Indústria'!I18</f>
        <v>2813.6070471555768</v>
      </c>
      <c r="J18" s="10">
        <f>+'SCC x Atuacao = Comércio'!J18+'SCC x Atuacao = Serv. Indústria'!J18</f>
        <v>129.0208136091606</v>
      </c>
      <c r="K18" s="10">
        <f>+'SCC x Atuacao = Comércio'!K18+'SCC x Atuacao = Serv. Indústria'!K18</f>
        <v>6677.7725365714614</v>
      </c>
      <c r="L18" s="154">
        <f t="shared" si="0"/>
        <v>150802.74405361194</v>
      </c>
      <c r="N18" s="124" t="s">
        <v>542</v>
      </c>
      <c r="O18" s="21">
        <f>+B18/'Total x Ano'!$B$30</f>
        <v>6.2279838015182818E-5</v>
      </c>
      <c r="P18" s="21">
        <f>+C18/'Total x Ano'!$B$30</f>
        <v>1.2683879043336094E-5</v>
      </c>
      <c r="Q18" s="21">
        <f>+D18/'Total x Ano'!$B$30</f>
        <v>1.4790878281872768E-3</v>
      </c>
      <c r="R18" s="21">
        <f>+E18/'Total x Ano'!$B$30</f>
        <v>2.6649167701376951E-6</v>
      </c>
      <c r="S18" s="21">
        <f>+F18/'Total x Ano'!$B$30</f>
        <v>9.0309332586348484E-4</v>
      </c>
      <c r="T18" s="21">
        <f>+G18/'Total x Ano'!$B$30</f>
        <v>5.7194771580654425E-5</v>
      </c>
      <c r="U18" s="21">
        <f>+H18/'Total x Ano'!$B$30</f>
        <v>4.8491221821664837E-5</v>
      </c>
      <c r="V18" s="21">
        <f>+I18/'Total x Ano'!$B$30</f>
        <v>5.1127476869458642E-5</v>
      </c>
      <c r="W18" s="21">
        <f>+J18/'Total x Ano'!$B$30</f>
        <v>2.344502467091078E-6</v>
      </c>
      <c r="X18" s="21">
        <f>+K18/'Total x Ano'!$B$30</f>
        <v>1.2134518260047031E-4</v>
      </c>
      <c r="Y18" s="21">
        <f>+L18/'Total x Ano'!$B$30</f>
        <v>2.7403129432187574E-3</v>
      </c>
    </row>
    <row r="19" spans="1:25" x14ac:dyDescent="0.25">
      <c r="A19" s="1" t="s">
        <v>543</v>
      </c>
      <c r="B19" s="10">
        <f>+'SCC x Atuacao = Comércio'!B19+'SCC x Atuacao = Serv. Indústria'!B19</f>
        <v>10148.327240898798</v>
      </c>
      <c r="C19" s="10">
        <f>+'SCC x Atuacao = Comércio'!C19+'SCC x Atuacao = Serv. Indústria'!C19</f>
        <v>3645.2373734173038</v>
      </c>
      <c r="D19" s="10">
        <f>+'SCC x Atuacao = Comércio'!D19+'SCC x Atuacao = Serv. Indústria'!D19</f>
        <v>115290.47647201926</v>
      </c>
      <c r="E19" s="10">
        <f>+'SCC x Atuacao = Comércio'!E19+'SCC x Atuacao = Serv. Indústria'!E19</f>
        <v>5242.3745683610541</v>
      </c>
      <c r="F19" s="10">
        <f>+'SCC x Atuacao = Comércio'!F19+'SCC x Atuacao = Serv. Indústria'!F19</f>
        <v>52689.076985053493</v>
      </c>
      <c r="G19" s="10">
        <f>+'SCC x Atuacao = Comércio'!G19+'SCC x Atuacao = Serv. Indústria'!G19</f>
        <v>3482.9549625445534</v>
      </c>
      <c r="H19" s="10">
        <f>+'SCC x Atuacao = Comércio'!H19+'SCC x Atuacao = Serv. Indústria'!H19</f>
        <v>13486.284436782455</v>
      </c>
      <c r="I19" s="10">
        <f>+'SCC x Atuacao = Comércio'!I19+'SCC x Atuacao = Serv. Indústria'!I19</f>
        <v>3211.9431916261087</v>
      </c>
      <c r="J19" s="10">
        <f>+'SCC x Atuacao = Comércio'!J19+'SCC x Atuacao = Serv. Indústria'!J19</f>
        <v>868.10976123772991</v>
      </c>
      <c r="K19" s="10">
        <f>+'SCC x Atuacao = Comércio'!K19+'SCC x Atuacao = Serv. Indústria'!K19</f>
        <v>13752.203405019154</v>
      </c>
      <c r="L19" s="154">
        <f t="shared" si="0"/>
        <v>221816.98839695987</v>
      </c>
      <c r="N19" s="124" t="s">
        <v>543</v>
      </c>
      <c r="O19" s="21">
        <f>+B19/'Total x Ano'!$B$30</f>
        <v>1.8441038765427159E-4</v>
      </c>
      <c r="P19" s="21">
        <f>+C19/'Total x Ano'!$B$30</f>
        <v>6.6239452194112328E-5</v>
      </c>
      <c r="Q19" s="21">
        <f>+D19/'Total x Ano'!$B$30</f>
        <v>2.0950015657129882E-3</v>
      </c>
      <c r="R19" s="21">
        <f>+E19/'Total x Ano'!$B$30</f>
        <v>9.5261840048304906E-5</v>
      </c>
      <c r="S19" s="21">
        <f>+F19/'Total x Ano'!$B$30</f>
        <v>9.5743986977492551E-4</v>
      </c>
      <c r="T19" s="21">
        <f>+G19/'Total x Ano'!$B$30</f>
        <v>6.3290536418327467E-5</v>
      </c>
      <c r="U19" s="21">
        <f>+H19/'Total x Ano'!$B$30</f>
        <v>2.4506609630993307E-4</v>
      </c>
      <c r="V19" s="21">
        <f>+I19/'Total x Ano'!$B$30</f>
        <v>5.8365844442242281E-5</v>
      </c>
      <c r="W19" s="21">
        <f>+J19/'Total x Ano'!$B$30</f>
        <v>1.5774861590108569E-5</v>
      </c>
      <c r="X19" s="21">
        <f>+K19/'Total x Ano'!$B$30</f>
        <v>2.4989824439238006E-4</v>
      </c>
      <c r="Y19" s="21">
        <f>+L19/'Total x Ano'!$B$30</f>
        <v>4.030748698537593E-3</v>
      </c>
    </row>
    <row r="20" spans="1:25" x14ac:dyDescent="0.25">
      <c r="A20" s="1" t="s">
        <v>544</v>
      </c>
      <c r="B20" s="10">
        <f>+'SCC x Atuacao = Comércio'!B20+'SCC x Atuacao = Serv. Indústria'!B20</f>
        <v>65599.019682714366</v>
      </c>
      <c r="C20" s="10">
        <f>+'SCC x Atuacao = Comércio'!C20+'SCC x Atuacao = Serv. Indústria'!C20</f>
        <v>25729.78369527504</v>
      </c>
      <c r="D20" s="10">
        <f>+'SCC x Atuacao = Comércio'!D20+'SCC x Atuacao = Serv. Indústria'!D20</f>
        <v>395054.06960551545</v>
      </c>
      <c r="E20" s="10">
        <f>+'SCC x Atuacao = Comércio'!E20+'SCC x Atuacao = Serv. Indústria'!E20</f>
        <v>841.30231112991203</v>
      </c>
      <c r="F20" s="10">
        <f>+'SCC x Atuacao = Comércio'!F20+'SCC x Atuacao = Serv. Indústria'!F20</f>
        <v>340423.14653413498</v>
      </c>
      <c r="G20" s="10">
        <f>+'SCC x Atuacao = Comércio'!G20+'SCC x Atuacao = Serv. Indústria'!G20</f>
        <v>44292.296344693204</v>
      </c>
      <c r="H20" s="10">
        <f>+'SCC x Atuacao = Comércio'!H20+'SCC x Atuacao = Serv. Indústria'!H20</f>
        <v>29475.82626239003</v>
      </c>
      <c r="I20" s="10">
        <f>+'SCC x Atuacao = Comércio'!I20+'SCC x Atuacao = Serv. Indústria'!I20</f>
        <v>32688.962213900119</v>
      </c>
      <c r="J20" s="10">
        <f>+'SCC x Atuacao = Comércio'!J20+'SCC x Atuacao = Serv. Indústria'!J20</f>
        <v>10183.082886023109</v>
      </c>
      <c r="K20" s="10">
        <f>+'SCC x Atuacao = Comércio'!K20+'SCC x Atuacao = Serv. Indústria'!K20</f>
        <v>138451.11200667292</v>
      </c>
      <c r="L20" s="154">
        <f t="shared" si="0"/>
        <v>1082738.6015424491</v>
      </c>
      <c r="N20" s="124" t="s">
        <v>544</v>
      </c>
      <c r="O20" s="21">
        <f>+B20/'Total x Ano'!$B$30</f>
        <v>1.1920329688105476E-3</v>
      </c>
      <c r="P20" s="21">
        <f>+C20/'Total x Ano'!$B$30</f>
        <v>4.6754891450327284E-4</v>
      </c>
      <c r="Q20" s="21">
        <f>+D20/'Total x Ano'!$B$30</f>
        <v>7.178727330229299E-3</v>
      </c>
      <c r="R20" s="21">
        <f>+E20/'Total x Ano'!$B$30</f>
        <v>1.5287729854103631E-5</v>
      </c>
      <c r="S20" s="21">
        <f>+F20/'Total x Ano'!$B$30</f>
        <v>6.1860011929696871E-3</v>
      </c>
      <c r="T20" s="21">
        <f>+G20/'Total x Ano'!$B$30</f>
        <v>8.048577213892982E-4</v>
      </c>
      <c r="U20" s="21">
        <f>+H20/'Total x Ano'!$B$30</f>
        <v>5.3562014886267013E-4</v>
      </c>
      <c r="V20" s="21">
        <f>+I20/'Total x Ano'!$B$30</f>
        <v>5.9400766754810167E-4</v>
      </c>
      <c r="W20" s="21">
        <f>+J20/'Total x Ano'!$B$30</f>
        <v>1.8504195006238141E-4</v>
      </c>
      <c r="X20" s="21">
        <f>+K20/'Total x Ano'!$B$30</f>
        <v>2.5158651894294131E-3</v>
      </c>
      <c r="Y20" s="21">
        <f>+L20/'Total x Ano'!$B$30</f>
        <v>1.9674990813658772E-2</v>
      </c>
    </row>
    <row r="21" spans="1:25" x14ac:dyDescent="0.25">
      <c r="A21" s="1" t="s">
        <v>545</v>
      </c>
      <c r="B21" s="10">
        <f>+'SCC x Atuacao = Comércio'!B21+'SCC x Atuacao = Serv. Indústria'!B21</f>
        <v>339760.24207397772</v>
      </c>
      <c r="C21" s="10">
        <f>+'SCC x Atuacao = Comércio'!C21+'SCC x Atuacao = Serv. Indústria'!C21</f>
        <v>77770.062356034963</v>
      </c>
      <c r="D21" s="10">
        <f>+'SCC x Atuacao = Comércio'!D21+'SCC x Atuacao = Serv. Indústria'!D21</f>
        <v>1112335.0061305617</v>
      </c>
      <c r="E21" s="10">
        <f>+'SCC x Atuacao = Comércio'!E21+'SCC x Atuacao = Serv. Indústria'!E21</f>
        <v>9408.5579273950098</v>
      </c>
      <c r="F21" s="10">
        <f>+'SCC x Atuacao = Comércio'!F21+'SCC x Atuacao = Serv. Indústria'!F21</f>
        <v>979453.01016659627</v>
      </c>
      <c r="G21" s="10">
        <f>+'SCC x Atuacao = Comércio'!G21+'SCC x Atuacao = Serv. Indústria'!G21</f>
        <v>112968.37040969224</v>
      </c>
      <c r="H21" s="10">
        <f>+'SCC x Atuacao = Comércio'!H21+'SCC x Atuacao = Serv. Indústria'!H21</f>
        <v>80956.185342258395</v>
      </c>
      <c r="I21" s="10">
        <f>+'SCC x Atuacao = Comércio'!I21+'SCC x Atuacao = Serv. Indústria'!I21</f>
        <v>72113.704725543037</v>
      </c>
      <c r="J21" s="10">
        <f>+'SCC x Atuacao = Comércio'!J21+'SCC x Atuacao = Serv. Indústria'!J21</f>
        <v>20852.713081575355</v>
      </c>
      <c r="K21" s="10">
        <f>+'SCC x Atuacao = Comércio'!K21+'SCC x Atuacao = Serv. Indústria'!K21</f>
        <v>245130.07118738978</v>
      </c>
      <c r="L21" s="154">
        <f t="shared" si="0"/>
        <v>3050747.9234010242</v>
      </c>
      <c r="N21" s="124" t="s">
        <v>545</v>
      </c>
      <c r="O21" s="21">
        <f>+B21/'Total x Ano'!$B$30</f>
        <v>6.1739552207051461E-3</v>
      </c>
      <c r="P21" s="21">
        <f>+C21/'Total x Ano'!$B$30</f>
        <v>1.4131991417437877E-3</v>
      </c>
      <c r="Q21" s="21">
        <f>+D21/'Total x Ano'!$B$30</f>
        <v>2.0212802052270658E-2</v>
      </c>
      <c r="R21" s="21">
        <f>+E21/'Total x Ano'!$B$30</f>
        <v>1.7096766525878391E-4</v>
      </c>
      <c r="S21" s="21">
        <f>+F21/'Total x Ano'!$B$30</f>
        <v>1.7798136087496554E-2</v>
      </c>
      <c r="T21" s="21">
        <f>+G21/'Total x Ano'!$B$30</f>
        <v>2.0528054018563195E-3</v>
      </c>
      <c r="U21" s="21">
        <f>+H21/'Total x Ano'!$B$30</f>
        <v>1.4710957941729431E-3</v>
      </c>
      <c r="V21" s="21">
        <f>+I21/'Total x Ano'!$B$30</f>
        <v>1.3104146060671641E-3</v>
      </c>
      <c r="W21" s="21">
        <f>+J21/'Total x Ano'!$B$30</f>
        <v>3.7892519739795406E-4</v>
      </c>
      <c r="X21" s="21">
        <f>+K21/'Total x Ano'!$B$30</f>
        <v>4.4543825184515974E-3</v>
      </c>
      <c r="Y21" s="21">
        <f>+L21/'Total x Ano'!$B$30</f>
        <v>5.5436683685420901E-2</v>
      </c>
    </row>
    <row r="22" spans="1:25" x14ac:dyDescent="0.25">
      <c r="A22" s="1" t="s">
        <v>546</v>
      </c>
      <c r="B22" s="10">
        <f>+'SCC x Atuacao = Comércio'!B22+'SCC x Atuacao = Serv. Indústria'!B22</f>
        <v>29854.124550555764</v>
      </c>
      <c r="C22" s="10">
        <f>+'SCC x Atuacao = Comércio'!C22+'SCC x Atuacao = Serv. Indústria'!C22</f>
        <v>7030.8197760336352</v>
      </c>
      <c r="D22" s="10">
        <f>+'SCC x Atuacao = Comércio'!D22+'SCC x Atuacao = Serv. Indústria'!D22</f>
        <v>238419.6247246931</v>
      </c>
      <c r="E22" s="10">
        <f>+'SCC x Atuacao = Comércio'!E22+'SCC x Atuacao = Serv. Indústria'!E22</f>
        <v>0</v>
      </c>
      <c r="F22" s="10">
        <f>+'SCC x Atuacao = Comércio'!F22+'SCC x Atuacao = Serv. Indústria'!F22</f>
        <v>250052.98009501988</v>
      </c>
      <c r="G22" s="10">
        <f>+'SCC x Atuacao = Comércio'!G22+'SCC x Atuacao = Serv. Indústria'!G22</f>
        <v>15805.997617131323</v>
      </c>
      <c r="H22" s="10">
        <f>+'SCC x Atuacao = Comércio'!H22+'SCC x Atuacao = Serv. Indústria'!H22</f>
        <v>8758.4991419333164</v>
      </c>
      <c r="I22" s="10">
        <f>+'SCC x Atuacao = Comércio'!I22+'SCC x Atuacao = Serv. Indústria'!I22</f>
        <v>41097.81252246409</v>
      </c>
      <c r="J22" s="10">
        <f>+'SCC x Atuacao = Comércio'!J22+'SCC x Atuacao = Serv. Indústria'!J22</f>
        <v>5879.9356309689601</v>
      </c>
      <c r="K22" s="10">
        <f>+'SCC x Atuacao = Comércio'!K22+'SCC x Atuacao = Serv. Indústria'!K22</f>
        <v>39634.051816467931</v>
      </c>
      <c r="L22" s="154">
        <f t="shared" si="0"/>
        <v>636533.84587526799</v>
      </c>
      <c r="N22" s="124" t="s">
        <v>546</v>
      </c>
      <c r="O22" s="21">
        <f>+B22/'Total x Ano'!$B$30</f>
        <v>5.4249439841272818E-4</v>
      </c>
      <c r="P22" s="21">
        <f>+C22/'Total x Ano'!$B$30</f>
        <v>1.2776058257171955E-4</v>
      </c>
      <c r="Q22" s="21">
        <f>+D22/'Total x Ano'!$B$30</f>
        <v>4.3324436014119524E-3</v>
      </c>
      <c r="R22" s="21">
        <f>+E22/'Total x Ano'!$B$30</f>
        <v>0</v>
      </c>
      <c r="S22" s="21">
        <f>+F22/'Total x Ano'!$B$30</f>
        <v>4.5438391863824529E-3</v>
      </c>
      <c r="T22" s="21">
        <f>+G22/'Total x Ano'!$B$30</f>
        <v>2.8721877789777782E-4</v>
      </c>
      <c r="U22" s="21">
        <f>+H22/'Total x Ano'!$B$30</f>
        <v>1.5915511824690428E-4</v>
      </c>
      <c r="V22" s="21">
        <f>+I22/'Total x Ano'!$B$30</f>
        <v>7.4680913997989581E-4</v>
      </c>
      <c r="W22" s="21">
        <f>+J22/'Total x Ano'!$B$30</f>
        <v>1.0684728461644639E-4</v>
      </c>
      <c r="X22" s="21">
        <f>+K22/'Total x Ano'!$B$30</f>
        <v>7.2021040377261375E-4</v>
      </c>
      <c r="Y22" s="21">
        <f>+L22/'Total x Ano'!$B$30</f>
        <v>1.156677849329249E-2</v>
      </c>
    </row>
    <row r="23" spans="1:25" x14ac:dyDescent="0.25">
      <c r="A23" s="1" t="s">
        <v>547</v>
      </c>
      <c r="B23" s="10">
        <f>+'SCC x Atuacao = Comércio'!B23+'SCC x Atuacao = Serv. Indústria'!B23</f>
        <v>614122.90291239787</v>
      </c>
      <c r="C23" s="10">
        <f>+'SCC x Atuacao = Comércio'!C23+'SCC x Atuacao = Serv. Indústria'!C23</f>
        <v>134523.55630590155</v>
      </c>
      <c r="D23" s="10">
        <f>+'SCC x Atuacao = Comércio'!D23+'SCC x Atuacao = Serv. Indústria'!D23</f>
        <v>6243738.917564637</v>
      </c>
      <c r="E23" s="10">
        <f>+'SCC x Atuacao = Comércio'!E23+'SCC x Atuacao = Serv. Indústria'!E23</f>
        <v>11722.053220494736</v>
      </c>
      <c r="F23" s="10">
        <f>+'SCC x Atuacao = Comércio'!F23+'SCC x Atuacao = Serv. Indústria'!F23</f>
        <v>1998227.4331428432</v>
      </c>
      <c r="G23" s="10">
        <f>+'SCC x Atuacao = Comércio'!G23+'SCC x Atuacao = Serv. Indústria'!G23</f>
        <v>173097.03140510677</v>
      </c>
      <c r="H23" s="10">
        <f>+'SCC x Atuacao = Comércio'!H23+'SCC x Atuacao = Serv. Indústria'!H23</f>
        <v>112394.88129714329</v>
      </c>
      <c r="I23" s="10">
        <f>+'SCC x Atuacao = Comércio'!I23+'SCC x Atuacao = Serv. Indústria'!I23</f>
        <v>213804.34813552635</v>
      </c>
      <c r="J23" s="10">
        <f>+'SCC x Atuacao = Comércio'!J23+'SCC x Atuacao = Serv. Indústria'!J23</f>
        <v>53290.794301665926</v>
      </c>
      <c r="K23" s="10">
        <f>+'SCC x Atuacao = Comércio'!K23+'SCC x Atuacao = Serv. Indústria'!K23</f>
        <v>788254.05773232074</v>
      </c>
      <c r="L23" s="154">
        <f t="shared" si="0"/>
        <v>10343175.97601804</v>
      </c>
      <c r="N23" s="124" t="s">
        <v>547</v>
      </c>
      <c r="O23" s="21">
        <f>+B23/'Total x Ano'!$B$30</f>
        <v>1.1159537912517267E-2</v>
      </c>
      <c r="P23" s="21">
        <f>+C23/'Total x Ano'!$B$30</f>
        <v>2.4444955881029935E-3</v>
      </c>
      <c r="Q23" s="21">
        <f>+D23/'Total x Ano'!$B$30</f>
        <v>0.11345813816092325</v>
      </c>
      <c r="R23" s="21">
        <f>+E23/'Total x Ano'!$B$30</f>
        <v>2.1300735847221125E-4</v>
      </c>
      <c r="S23" s="21">
        <f>+F23/'Total x Ano'!$B$30</f>
        <v>3.6310801457229681E-2</v>
      </c>
      <c r="T23" s="21">
        <f>+G23/'Total x Ano'!$B$30</f>
        <v>3.1454337158714103E-3</v>
      </c>
      <c r="U23" s="21">
        <f>+H23/'Total x Ano'!$B$30</f>
        <v>2.0423842411024127E-3</v>
      </c>
      <c r="V23" s="21">
        <f>+I23/'Total x Ano'!$B$30</f>
        <v>3.8851469592883657E-3</v>
      </c>
      <c r="W23" s="21">
        <f>+J23/'Total x Ano'!$B$30</f>
        <v>9.6837397950362981E-4</v>
      </c>
      <c r="X23" s="21">
        <f>+K23/'Total x Ano'!$B$30</f>
        <v>1.4323763208053161E-2</v>
      </c>
      <c r="Y23" s="21">
        <f>+L23/'Total x Ano'!$B$30</f>
        <v>0.18795108258106441</v>
      </c>
    </row>
    <row r="24" spans="1:25" x14ac:dyDescent="0.25">
      <c r="A24" s="1" t="s">
        <v>548</v>
      </c>
      <c r="B24" s="10">
        <f>+'SCC x Atuacao = Comércio'!B24+'SCC x Atuacao = Serv. Indústria'!B24</f>
        <v>1232990.5859252852</v>
      </c>
      <c r="C24" s="10">
        <f>+'SCC x Atuacao = Comércio'!C24+'SCC x Atuacao = Serv. Indústria'!C24</f>
        <v>201976.83644465177</v>
      </c>
      <c r="D24" s="10">
        <f>+'SCC x Atuacao = Comércio'!D24+'SCC x Atuacao = Serv. Indústria'!D24</f>
        <v>9177539.5971541256</v>
      </c>
      <c r="E24" s="10">
        <f>+'SCC x Atuacao = Comércio'!E24+'SCC x Atuacao = Serv. Indústria'!E24</f>
        <v>6781.0981143184226</v>
      </c>
      <c r="F24" s="10">
        <f>+'SCC x Atuacao = Comércio'!F24+'SCC x Atuacao = Serv. Indústria'!F24</f>
        <v>8253409.622491274</v>
      </c>
      <c r="G24" s="10">
        <f>+'SCC x Atuacao = Comércio'!G24+'SCC x Atuacao = Serv. Indústria'!G24</f>
        <v>590885.78464746254</v>
      </c>
      <c r="H24" s="10">
        <f>+'SCC x Atuacao = Comércio'!H24+'SCC x Atuacao = Serv. Indústria'!H24</f>
        <v>373340.15828190674</v>
      </c>
      <c r="I24" s="10">
        <f>+'SCC x Atuacao = Comércio'!I24+'SCC x Atuacao = Serv. Indústria'!I24</f>
        <v>903286.14447360812</v>
      </c>
      <c r="J24" s="10">
        <f>+'SCC x Atuacao = Comércio'!J24+'SCC x Atuacao = Serv. Indústria'!J24</f>
        <v>147202.06030320562</v>
      </c>
      <c r="K24" s="10">
        <f>+'SCC x Atuacao = Comércio'!K24+'SCC x Atuacao = Serv. Indústria'!K24</f>
        <v>4895275.9737603366</v>
      </c>
      <c r="L24" s="154">
        <f t="shared" si="0"/>
        <v>25782687.861596175</v>
      </c>
      <c r="N24" s="124" t="s">
        <v>548</v>
      </c>
      <c r="O24" s="21">
        <f>+B24/'Total x Ano'!$B$30</f>
        <v>2.2405295624307389E-2</v>
      </c>
      <c r="P24" s="21">
        <f>+C24/'Total x Ano'!$B$30</f>
        <v>3.6702232616064962E-3</v>
      </c>
      <c r="Q24" s="21">
        <f>+D24/'Total x Ano'!$B$30</f>
        <v>0.16676971432325705</v>
      </c>
      <c r="R24" s="21">
        <f>+E24/'Total x Ano'!$B$30</f>
        <v>1.2322276393920837E-4</v>
      </c>
      <c r="S24" s="21">
        <f>+F24/'Total x Ano'!$B$30</f>
        <v>0.14997688109812196</v>
      </c>
      <c r="T24" s="21">
        <f>+G24/'Total x Ano'!$B$30</f>
        <v>1.0737284482421396E-2</v>
      </c>
      <c r="U24" s="21">
        <f>+H24/'Total x Ano'!$B$30</f>
        <v>6.7841528639527738E-3</v>
      </c>
      <c r="V24" s="21">
        <f>+I24/'Total x Ano'!$B$30</f>
        <v>1.641406944326694E-2</v>
      </c>
      <c r="W24" s="21">
        <f>+J24/'Total x Ano'!$B$30</f>
        <v>2.6748830974450753E-3</v>
      </c>
      <c r="X24" s="21">
        <f>+K24/'Total x Ano'!$B$30</f>
        <v>8.8954535911854704E-2</v>
      </c>
      <c r="Y24" s="21">
        <f>+L24/'Total x Ano'!$B$30</f>
        <v>0.468510262870173</v>
      </c>
    </row>
    <row r="25" spans="1:25" x14ac:dyDescent="0.25">
      <c r="A25" s="1" t="s">
        <v>549</v>
      </c>
      <c r="B25" s="10">
        <f>+'SCC x Atuacao = Comércio'!B25+'SCC x Atuacao = Serv. Indústria'!B25</f>
        <v>156230.41802588367</v>
      </c>
      <c r="C25" s="10">
        <f>+'SCC x Atuacao = Comércio'!C25+'SCC x Atuacao = Serv. Indústria'!C25</f>
        <v>75975.317146106419</v>
      </c>
      <c r="D25" s="10">
        <f>+'SCC x Atuacao = Comércio'!D25+'SCC x Atuacao = Serv. Indústria'!D25</f>
        <v>720009.0627192352</v>
      </c>
      <c r="E25" s="10">
        <f>+'SCC x Atuacao = Comércio'!E25+'SCC x Atuacao = Serv. Indústria'!E25</f>
        <v>7107.4224454351343</v>
      </c>
      <c r="F25" s="10">
        <f>+'SCC x Atuacao = Comércio'!F25+'SCC x Atuacao = Serv. Indústria'!F25</f>
        <v>836410.75158282416</v>
      </c>
      <c r="G25" s="10">
        <f>+'SCC x Atuacao = Comércio'!G25+'SCC x Atuacao = Serv. Indústria'!G25</f>
        <v>87464.173220449084</v>
      </c>
      <c r="H25" s="10">
        <f>+'SCC x Atuacao = Comércio'!H25+'SCC x Atuacao = Serv. Indústria'!H25</f>
        <v>63716.848149778489</v>
      </c>
      <c r="I25" s="10">
        <f>+'SCC x Atuacao = Comércio'!I25+'SCC x Atuacao = Serv. Indústria'!I25</f>
        <v>72901.413456958748</v>
      </c>
      <c r="J25" s="10">
        <f>+'SCC x Atuacao = Comércio'!J25+'SCC x Atuacao = Serv. Indústria'!J25</f>
        <v>27883.462436589696</v>
      </c>
      <c r="K25" s="10">
        <f>+'SCC x Atuacao = Comércio'!K25+'SCC x Atuacao = Serv. Indústria'!K25</f>
        <v>675369.5290689338</v>
      </c>
      <c r="L25" s="154">
        <f t="shared" si="0"/>
        <v>2723068.3982521943</v>
      </c>
      <c r="N25" s="124" t="s">
        <v>549</v>
      </c>
      <c r="O25" s="21">
        <f>+B25/'Total x Ano'!$B$30</f>
        <v>2.8389419524660967E-3</v>
      </c>
      <c r="P25" s="21">
        <f>+C25/'Total x Ano'!$B$30</f>
        <v>1.3805859186926301E-3</v>
      </c>
      <c r="Q25" s="21">
        <f>+D25/'Total x Ano'!$B$30</f>
        <v>1.3083648883092516E-2</v>
      </c>
      <c r="R25" s="21">
        <f>+E25/'Total x Ano'!$B$30</f>
        <v>1.2915256842558045E-4</v>
      </c>
      <c r="S25" s="21">
        <f>+F25/'Total x Ano'!$B$30</f>
        <v>1.5198842851260733E-2</v>
      </c>
      <c r="T25" s="21">
        <f>+G25/'Total x Ano'!$B$30</f>
        <v>1.5893557338632752E-3</v>
      </c>
      <c r="U25" s="21">
        <f>+H25/'Total x Ano'!$B$30</f>
        <v>1.1578310778208954E-3</v>
      </c>
      <c r="V25" s="21">
        <f>+I25/'Total x Ano'!$B$30</f>
        <v>1.3247284598748739E-3</v>
      </c>
      <c r="W25" s="21">
        <f>+J25/'Total x Ano'!$B$30</f>
        <v>5.0668450031371068E-4</v>
      </c>
      <c r="X25" s="21">
        <f>+K25/'Total x Ano'!$B$30</f>
        <v>1.2272481336978886E-2</v>
      </c>
      <c r="Y25" s="21">
        <f>+L25/'Total x Ano'!$B$30</f>
        <v>4.9482253282789192E-2</v>
      </c>
    </row>
    <row r="26" spans="1:25" x14ac:dyDescent="0.25">
      <c r="A26" s="1" t="s">
        <v>550</v>
      </c>
      <c r="B26" s="10">
        <f>+'SCC x Atuacao = Comércio'!B26+'SCC x Atuacao = Serv. Indústria'!B26</f>
        <v>87117.091388902685</v>
      </c>
      <c r="C26" s="10">
        <f>+'SCC x Atuacao = Comércio'!C26+'SCC x Atuacao = Serv. Indústria'!C26</f>
        <v>38515.045549999253</v>
      </c>
      <c r="D26" s="10">
        <f>+'SCC x Atuacao = Comércio'!D26+'SCC x Atuacao = Serv. Indústria'!D26</f>
        <v>538644.63399389107</v>
      </c>
      <c r="E26" s="10">
        <f>+'SCC x Atuacao = Comércio'!E26+'SCC x Atuacao = Serv. Indústria'!E26</f>
        <v>2372.3080183575903</v>
      </c>
      <c r="F26" s="10">
        <f>+'SCC x Atuacao = Comércio'!F26+'SCC x Atuacao = Serv. Indústria'!F26</f>
        <v>343372.0777601205</v>
      </c>
      <c r="G26" s="10">
        <f>+'SCC x Atuacao = Comércio'!G26+'SCC x Atuacao = Serv. Indústria'!G26</f>
        <v>69713.387595585576</v>
      </c>
      <c r="H26" s="10">
        <f>+'SCC x Atuacao = Comércio'!H26+'SCC x Atuacao = Serv. Indústria'!H26</f>
        <v>59545.754090264185</v>
      </c>
      <c r="I26" s="10">
        <f>+'SCC x Atuacao = Comércio'!I26+'SCC x Atuacao = Serv. Indústria'!I26</f>
        <v>64908.771511157189</v>
      </c>
      <c r="J26" s="10">
        <f>+'SCC x Atuacao = Comércio'!J26+'SCC x Atuacao = Serv. Indústria'!J26</f>
        <v>1556.5085791910208</v>
      </c>
      <c r="K26" s="10">
        <f>+'SCC x Atuacao = Comércio'!K26+'SCC x Atuacao = Serv. Indústria'!K26</f>
        <v>119877.22330368723</v>
      </c>
      <c r="L26" s="154">
        <f t="shared" si="0"/>
        <v>1325622.8017911566</v>
      </c>
      <c r="N26" s="124" t="s">
        <v>550</v>
      </c>
      <c r="O26" s="21">
        <f>+B26/'Total x Ano'!$B$30</f>
        <v>1.5830487343367642E-3</v>
      </c>
      <c r="P26" s="21">
        <f>+C26/'Total x Ano'!$B$30</f>
        <v>6.9987637487419483E-4</v>
      </c>
      <c r="Q26" s="21">
        <f>+D26/'Total x Ano'!$B$30</f>
        <v>9.7879841085917983E-3</v>
      </c>
      <c r="R26" s="21">
        <f>+E26/'Total x Ano'!$B$30</f>
        <v>4.3108408993511558E-5</v>
      </c>
      <c r="S26" s="21">
        <f>+F26/'Total x Ano'!$B$30</f>
        <v>6.2395877139441143E-3</v>
      </c>
      <c r="T26" s="21">
        <f>+G26/'Total x Ano'!$B$30</f>
        <v>1.2667972293388353E-3</v>
      </c>
      <c r="U26" s="21">
        <f>+H26/'Total x Ano'!$B$30</f>
        <v>1.0820360177879931E-3</v>
      </c>
      <c r="V26" s="21">
        <f>+I26/'Total x Ano'!$B$30</f>
        <v>1.1794901201348049E-3</v>
      </c>
      <c r="W26" s="21">
        <f>+J26/'Total x Ano'!$B$30</f>
        <v>2.8284104726050788E-5</v>
      </c>
      <c r="X26" s="21">
        <f>+K26/'Total x Ano'!$B$30</f>
        <v>2.1783496625196277E-3</v>
      </c>
      <c r="Y26" s="21">
        <f>+L26/'Total x Ano'!$B$30</f>
        <v>2.4088562475247703E-2</v>
      </c>
    </row>
    <row r="27" spans="1:25" x14ac:dyDescent="0.25">
      <c r="A27" s="1" t="s">
        <v>551</v>
      </c>
      <c r="B27" s="10">
        <f>+'SCC x Atuacao = Comércio'!B27+'SCC x Atuacao = Serv. Indústria'!B27</f>
        <v>271813.16628103959</v>
      </c>
      <c r="C27" s="10">
        <f>+'SCC x Atuacao = Comércio'!C27+'SCC x Atuacao = Serv. Indústria'!C27</f>
        <v>46932.507457303756</v>
      </c>
      <c r="D27" s="10">
        <f>+'SCC x Atuacao = Comércio'!D27+'SCC x Atuacao = Serv. Indústria'!D27</f>
        <v>1112570.5814338033</v>
      </c>
      <c r="E27" s="10">
        <f>+'SCC x Atuacao = Comércio'!E27+'SCC x Atuacao = Serv. Indústria'!E27</f>
        <v>1453.5733776411003</v>
      </c>
      <c r="F27" s="10">
        <f>+'SCC x Atuacao = Comércio'!F27+'SCC x Atuacao = Serv. Indústria'!F27</f>
        <v>1003152.8282481874</v>
      </c>
      <c r="G27" s="10">
        <f>+'SCC x Atuacao = Comércio'!G27+'SCC x Atuacao = Serv. Indústria'!G27</f>
        <v>88480.097817122791</v>
      </c>
      <c r="H27" s="10">
        <f>+'SCC x Atuacao = Comércio'!H27+'SCC x Atuacao = Serv. Indústria'!H27</f>
        <v>50045.173915006817</v>
      </c>
      <c r="I27" s="10">
        <f>+'SCC x Atuacao = Comércio'!I27+'SCC x Atuacao = Serv. Indústria'!I27</f>
        <v>61527.459602100309</v>
      </c>
      <c r="J27" s="10">
        <f>+'SCC x Atuacao = Comércio'!J27+'SCC x Atuacao = Serv. Indústria'!J27</f>
        <v>20207.041632842789</v>
      </c>
      <c r="K27" s="10">
        <f>+'SCC x Atuacao = Comércio'!K27+'SCC x Atuacao = Serv. Indústria'!K27</f>
        <v>220970.10022758602</v>
      </c>
      <c r="L27" s="154">
        <f t="shared" si="0"/>
        <v>2877152.529992634</v>
      </c>
      <c r="N27" s="124" t="s">
        <v>551</v>
      </c>
      <c r="O27" s="21">
        <f>+B27/'Total x Ano'!$B$30</f>
        <v>4.9392545365912052E-3</v>
      </c>
      <c r="P27" s="21">
        <f>+C27/'Total x Ano'!$B$30</f>
        <v>8.5283433302273494E-4</v>
      </c>
      <c r="Q27" s="21">
        <f>+D27/'Total x Ano'!$B$30</f>
        <v>2.0217082810267649E-2</v>
      </c>
      <c r="R27" s="21">
        <f>+E27/'Total x Ano'!$B$30</f>
        <v>2.6413617110654355E-5</v>
      </c>
      <c r="S27" s="21">
        <f>+F27/'Total x Ano'!$B$30</f>
        <v>1.8228797470009762E-2</v>
      </c>
      <c r="T27" s="21">
        <f>+G27/'Total x Ano'!$B$30</f>
        <v>1.6078166135977284E-3</v>
      </c>
      <c r="U27" s="21">
        <f>+H27/'Total x Ano'!$B$30</f>
        <v>9.0939616971540268E-4</v>
      </c>
      <c r="V27" s="21">
        <f>+I27/'Total x Ano'!$B$30</f>
        <v>1.1180465910558236E-3</v>
      </c>
      <c r="W27" s="21">
        <f>+J27/'Total x Ano'!$B$30</f>
        <v>3.6719237490103954E-4</v>
      </c>
      <c r="X27" s="21">
        <f>+K27/'Total x Ano'!$B$30</f>
        <v>4.0153594652278272E-3</v>
      </c>
      <c r="Y27" s="21">
        <f>+L27/'Total x Ano'!$B$30</f>
        <v>5.228219398149983E-2</v>
      </c>
    </row>
    <row r="28" spans="1:25" x14ac:dyDescent="0.25">
      <c r="A28" s="1" t="s">
        <v>552</v>
      </c>
      <c r="B28" s="10">
        <f>+'SCC x Atuacao = Comércio'!B28+'SCC x Atuacao = Serv. Indústria'!B28</f>
        <v>10786.402015266058</v>
      </c>
      <c r="C28" s="10">
        <f>+'SCC x Atuacao = Comércio'!C28+'SCC x Atuacao = Serv. Indústria'!C28</f>
        <v>17050.911363905769</v>
      </c>
      <c r="D28" s="10">
        <f>+'SCC x Atuacao = Comércio'!D28+'SCC x Atuacao = Serv. Indústria'!D28</f>
        <v>174580.74680464953</v>
      </c>
      <c r="E28" s="10">
        <f>+'SCC x Atuacao = Comércio'!E28+'SCC x Atuacao = Serv. Indústria'!E28</f>
        <v>2686.551952038777</v>
      </c>
      <c r="F28" s="10">
        <f>+'SCC x Atuacao = Comércio'!F28+'SCC x Atuacao = Serv. Indústria'!F28</f>
        <v>68021.347537236186</v>
      </c>
      <c r="G28" s="10">
        <f>+'SCC x Atuacao = Comércio'!G28+'SCC x Atuacao = Serv. Indústria'!G28</f>
        <v>7529.8557497261636</v>
      </c>
      <c r="H28" s="10">
        <f>+'SCC x Atuacao = Comércio'!H28+'SCC x Atuacao = Serv. Indústria'!H28</f>
        <v>8938.8503167846829</v>
      </c>
      <c r="I28" s="10">
        <f>+'SCC x Atuacao = Comércio'!I28+'SCC x Atuacao = Serv. Indústria'!I28</f>
        <v>4860.4304256964815</v>
      </c>
      <c r="J28" s="10">
        <f>+'SCC x Atuacao = Comércio'!J28+'SCC x Atuacao = Serv. Indústria'!J28</f>
        <v>589.58554992683833</v>
      </c>
      <c r="K28" s="10">
        <f>+'SCC x Atuacao = Comércio'!K28+'SCC x Atuacao = Serv. Indústria'!K28</f>
        <v>29609.88635482224</v>
      </c>
      <c r="L28" s="154">
        <f t="shared" si="0"/>
        <v>324654.56807005277</v>
      </c>
      <c r="N28" s="124" t="s">
        <v>552</v>
      </c>
      <c r="O28" s="21">
        <f>+B28/'Total x Ano'!$B$30</f>
        <v>1.9600516713864471E-4</v>
      </c>
      <c r="P28" s="21">
        <f>+C28/'Total x Ano'!$B$30</f>
        <v>3.0984073530900479E-4</v>
      </c>
      <c r="Q28" s="21">
        <f>+D28/'Total x Ano'!$B$30</f>
        <v>3.1723950589088723E-3</v>
      </c>
      <c r="R28" s="21">
        <f>+E28/'Total x Ano'!$B$30</f>
        <v>4.8818694467417742E-5</v>
      </c>
      <c r="S28" s="21">
        <f>+F28/'Total x Ano'!$B$30</f>
        <v>1.2360503135486886E-3</v>
      </c>
      <c r="T28" s="21">
        <f>+G28/'Total x Ano'!$B$30</f>
        <v>1.3682881767860356E-4</v>
      </c>
      <c r="U28" s="21">
        <f>+H28/'Total x Ano'!$B$30</f>
        <v>1.6243237067272359E-4</v>
      </c>
      <c r="V28" s="21">
        <f>+I28/'Total x Ano'!$B$30</f>
        <v>8.8321339831954552E-5</v>
      </c>
      <c r="W28" s="21">
        <f>+J28/'Total x Ano'!$B$30</f>
        <v>1.0713657259611164E-5</v>
      </c>
      <c r="X28" s="21">
        <f>+K28/'Total x Ano'!$B$30</f>
        <v>5.3805622261428895E-4</v>
      </c>
      <c r="Y28" s="21">
        <f>+L28/'Total x Ano'!$B$30</f>
        <v>5.8994623774298108E-3</v>
      </c>
    </row>
    <row r="29" spans="1:25" x14ac:dyDescent="0.25">
      <c r="A29" s="1" t="s">
        <v>553</v>
      </c>
      <c r="B29" s="10">
        <f>+'SCC x Atuacao = Comércio'!B29+'SCC x Atuacao = Serv. Indústria'!B29</f>
        <v>15660.243620730485</v>
      </c>
      <c r="C29" s="10">
        <f>+'SCC x Atuacao = Comércio'!C29+'SCC x Atuacao = Serv. Indústria'!C29</f>
        <v>12948.41105873292</v>
      </c>
      <c r="D29" s="10">
        <f>+'SCC x Atuacao = Comércio'!D29+'SCC x Atuacao = Serv. Indústria'!D29</f>
        <v>114629.31843000464</v>
      </c>
      <c r="E29" s="10">
        <f>+'SCC x Atuacao = Comércio'!E29+'SCC x Atuacao = Serv. Indústria'!E29</f>
        <v>2982.9164961474567</v>
      </c>
      <c r="F29" s="10">
        <f>+'SCC x Atuacao = Comércio'!F29+'SCC x Atuacao = Serv. Indústria'!F29</f>
        <v>65376.243861910843</v>
      </c>
      <c r="G29" s="10">
        <f>+'SCC x Atuacao = Comércio'!G29+'SCC x Atuacao = Serv. Indústria'!G29</f>
        <v>9922.2197386708067</v>
      </c>
      <c r="H29" s="10">
        <f>+'SCC x Atuacao = Comércio'!H29+'SCC x Atuacao = Serv. Indústria'!H29</f>
        <v>5861.0636256854523</v>
      </c>
      <c r="I29" s="10">
        <f>+'SCC x Atuacao = Comércio'!I29+'SCC x Atuacao = Serv. Indústria'!I29</f>
        <v>13071.720968832826</v>
      </c>
      <c r="J29" s="10">
        <f>+'SCC x Atuacao = Comércio'!J29+'SCC x Atuacao = Serv. Indústria'!J29</f>
        <v>197.87878375514575</v>
      </c>
      <c r="K29" s="10">
        <f>+'SCC x Atuacao = Comércio'!K29+'SCC x Atuacao = Serv. Indústria'!K29</f>
        <v>26983.589908214457</v>
      </c>
      <c r="L29" s="154">
        <f t="shared" si="0"/>
        <v>267633.60649268504</v>
      </c>
      <c r="N29" s="124" t="s">
        <v>553</v>
      </c>
      <c r="O29" s="21">
        <f>+B29/'Total x Ano'!$B$30</f>
        <v>2.8457020830198134E-4</v>
      </c>
      <c r="P29" s="21">
        <f>+C29/'Total x Ano'!$B$30</f>
        <v>2.3529212708323297E-4</v>
      </c>
      <c r="Q29" s="21">
        <f>+D29/'Total x Ano'!$B$30</f>
        <v>2.0829873284959138E-3</v>
      </c>
      <c r="R29" s="21">
        <f>+E29/'Total x Ano'!$B$30</f>
        <v>5.4204084509414723E-5</v>
      </c>
      <c r="S29" s="21">
        <f>+F29/'Total x Ano'!$B$30</f>
        <v>1.1879847966833413E-3</v>
      </c>
      <c r="T29" s="21">
        <f>+G29/'Total x Ano'!$B$30</f>
        <v>1.8030167385862638E-4</v>
      </c>
      <c r="U29" s="21">
        <f>+H29/'Total x Ano'!$B$30</f>
        <v>1.0650435186235469E-4</v>
      </c>
      <c r="V29" s="21">
        <f>+I29/'Total x Ano'!$B$30</f>
        <v>2.3753285383389331E-4</v>
      </c>
      <c r="W29" s="21">
        <f>+J29/'Total x Ano'!$B$30</f>
        <v>3.5957554732547575E-6</v>
      </c>
      <c r="X29" s="21">
        <f>+K29/'Total x Ano'!$B$30</f>
        <v>4.9033246141528728E-4</v>
      </c>
      <c r="Y29" s="21">
        <f>+L29/'Total x Ano'!$B$30</f>
        <v>4.8633056415173003E-3</v>
      </c>
    </row>
    <row r="30" spans="1:25" x14ac:dyDescent="0.25">
      <c r="A30" s="1" t="s">
        <v>554</v>
      </c>
      <c r="B30" s="10">
        <f>+'SCC x Atuacao = Comércio'!B30+'SCC x Atuacao = Serv. Indústria'!B30</f>
        <v>41514.438542143631</v>
      </c>
      <c r="C30" s="10">
        <f>+'SCC x Atuacao = Comércio'!C30+'SCC x Atuacao = Serv. Indústria'!C30</f>
        <v>17828.706888596331</v>
      </c>
      <c r="D30" s="10">
        <f>+'SCC x Atuacao = Comércio'!D30+'SCC x Atuacao = Serv. Indústria'!D30</f>
        <v>306117.56388146343</v>
      </c>
      <c r="E30" s="10">
        <f>+'SCC x Atuacao = Comércio'!E30+'SCC x Atuacao = Serv. Indústria'!E30</f>
        <v>1680.2018187831839</v>
      </c>
      <c r="F30" s="10">
        <f>+'SCC x Atuacao = Comércio'!F30+'SCC x Atuacao = Serv. Indústria'!F30</f>
        <v>228406.99194446951</v>
      </c>
      <c r="G30" s="10">
        <f>+'SCC x Atuacao = Comércio'!G30+'SCC x Atuacao = Serv. Indústria'!G30</f>
        <v>18899.834241593209</v>
      </c>
      <c r="H30" s="10">
        <f>+'SCC x Atuacao = Comércio'!H30+'SCC x Atuacao = Serv. Indústria'!H30</f>
        <v>19088.56464826702</v>
      </c>
      <c r="I30" s="10">
        <f>+'SCC x Atuacao = Comércio'!I30+'SCC x Atuacao = Serv. Indústria'!I30</f>
        <v>21691.2094800368</v>
      </c>
      <c r="J30" s="10">
        <f>+'SCC x Atuacao = Comércio'!J30+'SCC x Atuacao = Serv. Indústria'!J30</f>
        <v>627.68555163236874</v>
      </c>
      <c r="K30" s="10">
        <f>+'SCC x Atuacao = Comércio'!K30+'SCC x Atuacao = Serv. Indústria'!K30</f>
        <v>52096.387750775866</v>
      </c>
      <c r="L30" s="154">
        <f t="shared" si="0"/>
        <v>707951.58474776137</v>
      </c>
      <c r="N30" s="124" t="s">
        <v>554</v>
      </c>
      <c r="O30" s="21">
        <f>+B30/'Total x Ano'!$B$30</f>
        <v>7.5437986212672679E-4</v>
      </c>
      <c r="P30" s="21">
        <f>+C30/'Total x Ano'!$B$30</f>
        <v>3.2397445122288391E-4</v>
      </c>
      <c r="Q30" s="21">
        <f>+D30/'Total x Ano'!$B$30</f>
        <v>5.5626170976885297E-3</v>
      </c>
      <c r="R30" s="21">
        <f>+E30/'Total x Ano'!$B$30</f>
        <v>3.0531797150815683E-5</v>
      </c>
      <c r="S30" s="21">
        <f>+F30/'Total x Ano'!$B$30</f>
        <v>4.1504989864413607E-3</v>
      </c>
      <c r="T30" s="21">
        <f>+G30/'Total x Ano'!$B$30</f>
        <v>3.4343844816586721E-4</v>
      </c>
      <c r="U30" s="21">
        <f>+H30/'Total x Ano'!$B$30</f>
        <v>3.4686796385162498E-4</v>
      </c>
      <c r="V30" s="21">
        <f>+I30/'Total x Ano'!$B$30</f>
        <v>3.9416193959363545E-4</v>
      </c>
      <c r="W30" s="21">
        <f>+J30/'Total x Ano'!$B$30</f>
        <v>1.1405991662844599E-5</v>
      </c>
      <c r="X30" s="21">
        <f>+K30/'Total x Ano'!$B$30</f>
        <v>9.4666981389702988E-4</v>
      </c>
      <c r="Y30" s="21">
        <f>+L30/'Total x Ano'!$B$30</f>
        <v>1.286454635180132E-2</v>
      </c>
    </row>
    <row r="31" spans="1:25" x14ac:dyDescent="0.25">
      <c r="A31" s="1" t="s">
        <v>555</v>
      </c>
      <c r="B31" s="10">
        <f>+'SCC x Atuacao = Comércio'!B31+'SCC x Atuacao = Serv. Indústria'!B31</f>
        <v>40206.215948091369</v>
      </c>
      <c r="C31" s="10">
        <f>+'SCC x Atuacao = Comércio'!C31+'SCC x Atuacao = Serv. Indústria'!C31</f>
        <v>20816.610252735813</v>
      </c>
      <c r="D31" s="10">
        <f>+'SCC x Atuacao = Comércio'!D31+'SCC x Atuacao = Serv. Indústria'!D31</f>
        <v>760396.40703923174</v>
      </c>
      <c r="E31" s="10">
        <f>+'SCC x Atuacao = Comércio'!E31+'SCC x Atuacao = Serv. Indústria'!E31</f>
        <v>1695.8134805640984</v>
      </c>
      <c r="F31" s="10">
        <f>+'SCC x Atuacao = Comércio'!F31+'SCC x Atuacao = Serv. Indústria'!F31</f>
        <v>491816.37091869058</v>
      </c>
      <c r="G31" s="10">
        <f>+'SCC x Atuacao = Comércio'!G31+'SCC x Atuacao = Serv. Indústria'!G31</f>
        <v>32533.312375419562</v>
      </c>
      <c r="H31" s="10">
        <f>+'SCC x Atuacao = Comércio'!H31+'SCC x Atuacao = Serv. Indústria'!H31</f>
        <v>19555.079790358057</v>
      </c>
      <c r="I31" s="10">
        <f>+'SCC x Atuacao = Comércio'!I31+'SCC x Atuacao = Serv. Indústria'!I31</f>
        <v>14640.367778044081</v>
      </c>
      <c r="J31" s="10">
        <f>+'SCC x Atuacao = Comércio'!J31+'SCC x Atuacao = Serv. Indústria'!J31</f>
        <v>167132.368542109</v>
      </c>
      <c r="K31" s="10">
        <f>+'SCC x Atuacao = Comércio'!K31+'SCC x Atuacao = Serv. Indústria'!K31</f>
        <v>233410.15254664086</v>
      </c>
      <c r="L31" s="154">
        <f t="shared" si="0"/>
        <v>1782202.6986718851</v>
      </c>
      <c r="N31" s="124" t="s">
        <v>555</v>
      </c>
      <c r="O31" s="21">
        <f>+B31/'Total x Ano'!$B$30</f>
        <v>7.3060748762790364E-4</v>
      </c>
      <c r="P31" s="21">
        <f>+C31/'Total x Ano'!$B$30</f>
        <v>3.7826915463310464E-4</v>
      </c>
      <c r="Q31" s="21">
        <f>+D31/'Total x Ano'!$B$30</f>
        <v>1.3817547745987036E-2</v>
      </c>
      <c r="R31" s="21">
        <f>+E31/'Total x Ano'!$B$30</f>
        <v>3.0815484553932069E-5</v>
      </c>
      <c r="S31" s="21">
        <f>+F31/'Total x Ano'!$B$30</f>
        <v>8.9370440529665217E-3</v>
      </c>
      <c r="T31" s="21">
        <f>+G31/'Total x Ano'!$B$30</f>
        <v>5.9117927560023008E-4</v>
      </c>
      <c r="U31" s="21">
        <f>+H31/'Total x Ano'!$B$30</f>
        <v>3.5534524647736501E-4</v>
      </c>
      <c r="V31" s="21">
        <f>+I31/'Total x Ano'!$B$30</f>
        <v>2.6603752847756038E-4</v>
      </c>
      <c r="W31" s="21">
        <f>+J31/'Total x Ano'!$B$30</f>
        <v>3.0370468098639297E-3</v>
      </c>
      <c r="X31" s="21">
        <f>+K31/'Total x Ano'!$B$30</f>
        <v>4.2414139485076885E-3</v>
      </c>
      <c r="Y31" s="21">
        <f>+L31/'Total x Ano'!$B$30</f>
        <v>3.2385306734695272E-2</v>
      </c>
    </row>
    <row r="32" spans="1:25" x14ac:dyDescent="0.25">
      <c r="A32" s="1" t="s">
        <v>95</v>
      </c>
      <c r="B32" s="10">
        <f>+'SCC x Atuacao = Comércio'!B32+'SCC x Atuacao = Serv. Indústria'!B32</f>
        <v>3372933.8024069536</v>
      </c>
      <c r="C32" s="10">
        <f>+'SCC x Atuacao = Comércio'!C32+'SCC x Atuacao = Serv. Indústria'!C32</f>
        <v>770430.69248158834</v>
      </c>
      <c r="D32" s="10">
        <f>+'SCC x Atuacao = Comércio'!D32+'SCC x Atuacao = Serv. Indústria'!D32</f>
        <v>22479778.197881803</v>
      </c>
      <c r="E32" s="10">
        <f>+'SCC x Atuacao = Comércio'!E32+'SCC x Atuacao = Serv. Indústria'!E32</f>
        <v>60239.931862135243</v>
      </c>
      <c r="F32" s="10">
        <f>+'SCC x Atuacao = Comércio'!F32+'SCC x Atuacao = Serv. Indústria'!F32</f>
        <v>16137507.828759044</v>
      </c>
      <c r="G32" s="10">
        <f>+'SCC x Atuacao = Comércio'!G32+'SCC x Atuacao = Serv. Indústria'!G32</f>
        <v>1347743.8928281844</v>
      </c>
      <c r="H32" s="10">
        <f>+'SCC x Atuacao = Comércio'!H32+'SCC x Atuacao = Serv. Indústria'!H32</f>
        <v>931849.35182047845</v>
      </c>
      <c r="I32" s="10">
        <f>+'SCC x Atuacao = Comércio'!I32+'SCC x Atuacao = Serv. Indústria'!I32</f>
        <v>1616106.9681179402</v>
      </c>
      <c r="J32" s="10">
        <f>+'SCC x Atuacao = Comércio'!J32+'SCC x Atuacao = Serv. Indústria'!J32</f>
        <v>491346.03095807717</v>
      </c>
      <c r="K32" s="10">
        <f>+'SCC x Atuacao = Comércio'!K32+'SCC x Atuacao = Serv. Indústria'!K32</f>
        <v>7823275.8608480096</v>
      </c>
      <c r="L32" s="154">
        <f t="shared" si="0"/>
        <v>55031212.557964206</v>
      </c>
      <c r="N32" s="124" t="s">
        <v>95</v>
      </c>
      <c r="O32" s="21">
        <f>+B32/'Total x Ano'!$B$30</f>
        <v>6.1291286265121869E-2</v>
      </c>
      <c r="P32" s="21">
        <f>+C32/'Total x Ano'!$B$30</f>
        <v>1.399988582243388E-2</v>
      </c>
      <c r="Q32" s="21">
        <f>+D32/'Total x Ano'!$B$30</f>
        <v>0.40849142064976168</v>
      </c>
      <c r="R32" s="21">
        <f>+E32/'Total x Ano'!$B$30</f>
        <v>1.0946502732187612E-3</v>
      </c>
      <c r="S32" s="21">
        <f>+F32/'Total x Ano'!$B$30</f>
        <v>0.29324281764210552</v>
      </c>
      <c r="T32" s="21">
        <f>+G32/'Total x Ano'!$B$30</f>
        <v>2.4490536010061743E-2</v>
      </c>
      <c r="U32" s="21">
        <f>+H32/'Total x Ano'!$B$30</f>
        <v>1.6933105932182838E-2</v>
      </c>
      <c r="V32" s="21">
        <f>+I32/'Total x Ano'!$B$30</f>
        <v>2.9367097198080085E-2</v>
      </c>
      <c r="W32" s="21">
        <f>+J32/'Total x Ano'!$B$30</f>
        <v>8.9284972676286923E-3</v>
      </c>
      <c r="X32" s="21">
        <f>+K32/'Total x Ano'!$B$30</f>
        <v>0.14216070293940511</v>
      </c>
      <c r="Y32" s="21">
        <f>+L32/'Total x Ano'!$B$30</f>
        <v>1</v>
      </c>
    </row>
    <row r="33" spans="1:25" x14ac:dyDescent="0.25">
      <c r="L33" s="154"/>
    </row>
    <row r="34" spans="1:2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54"/>
    </row>
    <row r="35" spans="1:25" s="124" customFormat="1" x14ac:dyDescent="0.25">
      <c r="B35" s="124">
        <v>2008</v>
      </c>
      <c r="C35" s="124">
        <v>2008</v>
      </c>
      <c r="D35" s="124">
        <v>2008</v>
      </c>
      <c r="E35" s="124">
        <v>2008</v>
      </c>
      <c r="F35" s="124">
        <v>2008</v>
      </c>
      <c r="G35" s="124">
        <v>2008</v>
      </c>
      <c r="H35" s="124">
        <v>2008</v>
      </c>
      <c r="I35" s="124">
        <v>2008</v>
      </c>
      <c r="J35" s="124">
        <v>2008</v>
      </c>
      <c r="K35" s="124">
        <v>2008</v>
      </c>
      <c r="L35" s="124">
        <v>2008</v>
      </c>
      <c r="O35" s="16">
        <v>2008</v>
      </c>
      <c r="P35" s="124">
        <v>2008</v>
      </c>
      <c r="Q35" s="124">
        <v>2008</v>
      </c>
      <c r="R35" s="124">
        <v>2008</v>
      </c>
      <c r="S35" s="124">
        <v>2008</v>
      </c>
      <c r="T35" s="124">
        <v>2008</v>
      </c>
      <c r="U35" s="124">
        <v>2008</v>
      </c>
      <c r="V35" s="124">
        <v>2008</v>
      </c>
      <c r="W35" s="124">
        <v>2008</v>
      </c>
      <c r="X35" s="124">
        <v>2008</v>
      </c>
      <c r="Y35" s="124">
        <v>2008</v>
      </c>
    </row>
    <row r="36" spans="1:25" x14ac:dyDescent="0.25">
      <c r="A36" s="1"/>
      <c r="B36" s="1" t="s">
        <v>780</v>
      </c>
      <c r="C36" s="1" t="s">
        <v>782</v>
      </c>
      <c r="D36" s="1" t="s">
        <v>23</v>
      </c>
      <c r="E36" s="1" t="s">
        <v>787</v>
      </c>
      <c r="F36" s="1" t="s">
        <v>788</v>
      </c>
      <c r="G36" s="1" t="s">
        <v>791</v>
      </c>
      <c r="H36" s="1" t="s">
        <v>25</v>
      </c>
      <c r="I36" s="1" t="s">
        <v>24</v>
      </c>
      <c r="J36" s="1" t="s">
        <v>35</v>
      </c>
      <c r="K36" s="1" t="s">
        <v>795</v>
      </c>
      <c r="L36" s="156" t="s">
        <v>935</v>
      </c>
      <c r="N36" s="124"/>
      <c r="O36" s="124" t="s">
        <v>780</v>
      </c>
      <c r="P36" s="124" t="s">
        <v>782</v>
      </c>
      <c r="Q36" s="124" t="s">
        <v>23</v>
      </c>
      <c r="R36" s="124" t="s">
        <v>787</v>
      </c>
      <c r="S36" s="124" t="s">
        <v>788</v>
      </c>
      <c r="T36" s="124" t="s">
        <v>791</v>
      </c>
      <c r="U36" s="124" t="s">
        <v>25</v>
      </c>
      <c r="V36" s="124" t="s">
        <v>24</v>
      </c>
      <c r="W36" s="124" t="s">
        <v>35</v>
      </c>
      <c r="X36" s="124" t="s">
        <v>795</v>
      </c>
      <c r="Y36" s="124" t="s">
        <v>935</v>
      </c>
    </row>
    <row r="37" spans="1:25" x14ac:dyDescent="0.25">
      <c r="A37" s="1" t="s">
        <v>529</v>
      </c>
      <c r="B37" s="11">
        <f>+'SCC x Atuacao = Comércio'!B37+'SCC x Atuacao = Serv. Indústria'!B37</f>
        <v>8315.8356001749089</v>
      </c>
      <c r="C37" s="11">
        <f>+'SCC x Atuacao = Comércio'!C37+'SCC x Atuacao = Serv. Indústria'!C37</f>
        <v>356.16490580852553</v>
      </c>
      <c r="D37" s="11">
        <f>+'SCC x Atuacao = Comércio'!D37+'SCC x Atuacao = Serv. Indústria'!D37</f>
        <v>68392.778260186533</v>
      </c>
      <c r="E37" s="11">
        <f>+'SCC x Atuacao = Comércio'!E37+'SCC x Atuacao = Serv. Indústria'!E37</f>
        <v>144.67442586455908</v>
      </c>
      <c r="F37" s="11">
        <f>+'SCC x Atuacao = Comércio'!F37+'SCC x Atuacao = Serv. Indústria'!F37</f>
        <v>42375.324479292496</v>
      </c>
      <c r="G37" s="11">
        <f>+'SCC x Atuacao = Comércio'!G37+'SCC x Atuacao = Serv. Indústria'!G37</f>
        <v>5682.4563636822859</v>
      </c>
      <c r="H37" s="11">
        <f>+'SCC x Atuacao = Comércio'!H37+'SCC x Atuacao = Serv. Indústria'!H37</f>
        <v>2079.3592124182101</v>
      </c>
      <c r="I37" s="11">
        <f>+'SCC x Atuacao = Comércio'!I37+'SCC x Atuacao = Serv. Indústria'!I37</f>
        <v>5071.8667885945397</v>
      </c>
      <c r="J37" s="11">
        <f>+'SCC x Atuacao = Comércio'!J37+'SCC x Atuacao = Serv. Indústria'!J37</f>
        <v>151.44001261805738</v>
      </c>
      <c r="K37" s="11">
        <f>+'SCC x Atuacao = Comércio'!K37+'SCC x Atuacao = Serv. Indústria'!K37</f>
        <v>6891.1298591270634</v>
      </c>
      <c r="L37" s="154">
        <f>SUM(B37:K37)</f>
        <v>139461.0299077672</v>
      </c>
      <c r="N37" s="124" t="s">
        <v>529</v>
      </c>
      <c r="O37" s="21">
        <f>+B37/'Total x Ano'!$C$30</f>
        <v>1.3687077143487186E-4</v>
      </c>
      <c r="P37" s="21">
        <f>+C37/'Total x Ano'!$C$30</f>
        <v>5.8621367424598947E-6</v>
      </c>
      <c r="Q37" s="21">
        <f>+D37/'Total x Ano'!$C$30</f>
        <v>1.1256803009488275E-3</v>
      </c>
      <c r="R37" s="21">
        <f>+E37/'Total x Ano'!$C$30</f>
        <v>2.3812039134783867E-6</v>
      </c>
      <c r="S37" s="21">
        <f>+F37/'Total x Ano'!$C$30</f>
        <v>6.97457673545372E-4</v>
      </c>
      <c r="T37" s="21">
        <f>+G37/'Total x Ano'!$C$30</f>
        <v>9.3527845370804637E-5</v>
      </c>
      <c r="U37" s="21">
        <f>+H37/'Total x Ano'!$C$30</f>
        <v>3.4224281620947614E-5</v>
      </c>
      <c r="V37" s="21">
        <f>+I37/'Total x Ano'!$C$30</f>
        <v>8.347811974003427E-5</v>
      </c>
      <c r="W37" s="21">
        <f>+J37/'Total x Ano'!$C$30</f>
        <v>2.492559058371028E-6</v>
      </c>
      <c r="X37" s="21">
        <f>+K37/'Total x Ano'!$C$30</f>
        <v>1.1342146540953294E-4</v>
      </c>
      <c r="Y37" s="21">
        <f>+L37/'Total x Ano'!$C$30</f>
        <v>2.2953963577847002E-3</v>
      </c>
    </row>
    <row r="38" spans="1:25" x14ac:dyDescent="0.25">
      <c r="A38" s="1" t="s">
        <v>530</v>
      </c>
      <c r="B38" s="11">
        <f>+'SCC x Atuacao = Comércio'!B38+'SCC x Atuacao = Serv. Indústria'!B38</f>
        <v>5780.5722240193063</v>
      </c>
      <c r="C38" s="11">
        <f>+'SCC x Atuacao = Comércio'!C38+'SCC x Atuacao = Serv. Indústria'!C38</f>
        <v>639.60432699439775</v>
      </c>
      <c r="D38" s="11">
        <f>+'SCC x Atuacao = Comércio'!D38+'SCC x Atuacao = Serv. Indústria'!D38</f>
        <v>21382.889363573311</v>
      </c>
      <c r="E38" s="11">
        <f>+'SCC x Atuacao = Comércio'!E38+'SCC x Atuacao = Serv. Indústria'!E38</f>
        <v>0</v>
      </c>
      <c r="F38" s="11">
        <f>+'SCC x Atuacao = Comércio'!F38+'SCC x Atuacao = Serv. Indústria'!F38</f>
        <v>12268.772265404075</v>
      </c>
      <c r="G38" s="11">
        <f>+'SCC x Atuacao = Comércio'!G38+'SCC x Atuacao = Serv. Indústria'!G38</f>
        <v>1245.1337569927659</v>
      </c>
      <c r="H38" s="11">
        <f>+'SCC x Atuacao = Comércio'!H38+'SCC x Atuacao = Serv. Indústria'!H38</f>
        <v>1402.7216812340482</v>
      </c>
      <c r="I38" s="11">
        <f>+'SCC x Atuacao = Comércio'!I38+'SCC x Atuacao = Serv. Indústria'!I38</f>
        <v>1609.6777893342687</v>
      </c>
      <c r="J38" s="11">
        <f>+'SCC x Atuacao = Comércio'!J38+'SCC x Atuacao = Serv. Indústria'!J38</f>
        <v>17744.733450108422</v>
      </c>
      <c r="K38" s="11">
        <f>+'SCC x Atuacao = Comércio'!K38+'SCC x Atuacao = Serv. Indústria'!K38</f>
        <v>2079.7997113780589</v>
      </c>
      <c r="L38" s="154">
        <f t="shared" ref="L38:L64" si="1">SUM(B38:K38)</f>
        <v>64153.904569038656</v>
      </c>
      <c r="N38" s="124" t="s">
        <v>530</v>
      </c>
      <c r="O38" s="21">
        <f>+B38/'Total x Ano'!$C$30</f>
        <v>9.5142739428359313E-5</v>
      </c>
      <c r="P38" s="21">
        <f>+C38/'Total x Ano'!$C$30</f>
        <v>1.0527280944198072E-5</v>
      </c>
      <c r="Q38" s="21">
        <f>+D38/'Total x Ano'!$C$30</f>
        <v>3.5194209017759293E-4</v>
      </c>
      <c r="R38" s="21">
        <f>+E38/'Total x Ano'!$C$30</f>
        <v>0</v>
      </c>
      <c r="S38" s="21">
        <f>+F38/'Total x Ano'!$C$30</f>
        <v>2.0193236197325697E-4</v>
      </c>
      <c r="T38" s="21">
        <f>+G38/'Total x Ano'!$C$30</f>
        <v>2.049372138328656E-5</v>
      </c>
      <c r="U38" s="21">
        <f>+H38/'Total x Ano'!$C$30</f>
        <v>2.3087469239397468E-5</v>
      </c>
      <c r="V38" s="21">
        <f>+I38/'Total x Ano'!$C$30</f>
        <v>2.6493770605942056E-5</v>
      </c>
      <c r="W38" s="21">
        <f>+J38/'Total x Ano'!$C$30</f>
        <v>2.9206149243395709E-4</v>
      </c>
      <c r="X38" s="21">
        <f>+K38/'Total x Ano'!$C$30</f>
        <v>3.4231531816279699E-5</v>
      </c>
      <c r="Y38" s="21">
        <f>+L38/'Total x Ano'!$C$30</f>
        <v>1.0559124580022702E-3</v>
      </c>
    </row>
    <row r="39" spans="1:25" x14ac:dyDescent="0.25">
      <c r="A39" s="1" t="s">
        <v>531</v>
      </c>
      <c r="B39" s="11">
        <f>+'SCC x Atuacao = Comércio'!B39+'SCC x Atuacao = Serv. Indústria'!B39</f>
        <v>33214.094475203616</v>
      </c>
      <c r="C39" s="11">
        <f>+'SCC x Atuacao = Comércio'!C39+'SCC x Atuacao = Serv. Indústria'!C39</f>
        <v>28870.245743819472</v>
      </c>
      <c r="D39" s="11">
        <f>+'SCC x Atuacao = Comércio'!D39+'SCC x Atuacao = Serv. Indústria'!D39</f>
        <v>200614.55695940915</v>
      </c>
      <c r="E39" s="11">
        <f>+'SCC x Atuacao = Comércio'!E39+'SCC x Atuacao = Serv. Indústria'!E39</f>
        <v>472.7289137908939</v>
      </c>
      <c r="F39" s="11">
        <f>+'SCC x Atuacao = Comércio'!F39+'SCC x Atuacao = Serv. Indústria'!F39</f>
        <v>95133.148776022746</v>
      </c>
      <c r="G39" s="11">
        <f>+'SCC x Atuacao = Comércio'!G39+'SCC x Atuacao = Serv. Indústria'!G39</f>
        <v>8397.1516737605925</v>
      </c>
      <c r="H39" s="11">
        <f>+'SCC x Atuacao = Comércio'!H39+'SCC x Atuacao = Serv. Indústria'!H39</f>
        <v>6556.4328586805887</v>
      </c>
      <c r="I39" s="11">
        <f>+'SCC x Atuacao = Comércio'!I39+'SCC x Atuacao = Serv. Indústria'!I39</f>
        <v>18038.320109016116</v>
      </c>
      <c r="J39" s="11">
        <f>+'SCC x Atuacao = Comércio'!J39+'SCC x Atuacao = Serv. Indústria'!J39</f>
        <v>8000.3208752945602</v>
      </c>
      <c r="K39" s="11">
        <f>+'SCC x Atuacao = Comércio'!K39+'SCC x Atuacao = Serv. Indústria'!K39</f>
        <v>33734.284226620002</v>
      </c>
      <c r="L39" s="154">
        <f t="shared" si="1"/>
        <v>433031.28461161774</v>
      </c>
      <c r="N39" s="124" t="s">
        <v>531</v>
      </c>
      <c r="O39" s="21">
        <f>+B39/'Total x Ano'!$C$30</f>
        <v>5.4667251156771506E-4</v>
      </c>
      <c r="P39" s="21">
        <f>+C39/'Total x Ano'!$C$30</f>
        <v>4.7517687896424802E-4</v>
      </c>
      <c r="Q39" s="21">
        <f>+D39/'Total x Ano'!$C$30</f>
        <v>3.3019254458952793E-3</v>
      </c>
      <c r="R39" s="21">
        <f>+E39/'Total x Ano'!$C$30</f>
        <v>7.7806698233389523E-6</v>
      </c>
      <c r="S39" s="21">
        <f>+F39/'Total x Ano'!$C$30</f>
        <v>1.5658014525598361E-3</v>
      </c>
      <c r="T39" s="21">
        <f>+G39/'Total x Ano'!$C$30</f>
        <v>1.3820915692694356E-4</v>
      </c>
      <c r="U39" s="21">
        <f>+H39/'Total x Ano'!$C$30</f>
        <v>1.0791267003999929E-4</v>
      </c>
      <c r="V39" s="21">
        <f>+I39/'Total x Ano'!$C$30</f>
        <v>2.9689365055007443E-4</v>
      </c>
      <c r="W39" s="21">
        <f>+J39/'Total x Ano'!$C$30</f>
        <v>1.3167769813836197E-4</v>
      </c>
      <c r="X39" s="21">
        <f>+K39/'Total x Ano'!$C$30</f>
        <v>5.5523434179045026E-4</v>
      </c>
      <c r="Y39" s="21">
        <f>+L39/'Total x Ano'!$C$30</f>
        <v>7.1272844762562465E-3</v>
      </c>
    </row>
    <row r="40" spans="1:25" x14ac:dyDescent="0.25">
      <c r="A40" s="1" t="s">
        <v>532</v>
      </c>
      <c r="B40" s="11">
        <f>+'SCC x Atuacao = Comércio'!B40+'SCC x Atuacao = Serv. Indústria'!B40</f>
        <v>677.07987490752021</v>
      </c>
      <c r="C40" s="11">
        <f>+'SCC x Atuacao = Comércio'!C40+'SCC x Atuacao = Serv. Indústria'!C40</f>
        <v>388.31245216805956</v>
      </c>
      <c r="D40" s="11">
        <f>+'SCC x Atuacao = Comércio'!D40+'SCC x Atuacao = Serv. Indústria'!D40</f>
        <v>17769.03908790334</v>
      </c>
      <c r="E40" s="11">
        <f>+'SCC x Atuacao = Comércio'!E40+'SCC x Atuacao = Serv. Indústria'!E40</f>
        <v>142.91769045263089</v>
      </c>
      <c r="F40" s="11">
        <f>+'SCC x Atuacao = Comércio'!F40+'SCC x Atuacao = Serv. Indústria'!F40</f>
        <v>11430.669685974699</v>
      </c>
      <c r="G40" s="11">
        <f>+'SCC x Atuacao = Comércio'!G40+'SCC x Atuacao = Serv. Indústria'!G40</f>
        <v>1901.5342682953133</v>
      </c>
      <c r="H40" s="11">
        <f>+'SCC x Atuacao = Comércio'!H40+'SCC x Atuacao = Serv. Indústria'!H40</f>
        <v>1187.7444662145058</v>
      </c>
      <c r="I40" s="11">
        <f>+'SCC x Atuacao = Comércio'!I40+'SCC x Atuacao = Serv. Indústria'!I40</f>
        <v>1321.9539278714253</v>
      </c>
      <c r="J40" s="11">
        <f>+'SCC x Atuacao = Comércio'!J40+'SCC x Atuacao = Serv. Indústria'!J40</f>
        <v>213.53824546924423</v>
      </c>
      <c r="K40" s="11">
        <f>+'SCC x Atuacao = Comércio'!K40+'SCC x Atuacao = Serv. Indústria'!K40</f>
        <v>4875.0447192208394</v>
      </c>
      <c r="L40" s="154">
        <f t="shared" si="1"/>
        <v>39907.834418477571</v>
      </c>
      <c r="N40" s="124" t="s">
        <v>532</v>
      </c>
      <c r="O40" s="21">
        <f>+B40/'Total x Ano'!$C$30</f>
        <v>1.1144092939940952E-5</v>
      </c>
      <c r="P40" s="21">
        <f>+C40/'Total x Ano'!$C$30</f>
        <v>6.3912548830199587E-6</v>
      </c>
      <c r="Q40" s="21">
        <f>+D40/'Total x Ano'!$C$30</f>
        <v>2.924615401928542E-4</v>
      </c>
      <c r="R40" s="21">
        <f>+E40/'Total x Ano'!$C$30</f>
        <v>2.3522897137998225E-6</v>
      </c>
      <c r="S40" s="21">
        <f>+F40/'Total x Ano'!$C$30</f>
        <v>1.8813798794959998E-4</v>
      </c>
      <c r="T40" s="21">
        <f>+G40/'Total x Ano'!$C$30</f>
        <v>3.1297451600167508E-5</v>
      </c>
      <c r="U40" s="21">
        <f>+H40/'Total x Ano'!$C$30</f>
        <v>1.954914805613283E-5</v>
      </c>
      <c r="V40" s="21">
        <f>+I40/'Total x Ano'!$C$30</f>
        <v>2.1758108578447036E-5</v>
      </c>
      <c r="W40" s="21">
        <f>+J40/'Total x Ano'!$C$30</f>
        <v>3.5146371084596417E-6</v>
      </c>
      <c r="X40" s="21">
        <f>+K40/'Total x Ano'!$C$30</f>
        <v>8.0238615044917448E-5</v>
      </c>
      <c r="Y40" s="21">
        <f>+L40/'Total x Ano'!$C$30</f>
        <v>6.5684512606733927E-4</v>
      </c>
    </row>
    <row r="41" spans="1:25" x14ac:dyDescent="0.25">
      <c r="A41" s="1" t="s">
        <v>533</v>
      </c>
      <c r="B41" s="11">
        <f>+'SCC x Atuacao = Comércio'!B41+'SCC x Atuacao = Serv. Indústria'!B41</f>
        <v>17193.371069197703</v>
      </c>
      <c r="C41" s="11">
        <f>+'SCC x Atuacao = Comércio'!C41+'SCC x Atuacao = Serv. Indústria'!C41</f>
        <v>34608.584497044016</v>
      </c>
      <c r="D41" s="11">
        <f>+'SCC x Atuacao = Comércio'!D41+'SCC x Atuacao = Serv. Indústria'!D41</f>
        <v>192066.00888747969</v>
      </c>
      <c r="E41" s="11">
        <f>+'SCC x Atuacao = Comércio'!E41+'SCC x Atuacao = Serv. Indústria'!E41</f>
        <v>1996.7754744011049</v>
      </c>
      <c r="F41" s="11">
        <f>+'SCC x Atuacao = Comércio'!F41+'SCC x Atuacao = Serv. Indústria'!F41</f>
        <v>147264.51381350972</v>
      </c>
      <c r="G41" s="11">
        <f>+'SCC x Atuacao = Comércio'!G41+'SCC x Atuacao = Serv. Indústria'!G41</f>
        <v>15780.313238130471</v>
      </c>
      <c r="H41" s="11">
        <f>+'SCC x Atuacao = Comércio'!H41+'SCC x Atuacao = Serv. Indústria'!H41</f>
        <v>7300.5190306198838</v>
      </c>
      <c r="I41" s="11">
        <f>+'SCC x Atuacao = Comércio'!I41+'SCC x Atuacao = Serv. Indústria'!I41</f>
        <v>5716.3881030558086</v>
      </c>
      <c r="J41" s="11">
        <f>+'SCC x Atuacao = Comércio'!J41+'SCC x Atuacao = Serv. Indústria'!J41</f>
        <v>10706.982593913297</v>
      </c>
      <c r="K41" s="11">
        <f>+'SCC x Atuacao = Comércio'!K41+'SCC x Atuacao = Serv. Indústria'!K41</f>
        <v>62577.317875309011</v>
      </c>
      <c r="L41" s="154">
        <f t="shared" si="1"/>
        <v>495210.7745826607</v>
      </c>
      <c r="N41" s="124" t="s">
        <v>533</v>
      </c>
      <c r="O41" s="21">
        <f>+B41/'Total x Ano'!$C$30</f>
        <v>2.8298659027814357E-4</v>
      </c>
      <c r="P41" s="21">
        <f>+C41/'Total x Ano'!$C$30</f>
        <v>5.6962449549624681E-4</v>
      </c>
      <c r="Q41" s="21">
        <f>+D41/'Total x Ano'!$C$30</f>
        <v>3.1612244477624563E-3</v>
      </c>
      <c r="R41" s="21">
        <f>+E41/'Total x Ano'!$C$30</f>
        <v>3.2865031573948274E-5</v>
      </c>
      <c r="S41" s="21">
        <f>+F41/'Total x Ano'!$C$30</f>
        <v>2.4238343059851341E-3</v>
      </c>
      <c r="T41" s="21">
        <f>+G41/'Total x Ano'!$C$30</f>
        <v>2.5972899781008291E-4</v>
      </c>
      <c r="U41" s="21">
        <f>+H41/'Total x Ano'!$C$30</f>
        <v>1.2015962311410887E-4</v>
      </c>
      <c r="V41" s="21">
        <f>+I41/'Total x Ano'!$C$30</f>
        <v>9.408632963714624E-5</v>
      </c>
      <c r="W41" s="21">
        <f>+J41/'Total x Ano'!$C$30</f>
        <v>1.7622678439408238E-4</v>
      </c>
      <c r="X41" s="21">
        <f>+K41/'Total x Ano'!$C$30</f>
        <v>1.0299633354630762E-3</v>
      </c>
      <c r="Y41" s="21">
        <f>+L41/'Total x Ano'!$C$30</f>
        <v>8.1506999415144245E-3</v>
      </c>
    </row>
    <row r="42" spans="1:25" x14ac:dyDescent="0.25">
      <c r="A42" s="1" t="s">
        <v>534</v>
      </c>
      <c r="B42" s="11">
        <f>+'SCC x Atuacao = Comércio'!B42+'SCC x Atuacao = Serv. Indústria'!B42</f>
        <v>706.21200890584134</v>
      </c>
      <c r="C42" s="11">
        <f>+'SCC x Atuacao = Comércio'!C42+'SCC x Atuacao = Serv. Indústria'!C42</f>
        <v>2479.4189174448816</v>
      </c>
      <c r="D42" s="11">
        <f>+'SCC x Atuacao = Comércio'!D42+'SCC x Atuacao = Serv. Indústria'!D42</f>
        <v>28926.922264967121</v>
      </c>
      <c r="E42" s="11">
        <f>+'SCC x Atuacao = Comércio'!E42+'SCC x Atuacao = Serv. Indústria'!E42</f>
        <v>0</v>
      </c>
      <c r="F42" s="11">
        <f>+'SCC x Atuacao = Comércio'!F42+'SCC x Atuacao = Serv. Indústria'!F42</f>
        <v>11208.146012541261</v>
      </c>
      <c r="G42" s="11">
        <f>+'SCC x Atuacao = Comércio'!G42+'SCC x Atuacao = Serv. Indústria'!G42</f>
        <v>947.39104542305233</v>
      </c>
      <c r="H42" s="11">
        <f>+'SCC x Atuacao = Comércio'!H42+'SCC x Atuacao = Serv. Indústria'!H42</f>
        <v>1055.7066074465408</v>
      </c>
      <c r="I42" s="11">
        <f>+'SCC x Atuacao = Comércio'!I42+'SCC x Atuacao = Serv. Indústria'!I42</f>
        <v>662.75741406342729</v>
      </c>
      <c r="J42" s="11">
        <f>+'SCC x Atuacao = Comércio'!J42+'SCC x Atuacao = Serv. Indústria'!J42</f>
        <v>0</v>
      </c>
      <c r="K42" s="11">
        <f>+'SCC x Atuacao = Comércio'!K42+'SCC x Atuacao = Serv. Indústria'!K42</f>
        <v>8814.6095920126627</v>
      </c>
      <c r="L42" s="154">
        <f t="shared" si="1"/>
        <v>54801.16386280478</v>
      </c>
      <c r="N42" s="124" t="s">
        <v>534</v>
      </c>
      <c r="O42" s="21">
        <f>+B42/'Total x Ano'!$C$30</f>
        <v>1.1623580251331572E-5</v>
      </c>
      <c r="P42" s="21">
        <f>+C42/'Total x Ano'!$C$30</f>
        <v>4.0808885150850985E-5</v>
      </c>
      <c r="Q42" s="21">
        <f>+D42/'Total x Ano'!$C$30</f>
        <v>4.7610972077891307E-4</v>
      </c>
      <c r="R42" s="21">
        <f>+E42/'Total x Ano'!$C$30</f>
        <v>0</v>
      </c>
      <c r="S42" s="21">
        <f>+F42/'Total x Ano'!$C$30</f>
        <v>1.8447545921409738E-4</v>
      </c>
      <c r="T42" s="21">
        <f>+G42/'Total x Ano'!$C$30</f>
        <v>1.5593158579856428E-5</v>
      </c>
      <c r="U42" s="21">
        <f>+H42/'Total x Ano'!$C$30</f>
        <v>1.7375930058917985E-5</v>
      </c>
      <c r="V42" s="21">
        <f>+I42/'Total x Ano'!$C$30</f>
        <v>1.0908358810644851E-5</v>
      </c>
      <c r="W42" s="21">
        <f>+J42/'Total x Ano'!$C$30</f>
        <v>0</v>
      </c>
      <c r="X42" s="21">
        <f>+K42/'Total x Ano'!$C$30</f>
        <v>1.4508011855484716E-4</v>
      </c>
      <c r="Y42" s="21">
        <f>+L42/'Total x Ano'!$C$30</f>
        <v>9.0197521139945931E-4</v>
      </c>
    </row>
    <row r="43" spans="1:25" x14ac:dyDescent="0.25">
      <c r="A43" s="1" t="s">
        <v>535</v>
      </c>
      <c r="B43" s="11">
        <f>+'SCC x Atuacao = Comércio'!B43+'SCC x Atuacao = Serv. Indústria'!B43</f>
        <v>7991.6159950814626</v>
      </c>
      <c r="C43" s="11">
        <f>+'SCC x Atuacao = Comércio'!C43+'SCC x Atuacao = Serv. Indústria'!C43</f>
        <v>1478.4755915360272</v>
      </c>
      <c r="D43" s="11">
        <f>+'SCC x Atuacao = Comércio'!D43+'SCC x Atuacao = Serv. Indústria'!D43</f>
        <v>58246.634675394751</v>
      </c>
      <c r="E43" s="11">
        <f>+'SCC x Atuacao = Comércio'!E43+'SCC x Atuacao = Serv. Indústria'!E43</f>
        <v>322.25792149390873</v>
      </c>
      <c r="F43" s="11">
        <f>+'SCC x Atuacao = Comércio'!F43+'SCC x Atuacao = Serv. Indústria'!F43</f>
        <v>49955.955603498391</v>
      </c>
      <c r="G43" s="11">
        <f>+'SCC x Atuacao = Comércio'!G43+'SCC x Atuacao = Serv. Indústria'!G43</f>
        <v>2794.5502920961617</v>
      </c>
      <c r="H43" s="11">
        <f>+'SCC x Atuacao = Comércio'!H43+'SCC x Atuacao = Serv. Indústria'!H43</f>
        <v>2432.9750232153406</v>
      </c>
      <c r="I43" s="11">
        <f>+'SCC x Atuacao = Comércio'!I43+'SCC x Atuacao = Serv. Indústria'!I43</f>
        <v>3182.7238213844257</v>
      </c>
      <c r="J43" s="11">
        <f>+'SCC x Atuacao = Comércio'!J43+'SCC x Atuacao = Serv. Indústria'!J43</f>
        <v>0</v>
      </c>
      <c r="K43" s="11">
        <f>+'SCC x Atuacao = Comércio'!K43+'SCC x Atuacao = Serv. Indústria'!K43</f>
        <v>9707.4739025474937</v>
      </c>
      <c r="L43" s="154">
        <f t="shared" si="1"/>
        <v>136112.66282624795</v>
      </c>
      <c r="N43" s="124" t="s">
        <v>535</v>
      </c>
      <c r="O43" s="21">
        <f>+B43/'Total x Ano'!$C$30</f>
        <v>1.3153442406137205E-4</v>
      </c>
      <c r="P43" s="21">
        <f>+C43/'Total x Ano'!$C$30</f>
        <v>2.4334306796169498E-5</v>
      </c>
      <c r="Q43" s="21">
        <f>+D43/'Total x Ano'!$C$30</f>
        <v>9.5868439502805401E-4</v>
      </c>
      <c r="R43" s="21">
        <f>+E43/'Total x Ano'!$C$30</f>
        <v>5.3040599209226713E-6</v>
      </c>
      <c r="S43" s="21">
        <f>+F43/'Total x Ano'!$C$30</f>
        <v>8.2222767620288451E-4</v>
      </c>
      <c r="T43" s="21">
        <f>+G43/'Total x Ano'!$C$30</f>
        <v>4.5995648865966412E-5</v>
      </c>
      <c r="U43" s="21">
        <f>+H43/'Total x Ano'!$C$30</f>
        <v>4.0044462675795901E-5</v>
      </c>
      <c r="V43" s="21">
        <f>+I43/'Total x Ano'!$C$30</f>
        <v>5.2384617210069321E-5</v>
      </c>
      <c r="W43" s="21">
        <f>+J43/'Total x Ano'!$C$30</f>
        <v>0</v>
      </c>
      <c r="X43" s="21">
        <f>+K43/'Total x Ano'!$C$30</f>
        <v>1.5977581876409574E-4</v>
      </c>
      <c r="Y43" s="21">
        <f>+L43/'Total x Ano'!$C$30</f>
        <v>2.2402854095253297E-3</v>
      </c>
    </row>
    <row r="44" spans="1:25" x14ac:dyDescent="0.25">
      <c r="A44" s="1" t="s">
        <v>536</v>
      </c>
      <c r="B44" s="11">
        <f>+'SCC x Atuacao = Comércio'!B44+'SCC x Atuacao = Serv. Indústria'!B44</f>
        <v>12407.504812761867</v>
      </c>
      <c r="C44" s="11">
        <f>+'SCC x Atuacao = Comércio'!C44+'SCC x Atuacao = Serv. Indústria'!C44</f>
        <v>1908.3155936124854</v>
      </c>
      <c r="D44" s="11">
        <f>+'SCC x Atuacao = Comércio'!D44+'SCC x Atuacao = Serv. Indústria'!D44</f>
        <v>150857.88731100759</v>
      </c>
      <c r="E44" s="11">
        <f>+'SCC x Atuacao = Comércio'!E44+'SCC x Atuacao = Serv. Indústria'!E44</f>
        <v>0</v>
      </c>
      <c r="F44" s="11">
        <f>+'SCC x Atuacao = Comércio'!F44+'SCC x Atuacao = Serv. Indústria'!F44</f>
        <v>59816.707690346186</v>
      </c>
      <c r="G44" s="11">
        <f>+'SCC x Atuacao = Comércio'!G44+'SCC x Atuacao = Serv. Indústria'!G44</f>
        <v>4016.7219447086268</v>
      </c>
      <c r="H44" s="11">
        <f>+'SCC x Atuacao = Comércio'!H44+'SCC x Atuacao = Serv. Indústria'!H44</f>
        <v>1959.2436176561464</v>
      </c>
      <c r="I44" s="11">
        <f>+'SCC x Atuacao = Comércio'!I44+'SCC x Atuacao = Serv. Indústria'!I44</f>
        <v>8590.1497850441028</v>
      </c>
      <c r="J44" s="11">
        <f>+'SCC x Atuacao = Comércio'!J44+'SCC x Atuacao = Serv. Indústria'!J44</f>
        <v>0</v>
      </c>
      <c r="K44" s="11">
        <f>+'SCC x Atuacao = Comércio'!K44+'SCC x Atuacao = Serv. Indústria'!K44</f>
        <v>33626.944152145967</v>
      </c>
      <c r="L44" s="154">
        <f t="shared" si="1"/>
        <v>273183.47490728297</v>
      </c>
      <c r="N44" s="124" t="s">
        <v>536</v>
      </c>
      <c r="O44" s="21">
        <f>+B44/'Total x Ano'!$C$30</f>
        <v>2.0421576819879448E-4</v>
      </c>
      <c r="P44" s="21">
        <f>+C44/'Total x Ano'!$C$30</f>
        <v>3.1409065786899708E-5</v>
      </c>
      <c r="Q44" s="21">
        <f>+D44/'Total x Ano'!$C$30</f>
        <v>2.4829778276110079E-3</v>
      </c>
      <c r="R44" s="21">
        <f>+E44/'Total x Ano'!$C$30</f>
        <v>0</v>
      </c>
      <c r="S44" s="21">
        <f>+F44/'Total x Ano'!$C$30</f>
        <v>9.8452630858884621E-4</v>
      </c>
      <c r="T44" s="21">
        <f>+G44/'Total x Ano'!$C$30</f>
        <v>6.611143577683102E-5</v>
      </c>
      <c r="U44" s="21">
        <f>+H44/'Total x Ano'!$C$30</f>
        <v>3.2247292788208268E-5</v>
      </c>
      <c r="V44" s="21">
        <f>+I44/'Total x Ano'!$C$30</f>
        <v>1.413857228966089E-4</v>
      </c>
      <c r="W44" s="21">
        <f>+J44/'Total x Ano'!$C$30</f>
        <v>0</v>
      </c>
      <c r="X44" s="21">
        <f>+K44/'Total x Ano'!$C$30</f>
        <v>5.5346762591179232E-4</v>
      </c>
      <c r="Y44" s="21">
        <f>+L44/'Total x Ano'!$C$30</f>
        <v>4.4963410475589889E-3</v>
      </c>
    </row>
    <row r="45" spans="1:25" x14ac:dyDescent="0.25">
      <c r="A45" s="1" t="s">
        <v>537</v>
      </c>
      <c r="B45" s="11">
        <f>+'SCC x Atuacao = Comércio'!B45+'SCC x Atuacao = Serv. Indústria'!B45</f>
        <v>7786.8022345850077</v>
      </c>
      <c r="C45" s="11">
        <f>+'SCC x Atuacao = Comércio'!C45+'SCC x Atuacao = Serv. Indústria'!C45</f>
        <v>16161.195602482478</v>
      </c>
      <c r="D45" s="11">
        <f>+'SCC x Atuacao = Comércio'!D45+'SCC x Atuacao = Serv. Indústria'!D45</f>
        <v>62918.400432961709</v>
      </c>
      <c r="E45" s="11">
        <f>+'SCC x Atuacao = Comércio'!E45+'SCC x Atuacao = Serv. Indústria'!E45</f>
        <v>258.4250250650461</v>
      </c>
      <c r="F45" s="11">
        <f>+'SCC x Atuacao = Comércio'!F45+'SCC x Atuacao = Serv. Indústria'!F45</f>
        <v>46760.715847398984</v>
      </c>
      <c r="G45" s="11">
        <f>+'SCC x Atuacao = Comércio'!G45+'SCC x Atuacao = Serv. Indústria'!G45</f>
        <v>3120.4857989861607</v>
      </c>
      <c r="H45" s="11">
        <f>+'SCC x Atuacao = Comércio'!H45+'SCC x Atuacao = Serv. Indústria'!H45</f>
        <v>1219.8274843563458</v>
      </c>
      <c r="I45" s="11">
        <f>+'SCC x Atuacao = Comércio'!I45+'SCC x Atuacao = Serv. Indústria'!I45</f>
        <v>3503.1638413704773</v>
      </c>
      <c r="J45" s="11">
        <f>+'SCC x Atuacao = Comércio'!J45+'SCC x Atuacao = Serv. Indústria'!J45</f>
        <v>1261.1707120188278</v>
      </c>
      <c r="K45" s="11">
        <f>+'SCC x Atuacao = Comércio'!K45+'SCC x Atuacao = Serv. Indústria'!K45</f>
        <v>10947.571731509186</v>
      </c>
      <c r="L45" s="154">
        <f t="shared" si="1"/>
        <v>153937.7587107342</v>
      </c>
      <c r="N45" s="124" t="s">
        <v>537</v>
      </c>
      <c r="O45" s="21">
        <f>+B45/'Total x Ano'!$C$30</f>
        <v>1.2816338370566358E-4</v>
      </c>
      <c r="P45" s="21">
        <f>+C45/'Total x Ano'!$C$30</f>
        <v>2.6599796049059821E-4</v>
      </c>
      <c r="Q45" s="21">
        <f>+D45/'Total x Ano'!$C$30</f>
        <v>1.0355772310513827E-3</v>
      </c>
      <c r="R45" s="21">
        <f>+E45/'Total x Ano'!$C$30</f>
        <v>4.2534309526254934E-6</v>
      </c>
      <c r="S45" s="21">
        <f>+F45/'Total x Ano'!$C$30</f>
        <v>7.6963705857120604E-4</v>
      </c>
      <c r="T45" s="21">
        <f>+G45/'Total x Ano'!$C$30</f>
        <v>5.1360238356541701E-5</v>
      </c>
      <c r="U45" s="21">
        <f>+H45/'Total x Ano'!$C$30</f>
        <v>2.0077204123395664E-5</v>
      </c>
      <c r="V45" s="21">
        <f>+I45/'Total x Ano'!$C$30</f>
        <v>5.765875619535351E-5</v>
      </c>
      <c r="W45" s="21">
        <f>+J45/'Total x Ano'!$C$30</f>
        <v>2.075767446165637E-5</v>
      </c>
      <c r="X45" s="21">
        <f>+K45/'Total x Ano'!$C$30</f>
        <v>1.8018665354552487E-4</v>
      </c>
      <c r="Y45" s="21">
        <f>+L45/'Total x Ano'!$C$30</f>
        <v>2.5336695914539476E-3</v>
      </c>
    </row>
    <row r="46" spans="1:25" x14ac:dyDescent="0.25">
      <c r="A46" s="1" t="s">
        <v>538</v>
      </c>
      <c r="B46" s="11">
        <f>+'SCC x Atuacao = Comércio'!B46+'SCC x Atuacao = Serv. Indústria'!B46</f>
        <v>43219.884352385183</v>
      </c>
      <c r="C46" s="11">
        <f>+'SCC x Atuacao = Comércio'!C46+'SCC x Atuacao = Serv. Indústria'!C46</f>
        <v>17816.460098396376</v>
      </c>
      <c r="D46" s="11">
        <f>+'SCC x Atuacao = Comércio'!D46+'SCC x Atuacao = Serv. Indústria'!D46</f>
        <v>268783.19578374573</v>
      </c>
      <c r="E46" s="11">
        <f>+'SCC x Atuacao = Comércio'!E46+'SCC x Atuacao = Serv. Indústria'!E46</f>
        <v>4604.0818866918198</v>
      </c>
      <c r="F46" s="11">
        <f>+'SCC x Atuacao = Comércio'!F46+'SCC x Atuacao = Serv. Indústria'!F46</f>
        <v>250795.71606739482</v>
      </c>
      <c r="G46" s="11">
        <f>+'SCC x Atuacao = Comércio'!G46+'SCC x Atuacao = Serv. Indústria'!G46</f>
        <v>29201.067877245601</v>
      </c>
      <c r="H46" s="11">
        <f>+'SCC x Atuacao = Comércio'!H46+'SCC x Atuacao = Serv. Indústria'!H46</f>
        <v>28889.686385631918</v>
      </c>
      <c r="I46" s="11">
        <f>+'SCC x Atuacao = Comércio'!I46+'SCC x Atuacao = Serv. Indústria'!I46</f>
        <v>13695.135540599207</v>
      </c>
      <c r="J46" s="11">
        <f>+'SCC x Atuacao = Comércio'!J46+'SCC x Atuacao = Serv. Indústria'!J46</f>
        <v>384.2962811536288</v>
      </c>
      <c r="K46" s="11">
        <f>+'SCC x Atuacao = Comércio'!K46+'SCC x Atuacao = Serv. Indústria'!K46</f>
        <v>67133.00119266301</v>
      </c>
      <c r="L46" s="154">
        <f t="shared" si="1"/>
        <v>724522.52546590741</v>
      </c>
      <c r="N46" s="124" t="s">
        <v>538</v>
      </c>
      <c r="O46" s="21">
        <f>+B46/'Total x Ano'!$C$30</f>
        <v>7.1135832850188676E-4</v>
      </c>
      <c r="P46" s="21">
        <f>+C46/'Total x Ano'!$C$30</f>
        <v>2.9324204507540221E-4</v>
      </c>
      <c r="Q46" s="21">
        <f>+D46/'Total x Ano'!$C$30</f>
        <v>4.4239166241908023E-3</v>
      </c>
      <c r="R46" s="21">
        <f>+E46/'Total x Ano'!$C$30</f>
        <v>7.5778823665967535E-5</v>
      </c>
      <c r="S46" s="21">
        <f>+F46/'Total x Ano'!$C$30</f>
        <v>4.1278597583126126E-3</v>
      </c>
      <c r="T46" s="21">
        <f>+G46/'Total x Ano'!$C$30</f>
        <v>4.8062189769559617E-4</v>
      </c>
      <c r="U46" s="21">
        <f>+H46/'Total x Ano'!$C$30</f>
        <v>4.7549685350078193E-4</v>
      </c>
      <c r="V46" s="21">
        <f>+I46/'Total x Ano'!$C$30</f>
        <v>2.2540894943949089E-4</v>
      </c>
      <c r="W46" s="21">
        <f>+J46/'Total x Ano'!$C$30</f>
        <v>6.3251525150332764E-6</v>
      </c>
      <c r="X46" s="21">
        <f>+K46/'Total x Ano'!$C$30</f>
        <v>1.1049455645545344E-3</v>
      </c>
      <c r="Y46" s="21">
        <f>+L46/'Total x Ano'!$C$30</f>
        <v>1.1924953997452109E-2</v>
      </c>
    </row>
    <row r="47" spans="1:25" x14ac:dyDescent="0.25">
      <c r="A47" s="1" t="s">
        <v>539</v>
      </c>
      <c r="B47" s="11">
        <f>+'SCC x Atuacao = Comércio'!B47+'SCC x Atuacao = Serv. Indústria'!B47</f>
        <v>10800.440788201955</v>
      </c>
      <c r="C47" s="11">
        <f>+'SCC x Atuacao = Comércio'!C47+'SCC x Atuacao = Serv. Indústria'!C47</f>
        <v>7177.116718652198</v>
      </c>
      <c r="D47" s="11">
        <f>+'SCC x Atuacao = Comércio'!D47+'SCC x Atuacao = Serv. Indústria'!D47</f>
        <v>105755.08487729264</v>
      </c>
      <c r="E47" s="11">
        <f>+'SCC x Atuacao = Comércio'!E47+'SCC x Atuacao = Serv. Indústria'!E47</f>
        <v>321.09953280507386</v>
      </c>
      <c r="F47" s="11">
        <f>+'SCC x Atuacao = Comércio'!F47+'SCC x Atuacao = Serv. Indústria'!F47</f>
        <v>83202.555874831436</v>
      </c>
      <c r="G47" s="11">
        <f>+'SCC x Atuacao = Comércio'!G47+'SCC x Atuacao = Serv. Indústria'!G47</f>
        <v>9736.1373689119227</v>
      </c>
      <c r="H47" s="11">
        <f>+'SCC x Atuacao = Comércio'!H47+'SCC x Atuacao = Serv. Indústria'!H47</f>
        <v>7037.176352298633</v>
      </c>
      <c r="I47" s="11">
        <f>+'SCC x Atuacao = Comércio'!I47+'SCC x Atuacao = Serv. Indústria'!I47</f>
        <v>4318.5504902770954</v>
      </c>
      <c r="J47" s="11">
        <f>+'SCC x Atuacao = Comércio'!J47+'SCC x Atuacao = Serv. Indústria'!J47</f>
        <v>2396.4516513859098</v>
      </c>
      <c r="K47" s="11">
        <f>+'SCC x Atuacao = Comércio'!K47+'SCC x Atuacao = Serv. Indústria'!K47</f>
        <v>37240.594214309211</v>
      </c>
      <c r="L47" s="154">
        <f t="shared" si="1"/>
        <v>267985.20786896604</v>
      </c>
      <c r="N47" s="124" t="s">
        <v>539</v>
      </c>
      <c r="O47" s="21">
        <f>+B47/'Total x Ano'!$C$30</f>
        <v>1.777650176834622E-4</v>
      </c>
      <c r="P47" s="21">
        <f>+C47/'Total x Ano'!$C$30</f>
        <v>1.1812853803162978E-4</v>
      </c>
      <c r="Q47" s="21">
        <f>+D47/'Total x Ano'!$C$30</f>
        <v>1.7406284523002046E-3</v>
      </c>
      <c r="R47" s="21">
        <f>+E47/'Total x Ano'!$C$30</f>
        <v>5.2849939411359947E-6</v>
      </c>
      <c r="S47" s="21">
        <f>+F47/'Total x Ano'!$C$30</f>
        <v>1.3694352023627886E-3</v>
      </c>
      <c r="T47" s="21">
        <f>+G47/'Total x Ano'!$C$30</f>
        <v>1.6024759225048048E-4</v>
      </c>
      <c r="U47" s="21">
        <f>+H47/'Total x Ano'!$C$30</f>
        <v>1.1582525225030815E-4</v>
      </c>
      <c r="V47" s="21">
        <f>+I47/'Total x Ano'!$C$30</f>
        <v>7.1079247534936574E-5</v>
      </c>
      <c r="W47" s="21">
        <f>+J47/'Total x Ano'!$C$30</f>
        <v>3.944332259582706E-5</v>
      </c>
      <c r="X47" s="21">
        <f>+K47/'Total x Ano'!$C$30</f>
        <v>6.1294488057199187E-4</v>
      </c>
      <c r="Y47" s="21">
        <f>+L47/'Total x Ano'!$C$30</f>
        <v>4.4107824995227645E-3</v>
      </c>
    </row>
    <row r="48" spans="1:25" x14ac:dyDescent="0.25">
      <c r="A48" s="1" t="s">
        <v>540</v>
      </c>
      <c r="B48" s="11">
        <f>+'SCC x Atuacao = Comércio'!B48+'SCC x Atuacao = Serv. Indústria'!B48</f>
        <v>7340.5781742622748</v>
      </c>
      <c r="C48" s="11">
        <f>+'SCC x Atuacao = Comércio'!C48+'SCC x Atuacao = Serv. Indústria'!C48</f>
        <v>6101.5885131445739</v>
      </c>
      <c r="D48" s="11">
        <f>+'SCC x Atuacao = Comércio'!D48+'SCC x Atuacao = Serv. Indústria'!D48</f>
        <v>109776.29270161393</v>
      </c>
      <c r="E48" s="11">
        <f>+'SCC x Atuacao = Comércio'!E48+'SCC x Atuacao = Serv. Indústria'!E48</f>
        <v>446.24315553582204</v>
      </c>
      <c r="F48" s="11">
        <f>+'SCC x Atuacao = Comércio'!F48+'SCC x Atuacao = Serv. Indústria'!F48</f>
        <v>65602.170877408353</v>
      </c>
      <c r="G48" s="11">
        <f>+'SCC x Atuacao = Comércio'!G48+'SCC x Atuacao = Serv. Indústria'!G48</f>
        <v>5466.4836038799949</v>
      </c>
      <c r="H48" s="11">
        <f>+'SCC x Atuacao = Comércio'!H48+'SCC x Atuacao = Serv. Indústria'!H48</f>
        <v>2859.2713355552032</v>
      </c>
      <c r="I48" s="11">
        <f>+'SCC x Atuacao = Comércio'!I48+'SCC x Atuacao = Serv. Indústria'!I48</f>
        <v>6865.2493259843868</v>
      </c>
      <c r="J48" s="11">
        <f>+'SCC x Atuacao = Comércio'!J48+'SCC x Atuacao = Serv. Indústria'!J48</f>
        <v>482.30600370198204</v>
      </c>
      <c r="K48" s="11">
        <f>+'SCC x Atuacao = Comércio'!K48+'SCC x Atuacao = Serv. Indústria'!K48</f>
        <v>16332.976285779196</v>
      </c>
      <c r="L48" s="154">
        <f t="shared" si="1"/>
        <v>221273.15997686572</v>
      </c>
      <c r="N48" s="124" t="s">
        <v>540</v>
      </c>
      <c r="O48" s="21">
        <f>+B48/'Total x Ano'!$C$30</f>
        <v>1.2081895864657648E-4</v>
      </c>
      <c r="P48" s="21">
        <f>+C48/'Total x Ano'!$C$30</f>
        <v>1.0042636325743202E-4</v>
      </c>
      <c r="Q48" s="21">
        <f>+D48/'Total x Ano'!$C$30</f>
        <v>1.8068137214033145E-3</v>
      </c>
      <c r="R48" s="21">
        <f>+E48/'Total x Ano'!$C$30</f>
        <v>7.3447393481942833E-6</v>
      </c>
      <c r="S48" s="21">
        <f>+F48/'Total x Ano'!$C$30</f>
        <v>1.0797495486327686E-3</v>
      </c>
      <c r="T48" s="21">
        <f>+G48/'Total x Ano'!$C$30</f>
        <v>8.9973138464088476E-5</v>
      </c>
      <c r="U48" s="21">
        <f>+H48/'Total x Ano'!$C$30</f>
        <v>4.7060895892509667E-5</v>
      </c>
      <c r="V48" s="21">
        <f>+I48/'Total x Ano'!$C$30</f>
        <v>1.1299549636604807E-4</v>
      </c>
      <c r="W48" s="21">
        <f>+J48/'Total x Ano'!$C$30</f>
        <v>7.9382996451940393E-6</v>
      </c>
      <c r="X48" s="21">
        <f>+K48/'Total x Ano'!$C$30</f>
        <v>2.6882530770750768E-4</v>
      </c>
      <c r="Y48" s="21">
        <f>+L48/'Total x Ano'!$C$30</f>
        <v>3.641946469363634E-3</v>
      </c>
    </row>
    <row r="49" spans="1:25" x14ac:dyDescent="0.25">
      <c r="A49" s="1" t="s">
        <v>541</v>
      </c>
      <c r="B49" s="11">
        <f>+'SCC x Atuacao = Comércio'!B49+'SCC x Atuacao = Serv. Indústria'!B49</f>
        <v>338894.53159592545</v>
      </c>
      <c r="C49" s="11">
        <f>+'SCC x Atuacao = Comércio'!C49+'SCC x Atuacao = Serv. Indústria'!C49</f>
        <v>52390.029861550684</v>
      </c>
      <c r="D49" s="11">
        <f>+'SCC x Atuacao = Comércio'!D49+'SCC x Atuacao = Serv. Indústria'!D49</f>
        <v>335050.11221918231</v>
      </c>
      <c r="E49" s="11">
        <f>+'SCC x Atuacao = Comércio'!E49+'SCC x Atuacao = Serv. Indústria'!E49</f>
        <v>1425.9064707821919</v>
      </c>
      <c r="F49" s="11">
        <f>+'SCC x Atuacao = Comércio'!F49+'SCC x Atuacao = Serv. Indústria'!F49</f>
        <v>433926.69631589029</v>
      </c>
      <c r="G49" s="11">
        <f>+'SCC x Atuacao = Comércio'!G49+'SCC x Atuacao = Serv. Indústria'!G49</f>
        <v>16575.078752738329</v>
      </c>
      <c r="H49" s="11">
        <f>+'SCC x Atuacao = Comércio'!H49+'SCC x Atuacao = Serv. Indústria'!H49</f>
        <v>19018.28523156295</v>
      </c>
      <c r="I49" s="11">
        <f>+'SCC x Atuacao = Comércio'!I49+'SCC x Atuacao = Serv. Indústria'!I49</f>
        <v>29012.513345501535</v>
      </c>
      <c r="J49" s="11">
        <f>+'SCC x Atuacao = Comércio'!J49+'SCC x Atuacao = Serv. Indústria'!J49</f>
        <v>12670.726399159359</v>
      </c>
      <c r="K49" s="11">
        <f>+'SCC x Atuacao = Comércio'!K49+'SCC x Atuacao = Serv. Indústria'!K49</f>
        <v>143019.9421853919</v>
      </c>
      <c r="L49" s="154">
        <f t="shared" si="1"/>
        <v>1381983.8223776852</v>
      </c>
      <c r="N49" s="124" t="s">
        <v>541</v>
      </c>
      <c r="O49" s="21">
        <f>+B49/'Total x Ano'!$C$30</f>
        <v>5.5778827534322889E-3</v>
      </c>
      <c r="P49" s="21">
        <f>+C49/'Total x Ano'!$C$30</f>
        <v>8.622902312421367E-4</v>
      </c>
      <c r="Q49" s="21">
        <f>+D49/'Total x Ano'!$C$30</f>
        <v>5.5146072545993229E-3</v>
      </c>
      <c r="R49" s="21">
        <f>+E49/'Total x Ano'!$C$30</f>
        <v>2.346906889859983E-5</v>
      </c>
      <c r="S49" s="21">
        <f>+F49/'Total x Ano'!$C$30</f>
        <v>7.1420221041517554E-3</v>
      </c>
      <c r="T49" s="21">
        <f>+G49/'Total x Ano'!$C$30</f>
        <v>2.7281008482579093E-4</v>
      </c>
      <c r="U49" s="21">
        <f>+H49/'Total x Ano'!$C$30</f>
        <v>3.1302294756256377E-4</v>
      </c>
      <c r="V49" s="21">
        <f>+I49/'Total x Ano'!$C$30</f>
        <v>4.7751846883310056E-4</v>
      </c>
      <c r="W49" s="21">
        <f>+J49/'Total x Ano'!$C$30</f>
        <v>2.0854814600431264E-4</v>
      </c>
      <c r="X49" s="21">
        <f>+K49/'Total x Ano'!$C$30</f>
        <v>2.3539726803971008E-3</v>
      </c>
      <c r="Y49" s="21">
        <f>+L49/'Total x Ano'!$C$30</f>
        <v>2.2746143739946975E-2</v>
      </c>
    </row>
    <row r="50" spans="1:25" x14ac:dyDescent="0.25">
      <c r="A50" s="1" t="s">
        <v>542</v>
      </c>
      <c r="B50" s="11">
        <f>+'SCC x Atuacao = Comércio'!B50+'SCC x Atuacao = Serv. Indústria'!B50</f>
        <v>4840.1292580863455</v>
      </c>
      <c r="C50" s="11">
        <f>+'SCC x Atuacao = Comércio'!C50+'SCC x Atuacao = Serv. Indústria'!C50</f>
        <v>800.14920873093206</v>
      </c>
      <c r="D50" s="11">
        <f>+'SCC x Atuacao = Comércio'!D50+'SCC x Atuacao = Serv. Indústria'!D50</f>
        <v>94939.106854148253</v>
      </c>
      <c r="E50" s="11">
        <f>+'SCC x Atuacao = Comércio'!E50+'SCC x Atuacao = Serv. Indústria'!E50</f>
        <v>863.93605849413177</v>
      </c>
      <c r="F50" s="11">
        <f>+'SCC x Atuacao = Comércio'!F50+'SCC x Atuacao = Serv. Indústria'!F50</f>
        <v>49271.559441540128</v>
      </c>
      <c r="G50" s="11">
        <f>+'SCC x Atuacao = Comércio'!G50+'SCC x Atuacao = Serv. Indústria'!G50</f>
        <v>4354.8070565115431</v>
      </c>
      <c r="H50" s="11">
        <f>+'SCC x Atuacao = Comércio'!H50+'SCC x Atuacao = Serv. Indústria'!H50</f>
        <v>2652.511367882691</v>
      </c>
      <c r="I50" s="11">
        <f>+'SCC x Atuacao = Comércio'!I50+'SCC x Atuacao = Serv. Indústria'!I50</f>
        <v>2529.2337837971149</v>
      </c>
      <c r="J50" s="11">
        <f>+'SCC x Atuacao = Comércio'!J50+'SCC x Atuacao = Serv. Indústria'!J50</f>
        <v>156.45806522175852</v>
      </c>
      <c r="K50" s="11">
        <f>+'SCC x Atuacao = Comércio'!K50+'SCC x Atuacao = Serv. Indústria'!K50</f>
        <v>9715.3427190765942</v>
      </c>
      <c r="L50" s="154">
        <f t="shared" si="1"/>
        <v>170123.2338134895</v>
      </c>
      <c r="N50" s="124" t="s">
        <v>542</v>
      </c>
      <c r="O50" s="21">
        <f>+B50/'Total x Ano'!$C$30</f>
        <v>7.9663939650855795E-5</v>
      </c>
      <c r="P50" s="21">
        <f>+C50/'Total x Ano'!$C$30</f>
        <v>1.3169697517793819E-5</v>
      </c>
      <c r="Q50" s="21">
        <f>+D50/'Total x Ano'!$C$30</f>
        <v>1.5626077064572667E-3</v>
      </c>
      <c r="R50" s="21">
        <f>+E50/'Total x Ano'!$C$30</f>
        <v>1.4219568601621618E-5</v>
      </c>
      <c r="S50" s="21">
        <f>+F50/'Total x Ano'!$C$30</f>
        <v>8.1096316411316462E-4</v>
      </c>
      <c r="T50" s="21">
        <f>+G50/'Total x Ano'!$C$30</f>
        <v>7.1675996247715841E-5</v>
      </c>
      <c r="U50" s="21">
        <f>+H50/'Total x Ano'!$C$30</f>
        <v>4.3657822811484514E-5</v>
      </c>
      <c r="V50" s="21">
        <f>+I50/'Total x Ano'!$C$30</f>
        <v>4.1628790631715928E-5</v>
      </c>
      <c r="W50" s="21">
        <f>+J50/'Total x Ano'!$C$30</f>
        <v>2.5751514476379459E-6</v>
      </c>
      <c r="X50" s="21">
        <f>+K50/'Total x Ano'!$C$30</f>
        <v>1.5990533202534814E-4</v>
      </c>
      <c r="Y50" s="21">
        <f>+L50/'Total x Ano'!$C$30</f>
        <v>2.8000671695046051E-3</v>
      </c>
    </row>
    <row r="51" spans="1:25" x14ac:dyDescent="0.25">
      <c r="A51" s="1" t="s">
        <v>543</v>
      </c>
      <c r="B51" s="11">
        <f>+'SCC x Atuacao = Comércio'!B51+'SCC x Atuacao = Serv. Indústria'!B51</f>
        <v>14100.615978320864</v>
      </c>
      <c r="C51" s="11">
        <f>+'SCC x Atuacao = Comércio'!C51+'SCC x Atuacao = Serv. Indústria'!C51</f>
        <v>3591.2721755121288</v>
      </c>
      <c r="D51" s="11">
        <f>+'SCC x Atuacao = Comércio'!D51+'SCC x Atuacao = Serv. Indústria'!D51</f>
        <v>104661.1198498548</v>
      </c>
      <c r="E51" s="11">
        <f>+'SCC x Atuacao = Comércio'!E51+'SCC x Atuacao = Serv. Indústria'!E51</f>
        <v>5205.2116484220242</v>
      </c>
      <c r="F51" s="11">
        <f>+'SCC x Atuacao = Comércio'!F51+'SCC x Atuacao = Serv. Indústria'!F51</f>
        <v>55487.77527290229</v>
      </c>
      <c r="G51" s="11">
        <f>+'SCC x Atuacao = Comércio'!G51+'SCC x Atuacao = Serv. Indústria'!G51</f>
        <v>5751.5852666863075</v>
      </c>
      <c r="H51" s="11">
        <f>+'SCC x Atuacao = Comércio'!H51+'SCC x Atuacao = Serv. Indústria'!H51</f>
        <v>3672.3524956777742</v>
      </c>
      <c r="I51" s="11">
        <f>+'SCC x Atuacao = Comércio'!I51+'SCC x Atuacao = Serv. Indústria'!I51</f>
        <v>2059.1363102513756</v>
      </c>
      <c r="J51" s="11">
        <f>+'SCC x Atuacao = Comércio'!J51+'SCC x Atuacao = Serv. Indústria'!J51</f>
        <v>1635.3858317436263</v>
      </c>
      <c r="K51" s="11">
        <f>+'SCC x Atuacao = Comércio'!K51+'SCC x Atuacao = Serv. Indústria'!K51</f>
        <v>17725.071539029981</v>
      </c>
      <c r="L51" s="154">
        <f t="shared" si="1"/>
        <v>213889.52636840116</v>
      </c>
      <c r="N51" s="124" t="s">
        <v>543</v>
      </c>
      <c r="O51" s="21">
        <f>+B51/'Total x Ano'!$C$30</f>
        <v>2.3208277309126501E-4</v>
      </c>
      <c r="P51" s="21">
        <f>+C51/'Total x Ano'!$C$30</f>
        <v>5.9108935857822509E-5</v>
      </c>
      <c r="Q51" s="21">
        <f>+D51/'Total x Ano'!$C$30</f>
        <v>1.7226228249132181E-3</v>
      </c>
      <c r="R51" s="21">
        <f>+E51/'Total x Ano'!$C$30</f>
        <v>8.5672849735788246E-5</v>
      </c>
      <c r="S51" s="21">
        <f>+F51/'Total x Ano'!$C$30</f>
        <v>9.132761843737272E-4</v>
      </c>
      <c r="T51" s="21">
        <f>+G51/'Total x Ano'!$C$30</f>
        <v>9.4665641587267583E-5</v>
      </c>
      <c r="U51" s="21">
        <f>+H51/'Total x Ano'!$C$30</f>
        <v>6.0443441072069992E-5</v>
      </c>
      <c r="V51" s="21">
        <f>+I51/'Total x Ano'!$C$30</f>
        <v>3.3891431820481578E-5</v>
      </c>
      <c r="W51" s="21">
        <f>+J51/'Total x Ano'!$C$30</f>
        <v>2.6916900615459703E-5</v>
      </c>
      <c r="X51" s="21">
        <f>+K51/'Total x Ano'!$C$30</f>
        <v>2.9173787601504504E-4</v>
      </c>
      <c r="Y51" s="21">
        <f>+L51/'Total x Ano'!$C$30</f>
        <v>3.5204188590821444E-3</v>
      </c>
    </row>
    <row r="52" spans="1:25" x14ac:dyDescent="0.25">
      <c r="A52" s="1" t="s">
        <v>544</v>
      </c>
      <c r="B52" s="11">
        <f>+'SCC x Atuacao = Comércio'!B52+'SCC x Atuacao = Serv. Indústria'!B52</f>
        <v>74204.401485832292</v>
      </c>
      <c r="C52" s="11">
        <f>+'SCC x Atuacao = Comércio'!C52+'SCC x Atuacao = Serv. Indústria'!C52</f>
        <v>34628.328346424714</v>
      </c>
      <c r="D52" s="11">
        <f>+'SCC x Atuacao = Comércio'!D52+'SCC x Atuacao = Serv. Indústria'!D52</f>
        <v>427168.42130712967</v>
      </c>
      <c r="E52" s="11">
        <f>+'SCC x Atuacao = Comércio'!E52+'SCC x Atuacao = Serv. Indústria'!E52</f>
        <v>1668.4515323215583</v>
      </c>
      <c r="F52" s="11">
        <f>+'SCC x Atuacao = Comércio'!F52+'SCC x Atuacao = Serv. Indústria'!F52</f>
        <v>406973.14454503695</v>
      </c>
      <c r="G52" s="11">
        <f>+'SCC x Atuacao = Comércio'!G52+'SCC x Atuacao = Serv. Indústria'!G52</f>
        <v>48842.726240981719</v>
      </c>
      <c r="H52" s="11">
        <f>+'SCC x Atuacao = Comércio'!H52+'SCC x Atuacao = Serv. Indústria'!H52</f>
        <v>28289.833386283306</v>
      </c>
      <c r="I52" s="11">
        <f>+'SCC x Atuacao = Comércio'!I52+'SCC x Atuacao = Serv. Indústria'!I52</f>
        <v>28364.383934323785</v>
      </c>
      <c r="J52" s="11">
        <f>+'SCC x Atuacao = Comércio'!J52+'SCC x Atuacao = Serv. Indústria'!J52</f>
        <v>7982.9069819453161</v>
      </c>
      <c r="K52" s="11">
        <f>+'SCC x Atuacao = Comércio'!K52+'SCC x Atuacao = Serv. Indústria'!K52</f>
        <v>183480.46820079917</v>
      </c>
      <c r="L52" s="154">
        <f t="shared" si="1"/>
        <v>1241603.0659610783</v>
      </c>
      <c r="N52" s="124" t="s">
        <v>544</v>
      </c>
      <c r="O52" s="21">
        <f>+B52/'Total x Ano'!$C$30</f>
        <v>1.2213341104308501E-3</v>
      </c>
      <c r="P52" s="21">
        <f>+C52/'Total x Ano'!$C$30</f>
        <v>5.6994946054194512E-4</v>
      </c>
      <c r="Q52" s="21">
        <f>+D52/'Total x Ano'!$C$30</f>
        <v>7.0307873036467251E-3</v>
      </c>
      <c r="R52" s="21">
        <f>+E52/'Total x Ano'!$C$30</f>
        <v>2.7461130704140247E-5</v>
      </c>
      <c r="S52" s="21">
        <f>+F52/'Total x Ano'!$C$30</f>
        <v>6.6983921911567389E-3</v>
      </c>
      <c r="T52" s="21">
        <f>+G52/'Total x Ano'!$C$30</f>
        <v>8.0390497612107886E-4</v>
      </c>
      <c r="U52" s="21">
        <f>+H52/'Total x Ano'!$C$30</f>
        <v>4.6562384172952476E-4</v>
      </c>
      <c r="V52" s="21">
        <f>+I52/'Total x Ano'!$C$30</f>
        <v>4.6685087308413433E-4</v>
      </c>
      <c r="W52" s="21">
        <f>+J52/'Total x Ano'!$C$30</f>
        <v>1.3139108196038636E-4</v>
      </c>
      <c r="X52" s="21">
        <f>+K52/'Total x Ano'!$C$30</f>
        <v>3.0199145862559677E-3</v>
      </c>
      <c r="Y52" s="21">
        <f>+L52/'Total x Ano'!$C$30</f>
        <v>2.0435609555631489E-2</v>
      </c>
    </row>
    <row r="53" spans="1:25" x14ac:dyDescent="0.25">
      <c r="A53" s="1" t="s">
        <v>545</v>
      </c>
      <c r="B53" s="11">
        <f>+'SCC x Atuacao = Comércio'!B53+'SCC x Atuacao = Serv. Indústria'!B53</f>
        <v>478658.32779969234</v>
      </c>
      <c r="C53" s="11">
        <f>+'SCC x Atuacao = Comércio'!C53+'SCC x Atuacao = Serv. Indústria'!C53</f>
        <v>94282.615680256713</v>
      </c>
      <c r="D53" s="11">
        <f>+'SCC x Atuacao = Comércio'!D53+'SCC x Atuacao = Serv. Indústria'!D53</f>
        <v>1174742.8525979386</v>
      </c>
      <c r="E53" s="11">
        <f>+'SCC x Atuacao = Comércio'!E53+'SCC x Atuacao = Serv. Indústria'!E53</f>
        <v>9566.7478131480675</v>
      </c>
      <c r="F53" s="11">
        <f>+'SCC x Atuacao = Comércio'!F53+'SCC x Atuacao = Serv. Indústria'!F53</f>
        <v>1080895.6985574164</v>
      </c>
      <c r="G53" s="11">
        <f>+'SCC x Atuacao = Comércio'!G53+'SCC x Atuacao = Serv. Indústria'!G53</f>
        <v>132942.23392101203</v>
      </c>
      <c r="H53" s="11">
        <f>+'SCC x Atuacao = Comércio'!H53+'SCC x Atuacao = Serv. Indústria'!H53</f>
        <v>73107.910910576771</v>
      </c>
      <c r="I53" s="11">
        <f>+'SCC x Atuacao = Comércio'!I53+'SCC x Atuacao = Serv. Indústria'!I53</f>
        <v>69277.62596727506</v>
      </c>
      <c r="J53" s="11">
        <f>+'SCC x Atuacao = Comércio'!J53+'SCC x Atuacao = Serv. Indústria'!J53</f>
        <v>31290.982593491164</v>
      </c>
      <c r="K53" s="11">
        <f>+'SCC x Atuacao = Comércio'!K53+'SCC x Atuacao = Serv. Indústria'!K53</f>
        <v>305731.24109441962</v>
      </c>
      <c r="L53" s="154">
        <f t="shared" si="1"/>
        <v>3450496.2369352262</v>
      </c>
      <c r="N53" s="124" t="s">
        <v>545</v>
      </c>
      <c r="O53" s="21">
        <f>+B53/'Total x Ano'!$C$30</f>
        <v>7.878262357458303E-3</v>
      </c>
      <c r="P53" s="21">
        <f>+C53/'Total x Ano'!$C$30</f>
        <v>1.5518024840201095E-3</v>
      </c>
      <c r="Q53" s="21">
        <f>+D53/'Total x Ano'!$C$30</f>
        <v>1.9335153820176525E-2</v>
      </c>
      <c r="R53" s="21">
        <f>+E53/'Total x Ano'!$C$30</f>
        <v>1.5745960072622266E-4</v>
      </c>
      <c r="S53" s="21">
        <f>+F53/'Total x Ano'!$C$30</f>
        <v>1.7790518621974272E-2</v>
      </c>
      <c r="T53" s="21">
        <f>+G53/'Total x Ano'!$C$30</f>
        <v>2.1881031549807681E-3</v>
      </c>
      <c r="U53" s="21">
        <f>+H53/'Total x Ano'!$C$30</f>
        <v>1.2032869149207401E-3</v>
      </c>
      <c r="V53" s="21">
        <f>+I53/'Total x Ano'!$C$30</f>
        <v>1.1402440554642531E-3</v>
      </c>
      <c r="W53" s="21">
        <f>+J53/'Total x Ano'!$C$30</f>
        <v>5.1501991290402638E-4</v>
      </c>
      <c r="X53" s="21">
        <f>+K53/'Total x Ano'!$C$30</f>
        <v>5.0320464271147759E-3</v>
      </c>
      <c r="Y53" s="21">
        <f>+L53/'Total x Ano'!$C$30</f>
        <v>5.6791897349739988E-2</v>
      </c>
    </row>
    <row r="54" spans="1:25" x14ac:dyDescent="0.25">
      <c r="A54" s="1" t="s">
        <v>546</v>
      </c>
      <c r="B54" s="11">
        <f>+'SCC x Atuacao = Comércio'!B54+'SCC x Atuacao = Serv. Indústria'!B54</f>
        <v>36621.828983815882</v>
      </c>
      <c r="C54" s="11">
        <f>+'SCC x Atuacao = Comércio'!C54+'SCC x Atuacao = Serv. Indústria'!C54</f>
        <v>7261.2800314949618</v>
      </c>
      <c r="D54" s="11">
        <f>+'SCC x Atuacao = Comércio'!D54+'SCC x Atuacao = Serv. Indústria'!D54</f>
        <v>378665.81319455866</v>
      </c>
      <c r="E54" s="11">
        <f>+'SCC x Atuacao = Comércio'!E54+'SCC x Atuacao = Serv. Indústria'!E54</f>
        <v>650.26353783364334</v>
      </c>
      <c r="F54" s="11">
        <f>+'SCC x Atuacao = Comércio'!F54+'SCC x Atuacao = Serv. Indústria'!F54</f>
        <v>275124.32409696479</v>
      </c>
      <c r="G54" s="11">
        <f>+'SCC x Atuacao = Comércio'!G54+'SCC x Atuacao = Serv. Indústria'!G54</f>
        <v>21649.754015057249</v>
      </c>
      <c r="H54" s="11">
        <f>+'SCC x Atuacao = Comércio'!H54+'SCC x Atuacao = Serv. Indústria'!H54</f>
        <v>9124.8898751728466</v>
      </c>
      <c r="I54" s="11">
        <f>+'SCC x Atuacao = Comércio'!I54+'SCC x Atuacao = Serv. Indústria'!I54</f>
        <v>47905.931219994047</v>
      </c>
      <c r="J54" s="11">
        <f>+'SCC x Atuacao = Comércio'!J54+'SCC x Atuacao = Serv. Indústria'!J54</f>
        <v>6896.0722403304553</v>
      </c>
      <c r="K54" s="11">
        <f>+'SCC x Atuacao = Comércio'!K54+'SCC x Atuacao = Serv. Indústria'!K54</f>
        <v>58385.143074954161</v>
      </c>
      <c r="L54" s="154">
        <f t="shared" si="1"/>
        <v>842285.30027017684</v>
      </c>
      <c r="N54" s="124" t="s">
        <v>546</v>
      </c>
      <c r="O54" s="21">
        <f>+B54/'Total x Ano'!$C$30</f>
        <v>6.0276059140291344E-4</v>
      </c>
      <c r="P54" s="21">
        <f>+C54/'Total x Ano'!$C$30</f>
        <v>1.1951378638298742E-4</v>
      </c>
      <c r="Q54" s="21">
        <f>+D54/'Total x Ano'!$C$30</f>
        <v>6.2324803495228077E-3</v>
      </c>
      <c r="R54" s="21">
        <f>+E54/'Total x Ano'!$C$30</f>
        <v>1.070272145079296E-5</v>
      </c>
      <c r="S54" s="21">
        <f>+F54/'Total x Ano'!$C$30</f>
        <v>4.5282855854987371E-3</v>
      </c>
      <c r="T54" s="21">
        <f>+G54/'Total x Ano'!$C$30</f>
        <v>3.5633442938118863E-4</v>
      </c>
      <c r="U54" s="21">
        <f>+H54/'Total x Ano'!$C$30</f>
        <v>1.5018703790234744E-4</v>
      </c>
      <c r="V54" s="21">
        <f>+I54/'Total x Ano'!$C$30</f>
        <v>7.8848621805950375E-4</v>
      </c>
      <c r="W54" s="21">
        <f>+J54/'Total x Ano'!$C$30</f>
        <v>1.1350281231927936E-4</v>
      </c>
      <c r="X54" s="21">
        <f>+K54/'Total x Ano'!$C$30</f>
        <v>9.6096411199329888E-4</v>
      </c>
      <c r="Y54" s="21">
        <f>+L54/'Total x Ano'!$C$30</f>
        <v>1.3863217643913859E-2</v>
      </c>
    </row>
    <row r="55" spans="1:25" x14ac:dyDescent="0.25">
      <c r="A55" s="1" t="s">
        <v>547</v>
      </c>
      <c r="B55" s="11">
        <f>+'SCC x Atuacao = Comércio'!B55+'SCC x Atuacao = Serv. Indústria'!B55</f>
        <v>872616.97915848019</v>
      </c>
      <c r="C55" s="11">
        <f>+'SCC x Atuacao = Comércio'!C55+'SCC x Atuacao = Serv. Indústria'!C55</f>
        <v>130540.65719083347</v>
      </c>
      <c r="D55" s="11">
        <f>+'SCC x Atuacao = Comércio'!D55+'SCC x Atuacao = Serv. Indústria'!D55</f>
        <v>6317047.577090703</v>
      </c>
      <c r="E55" s="11">
        <f>+'SCC x Atuacao = Comércio'!E55+'SCC x Atuacao = Serv. Indústria'!E55</f>
        <v>16599.379037995019</v>
      </c>
      <c r="F55" s="11">
        <f>+'SCC x Atuacao = Comércio'!F55+'SCC x Atuacao = Serv. Indústria'!F55</f>
        <v>2100821.2650240944</v>
      </c>
      <c r="G55" s="11">
        <f>+'SCC x Atuacao = Comércio'!G55+'SCC x Atuacao = Serv. Indústria'!G55</f>
        <v>211366.43815638818</v>
      </c>
      <c r="H55" s="11">
        <f>+'SCC x Atuacao = Comércio'!H55+'SCC x Atuacao = Serv. Indústria'!H55</f>
        <v>111264.88393490291</v>
      </c>
      <c r="I55" s="11">
        <f>+'SCC x Atuacao = Comércio'!I55+'SCC x Atuacao = Serv. Indústria'!I55</f>
        <v>231139.81499196828</v>
      </c>
      <c r="J55" s="11">
        <f>+'SCC x Atuacao = Comércio'!J55+'SCC x Atuacao = Serv. Indústria'!J55</f>
        <v>67697.508358017862</v>
      </c>
      <c r="K55" s="11">
        <f>+'SCC x Atuacao = Comércio'!K55+'SCC x Atuacao = Serv. Indústria'!K55</f>
        <v>840484.28223091899</v>
      </c>
      <c r="L55" s="154">
        <f t="shared" si="1"/>
        <v>10899578.785174303</v>
      </c>
      <c r="N55" s="124" t="s">
        <v>547</v>
      </c>
      <c r="O55" s="21">
        <f>+B55/'Total x Ano'!$C$30</f>
        <v>1.4362448327150258E-2</v>
      </c>
      <c r="P55" s="21">
        <f>+C55/'Total x Ano'!$C$30</f>
        <v>2.1485754784460538E-3</v>
      </c>
      <c r="Q55" s="21">
        <f>+D55/'Total x Ano'!$C$30</f>
        <v>0.10397261521728579</v>
      </c>
      <c r="R55" s="21">
        <f>+E55/'Total x Ano'!$C$30</f>
        <v>2.7321004448698248E-4</v>
      </c>
      <c r="S55" s="21">
        <f>+F55/'Total x Ano'!$C$30</f>
        <v>3.4577526663055157E-2</v>
      </c>
      <c r="T55" s="21">
        <f>+G55/'Total x Ano'!$C$30</f>
        <v>3.4788912187366352E-3</v>
      </c>
      <c r="U55" s="21">
        <f>+H55/'Total x Ano'!$C$30</f>
        <v>1.8313145220741653E-3</v>
      </c>
      <c r="V55" s="21">
        <f>+I55/'Total x Ano'!$C$30</f>
        <v>3.8043422583533093E-3</v>
      </c>
      <c r="W55" s="21">
        <f>+J55/'Total x Ano'!$C$30</f>
        <v>1.1142368174024149E-3</v>
      </c>
      <c r="X55" s="21">
        <f>+K55/'Total x Ano'!$C$30</f>
        <v>1.3833574594164757E-2</v>
      </c>
      <c r="Y55" s="21">
        <f>+L55/'Total x Ano'!$C$30</f>
        <v>0.17939673514115553</v>
      </c>
    </row>
    <row r="56" spans="1:25" x14ac:dyDescent="0.25">
      <c r="A56" s="1" t="s">
        <v>548</v>
      </c>
      <c r="B56" s="11">
        <f>+'SCC x Atuacao = Comércio'!B56+'SCC x Atuacao = Serv. Indústria'!B56</f>
        <v>1566718.189491851</v>
      </c>
      <c r="C56" s="11">
        <f>+'SCC x Atuacao = Comércio'!C56+'SCC x Atuacao = Serv. Indústria'!C56</f>
        <v>300987.68107597437</v>
      </c>
      <c r="D56" s="11">
        <f>+'SCC x Atuacao = Comércio'!D56+'SCC x Atuacao = Serv. Indústria'!D56</f>
        <v>9006436.1578955334</v>
      </c>
      <c r="E56" s="11">
        <f>+'SCC x Atuacao = Comércio'!E56+'SCC x Atuacao = Serv. Indústria'!E56</f>
        <v>124881.34543590747</v>
      </c>
      <c r="F56" s="11">
        <f>+'SCC x Atuacao = Comércio'!F56+'SCC x Atuacao = Serv. Indústria'!F56</f>
        <v>9025538.0062049236</v>
      </c>
      <c r="G56" s="11">
        <f>+'SCC x Atuacao = Comércio'!G56+'SCC x Atuacao = Serv. Indústria'!G56</f>
        <v>792917.84725489933</v>
      </c>
      <c r="H56" s="11">
        <f>+'SCC x Atuacao = Comércio'!H56+'SCC x Atuacao = Serv. Indústria'!H56</f>
        <v>359660.06836049334</v>
      </c>
      <c r="I56" s="11">
        <f>+'SCC x Atuacao = Comércio'!I56+'SCC x Atuacao = Serv. Indústria'!I56</f>
        <v>957772.35883356864</v>
      </c>
      <c r="J56" s="11">
        <f>+'SCC x Atuacao = Comércio'!J56+'SCC x Atuacao = Serv. Indústria'!J56</f>
        <v>152515.39265591066</v>
      </c>
      <c r="K56" s="11">
        <f>+'SCC x Atuacao = Comércio'!K56+'SCC x Atuacao = Serv. Indústria'!K56</f>
        <v>6260014.6991544832</v>
      </c>
      <c r="L56" s="154">
        <f t="shared" si="1"/>
        <v>28547441.746363543</v>
      </c>
      <c r="N56" s="124" t="s">
        <v>548</v>
      </c>
      <c r="O56" s="21">
        <f>+B56/'Total x Ano'!$C$30</f>
        <v>2.5786696313751693E-2</v>
      </c>
      <c r="P56" s="21">
        <f>+C56/'Total x Ano'!$C$30</f>
        <v>4.953971925610855E-3</v>
      </c>
      <c r="Q56" s="21">
        <f>+D56/'Total x Ano'!$C$30</f>
        <v>0.1482374019977207</v>
      </c>
      <c r="R56" s="21">
        <f>+E56/'Total x Ano'!$C$30</f>
        <v>2.0554285713967045E-3</v>
      </c>
      <c r="S56" s="21">
        <f>+F56/'Total x Ano'!$C$30</f>
        <v>0.14855180031433524</v>
      </c>
      <c r="T56" s="21">
        <f>+G56/'Total x Ano'!$C$30</f>
        <v>1.3050676162474075E-2</v>
      </c>
      <c r="U56" s="21">
        <f>+H56/'Total x Ano'!$C$30</f>
        <v>5.9196638050160672E-3</v>
      </c>
      <c r="V56" s="21">
        <f>+I56/'Total x Ano'!$C$30</f>
        <v>1.5764025158192183E-2</v>
      </c>
      <c r="W56" s="21">
        <f>+J56/'Total x Ano'!$C$30</f>
        <v>2.5102587944460827E-3</v>
      </c>
      <c r="X56" s="21">
        <f>+K56/'Total x Ano'!$C$30</f>
        <v>0.10303390810766988</v>
      </c>
      <c r="Y56" s="21">
        <f>+L56/'Total x Ano'!$C$30</f>
        <v>0.46986383115061348</v>
      </c>
    </row>
    <row r="57" spans="1:25" x14ac:dyDescent="0.25">
      <c r="A57" s="1" t="s">
        <v>549</v>
      </c>
      <c r="B57" s="11">
        <f>+'SCC x Atuacao = Comércio'!B57+'SCC x Atuacao = Serv. Indústria'!B57</f>
        <v>164264.03528121894</v>
      </c>
      <c r="C57" s="11">
        <f>+'SCC x Atuacao = Comércio'!C57+'SCC x Atuacao = Serv. Indústria'!C57</f>
        <v>78758.383618226275</v>
      </c>
      <c r="D57" s="11">
        <f>+'SCC x Atuacao = Comércio'!D57+'SCC x Atuacao = Serv. Indústria'!D57</f>
        <v>899434.75187308551</v>
      </c>
      <c r="E57" s="11">
        <f>+'SCC x Atuacao = Comércio'!E57+'SCC x Atuacao = Serv. Indústria'!E57</f>
        <v>18638.775158940964</v>
      </c>
      <c r="F57" s="11">
        <f>+'SCC x Atuacao = Comércio'!F57+'SCC x Atuacao = Serv. Indústria'!F57</f>
        <v>1207287.8435472539</v>
      </c>
      <c r="G57" s="11">
        <f>+'SCC x Atuacao = Comércio'!G57+'SCC x Atuacao = Serv. Indústria'!G57</f>
        <v>100824.65640240075</v>
      </c>
      <c r="H57" s="11">
        <f>+'SCC x Atuacao = Comércio'!H57+'SCC x Atuacao = Serv. Indústria'!H57</f>
        <v>62594.309559203291</v>
      </c>
      <c r="I57" s="11">
        <f>+'SCC x Atuacao = Comércio'!I57+'SCC x Atuacao = Serv. Indústria'!I57</f>
        <v>64991.90552291691</v>
      </c>
      <c r="J57" s="11">
        <f>+'SCC x Atuacao = Comércio'!J57+'SCC x Atuacao = Serv. Indústria'!J57</f>
        <v>32411.386910008143</v>
      </c>
      <c r="K57" s="11">
        <f>+'SCC x Atuacao = Comércio'!K57+'SCC x Atuacao = Serv. Indústria'!K57</f>
        <v>320929.682993797</v>
      </c>
      <c r="L57" s="154">
        <f t="shared" si="1"/>
        <v>2950135.730867052</v>
      </c>
      <c r="N57" s="124" t="s">
        <v>549</v>
      </c>
      <c r="O57" s="21">
        <f>+B57/'Total x Ano'!$C$30</f>
        <v>2.7036303155719621E-3</v>
      </c>
      <c r="P57" s="21">
        <f>+C57/'Total x Ano'!$C$30</f>
        <v>1.2962883396304122E-3</v>
      </c>
      <c r="Q57" s="21">
        <f>+D57/'Total x Ano'!$C$30</f>
        <v>1.4803843445583803E-2</v>
      </c>
      <c r="R57" s="21">
        <f>+E57/'Total x Ano'!$C$30</f>
        <v>3.0677657150313532E-4</v>
      </c>
      <c r="S57" s="21">
        <f>+F57/'Total x Ano'!$C$30</f>
        <v>1.9870813521948406E-2</v>
      </c>
      <c r="T57" s="21">
        <f>+G57/'Total x Ano'!$C$30</f>
        <v>1.6594782731349602E-3</v>
      </c>
      <c r="U57" s="21">
        <f>+H57/'Total x Ano'!$C$30</f>
        <v>1.0302430024736336E-3</v>
      </c>
      <c r="V57" s="21">
        <f>+I57/'Total x Ano'!$C$30</f>
        <v>1.069705159365686E-3</v>
      </c>
      <c r="W57" s="21">
        <f>+J57/'Total x Ano'!$C$30</f>
        <v>5.3346070592756969E-4</v>
      </c>
      <c r="X57" s="21">
        <f>+K57/'Total x Ano'!$C$30</f>
        <v>5.2821983742422675E-3</v>
      </c>
      <c r="Y57" s="21">
        <f>+L57/'Total x Ano'!$C$30</f>
        <v>4.8556437709381839E-2</v>
      </c>
    </row>
    <row r="58" spans="1:25" x14ac:dyDescent="0.25">
      <c r="A58" s="1" t="s">
        <v>550</v>
      </c>
      <c r="B58" s="11">
        <f>+'SCC x Atuacao = Comércio'!B58+'SCC x Atuacao = Serv. Indústria'!B58</f>
        <v>100905.68825973777</v>
      </c>
      <c r="C58" s="11">
        <f>+'SCC x Atuacao = Comércio'!C58+'SCC x Atuacao = Serv. Indústria'!C58</f>
        <v>38380.315922060006</v>
      </c>
      <c r="D58" s="11">
        <f>+'SCC x Atuacao = Comércio'!D58+'SCC x Atuacao = Serv. Indústria'!D58</f>
        <v>632713.94010457897</v>
      </c>
      <c r="E58" s="11">
        <f>+'SCC x Atuacao = Comércio'!E58+'SCC x Atuacao = Serv. Indústria'!E58</f>
        <v>6047.73666854979</v>
      </c>
      <c r="F58" s="11">
        <f>+'SCC x Atuacao = Comércio'!F58+'SCC x Atuacao = Serv. Indústria'!F58</f>
        <v>391729.25559055625</v>
      </c>
      <c r="G58" s="11">
        <f>+'SCC x Atuacao = Comércio'!G58+'SCC x Atuacao = Serv. Indústria'!G58</f>
        <v>82655.310985741031</v>
      </c>
      <c r="H58" s="11">
        <f>+'SCC x Atuacao = Comércio'!H58+'SCC x Atuacao = Serv. Indústria'!H58</f>
        <v>61880.117919130265</v>
      </c>
      <c r="I58" s="11">
        <f>+'SCC x Atuacao = Comércio'!I58+'SCC x Atuacao = Serv. Indústria'!I58</f>
        <v>65395.827893305417</v>
      </c>
      <c r="J58" s="11">
        <f>+'SCC x Atuacao = Comércio'!J58+'SCC x Atuacao = Serv. Indústria'!J58</f>
        <v>1571.9930731269442</v>
      </c>
      <c r="K58" s="11">
        <f>+'SCC x Atuacao = Comércio'!K58+'SCC x Atuacao = Serv. Indústria'!K58</f>
        <v>159101.11896782034</v>
      </c>
      <c r="L58" s="154">
        <f t="shared" si="1"/>
        <v>1540381.3053846068</v>
      </c>
      <c r="N58" s="124" t="s">
        <v>550</v>
      </c>
      <c r="O58" s="21">
        <f>+B58/'Total x Ano'!$C$30</f>
        <v>1.6608119806969862E-3</v>
      </c>
      <c r="P58" s="21">
        <f>+C58/'Total x Ano'!$C$30</f>
        <v>6.3170361954437365E-4</v>
      </c>
      <c r="Q58" s="21">
        <f>+D58/'Total x Ano'!$C$30</f>
        <v>1.0413871707359097E-2</v>
      </c>
      <c r="R58" s="21">
        <f>+E58/'Total x Ano'!$C$30</f>
        <v>9.9540012941328631E-5</v>
      </c>
      <c r="S58" s="21">
        <f>+F58/'Total x Ano'!$C$30</f>
        <v>6.447492228581311E-3</v>
      </c>
      <c r="T58" s="21">
        <f>+G58/'Total x Ano'!$C$30</f>
        <v>1.3604280702193851E-3</v>
      </c>
      <c r="U58" s="21">
        <f>+H58/'Total x Ano'!$C$30</f>
        <v>1.0184880850571474E-3</v>
      </c>
      <c r="V58" s="21">
        <f>+I58/'Total x Ano'!$C$30</f>
        <v>1.0763533387060417E-3</v>
      </c>
      <c r="W58" s="21">
        <f>+J58/'Total x Ano'!$C$30</f>
        <v>2.5873515898346318E-5</v>
      </c>
      <c r="X58" s="21">
        <f>+K58/'Total x Ano'!$C$30</f>
        <v>2.618653606959097E-3</v>
      </c>
      <c r="Y58" s="21">
        <f>+L58/'Total x Ano'!$C$30</f>
        <v>2.5353216165963113E-2</v>
      </c>
    </row>
    <row r="59" spans="1:25" x14ac:dyDescent="0.25">
      <c r="A59" s="1" t="s">
        <v>551</v>
      </c>
      <c r="B59" s="11">
        <f>+'SCC x Atuacao = Comércio'!B59+'SCC x Atuacao = Serv. Indústria'!B59</f>
        <v>297294.9669340353</v>
      </c>
      <c r="C59" s="11">
        <f>+'SCC x Atuacao = Comércio'!C59+'SCC x Atuacao = Serv. Indústria'!C59</f>
        <v>52681.928109092798</v>
      </c>
      <c r="D59" s="11">
        <f>+'SCC x Atuacao = Comércio'!D59+'SCC x Atuacao = Serv. Indústria'!D59</f>
        <v>1341285.6250186821</v>
      </c>
      <c r="E59" s="11">
        <f>+'SCC x Atuacao = Comércio'!E59+'SCC x Atuacao = Serv. Indústria'!E59</f>
        <v>5512.1470066479296</v>
      </c>
      <c r="F59" s="11">
        <f>+'SCC x Atuacao = Comércio'!F59+'SCC x Atuacao = Serv. Indústria'!F59</f>
        <v>1064307.5213311859</v>
      </c>
      <c r="G59" s="11">
        <f>+'SCC x Atuacao = Comércio'!G59+'SCC x Atuacao = Serv. Indústria'!G59</f>
        <v>106566.53947071912</v>
      </c>
      <c r="H59" s="11">
        <f>+'SCC x Atuacao = Comércio'!H59+'SCC x Atuacao = Serv. Indústria'!H59</f>
        <v>44022.903091685053</v>
      </c>
      <c r="I59" s="11">
        <f>+'SCC x Atuacao = Comércio'!I59+'SCC x Atuacao = Serv. Indústria'!I59</f>
        <v>64034.827684340235</v>
      </c>
      <c r="J59" s="11">
        <f>+'SCC x Atuacao = Comércio'!J59+'SCC x Atuacao = Serv. Indústria'!J59</f>
        <v>4707.3129578011385</v>
      </c>
      <c r="K59" s="11">
        <f>+'SCC x Atuacao = Comércio'!K59+'SCC x Atuacao = Serv. Indústria'!K59</f>
        <v>429177.00724605459</v>
      </c>
      <c r="L59" s="154">
        <f t="shared" si="1"/>
        <v>3409590.7788502439</v>
      </c>
      <c r="N59" s="124" t="s">
        <v>551</v>
      </c>
      <c r="O59" s="21">
        <f>+B59/'Total x Ano'!$C$30</f>
        <v>4.8931933511420396E-3</v>
      </c>
      <c r="P59" s="21">
        <f>+C59/'Total x Ano'!$C$30</f>
        <v>8.6709459970761441E-4</v>
      </c>
      <c r="Q59" s="21">
        <f>+D59/'Total x Ano'!$C$30</f>
        <v>2.2076289989060142E-2</v>
      </c>
      <c r="R59" s="21">
        <f>+E59/'Total x Ano'!$C$30</f>
        <v>9.0724714789509951E-5</v>
      </c>
      <c r="S59" s="21">
        <f>+F59/'Total x Ano'!$C$30</f>
        <v>1.7517492948690785E-2</v>
      </c>
      <c r="T59" s="21">
        <f>+G59/'Total x Ano'!$C$30</f>
        <v>1.7539842257337627E-3</v>
      </c>
      <c r="U59" s="21">
        <f>+H59/'Total x Ano'!$C$30</f>
        <v>7.2457525577282987E-4</v>
      </c>
      <c r="V59" s="21">
        <f>+I59/'Total x Ano'!$C$30</f>
        <v>1.0539525653525898E-3</v>
      </c>
      <c r="W59" s="21">
        <f>+J59/'Total x Ano'!$C$30</f>
        <v>7.7477909244148442E-5</v>
      </c>
      <c r="X59" s="21">
        <f>+K59/'Total x Ano'!$C$30</f>
        <v>7.0638467242716482E-3</v>
      </c>
      <c r="Y59" s="21">
        <f>+L59/'Total x Ano'!$C$30</f>
        <v>5.6118632283765062E-2</v>
      </c>
    </row>
    <row r="60" spans="1:25" x14ac:dyDescent="0.25">
      <c r="A60" s="1" t="s">
        <v>552</v>
      </c>
      <c r="B60" s="11">
        <f>+'SCC x Atuacao = Comércio'!B60+'SCC x Atuacao = Serv. Indústria'!B60</f>
        <v>11122.919644528689</v>
      </c>
      <c r="C60" s="11">
        <f>+'SCC x Atuacao = Comércio'!C60+'SCC x Atuacao = Serv. Indústria'!C60</f>
        <v>12579.082666034166</v>
      </c>
      <c r="D60" s="11">
        <f>+'SCC x Atuacao = Comércio'!D60+'SCC x Atuacao = Serv. Indústria'!D60</f>
        <v>178172.78887636584</v>
      </c>
      <c r="E60" s="11">
        <f>+'SCC x Atuacao = Comércio'!E60+'SCC x Atuacao = Serv. Indústria'!E60</f>
        <v>207.96841398666757</v>
      </c>
      <c r="F60" s="11">
        <f>+'SCC x Atuacao = Comércio'!F60+'SCC x Atuacao = Serv. Indústria'!F60</f>
        <v>77963.721523024229</v>
      </c>
      <c r="G60" s="11">
        <f>+'SCC x Atuacao = Comércio'!G60+'SCC x Atuacao = Serv. Indústria'!G60</f>
        <v>11342.226118981975</v>
      </c>
      <c r="H60" s="11">
        <f>+'SCC x Atuacao = Comércio'!H60+'SCC x Atuacao = Serv. Indústria'!H60</f>
        <v>9748.2180743555018</v>
      </c>
      <c r="I60" s="11">
        <f>+'SCC x Atuacao = Comércio'!I60+'SCC x Atuacao = Serv. Indústria'!I60</f>
        <v>4955.9645574124806</v>
      </c>
      <c r="J60" s="11">
        <f>+'SCC x Atuacao = Comércio'!J60+'SCC x Atuacao = Serv. Indústria'!J60</f>
        <v>718.99305978229586</v>
      </c>
      <c r="K60" s="11">
        <f>+'SCC x Atuacao = Comércio'!K60+'SCC x Atuacao = Serv. Indústria'!K60</f>
        <v>32001.710156975587</v>
      </c>
      <c r="L60" s="154">
        <f t="shared" si="1"/>
        <v>338813.59309144749</v>
      </c>
      <c r="N60" s="124" t="s">
        <v>552</v>
      </c>
      <c r="O60" s="21">
        <f>+B60/'Total x Ano'!$C$30</f>
        <v>1.8307271398231001E-4</v>
      </c>
      <c r="P60" s="21">
        <f>+C60/'Total x Ano'!$C$30</f>
        <v>2.070397770257637E-4</v>
      </c>
      <c r="Q60" s="21">
        <f>+D60/'Total x Ano'!$C$30</f>
        <v>2.9325552157016934E-3</v>
      </c>
      <c r="R60" s="21">
        <f>+E60/'Total x Ano'!$C$30</f>
        <v>3.422962961875206E-6</v>
      </c>
      <c r="S60" s="21">
        <f>+F60/'Total x Ano'!$C$30</f>
        <v>1.283208954800093E-3</v>
      </c>
      <c r="T60" s="21">
        <f>+G60/'Total x Ano'!$C$30</f>
        <v>1.8668229067216808E-4</v>
      </c>
      <c r="U60" s="21">
        <f>+H60/'Total x Ano'!$C$30</f>
        <v>1.6044642921083423E-4</v>
      </c>
      <c r="V60" s="21">
        <f>+I60/'Total x Ano'!$C$30</f>
        <v>8.1570478877992985E-5</v>
      </c>
      <c r="W60" s="21">
        <f>+J60/'Total x Ano'!$C$30</f>
        <v>1.1833944233656075E-5</v>
      </c>
      <c r="X60" s="21">
        <f>+K60/'Total x Ano'!$C$30</f>
        <v>5.2671781490344703E-4</v>
      </c>
      <c r="Y60" s="21">
        <f>+L60/'Total x Ano'!$C$30</f>
        <v>5.5765505823698342E-3</v>
      </c>
    </row>
    <row r="61" spans="1:25" x14ac:dyDescent="0.25">
      <c r="A61" s="1" t="s">
        <v>553</v>
      </c>
      <c r="B61" s="11">
        <f>+'SCC x Atuacao = Comércio'!B61+'SCC x Atuacao = Serv. Indústria'!B61</f>
        <v>15595.278056826999</v>
      </c>
      <c r="C61" s="11">
        <f>+'SCC x Atuacao = Comércio'!C61+'SCC x Atuacao = Serv. Indústria'!C61</f>
        <v>13033.181283190195</v>
      </c>
      <c r="D61" s="11">
        <f>+'SCC x Atuacao = Comércio'!D61+'SCC x Atuacao = Serv. Indústria'!D61</f>
        <v>138245.01626569626</v>
      </c>
      <c r="E61" s="11">
        <f>+'SCC x Atuacao = Comércio'!E61+'SCC x Atuacao = Serv. Indústria'!E61</f>
        <v>4834.2974394329003</v>
      </c>
      <c r="F61" s="11">
        <f>+'SCC x Atuacao = Comércio'!F61+'SCC x Atuacao = Serv. Indústria'!F61</f>
        <v>77974.733801865979</v>
      </c>
      <c r="G61" s="11">
        <f>+'SCC x Atuacao = Comércio'!G61+'SCC x Atuacao = Serv. Indústria'!G61</f>
        <v>11561.828139387322</v>
      </c>
      <c r="H61" s="11">
        <f>+'SCC x Atuacao = Comércio'!H61+'SCC x Atuacao = Serv. Indústria'!H61</f>
        <v>7114.313209918203</v>
      </c>
      <c r="I61" s="11">
        <f>+'SCC x Atuacao = Comércio'!I61+'SCC x Atuacao = Serv. Indústria'!I61</f>
        <v>14975.617921414789</v>
      </c>
      <c r="J61" s="11">
        <f>+'SCC x Atuacao = Comércio'!J61+'SCC x Atuacao = Serv. Indústria'!J61</f>
        <v>253.66350059314286</v>
      </c>
      <c r="K61" s="11">
        <f>+'SCC x Atuacao = Comércio'!K61+'SCC x Atuacao = Serv. Indústria'!K61</f>
        <v>34561.757105215613</v>
      </c>
      <c r="L61" s="154">
        <f t="shared" si="1"/>
        <v>318149.68672354147</v>
      </c>
      <c r="N61" s="124" t="s">
        <v>553</v>
      </c>
      <c r="O61" s="21">
        <f>+B61/'Total x Ano'!$C$30</f>
        <v>2.5668349411986266E-4</v>
      </c>
      <c r="P61" s="21">
        <f>+C61/'Total x Ano'!$C$30</f>
        <v>2.1451380982606905E-4</v>
      </c>
      <c r="Q61" s="21">
        <f>+D61/'Total x Ano'!$C$30</f>
        <v>2.2753819258901982E-3</v>
      </c>
      <c r="R61" s="21">
        <f>+E61/'Total x Ano'!$C$30</f>
        <v>7.9567953443775353E-5</v>
      </c>
      <c r="S61" s="21">
        <f>+F61/'Total x Ano'!$C$30</f>
        <v>1.2833902064713376E-3</v>
      </c>
      <c r="T61" s="21">
        <f>+G61/'Total x Ano'!$C$30</f>
        <v>1.9029673176825039E-4</v>
      </c>
      <c r="U61" s="21">
        <f>+H61/'Total x Ano'!$C$30</f>
        <v>1.1709485180903805E-4</v>
      </c>
      <c r="V61" s="21">
        <f>+I61/'Total x Ano'!$C$30</f>
        <v>2.4648447566409589E-4</v>
      </c>
      <c r="W61" s="21">
        <f>+J61/'Total x Ano'!$C$30</f>
        <v>4.1750607732460808E-6</v>
      </c>
      <c r="X61" s="21">
        <f>+K61/'Total x Ano'!$C$30</f>
        <v>5.6885376101423017E-4</v>
      </c>
      <c r="Y61" s="21">
        <f>+L61/'Total x Ano'!$C$30</f>
        <v>5.2364422707801041E-3</v>
      </c>
    </row>
    <row r="62" spans="1:25" x14ac:dyDescent="0.25">
      <c r="A62" s="1" t="s">
        <v>554</v>
      </c>
      <c r="B62" s="11">
        <f>+'SCC x Atuacao = Comércio'!B62+'SCC x Atuacao = Serv. Indústria'!B62</f>
        <v>47757.761201747679</v>
      </c>
      <c r="C62" s="11">
        <f>+'SCC x Atuacao = Comércio'!C62+'SCC x Atuacao = Serv. Indústria'!C62</f>
        <v>11427.861491174122</v>
      </c>
      <c r="D62" s="11">
        <f>+'SCC x Atuacao = Comércio'!D62+'SCC x Atuacao = Serv. Indústria'!D62</f>
        <v>363194.10041636549</v>
      </c>
      <c r="E62" s="11">
        <f>+'SCC x Atuacao = Comércio'!E62+'SCC x Atuacao = Serv. Indústria'!E62</f>
        <v>3434.3979174418328</v>
      </c>
      <c r="F62" s="11">
        <f>+'SCC x Atuacao = Comércio'!F62+'SCC x Atuacao = Serv. Indústria'!F62</f>
        <v>259473.72937851364</v>
      </c>
      <c r="G62" s="11">
        <f>+'SCC x Atuacao = Comércio'!G62+'SCC x Atuacao = Serv. Indústria'!G62</f>
        <v>21563.273529156948</v>
      </c>
      <c r="H62" s="11">
        <f>+'SCC x Atuacao = Comércio'!H62+'SCC x Atuacao = Serv. Indústria'!H62</f>
        <v>16572.040715883184</v>
      </c>
      <c r="I62" s="11">
        <f>+'SCC x Atuacao = Comércio'!I62+'SCC x Atuacao = Serv. Indústria'!I62</f>
        <v>22020.723854625681</v>
      </c>
      <c r="J62" s="11">
        <f>+'SCC x Atuacao = Comércio'!J62+'SCC x Atuacao = Serv. Indústria'!J62</f>
        <v>714.33881935465502</v>
      </c>
      <c r="K62" s="11">
        <f>+'SCC x Atuacao = Comércio'!K62+'SCC x Atuacao = Serv. Indústria'!K62</f>
        <v>65161.360731855333</v>
      </c>
      <c r="L62" s="154">
        <f t="shared" si="1"/>
        <v>811319.58805611858</v>
      </c>
      <c r="N62" s="124" t="s">
        <v>554</v>
      </c>
      <c r="O62" s="21">
        <f>+B62/'Total x Ano'!$C$30</f>
        <v>7.8604748000887738E-4</v>
      </c>
      <c r="P62" s="21">
        <f>+C62/'Total x Ano'!$C$30</f>
        <v>1.8809176772505799E-4</v>
      </c>
      <c r="Q62" s="21">
        <f>+D62/'Total x Ano'!$C$30</f>
        <v>5.977830622762274E-3</v>
      </c>
      <c r="R62" s="21">
        <f>+E62/'Total x Ano'!$C$30</f>
        <v>5.6526934270405005E-5</v>
      </c>
      <c r="S62" s="21">
        <f>+F62/'Total x Ano'!$C$30</f>
        <v>4.2706916315629609E-3</v>
      </c>
      <c r="T62" s="21">
        <f>+G62/'Total x Ano'!$C$30</f>
        <v>3.5491104255774202E-4</v>
      </c>
      <c r="U62" s="21">
        <f>+H62/'Total x Ano'!$C$30</f>
        <v>2.7276008161889701E-4</v>
      </c>
      <c r="V62" s="21">
        <f>+I62/'Total x Ano'!$C$30</f>
        <v>3.624402412998049E-4</v>
      </c>
      <c r="W62" s="21">
        <f>+J62/'Total x Ano'!$C$30</f>
        <v>1.1757339847951148E-5</v>
      </c>
      <c r="X62" s="21">
        <f>+K62/'Total x Ano'!$C$30</f>
        <v>1.0724942314789649E-3</v>
      </c>
      <c r="Y62" s="21">
        <f>+L62/'Total x Ano'!$C$30</f>
        <v>1.3353551373132936E-2</v>
      </c>
    </row>
    <row r="63" spans="1:25" x14ac:dyDescent="0.25">
      <c r="A63" s="1" t="s">
        <v>555</v>
      </c>
      <c r="B63" s="11">
        <f>+'SCC x Atuacao = Comércio'!B63+'SCC x Atuacao = Serv. Indústria'!B63</f>
        <v>43549.258721961902</v>
      </c>
      <c r="C63" s="11">
        <f>+'SCC x Atuacao = Comércio'!C63+'SCC x Atuacao = Serv. Indústria'!C63</f>
        <v>19683.746540086038</v>
      </c>
      <c r="D63" s="11">
        <f>+'SCC x Atuacao = Comércio'!D63+'SCC x Atuacao = Serv. Indústria'!D63</f>
        <v>532075.38086363778</v>
      </c>
      <c r="E63" s="11">
        <f>+'SCC x Atuacao = Comércio'!E63+'SCC x Atuacao = Serv. Indústria'!E63</f>
        <v>702.21931785379468</v>
      </c>
      <c r="F63" s="11">
        <f>+'SCC x Atuacao = Comércio'!F63+'SCC x Atuacao = Serv. Indústria'!F63</f>
        <v>555091.31098607229</v>
      </c>
      <c r="G63" s="11">
        <f>+'SCC x Atuacao = Comércio'!G63+'SCC x Atuacao = Serv. Indústria'!G63</f>
        <v>52500.213442345659</v>
      </c>
      <c r="H63" s="11">
        <f>+'SCC x Atuacao = Comércio'!H63+'SCC x Atuacao = Serv. Indústria'!H63</f>
        <v>19391.846093653017</v>
      </c>
      <c r="I63" s="11">
        <f>+'SCC x Atuacao = Comércio'!I63+'SCC x Atuacao = Serv. Indústria'!I63</f>
        <v>12602.531248980835</v>
      </c>
      <c r="J63" s="11">
        <f>+'SCC x Atuacao = Comércio'!J63+'SCC x Atuacao = Serv. Indústria'!J63</f>
        <v>184453.77868066341</v>
      </c>
      <c r="K63" s="11">
        <f>+'SCC x Atuacao = Comércio'!K63+'SCC x Atuacao = Serv. Indústria'!K63</f>
        <v>217416.82024014794</v>
      </c>
      <c r="L63" s="154">
        <f t="shared" si="1"/>
        <v>1637467.1061354026</v>
      </c>
      <c r="N63" s="124" t="s">
        <v>555</v>
      </c>
      <c r="O63" s="21">
        <f>+B63/'Total x Ano'!$C$30</f>
        <v>7.1677951841260263E-4</v>
      </c>
      <c r="P63" s="21">
        <f>+C63/'Total x Ano'!$C$30</f>
        <v>3.2397580991300499E-4</v>
      </c>
      <c r="Q63" s="21">
        <f>+D63/'Total x Ano'!$C$30</f>
        <v>8.7574564171010796E-3</v>
      </c>
      <c r="R63" s="21">
        <f>+E63/'Total x Ano'!$C$30</f>
        <v>1.1557864341269179E-5</v>
      </c>
      <c r="S63" s="21">
        <f>+F63/'Total x Ano'!$C$30</f>
        <v>9.1362768102173711E-3</v>
      </c>
      <c r="T63" s="21">
        <f>+G63/'Total x Ano'!$C$30</f>
        <v>8.6410374853949023E-4</v>
      </c>
      <c r="U63" s="21">
        <f>+H63/'Total x Ano'!$C$30</f>
        <v>3.1917140525586737E-4</v>
      </c>
      <c r="V63" s="21">
        <f>+I63/'Total x Ano'!$C$30</f>
        <v>2.0742571847425718E-4</v>
      </c>
      <c r="W63" s="21">
        <f>+J63/'Total x Ano'!$C$30</f>
        <v>3.0359343541578082E-3</v>
      </c>
      <c r="X63" s="21">
        <f>+K63/'Total x Ano'!$C$30</f>
        <v>3.5784747727047421E-3</v>
      </c>
      <c r="Y63" s="21">
        <f>+L63/'Total x Ano'!$C$30</f>
        <v>2.6951156419117491E-2</v>
      </c>
    </row>
    <row r="64" spans="1:25" x14ac:dyDescent="0.25">
      <c r="A64" s="1" t="s">
        <v>95</v>
      </c>
      <c r="B64" s="11">
        <f>+'SCC x Atuacao = Comércio'!B64+'SCC x Atuacao = Serv. Indústria'!B64</f>
        <v>4222578.9034617487</v>
      </c>
      <c r="C64" s="11">
        <f>+'SCC x Atuacao = Comércio'!C64+'SCC x Atuacao = Serv. Indústria'!C64</f>
        <v>969011.99616174481</v>
      </c>
      <c r="D64" s="11">
        <f>+'SCC x Atuacao = Comércio'!D64+'SCC x Atuacao = Serv. Indústria'!D64</f>
        <v>23209322.455032997</v>
      </c>
      <c r="E64" s="11">
        <f>+'SCC x Atuacao = Comércio'!E64+'SCC x Atuacao = Serv. Indústria'!E64</f>
        <v>208947.98748385886</v>
      </c>
      <c r="F64" s="11">
        <f>+'SCC x Atuacao = Comércio'!F64+'SCC x Atuacao = Serv. Indústria'!F64</f>
        <v>17937680.982610866</v>
      </c>
      <c r="G64" s="11">
        <f>+'SCC x Atuacao = Comércio'!G64+'SCC x Atuacao = Serv. Indústria'!G64</f>
        <v>1709703.9459851205</v>
      </c>
      <c r="H64" s="11">
        <f>+'SCC x Atuacao = Comércio'!H64+'SCC x Atuacao = Serv. Indústria'!H64</f>
        <v>892095.14828170836</v>
      </c>
      <c r="I64" s="11">
        <f>+'SCC x Atuacao = Comércio'!I64+'SCC x Atuacao = Serv. Indústria'!I64</f>
        <v>1689614.3340062716</v>
      </c>
      <c r="J64" s="11">
        <f>+'SCC x Atuacao = Comércio'!J64+'SCC x Atuacao = Serv. Indústria'!J64</f>
        <v>547018.13995281386</v>
      </c>
      <c r="K64" s="11">
        <f>+'SCC x Atuacao = Comércio'!K64+'SCC x Atuacao = Serv. Indústria'!K64</f>
        <v>9370866.3951035608</v>
      </c>
      <c r="L64" s="154">
        <f t="shared" si="1"/>
        <v>60756840.288080692</v>
      </c>
      <c r="N64" s="124" t="s">
        <v>95</v>
      </c>
      <c r="O64" s="21">
        <f>+B64/'Total x Ano'!$C$30</f>
        <v>6.9499646187001191E-2</v>
      </c>
      <c r="P64" s="21">
        <f>+C64/'Total x Ano'!$C$30</f>
        <v>1.5949018934611151E-2</v>
      </c>
      <c r="Q64" s="21">
        <f>+D64/'Total x Ano'!$C$30</f>
        <v>0.38200344759512134</v>
      </c>
      <c r="R64" s="21">
        <f>+E64/'Total x Ano'!$C$30</f>
        <v>3.4390858131055631E-3</v>
      </c>
      <c r="S64" s="21">
        <f>+F64/'Total x Ano'!$C$30</f>
        <v>0.29523722592482948</v>
      </c>
      <c r="T64" s="21">
        <f>+G64/'Total x Ano'!$C$30</f>
        <v>2.8140106330060925E-2</v>
      </c>
      <c r="U64" s="21">
        <f>+H64/'Total x Ano'!$C$30</f>
        <v>1.4683040527647713E-2</v>
      </c>
      <c r="V64" s="21">
        <f>+I64/'Total x Ano'!$C$30</f>
        <v>2.7809450359743946E-2</v>
      </c>
      <c r="W64" s="21">
        <f>+J64/'Total x Ano'!$C$30</f>
        <v>9.0034000675332689E-3</v>
      </c>
      <c r="X64" s="21">
        <f>+K64/'Total x Ano'!$C$30</f>
        <v>0.15423557826034512</v>
      </c>
      <c r="Y64" s="21">
        <f>+L64/'Total x Ano'!$C$30</f>
        <v>0.99999999999999978</v>
      </c>
    </row>
    <row r="65" spans="1:2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54"/>
    </row>
    <row r="66" spans="1:2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54"/>
    </row>
    <row r="67" spans="1:25" s="124" customFormat="1" x14ac:dyDescent="0.25">
      <c r="B67" s="124">
        <v>2009</v>
      </c>
      <c r="C67" s="124">
        <v>2009</v>
      </c>
      <c r="D67" s="124">
        <v>2009</v>
      </c>
      <c r="E67" s="124">
        <v>2009</v>
      </c>
      <c r="F67" s="124">
        <v>2009</v>
      </c>
      <c r="G67" s="124">
        <v>2009</v>
      </c>
      <c r="H67" s="124">
        <v>2009</v>
      </c>
      <c r="I67" s="124">
        <v>2009</v>
      </c>
      <c r="J67" s="124">
        <v>2009</v>
      </c>
      <c r="K67" s="124">
        <v>2009</v>
      </c>
      <c r="L67" s="124">
        <v>2009</v>
      </c>
      <c r="O67" s="16">
        <v>2009</v>
      </c>
      <c r="P67" s="124">
        <v>2009</v>
      </c>
      <c r="Q67" s="124">
        <v>2009</v>
      </c>
      <c r="R67" s="124">
        <v>2009</v>
      </c>
      <c r="S67" s="124">
        <v>2009</v>
      </c>
      <c r="T67" s="124">
        <v>2009</v>
      </c>
      <c r="U67" s="124">
        <v>2009</v>
      </c>
      <c r="V67" s="124">
        <v>2009</v>
      </c>
      <c r="W67" s="124">
        <v>2009</v>
      </c>
      <c r="X67" s="124">
        <v>2009</v>
      </c>
      <c r="Y67" s="124">
        <v>2009</v>
      </c>
    </row>
    <row r="68" spans="1:25" x14ac:dyDescent="0.25">
      <c r="A68" s="1"/>
      <c r="B68" s="1" t="s">
        <v>780</v>
      </c>
      <c r="C68" s="1" t="s">
        <v>782</v>
      </c>
      <c r="D68" s="1" t="s">
        <v>23</v>
      </c>
      <c r="E68" s="1" t="s">
        <v>787</v>
      </c>
      <c r="F68" s="1" t="s">
        <v>788</v>
      </c>
      <c r="G68" s="1" t="s">
        <v>791</v>
      </c>
      <c r="H68" s="1" t="s">
        <v>25</v>
      </c>
      <c r="I68" s="1" t="s">
        <v>24</v>
      </c>
      <c r="J68" s="1" t="s">
        <v>35</v>
      </c>
      <c r="K68" s="1" t="s">
        <v>795</v>
      </c>
      <c r="L68" s="156" t="s">
        <v>935</v>
      </c>
      <c r="N68" s="124"/>
      <c r="O68" s="124" t="s">
        <v>780</v>
      </c>
      <c r="P68" s="124" t="s">
        <v>782</v>
      </c>
      <c r="Q68" s="124" t="s">
        <v>23</v>
      </c>
      <c r="R68" s="124" t="s">
        <v>787</v>
      </c>
      <c r="S68" s="124" t="s">
        <v>788</v>
      </c>
      <c r="T68" s="124" t="s">
        <v>791</v>
      </c>
      <c r="U68" s="124" t="s">
        <v>25</v>
      </c>
      <c r="V68" s="124" t="s">
        <v>24</v>
      </c>
      <c r="W68" s="124" t="s">
        <v>35</v>
      </c>
      <c r="X68" s="124" t="s">
        <v>795</v>
      </c>
      <c r="Y68" s="124" t="s">
        <v>935</v>
      </c>
    </row>
    <row r="69" spans="1:25" x14ac:dyDescent="0.25">
      <c r="A69" s="1" t="s">
        <v>529</v>
      </c>
      <c r="B69" s="11">
        <f>+'SCC x Atuacao = Comércio'!B69+'SCC x Atuacao = Serv. Indústria'!B69</f>
        <v>9206.8971545536697</v>
      </c>
      <c r="C69" s="11">
        <f>+'SCC x Atuacao = Comércio'!C69+'SCC x Atuacao = Serv. Indústria'!C69</f>
        <v>527.48852497769406</v>
      </c>
      <c r="D69" s="11">
        <f>+'SCC x Atuacao = Comércio'!D69+'SCC x Atuacao = Serv. Indústria'!D69</f>
        <v>87739.294959088991</v>
      </c>
      <c r="E69" s="11">
        <f>+'SCC x Atuacao = Comércio'!E69+'SCC x Atuacao = Serv. Indústria'!E69</f>
        <v>89.755824602689771</v>
      </c>
      <c r="F69" s="11">
        <f>+'SCC x Atuacao = Comércio'!F69+'SCC x Atuacao = Serv. Indústria'!F69</f>
        <v>44281.288863189991</v>
      </c>
      <c r="G69" s="11">
        <f>+'SCC x Atuacao = Comércio'!G69+'SCC x Atuacao = Serv. Indústria'!G69</f>
        <v>5948.7257193482073</v>
      </c>
      <c r="H69" s="11">
        <f>+'SCC x Atuacao = Comércio'!H69+'SCC x Atuacao = Serv. Indústria'!H69</f>
        <v>2213.2616007899483</v>
      </c>
      <c r="I69" s="11">
        <f>+'SCC x Atuacao = Comércio'!I69+'SCC x Atuacao = Serv. Indústria'!I69</f>
        <v>6394.9496932780985</v>
      </c>
      <c r="J69" s="11">
        <f>+'SCC x Atuacao = Comércio'!J69+'SCC x Atuacao = Serv. Indústria'!J69</f>
        <v>366.15655933368635</v>
      </c>
      <c r="K69" s="11">
        <f>+'SCC x Atuacao = Comércio'!K69+'SCC x Atuacao = Serv. Indústria'!K69</f>
        <v>5347.3901960421263</v>
      </c>
      <c r="L69" s="154">
        <f>SUM(B69:K69)</f>
        <v>162115.20909520509</v>
      </c>
      <c r="N69" s="124" t="s">
        <v>529</v>
      </c>
      <c r="O69" s="21">
        <f>+B69/'Total x Ano'!$D$30</f>
        <v>1.4221773178137089E-4</v>
      </c>
      <c r="P69" s="21">
        <f>+C69/'Total x Ano'!$D$30</f>
        <v>8.1480460033079819E-6</v>
      </c>
      <c r="Q69" s="21">
        <f>+D69/'Total x Ano'!$D$30</f>
        <v>1.3552973719280364E-3</v>
      </c>
      <c r="R69" s="21">
        <f>+E69/'Total x Ano'!$D$30</f>
        <v>1.386446440628229E-6</v>
      </c>
      <c r="S69" s="21">
        <f>+F69/'Total x Ano'!$D$30</f>
        <v>6.8400725638211534E-4</v>
      </c>
      <c r="T69" s="21">
        <f>+G69/'Total x Ano'!$D$30</f>
        <v>9.1889185313292327E-5</v>
      </c>
      <c r="U69" s="21">
        <f>+H69/'Total x Ano'!$D$30</f>
        <v>3.41879614184103E-5</v>
      </c>
      <c r="V69" s="21">
        <f>+I69/'Total x Ano'!$D$30</f>
        <v>9.8781948463947411E-5</v>
      </c>
      <c r="W69" s="21">
        <f>+J69/'Total x Ano'!$D$30</f>
        <v>5.6559723076250935E-6</v>
      </c>
      <c r="X69" s="21">
        <f>+K69/'Total x Ano'!$D$30</f>
        <v>8.2600434420505755E-5</v>
      </c>
      <c r="Y69" s="21">
        <f>+L69/'Total x Ano'!$D$30</f>
        <v>2.5041723544592396E-3</v>
      </c>
    </row>
    <row r="70" spans="1:25" x14ac:dyDescent="0.25">
      <c r="A70" s="1" t="s">
        <v>530</v>
      </c>
      <c r="B70" s="11">
        <f>+'SCC x Atuacao = Comércio'!B70+'SCC x Atuacao = Serv. Indústria'!B70</f>
        <v>5760.1102721707302</v>
      </c>
      <c r="C70" s="11">
        <f>+'SCC x Atuacao = Comércio'!C70+'SCC x Atuacao = Serv. Indústria'!C70</f>
        <v>138.67106931494544</v>
      </c>
      <c r="D70" s="11">
        <f>+'SCC x Atuacao = Comércio'!D70+'SCC x Atuacao = Serv. Indústria'!D70</f>
        <v>20260.829601460959</v>
      </c>
      <c r="E70" s="11">
        <f>+'SCC x Atuacao = Comércio'!E70+'SCC x Atuacao = Serv. Indústria'!E70</f>
        <v>0</v>
      </c>
      <c r="F70" s="11">
        <f>+'SCC x Atuacao = Comércio'!F70+'SCC x Atuacao = Serv. Indústria'!F70</f>
        <v>12330.691701721678</v>
      </c>
      <c r="G70" s="11">
        <f>+'SCC x Atuacao = Comércio'!G70+'SCC x Atuacao = Serv. Indústria'!G70</f>
        <v>1618.1740776119748</v>
      </c>
      <c r="H70" s="11">
        <f>+'SCC x Atuacao = Comércio'!H70+'SCC x Atuacao = Serv. Indústria'!H70</f>
        <v>1415.2055528343237</v>
      </c>
      <c r="I70" s="11">
        <f>+'SCC x Atuacao = Comércio'!I70+'SCC x Atuacao = Serv. Indústria'!I70</f>
        <v>1802.331631725345</v>
      </c>
      <c r="J70" s="11">
        <f>+'SCC x Atuacao = Comércio'!J70+'SCC x Atuacao = Serv. Indústria'!J70</f>
        <v>17581.827333925354</v>
      </c>
      <c r="K70" s="11">
        <f>+'SCC x Atuacao = Comércio'!K70+'SCC x Atuacao = Serv. Indústria'!K70</f>
        <v>4020.0142721728521</v>
      </c>
      <c r="L70" s="154">
        <f t="shared" ref="L70:L96" si="2">SUM(B70:K70)</f>
        <v>64927.855512938178</v>
      </c>
      <c r="N70" s="124" t="s">
        <v>530</v>
      </c>
      <c r="O70" s="21">
        <f>+B70/'Total x Ano'!$D$30</f>
        <v>8.8975667259792349E-5</v>
      </c>
      <c r="P70" s="21">
        <f>+C70/'Total x Ano'!$D$30</f>
        <v>2.1420338047237433E-6</v>
      </c>
      <c r="Q70" s="21">
        <f>+D70/'Total x Ano'!$D$30</f>
        <v>3.1296637526829428E-4</v>
      </c>
      <c r="R70" s="21">
        <f>+E70/'Total x Ano'!$D$30</f>
        <v>0</v>
      </c>
      <c r="S70" s="21">
        <f>+F70/'Total x Ano'!$D$30</f>
        <v>1.9047057609923332E-4</v>
      </c>
      <c r="T70" s="21">
        <f>+G70/'Total x Ano'!$D$30</f>
        <v>2.4995722563444171E-5</v>
      </c>
      <c r="U70" s="21">
        <f>+H70/'Total x Ano'!$D$30</f>
        <v>2.1860494404344803E-5</v>
      </c>
      <c r="V70" s="21">
        <f>+I70/'Total x Ano'!$D$30</f>
        <v>2.784038012795872E-5</v>
      </c>
      <c r="W70" s="21">
        <f>+J70/'Total x Ano'!$D$30</f>
        <v>2.7158417890720834E-4</v>
      </c>
      <c r="X70" s="21">
        <f>+K70/'Total x Ano'!$D$30</f>
        <v>6.209663276562116E-5</v>
      </c>
      <c r="Y70" s="21">
        <f>+L70/'Total x Ano'!$D$30</f>
        <v>1.0029320612006212E-3</v>
      </c>
    </row>
    <row r="71" spans="1:25" x14ac:dyDescent="0.25">
      <c r="A71" s="1" t="s">
        <v>531</v>
      </c>
      <c r="B71" s="11">
        <f>+'SCC x Atuacao = Comércio'!B71+'SCC x Atuacao = Serv. Indústria'!B71</f>
        <v>31327.445695211449</v>
      </c>
      <c r="C71" s="11">
        <f>+'SCC x Atuacao = Comércio'!C71+'SCC x Atuacao = Serv. Indústria'!C71</f>
        <v>25648.442158098664</v>
      </c>
      <c r="D71" s="11">
        <f>+'SCC x Atuacao = Comércio'!D71+'SCC x Atuacao = Serv. Indústria'!D71</f>
        <v>215284.08417247725</v>
      </c>
      <c r="E71" s="11">
        <f>+'SCC x Atuacao = Comércio'!E71+'SCC x Atuacao = Serv. Indústria'!E71</f>
        <v>125.32152615524747</v>
      </c>
      <c r="F71" s="11">
        <f>+'SCC x Atuacao = Comércio'!F71+'SCC x Atuacao = Serv. Indústria'!F71</f>
        <v>111687.43940770339</v>
      </c>
      <c r="G71" s="11">
        <f>+'SCC x Atuacao = Comércio'!G71+'SCC x Atuacao = Serv. Indústria'!G71</f>
        <v>8899.8934892443795</v>
      </c>
      <c r="H71" s="11">
        <f>+'SCC x Atuacao = Comércio'!H71+'SCC x Atuacao = Serv. Indústria'!H71</f>
        <v>5262.5397255616454</v>
      </c>
      <c r="I71" s="11">
        <f>+'SCC x Atuacao = Comércio'!I71+'SCC x Atuacao = Serv. Indústria'!I71</f>
        <v>16286.956320978315</v>
      </c>
      <c r="J71" s="11">
        <f>+'SCC x Atuacao = Comércio'!J71+'SCC x Atuacao = Serv. Indústria'!J71</f>
        <v>9823.8062773368383</v>
      </c>
      <c r="K71" s="11">
        <f>+'SCC x Atuacao = Comércio'!K71+'SCC x Atuacao = Serv. Indústria'!K71</f>
        <v>36999.76579617316</v>
      </c>
      <c r="L71" s="154">
        <f t="shared" si="2"/>
        <v>461345.69456894032</v>
      </c>
      <c r="N71" s="124" t="s">
        <v>531</v>
      </c>
      <c r="O71" s="21">
        <f>+B71/'Total x Ano'!$D$30</f>
        <v>4.8391094138305581E-4</v>
      </c>
      <c r="P71" s="21">
        <f>+C71/'Total x Ano'!$D$30</f>
        <v>3.9618811921303713E-4</v>
      </c>
      <c r="Q71" s="21">
        <f>+D71/'Total x Ano'!$D$30</f>
        <v>3.3254649884403645E-3</v>
      </c>
      <c r="R71" s="21">
        <f>+E71/'Total x Ano'!$D$30</f>
        <v>1.9358251638950844E-6</v>
      </c>
      <c r="S71" s="21">
        <f>+F71/'Total x Ano'!$D$30</f>
        <v>1.72522121561625E-3</v>
      </c>
      <c r="T71" s="21">
        <f>+G71/'Total x Ano'!$D$30</f>
        <v>1.3747548646289681E-4</v>
      </c>
      <c r="U71" s="21">
        <f>+H71/'Total x Ano'!$D$30</f>
        <v>8.1289760341090437E-5</v>
      </c>
      <c r="V71" s="21">
        <f>+I71/'Total x Ano'!$D$30</f>
        <v>2.5158247634450592E-4</v>
      </c>
      <c r="W71" s="21">
        <f>+J71/'Total x Ano'!$D$30</f>
        <v>1.5174704602097485E-4</v>
      </c>
      <c r="X71" s="21">
        <f>+K71/'Total x Ano'!$D$30</f>
        <v>5.7153052539216586E-4</v>
      </c>
      <c r="Y71" s="21">
        <f>+L71/'Total x Ano'!$D$30</f>
        <v>7.1263463843782363E-3</v>
      </c>
    </row>
    <row r="72" spans="1:25" x14ac:dyDescent="0.25">
      <c r="A72" s="1" t="s">
        <v>532</v>
      </c>
      <c r="B72" s="11">
        <f>+'SCC x Atuacao = Comércio'!B72+'SCC x Atuacao = Serv. Indústria'!B72</f>
        <v>478.0737217797157</v>
      </c>
      <c r="C72" s="11">
        <f>+'SCC x Atuacao = Comércio'!C72+'SCC x Atuacao = Serv. Indústria'!C72</f>
        <v>775.76130897069015</v>
      </c>
      <c r="D72" s="11">
        <f>+'SCC x Atuacao = Comércio'!D72+'SCC x Atuacao = Serv. Indústria'!D72</f>
        <v>23293.298614337134</v>
      </c>
      <c r="E72" s="11">
        <f>+'SCC x Atuacao = Comércio'!E72+'SCC x Atuacao = Serv. Indústria'!E72</f>
        <v>132.56072942793892</v>
      </c>
      <c r="F72" s="11">
        <f>+'SCC x Atuacao = Comércio'!F72+'SCC x Atuacao = Serv. Indústria'!F72</f>
        <v>11905.908904633148</v>
      </c>
      <c r="G72" s="11">
        <f>+'SCC x Atuacao = Comércio'!G72+'SCC x Atuacao = Serv. Indústria'!G72</f>
        <v>2192.8016327854712</v>
      </c>
      <c r="H72" s="11">
        <f>+'SCC x Atuacao = Comércio'!H72+'SCC x Atuacao = Serv. Indústria'!H72</f>
        <v>1479.5588238666885</v>
      </c>
      <c r="I72" s="11">
        <f>+'SCC x Atuacao = Comércio'!I72+'SCC x Atuacao = Serv. Indústria'!I72</f>
        <v>1884.2159323932542</v>
      </c>
      <c r="J72" s="11">
        <f>+'SCC x Atuacao = Comércio'!J72+'SCC x Atuacao = Serv. Indústria'!J72</f>
        <v>1592.689035193597</v>
      </c>
      <c r="K72" s="11">
        <f>+'SCC x Atuacao = Comércio'!K72+'SCC x Atuacao = Serv. Indústria'!K72</f>
        <v>3926.8734116310798</v>
      </c>
      <c r="L72" s="154">
        <f t="shared" si="2"/>
        <v>47661.742115018722</v>
      </c>
      <c r="N72" s="124" t="s">
        <v>532</v>
      </c>
      <c r="O72" s="21">
        <f>+B72/'Total x Ano'!$D$30</f>
        <v>7.3847420248592291E-6</v>
      </c>
      <c r="P72" s="21">
        <f>+C72/'Total x Ano'!$D$30</f>
        <v>1.1983083107536593E-5</v>
      </c>
      <c r="Q72" s="21">
        <f>+D72/'Total x Ano'!$D$30</f>
        <v>3.5980852604601191E-4</v>
      </c>
      <c r="R72" s="21">
        <f>+E72/'Total x Ano'!$D$30</f>
        <v>2.0476481865772972E-6</v>
      </c>
      <c r="S72" s="21">
        <f>+F72/'Total x Ano'!$D$30</f>
        <v>1.8390901199272022E-4</v>
      </c>
      <c r="T72" s="21">
        <f>+G72/'Total x Ano'!$D$30</f>
        <v>3.3871918978370989E-5</v>
      </c>
      <c r="U72" s="21">
        <f>+H72/'Total x Ano'!$D$30</f>
        <v>2.2854550934498189E-5</v>
      </c>
      <c r="V72" s="21">
        <f>+I72/'Total x Ano'!$D$30</f>
        <v>2.9105236171640506E-5</v>
      </c>
      <c r="W72" s="21">
        <f>+J72/'Total x Ano'!$D$30</f>
        <v>2.4602058458561548E-5</v>
      </c>
      <c r="X72" s="21">
        <f>+K72/'Total x Ano'!$D$30</f>
        <v>6.0657898119186631E-5</v>
      </c>
      <c r="Y72" s="21">
        <f>+L72/'Total x Ano'!$D$30</f>
        <v>7.3622467401996316E-4</v>
      </c>
    </row>
    <row r="73" spans="1:25" x14ac:dyDescent="0.25">
      <c r="A73" s="1" t="s">
        <v>533</v>
      </c>
      <c r="B73" s="11">
        <f>+'SCC x Atuacao = Comércio'!B73+'SCC x Atuacao = Serv. Indústria'!B73</f>
        <v>18745.23850940205</v>
      </c>
      <c r="C73" s="11">
        <f>+'SCC x Atuacao = Comércio'!C73+'SCC x Atuacao = Serv. Indústria'!C73</f>
        <v>28020.331400939467</v>
      </c>
      <c r="D73" s="11">
        <f>+'SCC x Atuacao = Comércio'!D73+'SCC x Atuacao = Serv. Indústria'!D73</f>
        <v>198537.6941583397</v>
      </c>
      <c r="E73" s="11">
        <f>+'SCC x Atuacao = Comércio'!E73+'SCC x Atuacao = Serv. Indústria'!E73</f>
        <v>2462.2055265445715</v>
      </c>
      <c r="F73" s="11">
        <f>+'SCC x Atuacao = Comércio'!F73+'SCC x Atuacao = Serv. Indústria'!F73</f>
        <v>153071.58253622896</v>
      </c>
      <c r="G73" s="11">
        <f>+'SCC x Atuacao = Comércio'!G73+'SCC x Atuacao = Serv. Indústria'!G73</f>
        <v>15111.585553253099</v>
      </c>
      <c r="H73" s="11">
        <f>+'SCC x Atuacao = Comércio'!H73+'SCC x Atuacao = Serv. Indústria'!H73</f>
        <v>5270.1098207832492</v>
      </c>
      <c r="I73" s="11">
        <f>+'SCC x Atuacao = Comércio'!I73+'SCC x Atuacao = Serv. Indústria'!I73</f>
        <v>7453.8853557881648</v>
      </c>
      <c r="J73" s="11">
        <f>+'SCC x Atuacao = Comércio'!J73+'SCC x Atuacao = Serv. Indústria'!J73</f>
        <v>77393.754753472604</v>
      </c>
      <c r="K73" s="11">
        <f>+'SCC x Atuacao = Comércio'!K73+'SCC x Atuacao = Serv. Indústria'!K73</f>
        <v>59934.906263445562</v>
      </c>
      <c r="L73" s="154">
        <f t="shared" si="2"/>
        <v>566001.29387819744</v>
      </c>
      <c r="N73" s="124" t="s">
        <v>533</v>
      </c>
      <c r="O73" s="21">
        <f>+B73/'Total x Ano'!$D$30</f>
        <v>2.8955523861689132E-4</v>
      </c>
      <c r="P73" s="21">
        <f>+C73/'Total x Ano'!$D$30</f>
        <v>4.3282638099557627E-4</v>
      </c>
      <c r="Q73" s="21">
        <f>+D73/'Total x Ano'!$D$30</f>
        <v>3.0667857001462728E-3</v>
      </c>
      <c r="R73" s="21">
        <f>+E73/'Total x Ano'!$D$30</f>
        <v>3.8033365561331768E-5</v>
      </c>
      <c r="S73" s="21">
        <f>+F73/'Total x Ano'!$D$30</f>
        <v>2.3644766421356562E-3</v>
      </c>
      <c r="T73" s="21">
        <f>+G73/'Total x Ano'!$D$30</f>
        <v>2.3342667838326407E-4</v>
      </c>
      <c r="U73" s="21">
        <f>+H73/'Total x Ano'!$D$30</f>
        <v>8.1406694608272186E-5</v>
      </c>
      <c r="V73" s="21">
        <f>+I73/'Total x Ano'!$D$30</f>
        <v>1.1513918863905891E-4</v>
      </c>
      <c r="W73" s="21">
        <f>+J73/'Total x Ano'!$D$30</f>
        <v>1.1954911704035592E-3</v>
      </c>
      <c r="X73" s="21">
        <f>+K73/'Total x Ano'!$D$30</f>
        <v>9.2580662955494078E-4</v>
      </c>
      <c r="Y73" s="21">
        <f>+L73/'Total x Ano'!$D$30</f>
        <v>8.7429476890448238E-3</v>
      </c>
    </row>
    <row r="74" spans="1:25" x14ac:dyDescent="0.25">
      <c r="A74" s="1" t="s">
        <v>534</v>
      </c>
      <c r="B74" s="11">
        <f>+'SCC x Atuacao = Comércio'!B74+'SCC x Atuacao = Serv. Indústria'!B74</f>
        <v>565.68205607950244</v>
      </c>
      <c r="C74" s="11">
        <f>+'SCC x Atuacao = Comércio'!C74+'SCC x Atuacao = Serv. Indústria'!C74</f>
        <v>160.94779636137542</v>
      </c>
      <c r="D74" s="11">
        <f>+'SCC x Atuacao = Comércio'!D74+'SCC x Atuacao = Serv. Indústria'!D74</f>
        <v>31335.98067207406</v>
      </c>
      <c r="E74" s="11">
        <f>+'SCC x Atuacao = Comércio'!E74+'SCC x Atuacao = Serv. Indústria'!E74</f>
        <v>0</v>
      </c>
      <c r="F74" s="11">
        <f>+'SCC x Atuacao = Comércio'!F74+'SCC x Atuacao = Serv. Indústria'!F74</f>
        <v>7715.0090298059149</v>
      </c>
      <c r="G74" s="11">
        <f>+'SCC x Atuacao = Comércio'!G74+'SCC x Atuacao = Serv. Indústria'!G74</f>
        <v>627.34480617022518</v>
      </c>
      <c r="H74" s="11">
        <f>+'SCC x Atuacao = Comércio'!H74+'SCC x Atuacao = Serv. Indústria'!H74</f>
        <v>558.30019147682299</v>
      </c>
      <c r="I74" s="11">
        <f>+'SCC x Atuacao = Comércio'!I74+'SCC x Atuacao = Serv. Indústria'!I74</f>
        <v>456.50999153220732</v>
      </c>
      <c r="J74" s="11">
        <f>+'SCC x Atuacao = Comércio'!J74+'SCC x Atuacao = Serv. Indústria'!J74</f>
        <v>0</v>
      </c>
      <c r="K74" s="11">
        <f>+'SCC x Atuacao = Comércio'!K74+'SCC x Atuacao = Serv. Indústria'!K74</f>
        <v>7525.1718876578952</v>
      </c>
      <c r="L74" s="154">
        <f t="shared" si="2"/>
        <v>48944.946431158001</v>
      </c>
      <c r="N74" s="124" t="s">
        <v>534</v>
      </c>
      <c r="O74" s="21">
        <f>+B74/'Total x Ano'!$D$30</f>
        <v>8.7380164646738829E-6</v>
      </c>
      <c r="P74" s="21">
        <f>+C74/'Total x Ano'!$D$30</f>
        <v>2.4861394832029525E-6</v>
      </c>
      <c r="Q74" s="21">
        <f>+D74/'Total x Ano'!$D$30</f>
        <v>4.8404278005028875E-4</v>
      </c>
      <c r="R74" s="21">
        <f>+E74/'Total x Ano'!$D$30</f>
        <v>0</v>
      </c>
      <c r="S74" s="21">
        <f>+F74/'Total x Ano'!$D$30</f>
        <v>1.1917273175459757E-4</v>
      </c>
      <c r="T74" s="21">
        <f>+G74/'Total x Ano'!$D$30</f>
        <v>9.6905128710192882E-6</v>
      </c>
      <c r="U74" s="21">
        <f>+H74/'Total x Ano'!$D$30</f>
        <v>8.6239897711541204E-6</v>
      </c>
      <c r="V74" s="21">
        <f>+I74/'Total x Ano'!$D$30</f>
        <v>7.0516499143397593E-6</v>
      </c>
      <c r="W74" s="21">
        <f>+J74/'Total x Ano'!$D$30</f>
        <v>0</v>
      </c>
      <c r="X74" s="21">
        <f>+K74/'Total x Ano'!$D$30</f>
        <v>1.1624034233925628E-4</v>
      </c>
      <c r="Y74" s="21">
        <f>+L74/'Total x Ano'!$D$30</f>
        <v>7.5604616264853257E-4</v>
      </c>
    </row>
    <row r="75" spans="1:25" x14ac:dyDescent="0.25">
      <c r="A75" s="1" t="s">
        <v>535</v>
      </c>
      <c r="B75" s="11">
        <f>+'SCC x Atuacao = Comércio'!B75+'SCC x Atuacao = Serv. Indústria'!B75</f>
        <v>7842.1685777304629</v>
      </c>
      <c r="C75" s="11">
        <f>+'SCC x Atuacao = Comércio'!C75+'SCC x Atuacao = Serv. Indústria'!C75</f>
        <v>1670.6515322765349</v>
      </c>
      <c r="D75" s="11">
        <f>+'SCC x Atuacao = Comércio'!D75+'SCC x Atuacao = Serv. Indústria'!D75</f>
        <v>20913.782790033099</v>
      </c>
      <c r="E75" s="11">
        <f>+'SCC x Atuacao = Comércio'!E75+'SCC x Atuacao = Serv. Indústria'!E75</f>
        <v>95.426146687452487</v>
      </c>
      <c r="F75" s="11">
        <f>+'SCC x Atuacao = Comércio'!F75+'SCC x Atuacao = Serv. Indústria'!F75</f>
        <v>37784.269326810187</v>
      </c>
      <c r="G75" s="11">
        <f>+'SCC x Atuacao = Comércio'!G75+'SCC x Atuacao = Serv. Indústria'!G75</f>
        <v>2727.3208640467233</v>
      </c>
      <c r="H75" s="11">
        <f>+'SCC x Atuacao = Comércio'!H75+'SCC x Atuacao = Serv. Indústria'!H75</f>
        <v>1802.4329555468469</v>
      </c>
      <c r="I75" s="11">
        <f>+'SCC x Atuacao = Comércio'!I75+'SCC x Atuacao = Serv. Indústria'!I75</f>
        <v>3498.8880971996268</v>
      </c>
      <c r="J75" s="11">
        <f>+'SCC x Atuacao = Comércio'!J75+'SCC x Atuacao = Serv. Indústria'!J75</f>
        <v>0</v>
      </c>
      <c r="K75" s="11">
        <f>+'SCC x Atuacao = Comércio'!K75+'SCC x Atuacao = Serv. Indústria'!K75</f>
        <v>12047.509653970181</v>
      </c>
      <c r="L75" s="154">
        <f t="shared" si="2"/>
        <v>88382.449944301101</v>
      </c>
      <c r="N75" s="124" t="s">
        <v>535</v>
      </c>
      <c r="O75" s="21">
        <f>+B75/'Total x Ano'!$D$30</f>
        <v>1.2113694859949079E-4</v>
      </c>
      <c r="P75" s="21">
        <f>+C75/'Total x Ano'!$D$30</f>
        <v>2.5806334917071059E-5</v>
      </c>
      <c r="Q75" s="21">
        <f>+D75/'Total x Ano'!$D$30</f>
        <v>3.2305245746073135E-4</v>
      </c>
      <c r="R75" s="21">
        <f>+E75/'Total x Ano'!$D$30</f>
        <v>1.4740351615433875E-6</v>
      </c>
      <c r="S75" s="21">
        <f>+F75/'Total x Ano'!$D$30</f>
        <v>5.8364864845021408E-4</v>
      </c>
      <c r="T75" s="21">
        <f>+G75/'Total x Ano'!$D$30</f>
        <v>4.2128567378738888E-5</v>
      </c>
      <c r="U75" s="21">
        <f>+H75/'Total x Ano'!$D$30</f>
        <v>2.7841945263728948E-5</v>
      </c>
      <c r="V75" s="21">
        <f>+I75/'Total x Ano'!$D$30</f>
        <v>5.4046865147663366E-5</v>
      </c>
      <c r="W75" s="21">
        <f>+J75/'Total x Ano'!$D$30</f>
        <v>0</v>
      </c>
      <c r="X75" s="21">
        <f>+K75/'Total x Ano'!$D$30</f>
        <v>1.8609630018017378E-4</v>
      </c>
      <c r="Y75" s="21">
        <f>+L75/'Total x Ano'!$D$30</f>
        <v>1.3652321025593554E-3</v>
      </c>
    </row>
    <row r="76" spans="1:25" x14ac:dyDescent="0.25">
      <c r="A76" s="1" t="s">
        <v>536</v>
      </c>
      <c r="B76" s="11">
        <f>+'SCC x Atuacao = Comércio'!B76+'SCC x Atuacao = Serv. Indústria'!B76</f>
        <v>14793.426336589364</v>
      </c>
      <c r="C76" s="11">
        <f>+'SCC x Atuacao = Comércio'!C76+'SCC x Atuacao = Serv. Indústria'!C76</f>
        <v>1678.2561694045289</v>
      </c>
      <c r="D76" s="11">
        <f>+'SCC x Atuacao = Comércio'!D76+'SCC x Atuacao = Serv. Indústria'!D76</f>
        <v>127118.24025981294</v>
      </c>
      <c r="E76" s="11">
        <f>+'SCC x Atuacao = Comércio'!E76+'SCC x Atuacao = Serv. Indústria'!E76</f>
        <v>224.7850777726471</v>
      </c>
      <c r="F76" s="11">
        <f>+'SCC x Atuacao = Comércio'!F76+'SCC x Atuacao = Serv. Indústria'!F76</f>
        <v>66161.290104248503</v>
      </c>
      <c r="G76" s="11">
        <f>+'SCC x Atuacao = Comércio'!G76+'SCC x Atuacao = Serv. Indústria'!G76</f>
        <v>5037.7910935845102</v>
      </c>
      <c r="H76" s="11">
        <f>+'SCC x Atuacao = Comércio'!H76+'SCC x Atuacao = Serv. Indústria'!H76</f>
        <v>3621.3863937130932</v>
      </c>
      <c r="I76" s="11">
        <f>+'SCC x Atuacao = Comércio'!I76+'SCC x Atuacao = Serv. Indústria'!I76</f>
        <v>7602.8971480374812</v>
      </c>
      <c r="J76" s="11">
        <f>+'SCC x Atuacao = Comércio'!J76+'SCC x Atuacao = Serv. Indústria'!J76</f>
        <v>568.00064061460773</v>
      </c>
      <c r="K76" s="11">
        <f>+'SCC x Atuacao = Comércio'!K76+'SCC x Atuacao = Serv. Indústria'!K76</f>
        <v>24527.730640625548</v>
      </c>
      <c r="L76" s="154">
        <f t="shared" si="2"/>
        <v>251333.80386440322</v>
      </c>
      <c r="N76" s="124" t="s">
        <v>536</v>
      </c>
      <c r="O76" s="21">
        <f>+B76/'Total x Ano'!$D$30</f>
        <v>2.2851211472737758E-4</v>
      </c>
      <c r="P76" s="21">
        <f>+C76/'Total x Ano'!$D$30</f>
        <v>2.5923802748546596E-5</v>
      </c>
      <c r="Q76" s="21">
        <f>+D76/'Total x Ano'!$D$30</f>
        <v>1.9635787708184023E-3</v>
      </c>
      <c r="R76" s="21">
        <f>+E76/'Total x Ano'!$D$30</f>
        <v>3.4722255894119066E-6</v>
      </c>
      <c r="S76" s="21">
        <f>+F76/'Total x Ano'!$D$30</f>
        <v>1.0219847634228977E-3</v>
      </c>
      <c r="T76" s="21">
        <f>+G76/'Total x Ano'!$D$30</f>
        <v>7.781809772509766E-5</v>
      </c>
      <c r="U76" s="21">
        <f>+H76/'Total x Ano'!$D$30</f>
        <v>5.5939080253879735E-5</v>
      </c>
      <c r="V76" s="21">
        <f>+I76/'Total x Ano'!$D$30</f>
        <v>1.1744095423355055E-4</v>
      </c>
      <c r="W76" s="21">
        <f>+J76/'Total x Ano'!$D$30</f>
        <v>8.7738313356331991E-6</v>
      </c>
      <c r="X76" s="21">
        <f>+K76/'Total x Ano'!$D$30</f>
        <v>3.7887663551546436E-4</v>
      </c>
      <c r="Y76" s="21">
        <f>+L76/'Total x Ano'!$D$30</f>
        <v>3.8823202763702616E-3</v>
      </c>
    </row>
    <row r="77" spans="1:25" x14ac:dyDescent="0.25">
      <c r="A77" s="1" t="s">
        <v>537</v>
      </c>
      <c r="B77" s="11">
        <f>+'SCC x Atuacao = Comércio'!B77+'SCC x Atuacao = Serv. Indústria'!B77</f>
        <v>8853.828844377962</v>
      </c>
      <c r="C77" s="11">
        <f>+'SCC x Atuacao = Comércio'!C77+'SCC x Atuacao = Serv. Indústria'!C77</f>
        <v>14079.200770730549</v>
      </c>
      <c r="D77" s="11">
        <f>+'SCC x Atuacao = Comércio'!D77+'SCC x Atuacao = Serv. Indústria'!D77</f>
        <v>64111.771883787653</v>
      </c>
      <c r="E77" s="11">
        <f>+'SCC x Atuacao = Comércio'!E77+'SCC x Atuacao = Serv. Indústria'!E77</f>
        <v>449.09553602621082</v>
      </c>
      <c r="F77" s="11">
        <f>+'SCC x Atuacao = Comércio'!F77+'SCC x Atuacao = Serv. Indústria'!F77</f>
        <v>40982.079856996759</v>
      </c>
      <c r="G77" s="11">
        <f>+'SCC x Atuacao = Comércio'!G77+'SCC x Atuacao = Serv. Indústria'!G77</f>
        <v>4123.0485093726211</v>
      </c>
      <c r="H77" s="11">
        <f>+'SCC x Atuacao = Comércio'!H77+'SCC x Atuacao = Serv. Indústria'!H77</f>
        <v>1714.856917702612</v>
      </c>
      <c r="I77" s="11">
        <f>+'SCC x Atuacao = Comércio'!I77+'SCC x Atuacao = Serv. Indústria'!I77</f>
        <v>5200.0420801475238</v>
      </c>
      <c r="J77" s="11">
        <f>+'SCC x Atuacao = Comércio'!J77+'SCC x Atuacao = Serv. Indústria'!J77</f>
        <v>3572.1526070050982</v>
      </c>
      <c r="K77" s="11">
        <f>+'SCC x Atuacao = Comércio'!K77+'SCC x Atuacao = Serv. Indústria'!K77</f>
        <v>14705.517229992198</v>
      </c>
      <c r="L77" s="154">
        <f t="shared" si="2"/>
        <v>157791.59423613918</v>
      </c>
      <c r="N77" s="124" t="s">
        <v>537</v>
      </c>
      <c r="O77" s="21">
        <f>+B77/'Total x Ano'!$D$30</f>
        <v>1.3676393194042926E-4</v>
      </c>
      <c r="P77" s="21">
        <f>+C77/'Total x Ano'!$D$30</f>
        <v>2.1747956616605601E-4</v>
      </c>
      <c r="Q77" s="21">
        <f>+D77/'Total x Ano'!$D$30</f>
        <v>9.9032612450627088E-4</v>
      </c>
      <c r="R77" s="21">
        <f>+E77/'Total x Ano'!$D$30</f>
        <v>6.9371197934145804E-6</v>
      </c>
      <c r="S77" s="21">
        <f>+F77/'Total x Ano'!$D$30</f>
        <v>6.3304480794188205E-4</v>
      </c>
      <c r="T77" s="21">
        <f>+G77/'Total x Ano'!$D$30</f>
        <v>6.368818910261439E-5</v>
      </c>
      <c r="U77" s="21">
        <f>+H77/'Total x Ano'!$D$30</f>
        <v>2.6489169703023735E-5</v>
      </c>
      <c r="V77" s="21">
        <f>+I77/'Total x Ano'!$D$30</f>
        <v>8.0324367416278986E-5</v>
      </c>
      <c r="W77" s="21">
        <f>+J77/'Total x Ano'!$D$30</f>
        <v>5.5178572413390199E-5</v>
      </c>
      <c r="X77" s="21">
        <f>+K77/'Total x Ano'!$D$30</f>
        <v>2.2715419429736691E-4</v>
      </c>
      <c r="Y77" s="21">
        <f>+L77/'Total x Ano'!$D$30</f>
        <v>2.4373860432807268E-3</v>
      </c>
    </row>
    <row r="78" spans="1:25" x14ac:dyDescent="0.25">
      <c r="A78" s="1" t="s">
        <v>538</v>
      </c>
      <c r="B78" s="11">
        <f>+'SCC x Atuacao = Comércio'!B78+'SCC x Atuacao = Serv. Indústria'!B78</f>
        <v>31669.336276445923</v>
      </c>
      <c r="C78" s="11">
        <f>+'SCC x Atuacao = Comércio'!C78+'SCC x Atuacao = Serv. Indústria'!C78</f>
        <v>25613.198632810803</v>
      </c>
      <c r="D78" s="11">
        <f>+'SCC x Atuacao = Comércio'!D78+'SCC x Atuacao = Serv. Indústria'!D78</f>
        <v>308670.85813887126</v>
      </c>
      <c r="E78" s="11">
        <f>+'SCC x Atuacao = Comércio'!E78+'SCC x Atuacao = Serv. Indústria'!E78</f>
        <v>646.68730101101255</v>
      </c>
      <c r="F78" s="11">
        <f>+'SCC x Atuacao = Comércio'!F78+'SCC x Atuacao = Serv. Indústria'!F78</f>
        <v>286795.66960123787</v>
      </c>
      <c r="G78" s="11">
        <f>+'SCC x Atuacao = Comércio'!G78+'SCC x Atuacao = Serv. Indústria'!G78</f>
        <v>21508.934335288432</v>
      </c>
      <c r="H78" s="11">
        <f>+'SCC x Atuacao = Comércio'!H78+'SCC x Atuacao = Serv. Indústria'!H78</f>
        <v>29648.221007225289</v>
      </c>
      <c r="I78" s="11">
        <f>+'SCC x Atuacao = Comércio'!I78+'SCC x Atuacao = Serv. Indústria'!I78</f>
        <v>14124.501646636072</v>
      </c>
      <c r="J78" s="11">
        <f>+'SCC x Atuacao = Comércio'!J78+'SCC x Atuacao = Serv. Indústria'!J78</f>
        <v>396.54855070770884</v>
      </c>
      <c r="K78" s="11">
        <f>+'SCC x Atuacao = Comércio'!K78+'SCC x Atuacao = Serv. Indústria'!K78</f>
        <v>83100.608741579112</v>
      </c>
      <c r="L78" s="154">
        <f t="shared" si="2"/>
        <v>802174.56423181354</v>
      </c>
      <c r="N78" s="124" t="s">
        <v>538</v>
      </c>
      <c r="O78" s="21">
        <f>+B78/'Total x Ano'!$D$30</f>
        <v>4.8919208031231306E-4</v>
      </c>
      <c r="P78" s="21">
        <f>+C78/'Total x Ano'!$D$30</f>
        <v>3.9564371710423981E-4</v>
      </c>
      <c r="Q78" s="21">
        <f>+D78/'Total x Ano'!$D$30</f>
        <v>4.767998227264621E-3</v>
      </c>
      <c r="R78" s="21">
        <f>+E78/'Total x Ano'!$D$30</f>
        <v>9.9892938497868312E-6</v>
      </c>
      <c r="S78" s="21">
        <f>+F78/'Total x Ano'!$D$30</f>
        <v>4.4300950614218956E-3</v>
      </c>
      <c r="T78" s="21">
        <f>+G78/'Total x Ano'!$D$30</f>
        <v>3.3224568525632244E-4</v>
      </c>
      <c r="U78" s="21">
        <f>+H78/'Total x Ano'!$D$30</f>
        <v>4.5797217805511363E-4</v>
      </c>
      <c r="V78" s="21">
        <f>+I78/'Total x Ano'!$D$30</f>
        <v>2.1817932284964257E-4</v>
      </c>
      <c r="W78" s="21">
        <f>+J78/'Total x Ano'!$D$30</f>
        <v>6.1254334089033563E-6</v>
      </c>
      <c r="X78" s="21">
        <f>+K78/'Total x Ano'!$D$30</f>
        <v>1.283644194834223E-3</v>
      </c>
      <c r="Y78" s="21">
        <f>+L78/'Total x Ano'!$D$30</f>
        <v>1.2391085194357061E-2</v>
      </c>
    </row>
    <row r="79" spans="1:25" x14ac:dyDescent="0.25">
      <c r="A79" s="1" t="s">
        <v>539</v>
      </c>
      <c r="B79" s="11">
        <f>+'SCC x Atuacao = Comércio'!B79+'SCC x Atuacao = Serv. Indústria'!B79</f>
        <v>9609.677752940037</v>
      </c>
      <c r="C79" s="11">
        <f>+'SCC x Atuacao = Comércio'!C79+'SCC x Atuacao = Serv. Indústria'!C79</f>
        <v>8258.0534810407844</v>
      </c>
      <c r="D79" s="11">
        <f>+'SCC x Atuacao = Comércio'!D79+'SCC x Atuacao = Serv. Indústria'!D79</f>
        <v>139111.52409973511</v>
      </c>
      <c r="E79" s="11">
        <f>+'SCC x Atuacao = Comércio'!E79+'SCC x Atuacao = Serv. Indústria'!E79</f>
        <v>871.04358892710002</v>
      </c>
      <c r="F79" s="11">
        <f>+'SCC x Atuacao = Comércio'!F79+'SCC x Atuacao = Serv. Indústria'!F79</f>
        <v>85004.155967730039</v>
      </c>
      <c r="G79" s="11">
        <f>+'SCC x Atuacao = Comércio'!G79+'SCC x Atuacao = Serv. Indústria'!G79</f>
        <v>9018.6021002174821</v>
      </c>
      <c r="H79" s="11">
        <f>+'SCC x Atuacao = Comércio'!H79+'SCC x Atuacao = Serv. Indústria'!H79</f>
        <v>5248.1859424408876</v>
      </c>
      <c r="I79" s="11">
        <f>+'SCC x Atuacao = Comércio'!I79+'SCC x Atuacao = Serv. Indústria'!I79</f>
        <v>4401.073378634017</v>
      </c>
      <c r="J79" s="11">
        <f>+'SCC x Atuacao = Comércio'!J79+'SCC x Atuacao = Serv. Indústria'!J79</f>
        <v>2396.9673032898236</v>
      </c>
      <c r="K79" s="11">
        <f>+'SCC x Atuacao = Comércio'!K79+'SCC x Atuacao = Serv. Indústria'!K79</f>
        <v>40083.417508619474</v>
      </c>
      <c r="L79" s="154">
        <f t="shared" si="2"/>
        <v>304002.70112357475</v>
      </c>
      <c r="N79" s="124" t="s">
        <v>539</v>
      </c>
      <c r="O79" s="21">
        <f>+B79/'Total x Ano'!$D$30</f>
        <v>1.4843943081270207E-4</v>
      </c>
      <c r="P79" s="21">
        <f>+C79/'Total x Ano'!$D$30</f>
        <v>1.2756106810881489E-4</v>
      </c>
      <c r="Q79" s="21">
        <f>+D79/'Total x Ano'!$D$30</f>
        <v>2.1488374519670556E-3</v>
      </c>
      <c r="R79" s="21">
        <f>+E79/'Total x Ano'!$D$30</f>
        <v>1.3454895978570571E-5</v>
      </c>
      <c r="S79" s="21">
        <f>+F79/'Total x Ano'!$D$30</f>
        <v>1.3130480389629705E-3</v>
      </c>
      <c r="T79" s="21">
        <f>+G79/'Total x Ano'!$D$30</f>
        <v>1.3930916279403319E-4</v>
      </c>
      <c r="U79" s="21">
        <f>+H79/'Total x Ano'!$D$30</f>
        <v>8.106803933740721E-5</v>
      </c>
      <c r="V79" s="21">
        <f>+I79/'Total x Ano'!$D$30</f>
        <v>6.7982802762506494E-5</v>
      </c>
      <c r="W79" s="21">
        <f>+J79/'Total x Ano'!$D$30</f>
        <v>3.7025639290364561E-5</v>
      </c>
      <c r="X79" s="21">
        <f>+K79/'Total x Ano'!$D$30</f>
        <v>6.1916328861152589E-4</v>
      </c>
      <c r="Y79" s="21">
        <f>+L79/'Total x Ano'!$D$30</f>
        <v>4.6958898186259508E-3</v>
      </c>
    </row>
    <row r="80" spans="1:25" x14ac:dyDescent="0.25">
      <c r="A80" s="1" t="s">
        <v>540</v>
      </c>
      <c r="B80" s="11">
        <f>+'SCC x Atuacao = Comércio'!B80+'SCC x Atuacao = Serv. Indústria'!B80</f>
        <v>6876.399844602558</v>
      </c>
      <c r="C80" s="11">
        <f>+'SCC x Atuacao = Comércio'!C80+'SCC x Atuacao = Serv. Indústria'!C80</f>
        <v>7953.3240962927102</v>
      </c>
      <c r="D80" s="11">
        <f>+'SCC x Atuacao = Comércio'!D80+'SCC x Atuacao = Serv. Indústria'!D80</f>
        <v>157152.20226535117</v>
      </c>
      <c r="E80" s="11">
        <f>+'SCC x Atuacao = Comércio'!E80+'SCC x Atuacao = Serv. Indústria'!E80</f>
        <v>1627.1853079919911</v>
      </c>
      <c r="F80" s="11">
        <f>+'SCC x Atuacao = Comércio'!F80+'SCC x Atuacao = Serv. Indústria'!F80</f>
        <v>69256.904402975721</v>
      </c>
      <c r="G80" s="11">
        <f>+'SCC x Atuacao = Comércio'!G80+'SCC x Atuacao = Serv. Indústria'!G80</f>
        <v>6907.3295052529957</v>
      </c>
      <c r="H80" s="11">
        <f>+'SCC x Atuacao = Comércio'!H80+'SCC x Atuacao = Serv. Indústria'!H80</f>
        <v>3335.1573214083346</v>
      </c>
      <c r="I80" s="11">
        <f>+'SCC x Atuacao = Comércio'!I80+'SCC x Atuacao = Serv. Indústria'!I80</f>
        <v>7408.1834068888575</v>
      </c>
      <c r="J80" s="11">
        <f>+'SCC x Atuacao = Comércio'!J80+'SCC x Atuacao = Serv. Indústria'!J80</f>
        <v>251.60267069826557</v>
      </c>
      <c r="K80" s="11">
        <f>+'SCC x Atuacao = Comércio'!K80+'SCC x Atuacao = Serv. Indústria'!K80</f>
        <v>22386.625384017683</v>
      </c>
      <c r="L80" s="154">
        <f t="shared" si="2"/>
        <v>283154.91420548025</v>
      </c>
      <c r="N80" s="124" t="s">
        <v>540</v>
      </c>
      <c r="O80" s="21">
        <f>+B80/'Total x Ano'!$D$30</f>
        <v>1.0621884575276934E-4</v>
      </c>
      <c r="P80" s="21">
        <f>+C80/'Total x Ano'!$D$30</f>
        <v>1.2285395330363113E-4</v>
      </c>
      <c r="Q80" s="21">
        <f>+D80/'Total x Ano'!$D$30</f>
        <v>2.4275094394392558E-3</v>
      </c>
      <c r="R80" s="21">
        <f>+E80/'Total x Ano'!$D$30</f>
        <v>2.5134917856243921E-5</v>
      </c>
      <c r="S80" s="21">
        <f>+F80/'Total x Ano'!$D$30</f>
        <v>1.0698023111422419E-3</v>
      </c>
      <c r="T80" s="21">
        <f>+G80/'Total x Ano'!$D$30</f>
        <v>1.0669661216078195E-4</v>
      </c>
      <c r="U80" s="21">
        <f>+H80/'Total x Ano'!$D$30</f>
        <v>5.1517737346520831E-5</v>
      </c>
      <c r="V80" s="21">
        <f>+I80/'Total x Ano'!$D$30</f>
        <v>1.1443323663358516E-4</v>
      </c>
      <c r="W80" s="21">
        <f>+J80/'Total x Ano'!$D$30</f>
        <v>3.8864734270594958E-6</v>
      </c>
      <c r="X80" s="21">
        <f>+K80/'Total x Ano'!$D$30</f>
        <v>3.4580326367386242E-4</v>
      </c>
      <c r="Y80" s="21">
        <f>+L80/'Total x Ano'!$D$30</f>
        <v>4.3738567907359513E-3</v>
      </c>
    </row>
    <row r="81" spans="1:25" x14ac:dyDescent="0.25">
      <c r="A81" s="1" t="s">
        <v>541</v>
      </c>
      <c r="B81" s="11">
        <f>+'SCC x Atuacao = Comércio'!B81+'SCC x Atuacao = Serv. Indústria'!B81</f>
        <v>322274.61494325416</v>
      </c>
      <c r="C81" s="11">
        <f>+'SCC x Atuacao = Comércio'!C81+'SCC x Atuacao = Serv. Indústria'!C81</f>
        <v>72797.179845572042</v>
      </c>
      <c r="D81" s="11">
        <f>+'SCC x Atuacao = Comércio'!D81+'SCC x Atuacao = Serv. Indústria'!D81</f>
        <v>350229.40656357468</v>
      </c>
      <c r="E81" s="11">
        <f>+'SCC x Atuacao = Comércio'!E81+'SCC x Atuacao = Serv. Indústria'!E81</f>
        <v>2103.1929007951121</v>
      </c>
      <c r="F81" s="11">
        <f>+'SCC x Atuacao = Comércio'!F81+'SCC x Atuacao = Serv. Indústria'!F81</f>
        <v>402134.46791391855</v>
      </c>
      <c r="G81" s="11">
        <f>+'SCC x Atuacao = Comércio'!G81+'SCC x Atuacao = Serv. Indústria'!G81</f>
        <v>19354.943234100723</v>
      </c>
      <c r="H81" s="11">
        <f>+'SCC x Atuacao = Comércio'!H81+'SCC x Atuacao = Serv. Indústria'!H81</f>
        <v>19684.417541339946</v>
      </c>
      <c r="I81" s="11">
        <f>+'SCC x Atuacao = Comércio'!I81+'SCC x Atuacao = Serv. Indústria'!I81</f>
        <v>24447.133705997534</v>
      </c>
      <c r="J81" s="11">
        <f>+'SCC x Atuacao = Comércio'!J81+'SCC x Atuacao = Serv. Indústria'!J81</f>
        <v>3187.8982388324303</v>
      </c>
      <c r="K81" s="11">
        <f>+'SCC x Atuacao = Comércio'!K81+'SCC x Atuacao = Serv. Indústria'!K81</f>
        <v>159395.80960122193</v>
      </c>
      <c r="L81" s="154">
        <f t="shared" si="2"/>
        <v>1375609.0644886072</v>
      </c>
      <c r="N81" s="124" t="s">
        <v>541</v>
      </c>
      <c r="O81" s="21">
        <f>+B81/'Total x Ano'!$D$30</f>
        <v>4.9781336728927754E-3</v>
      </c>
      <c r="P81" s="21">
        <f>+C81/'Total x Ano'!$D$30</f>
        <v>1.1244884811814407E-3</v>
      </c>
      <c r="Q81" s="21">
        <f>+D81/'Total x Ano'!$D$30</f>
        <v>5.4099476695003649E-3</v>
      </c>
      <c r="R81" s="21">
        <f>+E81/'Total x Ano'!$D$30</f>
        <v>3.2487744658016974E-5</v>
      </c>
      <c r="S81" s="21">
        <f>+F81/'Total x Ano'!$D$30</f>
        <v>6.2117183387391112E-3</v>
      </c>
      <c r="T81" s="21">
        <f>+G81/'Total x Ano'!$D$30</f>
        <v>2.9897326746498637E-4</v>
      </c>
      <c r="U81" s="21">
        <f>+H81/'Total x Ano'!$D$30</f>
        <v>3.0406261383969041E-4</v>
      </c>
      <c r="V81" s="21">
        <f>+I81/'Total x Ano'!$D$30</f>
        <v>3.7763166524601172E-4</v>
      </c>
      <c r="W81" s="21">
        <f>+J81/'Total x Ano'!$D$30</f>
        <v>4.9243045628280819E-5</v>
      </c>
      <c r="X81" s="21">
        <f>+K81/'Total x Ano'!$D$30</f>
        <v>2.4621661474440552E-3</v>
      </c>
      <c r="Y81" s="21">
        <f>+L81/'Total x Ano'!$D$30</f>
        <v>2.1248852646594735E-2</v>
      </c>
    </row>
    <row r="82" spans="1:25" x14ac:dyDescent="0.25">
      <c r="A82" s="1" t="s">
        <v>542</v>
      </c>
      <c r="B82" s="11">
        <f>+'SCC x Atuacao = Comércio'!B82+'SCC x Atuacao = Serv. Indústria'!B82</f>
        <v>4135.0960680060161</v>
      </c>
      <c r="C82" s="11">
        <f>+'SCC x Atuacao = Comércio'!C82+'SCC x Atuacao = Serv. Indústria'!C82</f>
        <v>20285.446070264868</v>
      </c>
      <c r="D82" s="11">
        <f>+'SCC x Atuacao = Comércio'!D82+'SCC x Atuacao = Serv. Indústria'!D82</f>
        <v>125840.23562830011</v>
      </c>
      <c r="E82" s="11">
        <f>+'SCC x Atuacao = Comércio'!E82+'SCC x Atuacao = Serv. Indústria'!E82</f>
        <v>838.16739798242634</v>
      </c>
      <c r="F82" s="11">
        <f>+'SCC x Atuacao = Comércio'!F82+'SCC x Atuacao = Serv. Indústria'!F82</f>
        <v>49499.18940559082</v>
      </c>
      <c r="G82" s="11">
        <f>+'SCC x Atuacao = Comércio'!G82+'SCC x Atuacao = Serv. Indústria'!G82</f>
        <v>4493.0441514901659</v>
      </c>
      <c r="H82" s="11">
        <f>+'SCC x Atuacao = Comércio'!H82+'SCC x Atuacao = Serv. Indústria'!H82</f>
        <v>2484.4128169834012</v>
      </c>
      <c r="I82" s="11">
        <f>+'SCC x Atuacao = Comércio'!I82+'SCC x Atuacao = Serv. Indústria'!I82</f>
        <v>3626.3247713111314</v>
      </c>
      <c r="J82" s="11">
        <f>+'SCC x Atuacao = Comércio'!J82+'SCC x Atuacao = Serv. Indústria'!J82</f>
        <v>118.14095180629968</v>
      </c>
      <c r="K82" s="11">
        <f>+'SCC x Atuacao = Comércio'!K82+'SCC x Atuacao = Serv. Indústria'!K82</f>
        <v>10078.778315066893</v>
      </c>
      <c r="L82" s="154">
        <f t="shared" si="2"/>
        <v>221398.83557680214</v>
      </c>
      <c r="N82" s="124" t="s">
        <v>542</v>
      </c>
      <c r="O82" s="21">
        <f>+B82/'Total x Ano'!$D$30</f>
        <v>6.3874286159373316E-5</v>
      </c>
      <c r="P82" s="21">
        <f>+C82/'Total x Ano'!$D$30</f>
        <v>3.1334662263056954E-4</v>
      </c>
      <c r="Q82" s="21">
        <f>+D82/'Total x Ano'!$D$30</f>
        <v>1.943837601035709E-3</v>
      </c>
      <c r="R82" s="21">
        <f>+E82/'Total x Ano'!$D$30</f>
        <v>1.2947061772618762E-5</v>
      </c>
      <c r="S82" s="21">
        <f>+F82/'Total x Ano'!$D$30</f>
        <v>7.6460748112058808E-4</v>
      </c>
      <c r="T82" s="21">
        <f>+G82/'Total x Ano'!$D$30</f>
        <v>6.9403463218055519E-5</v>
      </c>
      <c r="U82" s="21">
        <f>+H82/'Total x Ano'!$D$30</f>
        <v>3.8376398661648134E-5</v>
      </c>
      <c r="V82" s="21">
        <f>+I82/'Total x Ano'!$D$30</f>
        <v>5.6015362724388873E-5</v>
      </c>
      <c r="W82" s="21">
        <f>+J82/'Total x Ano'!$D$30</f>
        <v>1.8249077745018763E-6</v>
      </c>
      <c r="X82" s="21">
        <f>+K82/'Total x Ano'!$D$30</f>
        <v>1.556855656182865E-4</v>
      </c>
      <c r="Y82" s="21">
        <f>+L82/'Total x Ano'!$D$30</f>
        <v>3.4199187507157397E-3</v>
      </c>
    </row>
    <row r="83" spans="1:25" x14ac:dyDescent="0.25">
      <c r="A83" s="1" t="s">
        <v>543</v>
      </c>
      <c r="B83" s="11">
        <f>+'SCC x Atuacao = Comércio'!B83+'SCC x Atuacao = Serv. Indústria'!B83</f>
        <v>12626.665983100687</v>
      </c>
      <c r="C83" s="11">
        <f>+'SCC x Atuacao = Comércio'!C83+'SCC x Atuacao = Serv. Indústria'!C83</f>
        <v>3051.9248344882535</v>
      </c>
      <c r="D83" s="11">
        <f>+'SCC x Atuacao = Comércio'!D83+'SCC x Atuacao = Serv. Indústria'!D83</f>
        <v>101467.79619439064</v>
      </c>
      <c r="E83" s="11">
        <f>+'SCC x Atuacao = Comércio'!E83+'SCC x Atuacao = Serv. Indústria'!E83</f>
        <v>5299.7384109044879</v>
      </c>
      <c r="F83" s="11">
        <f>+'SCC x Atuacao = Comércio'!F83+'SCC x Atuacao = Serv. Indústria'!F83</f>
        <v>50313.837855001926</v>
      </c>
      <c r="G83" s="11">
        <f>+'SCC x Atuacao = Comércio'!G83+'SCC x Atuacao = Serv. Indústria'!G83</f>
        <v>6955.2734308886756</v>
      </c>
      <c r="H83" s="11">
        <f>+'SCC x Atuacao = Comércio'!H83+'SCC x Atuacao = Serv. Indústria'!H83</f>
        <v>3559.9857768472575</v>
      </c>
      <c r="I83" s="11">
        <f>+'SCC x Atuacao = Comércio'!I83+'SCC x Atuacao = Serv. Indústria'!I83</f>
        <v>1896.23265693386</v>
      </c>
      <c r="J83" s="11">
        <f>+'SCC x Atuacao = Comércio'!J83+'SCC x Atuacao = Serv. Indústria'!J83</f>
        <v>2024.3598946568679</v>
      </c>
      <c r="K83" s="11">
        <f>+'SCC x Atuacao = Comércio'!K83+'SCC x Atuacao = Serv. Indústria'!K83</f>
        <v>17763.829120265138</v>
      </c>
      <c r="L83" s="154">
        <f t="shared" si="2"/>
        <v>204959.64415747783</v>
      </c>
      <c r="N83" s="124" t="s">
        <v>543</v>
      </c>
      <c r="O83" s="21">
        <f>+B83/'Total x Ano'!$D$30</f>
        <v>1.9504245197193439E-4</v>
      </c>
      <c r="P83" s="21">
        <f>+C83/'Total x Ano'!$D$30</f>
        <v>4.7142682300245203E-5</v>
      </c>
      <c r="Q83" s="21">
        <f>+D83/'Total x Ano'!$D$30</f>
        <v>1.567359728405722E-3</v>
      </c>
      <c r="R83" s="21">
        <f>+E83/'Total x Ano'!$D$30</f>
        <v>8.186436355060836E-5</v>
      </c>
      <c r="S83" s="21">
        <f>+F83/'Total x Ano'!$D$30</f>
        <v>7.7719124878189579E-4</v>
      </c>
      <c r="T83" s="21">
        <f>+G83/'Total x Ano'!$D$30</f>
        <v>1.074371956866041E-4</v>
      </c>
      <c r="U83" s="21">
        <f>+H83/'Total x Ano'!$D$30</f>
        <v>5.499063298504963E-5</v>
      </c>
      <c r="V83" s="21">
        <f>+I83/'Total x Ano'!$D$30</f>
        <v>2.9290856938215618E-5</v>
      </c>
      <c r="W83" s="21">
        <f>+J83/'Total x Ano'!$D$30</f>
        <v>3.1270021560399567E-5</v>
      </c>
      <c r="X83" s="21">
        <f>+K83/'Total x Ano'!$D$30</f>
        <v>2.7439553660990623E-4</v>
      </c>
      <c r="Y83" s="21">
        <f>+L83/'Total x Ano'!$D$30</f>
        <v>3.1659847187905815E-3</v>
      </c>
    </row>
    <row r="84" spans="1:25" x14ac:dyDescent="0.25">
      <c r="A84" s="1" t="s">
        <v>544</v>
      </c>
      <c r="B84" s="11">
        <f>+'SCC x Atuacao = Comércio'!B84+'SCC x Atuacao = Serv. Indústria'!B84</f>
        <v>69238.648528855338</v>
      </c>
      <c r="C84" s="11">
        <f>+'SCC x Atuacao = Comércio'!C84+'SCC x Atuacao = Serv. Indústria'!C84</f>
        <v>44624.196784811997</v>
      </c>
      <c r="D84" s="11">
        <f>+'SCC x Atuacao = Comércio'!D84+'SCC x Atuacao = Serv. Indústria'!D84</f>
        <v>465823.99488122953</v>
      </c>
      <c r="E84" s="11">
        <f>+'SCC x Atuacao = Comércio'!E84+'SCC x Atuacao = Serv. Indústria'!E84</f>
        <v>2339.4498336889114</v>
      </c>
      <c r="F84" s="11">
        <f>+'SCC x Atuacao = Comércio'!F84+'SCC x Atuacao = Serv. Indústria'!F84</f>
        <v>404241.33076526423</v>
      </c>
      <c r="G84" s="11">
        <f>+'SCC x Atuacao = Comércio'!G84+'SCC x Atuacao = Serv. Indústria'!G84</f>
        <v>45267.760431717114</v>
      </c>
      <c r="H84" s="11">
        <f>+'SCC x Atuacao = Comércio'!H84+'SCC x Atuacao = Serv. Indústria'!H84</f>
        <v>28226.024838967616</v>
      </c>
      <c r="I84" s="11">
        <f>+'SCC x Atuacao = Comércio'!I84+'SCC x Atuacao = Serv. Indústria'!I84</f>
        <v>33227.097332942038</v>
      </c>
      <c r="J84" s="11">
        <f>+'SCC x Atuacao = Comércio'!J84+'SCC x Atuacao = Serv. Indústria'!J84</f>
        <v>10013.579145779826</v>
      </c>
      <c r="K84" s="11">
        <f>+'SCC x Atuacao = Comércio'!K84+'SCC x Atuacao = Serv. Indústria'!K84</f>
        <v>169118.58853835441</v>
      </c>
      <c r="L84" s="154">
        <f t="shared" si="2"/>
        <v>1272120.6710816112</v>
      </c>
      <c r="N84" s="124" t="s">
        <v>544</v>
      </c>
      <c r="O84" s="21">
        <f>+B84/'Total x Ano'!$D$30</f>
        <v>1.0695203150511046E-3</v>
      </c>
      <c r="P84" s="21">
        <f>+C84/'Total x Ano'!$D$30</f>
        <v>6.8930411003479525E-4</v>
      </c>
      <c r="Q84" s="21">
        <f>+D84/'Total x Ano'!$D$30</f>
        <v>7.1955221014475389E-3</v>
      </c>
      <c r="R84" s="21">
        <f>+E84/'Total x Ano'!$D$30</f>
        <v>3.6137174487605262E-5</v>
      </c>
      <c r="S84" s="21">
        <f>+F84/'Total x Ano'!$D$30</f>
        <v>6.244262772641538E-3</v>
      </c>
      <c r="T84" s="21">
        <f>+G84/'Total x Ano'!$D$30</f>
        <v>6.9924515320964216E-4</v>
      </c>
      <c r="U84" s="21">
        <f>+H84/'Total x Ano'!$D$30</f>
        <v>4.3600370053196395E-4</v>
      </c>
      <c r="V84" s="21">
        <f>+I84/'Total x Ano'!$D$30</f>
        <v>5.1325461086883792E-4</v>
      </c>
      <c r="W84" s="21">
        <f>+J84/'Total x Ano'!$D$30</f>
        <v>1.5467844260883156E-4</v>
      </c>
      <c r="X84" s="21">
        <f>+K84/'Total x Ano'!$D$30</f>
        <v>2.612352637402485E-3</v>
      </c>
      <c r="Y84" s="21">
        <f>+L84/'Total x Ano'!$D$30</f>
        <v>1.9650281018284345E-2</v>
      </c>
    </row>
    <row r="85" spans="1:25" x14ac:dyDescent="0.25">
      <c r="A85" s="1" t="s">
        <v>545</v>
      </c>
      <c r="B85" s="11">
        <f>+'SCC x Atuacao = Comércio'!B85+'SCC x Atuacao = Serv. Indústria'!B85</f>
        <v>254247.02935502777</v>
      </c>
      <c r="C85" s="11">
        <f>+'SCC x Atuacao = Comércio'!C85+'SCC x Atuacao = Serv. Indústria'!C85</f>
        <v>102581.47920430542</v>
      </c>
      <c r="D85" s="11">
        <f>+'SCC x Atuacao = Comércio'!D85+'SCC x Atuacao = Serv. Indústria'!D85</f>
        <v>1328042.5337164586</v>
      </c>
      <c r="E85" s="11">
        <f>+'SCC x Atuacao = Comércio'!E85+'SCC x Atuacao = Serv. Indústria'!E85</f>
        <v>14247.40935107394</v>
      </c>
      <c r="F85" s="11">
        <f>+'SCC x Atuacao = Comércio'!F85+'SCC x Atuacao = Serv. Indústria'!F85</f>
        <v>1112358.5203994764</v>
      </c>
      <c r="G85" s="11">
        <f>+'SCC x Atuacao = Comércio'!G85+'SCC x Atuacao = Serv. Indústria'!G85</f>
        <v>133664.00164988244</v>
      </c>
      <c r="H85" s="11">
        <f>+'SCC x Atuacao = Comércio'!H85+'SCC x Atuacao = Serv. Indústria'!H85</f>
        <v>76380.847564798343</v>
      </c>
      <c r="I85" s="11">
        <f>+'SCC x Atuacao = Comércio'!I85+'SCC x Atuacao = Serv. Indústria'!I85</f>
        <v>77544.380888883286</v>
      </c>
      <c r="J85" s="11">
        <f>+'SCC x Atuacao = Comércio'!J85+'SCC x Atuacao = Serv. Indústria'!J85</f>
        <v>44975.123390464702</v>
      </c>
      <c r="K85" s="11">
        <f>+'SCC x Atuacao = Comércio'!K85+'SCC x Atuacao = Serv. Indústria'!K85</f>
        <v>340660.77380655712</v>
      </c>
      <c r="L85" s="154">
        <f t="shared" si="2"/>
        <v>3484702.0993269281</v>
      </c>
      <c r="N85" s="124" t="s">
        <v>545</v>
      </c>
      <c r="O85" s="21">
        <f>+B85/'Total x Ano'!$D$30</f>
        <v>3.9273204881125397E-3</v>
      </c>
      <c r="P85" s="21">
        <f>+C85/'Total x Ano'!$D$30</f>
        <v>1.5845626436696548E-3</v>
      </c>
      <c r="Q85" s="21">
        <f>+D85/'Total x Ano'!$D$30</f>
        <v>2.0514098689689945E-2</v>
      </c>
      <c r="R85" s="21">
        <f>+E85/'Total x Ano'!$D$30</f>
        <v>2.2007786202632527E-4</v>
      </c>
      <c r="S85" s="21">
        <f>+F85/'Total x Ano'!$D$30</f>
        <v>1.7182456048252054E-2</v>
      </c>
      <c r="T85" s="21">
        <f>+G85/'Total x Ano'!$D$30</f>
        <v>2.0646902877660342E-3</v>
      </c>
      <c r="U85" s="21">
        <f>+H85/'Total x Ano'!$D$30</f>
        <v>1.1798449260217534E-3</v>
      </c>
      <c r="V85" s="21">
        <f>+I85/'Total x Ano'!$D$30</f>
        <v>1.1978178725449539E-3</v>
      </c>
      <c r="W85" s="21">
        <f>+J85/'Total x Ano'!$D$30</f>
        <v>6.9472482724710597E-4</v>
      </c>
      <c r="X85" s="21">
        <f>+K85/'Total x Ano'!$D$30</f>
        <v>5.2621422553518092E-3</v>
      </c>
      <c r="Y85" s="21">
        <f>+L85/'Total x Ano'!$D$30</f>
        <v>5.3827735900682176E-2</v>
      </c>
    </row>
    <row r="86" spans="1:25" x14ac:dyDescent="0.25">
      <c r="A86" s="1" t="s">
        <v>546</v>
      </c>
      <c r="B86" s="11">
        <f>+'SCC x Atuacao = Comércio'!B86+'SCC x Atuacao = Serv. Indústria'!B86</f>
        <v>42885.28030869209</v>
      </c>
      <c r="C86" s="11">
        <f>+'SCC x Atuacao = Comércio'!C86+'SCC x Atuacao = Serv. Indústria'!C86</f>
        <v>9446.9220781524655</v>
      </c>
      <c r="D86" s="11">
        <f>+'SCC x Atuacao = Comércio'!D86+'SCC x Atuacao = Serv. Indústria'!D86</f>
        <v>359968.45626440656</v>
      </c>
      <c r="E86" s="11">
        <f>+'SCC x Atuacao = Comércio'!E86+'SCC x Atuacao = Serv. Indústria'!E86</f>
        <v>655.40749296816898</v>
      </c>
      <c r="F86" s="11">
        <f>+'SCC x Atuacao = Comércio'!F86+'SCC x Atuacao = Serv. Indústria'!F86</f>
        <v>276913.18394301255</v>
      </c>
      <c r="G86" s="11">
        <f>+'SCC x Atuacao = Comércio'!G86+'SCC x Atuacao = Serv. Indústria'!G86</f>
        <v>24431.528639665481</v>
      </c>
      <c r="H86" s="11">
        <f>+'SCC x Atuacao = Comércio'!H86+'SCC x Atuacao = Serv. Indústria'!H86</f>
        <v>11273.409612647702</v>
      </c>
      <c r="I86" s="11">
        <f>+'SCC x Atuacao = Comércio'!I86+'SCC x Atuacao = Serv. Indústria'!I86</f>
        <v>27011.185499798812</v>
      </c>
      <c r="J86" s="11">
        <f>+'SCC x Atuacao = Comércio'!J86+'SCC x Atuacao = Serv. Indústria'!J86</f>
        <v>7813.752179490346</v>
      </c>
      <c r="K86" s="11">
        <f>+'SCC x Atuacao = Comércio'!K86+'SCC x Atuacao = Serv. Indústria'!K86</f>
        <v>57033.323304033795</v>
      </c>
      <c r="L86" s="154">
        <f t="shared" si="2"/>
        <v>817432.44932286814</v>
      </c>
      <c r="N86" s="124" t="s">
        <v>546</v>
      </c>
      <c r="O86" s="21">
        <f>+B86/'Total x Ano'!$D$30</f>
        <v>6.6244329549113414E-4</v>
      </c>
      <c r="P86" s="21">
        <f>+C86/'Total x Ano'!$D$30</f>
        <v>1.4592536526876509E-4</v>
      </c>
      <c r="Q86" s="21">
        <f>+D86/'Total x Ano'!$D$30</f>
        <v>5.5603854918098387E-3</v>
      </c>
      <c r="R86" s="21">
        <f>+E86/'Total x Ano'!$D$30</f>
        <v>1.0123993510272509E-5</v>
      </c>
      <c r="S86" s="21">
        <f>+F86/'Total x Ano'!$D$30</f>
        <v>4.2774416027070231E-3</v>
      </c>
      <c r="T86" s="21">
        <f>+G86/'Total x Ano'!$D$30</f>
        <v>3.7739061583481626E-4</v>
      </c>
      <c r="U86" s="21">
        <f>+H86/'Total x Ano'!$D$30</f>
        <v>1.7413887845592891E-4</v>
      </c>
      <c r="V86" s="21">
        <f>+I86/'Total x Ano'!$D$30</f>
        <v>4.1723823672856791E-4</v>
      </c>
      <c r="W86" s="21">
        <f>+J86/'Total x Ano'!$D$30</f>
        <v>1.2069800422602108E-4</v>
      </c>
      <c r="X86" s="21">
        <f>+K86/'Total x Ano'!$D$30</f>
        <v>8.8098625846402205E-4</v>
      </c>
      <c r="Y86" s="21">
        <f>+L86/'Total x Ano'!$D$30</f>
        <v>1.2626771742496393E-2</v>
      </c>
    </row>
    <row r="87" spans="1:25" x14ac:dyDescent="0.25">
      <c r="A87" s="1" t="s">
        <v>547</v>
      </c>
      <c r="B87" s="11">
        <f>+'SCC x Atuacao = Comércio'!B87+'SCC x Atuacao = Serv. Indústria'!B87</f>
        <v>464995.35925156658</v>
      </c>
      <c r="C87" s="11">
        <f>+'SCC x Atuacao = Comércio'!C87+'SCC x Atuacao = Serv. Indústria'!C87</f>
        <v>140627.01033847427</v>
      </c>
      <c r="D87" s="11">
        <f>+'SCC x Atuacao = Comércio'!D87+'SCC x Atuacao = Serv. Indústria'!D87</f>
        <v>6704832.9736753134</v>
      </c>
      <c r="E87" s="11">
        <f>+'SCC x Atuacao = Comércio'!E87+'SCC x Atuacao = Serv. Indústria'!E87</f>
        <v>27149.849317143795</v>
      </c>
      <c r="F87" s="11">
        <f>+'SCC x Atuacao = Comércio'!F87+'SCC x Atuacao = Serv. Indústria'!F87</f>
        <v>2193807.0779921012</v>
      </c>
      <c r="G87" s="11">
        <f>+'SCC x Atuacao = Comércio'!G87+'SCC x Atuacao = Serv. Indústria'!G87</f>
        <v>214250.98258972148</v>
      </c>
      <c r="H87" s="11">
        <f>+'SCC x Atuacao = Comércio'!H87+'SCC x Atuacao = Serv. Indústria'!H87</f>
        <v>111360.29843544189</v>
      </c>
      <c r="I87" s="11">
        <f>+'SCC x Atuacao = Comércio'!I87+'SCC x Atuacao = Serv. Indústria'!I87</f>
        <v>228733.18582512226</v>
      </c>
      <c r="J87" s="11">
        <f>+'SCC x Atuacao = Comércio'!J87+'SCC x Atuacao = Serv. Indústria'!J87</f>
        <v>130770.45907881382</v>
      </c>
      <c r="K87" s="11">
        <f>+'SCC x Atuacao = Comércio'!K87+'SCC x Atuacao = Serv. Indústria'!K87</f>
        <v>800870.65699089877</v>
      </c>
      <c r="L87" s="154">
        <f t="shared" si="2"/>
        <v>11017397.853494598</v>
      </c>
      <c r="N87" s="124" t="s">
        <v>547</v>
      </c>
      <c r="O87" s="21">
        <f>+B87/'Total x Ano'!$D$30</f>
        <v>7.1827222756489411E-3</v>
      </c>
      <c r="P87" s="21">
        <f>+C87/'Total x Ano'!$D$30</f>
        <v>2.1722469689629919E-3</v>
      </c>
      <c r="Q87" s="21">
        <f>+D87/'Total x Ano'!$D$30</f>
        <v>0.10356867481868522</v>
      </c>
      <c r="R87" s="21">
        <f>+E87/'Total x Ano'!$D$30</f>
        <v>4.1938015851306358E-4</v>
      </c>
      <c r="S87" s="21">
        <f>+F87/'Total x Ano'!$D$30</f>
        <v>3.3887449958495672E-2</v>
      </c>
      <c r="T87" s="21">
        <f>+G87/'Total x Ano'!$D$30</f>
        <v>3.3095068039040464E-3</v>
      </c>
      <c r="U87" s="21">
        <f>+H87/'Total x Ano'!$D$30</f>
        <v>1.720167911960656E-3</v>
      </c>
      <c r="V87" s="21">
        <f>+I87/'Total x Ano'!$D$30</f>
        <v>3.5332114962407968E-3</v>
      </c>
      <c r="W87" s="21">
        <f>+J87/'Total x Ano'!$D$30</f>
        <v>2.0199941154984114E-3</v>
      </c>
      <c r="X87" s="21">
        <f>+K87/'Total x Ano'!$D$30</f>
        <v>1.2370943910367103E-2</v>
      </c>
      <c r="Y87" s="21">
        <f>+L87/'Total x Ano'!$D$30</f>
        <v>0.1701842984182769</v>
      </c>
    </row>
    <row r="88" spans="1:25" x14ac:dyDescent="0.25">
      <c r="A88" s="1" t="s">
        <v>548</v>
      </c>
      <c r="B88" s="11">
        <f>+'SCC x Atuacao = Comércio'!B88+'SCC x Atuacao = Serv. Indústria'!B88</f>
        <v>1369343.1406901083</v>
      </c>
      <c r="C88" s="11">
        <f>+'SCC x Atuacao = Comércio'!C88+'SCC x Atuacao = Serv. Indústria'!C88</f>
        <v>361938.28154694696</v>
      </c>
      <c r="D88" s="11">
        <f>+'SCC x Atuacao = Comércio'!D88+'SCC x Atuacao = Serv. Indústria'!D88</f>
        <v>11619976.602462159</v>
      </c>
      <c r="E88" s="11">
        <f>+'SCC x Atuacao = Comércio'!E88+'SCC x Atuacao = Serv. Indústria'!E88</f>
        <v>566674.44643339911</v>
      </c>
      <c r="F88" s="11">
        <f>+'SCC x Atuacao = Comércio'!F88+'SCC x Atuacao = Serv. Indústria'!F88</f>
        <v>9161724.605270179</v>
      </c>
      <c r="G88" s="11">
        <f>+'SCC x Atuacao = Comércio'!G88+'SCC x Atuacao = Serv. Indústria'!G88</f>
        <v>827379.38129301951</v>
      </c>
      <c r="H88" s="11">
        <f>+'SCC x Atuacao = Comércio'!H88+'SCC x Atuacao = Serv. Indústria'!H88</f>
        <v>348800.13530836557</v>
      </c>
      <c r="I88" s="11">
        <f>+'SCC x Atuacao = Comércio'!I88+'SCC x Atuacao = Serv. Indústria'!I88</f>
        <v>1001302.4788725097</v>
      </c>
      <c r="J88" s="11">
        <f>+'SCC x Atuacao = Comércio'!J88+'SCC x Atuacao = Serv. Indústria'!J88</f>
        <v>120657.63337221293</v>
      </c>
      <c r="K88" s="11">
        <f>+'SCC x Atuacao = Comércio'!K88+'SCC x Atuacao = Serv. Indústria'!K88</f>
        <v>5792600.3522866759</v>
      </c>
      <c r="L88" s="154">
        <f t="shared" si="2"/>
        <v>31170397.057535581</v>
      </c>
      <c r="N88" s="124" t="s">
        <v>548</v>
      </c>
      <c r="O88" s="21">
        <f>+B88/'Total x Ano'!$D$30</f>
        <v>2.1152063744190555E-2</v>
      </c>
      <c r="P88" s="21">
        <f>+C88/'Total x Ano'!$D$30</f>
        <v>5.59081312437549E-3</v>
      </c>
      <c r="Q88" s="21">
        <f>+D88/'Total x Ano'!$D$30</f>
        <v>0.17949225325466142</v>
      </c>
      <c r="R88" s="21">
        <f>+E88/'Total x Ano'!$D$30</f>
        <v>8.7533457882020705E-3</v>
      </c>
      <c r="S88" s="21">
        <f>+F88/'Total x Ano'!$D$30</f>
        <v>0.1415199573422698</v>
      </c>
      <c r="T88" s="21">
        <f>+G88/'Total x Ano'!$D$30</f>
        <v>1.278042069493189E-2</v>
      </c>
      <c r="U88" s="21">
        <f>+H88/'Total x Ano'!$D$30</f>
        <v>5.3878699040378038E-3</v>
      </c>
      <c r="V88" s="21">
        <f>+I88/'Total x Ano'!$D$30</f>
        <v>1.5466987952817614E-2</v>
      </c>
      <c r="W88" s="21">
        <f>+J88/'Total x Ano'!$D$30</f>
        <v>1.8637826242924105E-3</v>
      </c>
      <c r="X88" s="21">
        <f>+K88/'Total x Ano'!$D$30</f>
        <v>8.9477537262456538E-2</v>
      </c>
      <c r="Y88" s="21">
        <f>+L88/'Total x Ano'!$D$30</f>
        <v>0.48148503169223567</v>
      </c>
    </row>
    <row r="89" spans="1:25" x14ac:dyDescent="0.25">
      <c r="A89" s="1" t="s">
        <v>549</v>
      </c>
      <c r="B89" s="11">
        <f>+'SCC x Atuacao = Comércio'!B89+'SCC x Atuacao = Serv. Indústria'!B89</f>
        <v>176500.2871459992</v>
      </c>
      <c r="C89" s="11">
        <f>+'SCC x Atuacao = Comércio'!C89+'SCC x Atuacao = Serv. Indústria'!C89</f>
        <v>80298.516774671778</v>
      </c>
      <c r="D89" s="11">
        <f>+'SCC x Atuacao = Comércio'!D89+'SCC x Atuacao = Serv. Indústria'!D89</f>
        <v>952589.9646587132</v>
      </c>
      <c r="E89" s="11">
        <f>+'SCC x Atuacao = Comércio'!E89+'SCC x Atuacao = Serv. Indústria'!E89</f>
        <v>29918.829815573798</v>
      </c>
      <c r="F89" s="11">
        <f>+'SCC x Atuacao = Comércio'!F89+'SCC x Atuacao = Serv. Indústria'!F89</f>
        <v>1291369.6290801424</v>
      </c>
      <c r="G89" s="11">
        <f>+'SCC x Atuacao = Comércio'!G89+'SCC x Atuacao = Serv. Indústria'!G89</f>
        <v>115915.0853022432</v>
      </c>
      <c r="H89" s="11">
        <f>+'SCC x Atuacao = Comércio'!H89+'SCC x Atuacao = Serv. Indústria'!H89</f>
        <v>60814.101852925429</v>
      </c>
      <c r="I89" s="11">
        <f>+'SCC x Atuacao = Comércio'!I89+'SCC x Atuacao = Serv. Indústria'!I89</f>
        <v>90340.402432251547</v>
      </c>
      <c r="J89" s="11">
        <f>+'SCC x Atuacao = Comércio'!J89+'SCC x Atuacao = Serv. Indústria'!J89</f>
        <v>37099.021247909302</v>
      </c>
      <c r="K89" s="11">
        <f>+'SCC x Atuacao = Comércio'!K89+'SCC x Atuacao = Serv. Indústria'!K89</f>
        <v>311439.69578710152</v>
      </c>
      <c r="L89" s="154">
        <f t="shared" si="2"/>
        <v>3146285.5340975313</v>
      </c>
      <c r="N89" s="124" t="s">
        <v>549</v>
      </c>
      <c r="O89" s="21">
        <f>+B89/'Total x Ano'!$D$30</f>
        <v>2.7263767668187365E-3</v>
      </c>
      <c r="P89" s="21">
        <f>+C89/'Total x Ano'!$D$30</f>
        <v>1.2403606480446011E-3</v>
      </c>
      <c r="Q89" s="21">
        <f>+D89/'Total x Ano'!$D$30</f>
        <v>1.4714532140119902E-2</v>
      </c>
      <c r="R89" s="21">
        <f>+E89/'Total x Ano'!$D$30</f>
        <v>4.6215223679557107E-4</v>
      </c>
      <c r="S89" s="21">
        <f>+F89/'Total x Ano'!$D$30</f>
        <v>1.9947617145727889E-2</v>
      </c>
      <c r="T89" s="21">
        <f>+G89/'Total x Ano'!$D$30</f>
        <v>1.79052510679732E-3</v>
      </c>
      <c r="U89" s="21">
        <f>+H89/'Total x Ano'!$D$30</f>
        <v>9.3938744841595841E-4</v>
      </c>
      <c r="V89" s="21">
        <f>+I89/'Total x Ano'!$D$30</f>
        <v>1.3954763376254854E-3</v>
      </c>
      <c r="W89" s="21">
        <f>+J89/'Total x Ano'!$D$30</f>
        <v>5.7306371132613359E-4</v>
      </c>
      <c r="X89" s="21">
        <f>+K89/'Total x Ano'!$D$30</f>
        <v>4.8107680989588446E-3</v>
      </c>
      <c r="Y89" s="21">
        <f>+L89/'Total x Ano'!$D$30</f>
        <v>4.8600259640630444E-2</v>
      </c>
    </row>
    <row r="90" spans="1:25" x14ac:dyDescent="0.25">
      <c r="A90" s="1" t="s">
        <v>550</v>
      </c>
      <c r="B90" s="11">
        <f>+'SCC x Atuacao = Comércio'!B90+'SCC x Atuacao = Serv. Indústria'!B90</f>
        <v>116629.06438090475</v>
      </c>
      <c r="C90" s="11">
        <f>+'SCC x Atuacao = Comércio'!C90+'SCC x Atuacao = Serv. Indústria'!C90</f>
        <v>46566.998761854251</v>
      </c>
      <c r="D90" s="11">
        <f>+'SCC x Atuacao = Comércio'!D90+'SCC x Atuacao = Serv. Indústria'!D90</f>
        <v>687779.16463510855</v>
      </c>
      <c r="E90" s="11">
        <f>+'SCC x Atuacao = Comércio'!E90+'SCC x Atuacao = Serv. Indústria'!E90</f>
        <v>5370.6438047156043</v>
      </c>
      <c r="F90" s="11">
        <f>+'SCC x Atuacao = Comércio'!F90+'SCC x Atuacao = Serv. Indústria'!F90</f>
        <v>408954.65036801668</v>
      </c>
      <c r="G90" s="11">
        <f>+'SCC x Atuacao = Comércio'!G90+'SCC x Atuacao = Serv. Indústria'!G90</f>
        <v>95130.418399435177</v>
      </c>
      <c r="H90" s="11">
        <f>+'SCC x Atuacao = Comércio'!H90+'SCC x Atuacao = Serv. Indústria'!H90</f>
        <v>66051.721130854407</v>
      </c>
      <c r="I90" s="11">
        <f>+'SCC x Atuacao = Comércio'!I90+'SCC x Atuacao = Serv. Indústria'!I90</f>
        <v>66702.471755435807</v>
      </c>
      <c r="J90" s="11">
        <f>+'SCC x Atuacao = Comércio'!J90+'SCC x Atuacao = Serv. Indústria'!J90</f>
        <v>1850.8201364278482</v>
      </c>
      <c r="K90" s="11">
        <f>+'SCC x Atuacao = Comércio'!K90+'SCC x Atuacao = Serv. Indústria'!K90</f>
        <v>162094.20808417146</v>
      </c>
      <c r="L90" s="154">
        <f t="shared" si="2"/>
        <v>1657130.1614569246</v>
      </c>
      <c r="N90" s="124" t="s">
        <v>550</v>
      </c>
      <c r="O90" s="21">
        <f>+B90/'Total x Ano'!$D$30</f>
        <v>1.8015538479032611E-3</v>
      </c>
      <c r="P90" s="21">
        <f>+C90/'Total x Ano'!$D$30</f>
        <v>7.1931431714769383E-4</v>
      </c>
      <c r="Q90" s="21">
        <f>+D90/'Total x Ano'!$D$30</f>
        <v>1.062403447316807E-2</v>
      </c>
      <c r="R90" s="21">
        <f>+E90/'Total x Ano'!$D$30</f>
        <v>8.2959629861245317E-5</v>
      </c>
      <c r="S90" s="21">
        <f>+F90/'Total x Ano'!$D$30</f>
        <v>6.3170688018402664E-3</v>
      </c>
      <c r="T90" s="21">
        <f>+G90/'Total x Ano'!$D$30</f>
        <v>1.4694670854978537E-3</v>
      </c>
      <c r="U90" s="21">
        <f>+H90/'Total x Ano'!$D$30</f>
        <v>1.0202922658737081E-3</v>
      </c>
      <c r="V90" s="21">
        <f>+I90/'Total x Ano'!$D$30</f>
        <v>1.0303443253493051E-3</v>
      </c>
      <c r="W90" s="21">
        <f>+J90/'Total x Ano'!$D$30</f>
        <v>2.858937569514062E-5</v>
      </c>
      <c r="X90" s="21">
        <f>+K90/'Total x Ano'!$D$30</f>
        <v>2.5038479545985504E-3</v>
      </c>
      <c r="Y90" s="21">
        <f>+L90/'Total x Ano'!$D$30</f>
        <v>2.5597472076935097E-2</v>
      </c>
    </row>
    <row r="91" spans="1:25" x14ac:dyDescent="0.25">
      <c r="A91" s="1" t="s">
        <v>551</v>
      </c>
      <c r="B91" s="11">
        <f>+'SCC x Atuacao = Comércio'!B91+'SCC x Atuacao = Serv. Indústria'!B91</f>
        <v>298112.26119368366</v>
      </c>
      <c r="C91" s="11">
        <f>+'SCC x Atuacao = Comércio'!C91+'SCC x Atuacao = Serv. Indústria'!C91</f>
        <v>43777.548806647646</v>
      </c>
      <c r="D91" s="11">
        <f>+'SCC x Atuacao = Comércio'!D91+'SCC x Atuacao = Serv. Indústria'!D91</f>
        <v>1324003.2130293536</v>
      </c>
      <c r="E91" s="11">
        <f>+'SCC x Atuacao = Comércio'!E91+'SCC x Atuacao = Serv. Indústria'!E91</f>
        <v>7832.0212583164566</v>
      </c>
      <c r="F91" s="11">
        <f>+'SCC x Atuacao = Comércio'!F91+'SCC x Atuacao = Serv. Indústria'!F91</f>
        <v>1101056.7656958699</v>
      </c>
      <c r="G91" s="11">
        <f>+'SCC x Atuacao = Comércio'!G91+'SCC x Atuacao = Serv. Indústria'!G91</f>
        <v>107300.3858041174</v>
      </c>
      <c r="H91" s="11">
        <f>+'SCC x Atuacao = Comércio'!H91+'SCC x Atuacao = Serv. Indústria'!H91</f>
        <v>43186.332265608668</v>
      </c>
      <c r="I91" s="11">
        <f>+'SCC x Atuacao = Comércio'!I91+'SCC x Atuacao = Serv. Indústria'!I91</f>
        <v>78100.597514119116</v>
      </c>
      <c r="J91" s="11">
        <f>+'SCC x Atuacao = Comércio'!J91+'SCC x Atuacao = Serv. Indústria'!J91</f>
        <v>12521.459212017144</v>
      </c>
      <c r="K91" s="11">
        <f>+'SCC x Atuacao = Comércio'!K91+'SCC x Atuacao = Serv. Indústria'!K91</f>
        <v>399618.86697462108</v>
      </c>
      <c r="L91" s="154">
        <f t="shared" si="2"/>
        <v>3415509.4517543544</v>
      </c>
      <c r="N91" s="124" t="s">
        <v>551</v>
      </c>
      <c r="O91" s="21">
        <f>+B91/'Total x Ano'!$D$30</f>
        <v>4.6049009662513813E-3</v>
      </c>
      <c r="P91" s="21">
        <f>+C91/'Total x Ano'!$D$30</f>
        <v>6.7622604985332962E-4</v>
      </c>
      <c r="Q91" s="21">
        <f>+D91/'Total x Ano'!$D$30</f>
        <v>2.0451703833267172E-2</v>
      </c>
      <c r="R91" s="21">
        <f>+E91/'Total x Ano'!$D$30</f>
        <v>1.2098020428851439E-4</v>
      </c>
      <c r="S91" s="21">
        <f>+F91/'Total x Ano'!$D$30</f>
        <v>1.7007879326896871E-2</v>
      </c>
      <c r="T91" s="21">
        <f>+G91/'Total x Ano'!$D$30</f>
        <v>1.6574549744785714E-3</v>
      </c>
      <c r="U91" s="21">
        <f>+H91/'Total x Ano'!$D$30</f>
        <v>6.6709360555133098E-4</v>
      </c>
      <c r="V91" s="21">
        <f>+I91/'Total x Ano'!$D$30</f>
        <v>1.2064096777418877E-3</v>
      </c>
      <c r="W91" s="21">
        <f>+J91/'Total x Ano'!$D$30</f>
        <v>1.9341733678922125E-4</v>
      </c>
      <c r="X91" s="21">
        <f>+K91/'Total x Ano'!$D$30</f>
        <v>6.1728601812460595E-3</v>
      </c>
      <c r="Y91" s="21">
        <f>+L91/'Total x Ano'!$D$30</f>
        <v>5.2758926156364329E-2</v>
      </c>
    </row>
    <row r="92" spans="1:25" x14ac:dyDescent="0.25">
      <c r="A92" s="1" t="s">
        <v>552</v>
      </c>
      <c r="B92" s="11">
        <f>+'SCC x Atuacao = Comércio'!B92+'SCC x Atuacao = Serv. Indústria'!B92</f>
        <v>17021.478602267296</v>
      </c>
      <c r="C92" s="11">
        <f>+'SCC x Atuacao = Comércio'!C92+'SCC x Atuacao = Serv. Indústria'!C92</f>
        <v>11732.286497424971</v>
      </c>
      <c r="D92" s="11">
        <f>+'SCC x Atuacao = Comércio'!D92+'SCC x Atuacao = Serv. Indústria'!D92</f>
        <v>214957.8039523979</v>
      </c>
      <c r="E92" s="11">
        <f>+'SCC x Atuacao = Comércio'!E92+'SCC x Atuacao = Serv. Indústria'!E92</f>
        <v>247.25793531753968</v>
      </c>
      <c r="F92" s="11">
        <f>+'SCC x Atuacao = Comércio'!F92+'SCC x Atuacao = Serv. Indústria'!F92</f>
        <v>79621.924319347512</v>
      </c>
      <c r="G92" s="11">
        <f>+'SCC x Atuacao = Comércio'!G92+'SCC x Atuacao = Serv. Indústria'!G92</f>
        <v>6315.2842667927034</v>
      </c>
      <c r="H92" s="11">
        <f>+'SCC x Atuacao = Comércio'!H92+'SCC x Atuacao = Serv. Indústria'!H92</f>
        <v>10563.266748343205</v>
      </c>
      <c r="I92" s="11">
        <f>+'SCC x Atuacao = Comércio'!I92+'SCC x Atuacao = Serv. Indústria'!I92</f>
        <v>6162.2665987268301</v>
      </c>
      <c r="J92" s="11">
        <f>+'SCC x Atuacao = Comércio'!J92+'SCC x Atuacao = Serv. Indústria'!J92</f>
        <v>636.83688378342197</v>
      </c>
      <c r="K92" s="11">
        <f>+'SCC x Atuacao = Comércio'!K92+'SCC x Atuacao = Serv. Indústria'!K92</f>
        <v>35517.260581320421</v>
      </c>
      <c r="L92" s="154">
        <f t="shared" si="2"/>
        <v>382775.66638572182</v>
      </c>
      <c r="N92" s="124" t="s">
        <v>552</v>
      </c>
      <c r="O92" s="21">
        <f>+B92/'Total x Ano'!$D$30</f>
        <v>2.6292854560478114E-4</v>
      </c>
      <c r="P92" s="21">
        <f>+C92/'Total x Ano'!$D$30</f>
        <v>1.8122708945952933E-4</v>
      </c>
      <c r="Q92" s="21">
        <f>+D92/'Total x Ano'!$D$30</f>
        <v>3.3204249807107398E-3</v>
      </c>
      <c r="R92" s="21">
        <f>+E92/'Total x Ano'!$D$30</f>
        <v>3.8193608699553359E-6</v>
      </c>
      <c r="S92" s="21">
        <f>+F92/'Total x Ano'!$D$30</f>
        <v>1.2299094132017078E-3</v>
      </c>
      <c r="T92" s="21">
        <f>+G92/'Total x Ano'!$D$30</f>
        <v>9.7551367078497185E-5</v>
      </c>
      <c r="U92" s="21">
        <f>+H92/'Total x Ano'!$D$30</f>
        <v>1.6316939484959145E-4</v>
      </c>
      <c r="V92" s="21">
        <f>+I92/'Total x Ano'!$D$30</f>
        <v>9.5187723246107909E-5</v>
      </c>
      <c r="W92" s="21">
        <f>+J92/'Total x Ano'!$D$30</f>
        <v>9.8371357479104363E-6</v>
      </c>
      <c r="X92" s="21">
        <f>+K92/'Total x Ano'!$D$30</f>
        <v>5.4863046194287104E-4</v>
      </c>
      <c r="Y92" s="21">
        <f>+L92/'Total x Ano'!$D$30</f>
        <v>5.9126854727116918E-3</v>
      </c>
    </row>
    <row r="93" spans="1:25" x14ac:dyDescent="0.25">
      <c r="A93" s="1" t="s">
        <v>553</v>
      </c>
      <c r="B93" s="11">
        <f>+'SCC x Atuacao = Comércio'!B93+'SCC x Atuacao = Serv. Indústria'!B93</f>
        <v>15502.650337248306</v>
      </c>
      <c r="C93" s="11">
        <f>+'SCC x Atuacao = Comércio'!C93+'SCC x Atuacao = Serv. Indústria'!C93</f>
        <v>11597.195313478798</v>
      </c>
      <c r="D93" s="11">
        <f>+'SCC x Atuacao = Comércio'!D93+'SCC x Atuacao = Serv. Indústria'!D93</f>
        <v>155778.30627901171</v>
      </c>
      <c r="E93" s="11">
        <f>+'SCC x Atuacao = Comércio'!E93+'SCC x Atuacao = Serv. Indústria'!E93</f>
        <v>5886.3769257014746</v>
      </c>
      <c r="F93" s="11">
        <f>+'SCC x Atuacao = Comércio'!F93+'SCC x Atuacao = Serv. Indústria'!F93</f>
        <v>83890.962551492063</v>
      </c>
      <c r="G93" s="11">
        <f>+'SCC x Atuacao = Comércio'!G93+'SCC x Atuacao = Serv. Indústria'!G93</f>
        <v>13500.331990953106</v>
      </c>
      <c r="H93" s="11">
        <f>+'SCC x Atuacao = Comércio'!H93+'SCC x Atuacao = Serv. Indústria'!H93</f>
        <v>6031.3343469569036</v>
      </c>
      <c r="I93" s="11">
        <f>+'SCC x Atuacao = Comércio'!I93+'SCC x Atuacao = Serv. Indústria'!I93</f>
        <v>14185.853950005483</v>
      </c>
      <c r="J93" s="11">
        <f>+'SCC x Atuacao = Comércio'!J93+'SCC x Atuacao = Serv. Indústria'!J93</f>
        <v>294.77968337767095</v>
      </c>
      <c r="K93" s="11">
        <f>+'SCC x Atuacao = Comércio'!K93+'SCC x Atuacao = Serv. Indústria'!K93</f>
        <v>36426.399051225249</v>
      </c>
      <c r="L93" s="154">
        <f t="shared" si="2"/>
        <v>343094.19042945083</v>
      </c>
      <c r="N93" s="124" t="s">
        <v>553</v>
      </c>
      <c r="O93" s="21">
        <f>+B93/'Total x Ano'!$D$30</f>
        <v>2.3946740476759896E-4</v>
      </c>
      <c r="P93" s="21">
        <f>+C93/'Total x Ano'!$D$30</f>
        <v>1.7914035367417493E-4</v>
      </c>
      <c r="Q93" s="21">
        <f>+D93/'Total x Ano'!$D$30</f>
        <v>2.40628704848596E-3</v>
      </c>
      <c r="R93" s="21">
        <f>+E93/'Total x Ano'!$D$30</f>
        <v>9.0926091682192359E-5</v>
      </c>
      <c r="S93" s="21">
        <f>+F93/'Total x Ano'!$D$30</f>
        <v>1.2958526863882957E-3</v>
      </c>
      <c r="T93" s="21">
        <f>+G93/'Total x Ano'!$D$30</f>
        <v>2.0853785611140636E-4</v>
      </c>
      <c r="U93" s="21">
        <f>+H93/'Total x Ano'!$D$30</f>
        <v>9.316522994014797E-5</v>
      </c>
      <c r="V93" s="21">
        <f>+I93/'Total x Ano'!$D$30</f>
        <v>2.1912702382623537E-4</v>
      </c>
      <c r="W93" s="21">
        <f>+J93/'Total x Ano'!$D$30</f>
        <v>4.5534230741861016E-6</v>
      </c>
      <c r="X93" s="21">
        <f>+K93/'Total x Ano'!$D$30</f>
        <v>5.6267380454729041E-4</v>
      </c>
      <c r="Y93" s="21">
        <f>+L93/'Total x Ano'!$D$30</f>
        <v>5.2997309224974889E-3</v>
      </c>
    </row>
    <row r="94" spans="1:25" x14ac:dyDescent="0.25">
      <c r="A94" s="1" t="s">
        <v>554</v>
      </c>
      <c r="B94" s="11">
        <f>+'SCC x Atuacao = Comércio'!B94+'SCC x Atuacao = Serv. Indústria'!B94</f>
        <v>52980.471100851631</v>
      </c>
      <c r="C94" s="11">
        <f>+'SCC x Atuacao = Comércio'!C94+'SCC x Atuacao = Serv. Indústria'!C94</f>
        <v>10308.109177328755</v>
      </c>
      <c r="D94" s="11">
        <f>+'SCC x Atuacao = Comércio'!D94+'SCC x Atuacao = Serv. Indústria'!D94</f>
        <v>376728.64954923396</v>
      </c>
      <c r="E94" s="11">
        <f>+'SCC x Atuacao = Comércio'!E94+'SCC x Atuacao = Serv. Indústria'!E94</f>
        <v>1685.4084413470798</v>
      </c>
      <c r="F94" s="11">
        <f>+'SCC x Atuacao = Comércio'!F94+'SCC x Atuacao = Serv. Indústria'!F94</f>
        <v>266619.57613855664</v>
      </c>
      <c r="G94" s="11">
        <f>+'SCC x Atuacao = Comércio'!G94+'SCC x Atuacao = Serv. Indústria'!G94</f>
        <v>22245.216793901811</v>
      </c>
      <c r="H94" s="11">
        <f>+'SCC x Atuacao = Comércio'!H94+'SCC x Atuacao = Serv. Indústria'!H94</f>
        <v>16975.938886347572</v>
      </c>
      <c r="I94" s="11">
        <f>+'SCC x Atuacao = Comércio'!I94+'SCC x Atuacao = Serv. Indústria'!I94</f>
        <v>24309.476805662736</v>
      </c>
      <c r="J94" s="11">
        <f>+'SCC x Atuacao = Comércio'!J94+'SCC x Atuacao = Serv. Indústria'!J94</f>
        <v>1069.5010274285059</v>
      </c>
      <c r="K94" s="11">
        <f>+'SCC x Atuacao = Comércio'!K94+'SCC x Atuacao = Serv. Indústria'!K94</f>
        <v>81169.822736915434</v>
      </c>
      <c r="L94" s="154">
        <f t="shared" si="2"/>
        <v>854092.17065757408</v>
      </c>
      <c r="N94" s="124" t="s">
        <v>554</v>
      </c>
      <c r="O94" s="21">
        <f>+B94/'Total x Ano'!$D$30</f>
        <v>8.1838238248864838E-4</v>
      </c>
      <c r="P94" s="21">
        <f>+C94/'Total x Ano'!$D$30</f>
        <v>1.5922800934399024E-4</v>
      </c>
      <c r="Q94" s="21">
        <f>+D94/'Total x Ano'!$D$30</f>
        <v>5.819277997414358E-3</v>
      </c>
      <c r="R94" s="21">
        <f>+E94/'Total x Ano'!$D$30</f>
        <v>2.6034282954383372E-5</v>
      </c>
      <c r="S94" s="21">
        <f>+F94/'Total x Ano'!$D$30</f>
        <v>4.1184375941662431E-3</v>
      </c>
      <c r="T94" s="21">
        <f>+G94/'Total x Ano'!$D$30</f>
        <v>3.4361894374467384E-4</v>
      </c>
      <c r="U94" s="21">
        <f>+H94/'Total x Ano'!$D$30</f>
        <v>2.6222509959084717E-4</v>
      </c>
      <c r="V94" s="21">
        <f>+I94/'Total x Ano'!$D$30</f>
        <v>3.7550529717639703E-4</v>
      </c>
      <c r="W94" s="21">
        <f>+J94/'Total x Ano'!$D$30</f>
        <v>1.6520441980119134E-5</v>
      </c>
      <c r="X94" s="21">
        <f>+K94/'Total x Ano'!$D$30</f>
        <v>1.2538195968693515E-3</v>
      </c>
      <c r="Y94" s="21">
        <f>+L94/'Total x Ano'!$D$30</f>
        <v>1.319304964572901E-2</v>
      </c>
    </row>
    <row r="95" spans="1:25" x14ac:dyDescent="0.25">
      <c r="A95" s="1" t="s">
        <v>555</v>
      </c>
      <c r="B95" s="11">
        <f>+'SCC x Atuacao = Comércio'!B95+'SCC x Atuacao = Serv. Indústria'!B95</f>
        <v>36547.558070077393</v>
      </c>
      <c r="C95" s="11">
        <f>+'SCC x Atuacao = Comércio'!C95+'SCC x Atuacao = Serv. Indústria'!C95</f>
        <v>19223.464985012444</v>
      </c>
      <c r="D95" s="11">
        <f>+'SCC x Atuacao = Comércio'!D95+'SCC x Atuacao = Serv. Indústria'!D95</f>
        <v>1180267.3198177107</v>
      </c>
      <c r="E95" s="11">
        <f>+'SCC x Atuacao = Comércio'!E95+'SCC x Atuacao = Serv. Indústria'!E95</f>
        <v>649.87277646025893</v>
      </c>
      <c r="F95" s="11">
        <f>+'SCC x Atuacao = Comércio'!F95+'SCC x Atuacao = Serv. Indústria'!F95</f>
        <v>554308.77010084433</v>
      </c>
      <c r="G95" s="11">
        <f>+'SCC x Atuacao = Comércio'!G95+'SCC x Atuacao = Serv. Indústria'!G95</f>
        <v>52198.043945491998</v>
      </c>
      <c r="H95" s="11">
        <f>+'SCC x Atuacao = Comércio'!H95+'SCC x Atuacao = Serv. Indústria'!H95</f>
        <v>17005.101911990459</v>
      </c>
      <c r="I95" s="11">
        <f>+'SCC x Atuacao = Comércio'!I95+'SCC x Atuacao = Serv. Indústria'!I95</f>
        <v>15132.007139920805</v>
      </c>
      <c r="J95" s="11">
        <f>+'SCC x Atuacao = Comércio'!J95+'SCC x Atuacao = Serv. Indústria'!J95</f>
        <v>12261.426454166958</v>
      </c>
      <c r="K95" s="11">
        <f>+'SCC x Atuacao = Comércio'!K95+'SCC x Atuacao = Serv. Indústria'!K95</f>
        <v>249704.43459285185</v>
      </c>
      <c r="L95" s="154">
        <f t="shared" si="2"/>
        <v>2137297.999794527</v>
      </c>
      <c r="N95" s="124" t="s">
        <v>555</v>
      </c>
      <c r="O95" s="21">
        <f>+B95/'Total x Ano'!$D$30</f>
        <v>5.6454533200727579E-4</v>
      </c>
      <c r="P95" s="21">
        <f>+C95/'Total x Ano'!$D$30</f>
        <v>2.9694234021012143E-4</v>
      </c>
      <c r="Q95" s="21">
        <f>+D95/'Total x Ano'!$D$30</f>
        <v>1.8231434358657168E-2</v>
      </c>
      <c r="R95" s="21">
        <f>+E95/'Total x Ano'!$D$30</f>
        <v>1.003849947090241E-5</v>
      </c>
      <c r="S95" s="21">
        <f>+F95/'Total x Ano'!$D$30</f>
        <v>8.5623348091026976E-3</v>
      </c>
      <c r="T95" s="21">
        <f>+G95/'Total x Ano'!$D$30</f>
        <v>8.0629633292694975E-4</v>
      </c>
      <c r="U95" s="21">
        <f>+H95/'Total x Ano'!$D$30</f>
        <v>2.6267557701979965E-4</v>
      </c>
      <c r="V95" s="21">
        <f>+I95/'Total x Ano'!$D$30</f>
        <v>2.3374212795183248E-4</v>
      </c>
      <c r="W95" s="21">
        <f>+J95/'Total x Ano'!$D$30</f>
        <v>1.8940064491252128E-4</v>
      </c>
      <c r="X95" s="21">
        <f>+K95/'Total x Ano'!$D$30</f>
        <v>3.8571516231155991E-3</v>
      </c>
      <c r="Y95" s="21">
        <f>+L95/'Total x Ano'!$D$30</f>
        <v>3.3014561645374862E-2</v>
      </c>
    </row>
    <row r="96" spans="1:25" x14ac:dyDescent="0.25">
      <c r="A96" s="1" t="s">
        <v>95</v>
      </c>
      <c r="B96" s="11">
        <f>+'SCC x Atuacao = Comércio'!B96+'SCC x Atuacao = Serv. Indústria'!B96</f>
        <v>3398767.8910015263</v>
      </c>
      <c r="C96" s="11">
        <f>+'SCC x Atuacao = Comércio'!C96+'SCC x Atuacao = Serv. Indústria'!C96</f>
        <v>1093380.8879606538</v>
      </c>
      <c r="D96" s="11">
        <f>+'SCC x Atuacao = Comércio'!D96+'SCC x Atuacao = Serv. Indústria'!D96</f>
        <v>27341815.982922737</v>
      </c>
      <c r="E96" s="11">
        <f>+'SCC x Atuacao = Comércio'!E96+'SCC x Atuacao = Serv. Indústria'!E96</f>
        <v>677622.1386605351</v>
      </c>
      <c r="F96" s="11">
        <f>+'SCC x Atuacao = Comércio'!F96+'SCC x Atuacao = Serv. Indústria'!F96</f>
        <v>18363790.781502098</v>
      </c>
      <c r="G96" s="11">
        <f>+'SCC x Atuacao = Comércio'!G96+'SCC x Atuacao = Serv. Indústria'!G96</f>
        <v>1772123.2336095972</v>
      </c>
      <c r="H96" s="11">
        <f>+'SCC x Atuacao = Comércio'!H96+'SCC x Atuacao = Serv. Indústria'!H96</f>
        <v>883966.54529176815</v>
      </c>
      <c r="I96" s="11">
        <f>+'SCC x Atuacao = Comércio'!I96+'SCC x Atuacao = Serv. Indústria'!I96</f>
        <v>1769235.5304328599</v>
      </c>
      <c r="J96" s="11">
        <f>+'SCC x Atuacao = Comércio'!J96+'SCC x Atuacao = Serv. Indústria'!J96</f>
        <v>499238.29662874551</v>
      </c>
      <c r="K96" s="11">
        <f>+'SCC x Atuacao = Comércio'!K96+'SCC x Atuacao = Serv. Indústria'!K96</f>
        <v>8938098.3307572063</v>
      </c>
      <c r="L96" s="154">
        <f t="shared" si="2"/>
        <v>64738039.618767716</v>
      </c>
      <c r="N96" s="124" t="s">
        <v>95</v>
      </c>
      <c r="O96" s="21">
        <f>+B96/'Total x Ano'!$D$30</f>
        <v>5.2500321465035762E-2</v>
      </c>
      <c r="P96" s="21">
        <f>+C96/'Total x Ano'!$D$30</f>
        <v>1.6889311051113139E-2</v>
      </c>
      <c r="Q96" s="21">
        <f>+D96/'Total x Ano'!$D$30</f>
        <v>0.42234544240039479</v>
      </c>
      <c r="R96" s="21">
        <f>+E96/'Total x Ano'!$D$30</f>
        <v>1.0467140226224749E-2</v>
      </c>
      <c r="S96" s="21">
        <f>+F96/'Total x Ano'!$D$30</f>
        <v>0.28366306563565435</v>
      </c>
      <c r="T96" s="21">
        <f>+G96/'Total x Ano'!$D$30</f>
        <v>2.7373754967641224E-2</v>
      </c>
      <c r="U96" s="21">
        <f>+H96/'Total x Ano'!$D$30</f>
        <v>1.3654515189173324E-2</v>
      </c>
      <c r="V96" s="21">
        <f>+I96/'Total x Ano'!$D$30</f>
        <v>2.7329148995731318E-2</v>
      </c>
      <c r="W96" s="21">
        <f>+J96/'Total x Ano'!$D$30</f>
        <v>7.7116684343344725E-3</v>
      </c>
      <c r="X96" s="21">
        <f>+K96/'Total x Ano'!$D$30</f>
        <v>0.13806563163469704</v>
      </c>
      <c r="Y96" s="21">
        <f>+L96/'Total x Ano'!$D$30</f>
        <v>1</v>
      </c>
    </row>
    <row r="97" spans="1:2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54"/>
    </row>
    <row r="98" spans="1:2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54"/>
    </row>
    <row r="99" spans="1:25" s="124" customFormat="1" x14ac:dyDescent="0.25">
      <c r="B99" s="124">
        <v>2010</v>
      </c>
      <c r="C99" s="124">
        <v>2010</v>
      </c>
      <c r="D99" s="124">
        <v>2010</v>
      </c>
      <c r="E99" s="124">
        <v>2010</v>
      </c>
      <c r="F99" s="124">
        <v>2010</v>
      </c>
      <c r="G99" s="124">
        <v>2010</v>
      </c>
      <c r="H99" s="124">
        <v>2010</v>
      </c>
      <c r="I99" s="124">
        <v>2010</v>
      </c>
      <c r="J99" s="124">
        <v>2010</v>
      </c>
      <c r="K99" s="124">
        <v>2010</v>
      </c>
      <c r="L99" s="124">
        <v>2010</v>
      </c>
      <c r="O99" s="16">
        <v>2010</v>
      </c>
      <c r="P99" s="124">
        <v>2010</v>
      </c>
      <c r="Q99" s="124">
        <v>2010</v>
      </c>
      <c r="R99" s="124">
        <v>2010</v>
      </c>
      <c r="S99" s="124">
        <v>2010</v>
      </c>
      <c r="T99" s="124">
        <v>2010</v>
      </c>
      <c r="U99" s="124">
        <v>2010</v>
      </c>
      <c r="V99" s="124">
        <v>2010</v>
      </c>
      <c r="W99" s="124">
        <v>2010</v>
      </c>
      <c r="X99" s="124">
        <v>2010</v>
      </c>
      <c r="Y99" s="124">
        <v>2010</v>
      </c>
    </row>
    <row r="100" spans="1:25" x14ac:dyDescent="0.25">
      <c r="B100" s="1" t="s">
        <v>780</v>
      </c>
      <c r="C100" s="1" t="s">
        <v>782</v>
      </c>
      <c r="D100" s="1" t="s">
        <v>23</v>
      </c>
      <c r="E100" s="1" t="s">
        <v>787</v>
      </c>
      <c r="F100" s="1" t="s">
        <v>788</v>
      </c>
      <c r="G100" s="1" t="s">
        <v>791</v>
      </c>
      <c r="H100" s="1" t="s">
        <v>25</v>
      </c>
      <c r="I100" s="1" t="s">
        <v>24</v>
      </c>
      <c r="J100" s="1" t="s">
        <v>35</v>
      </c>
      <c r="K100" s="1" t="s">
        <v>795</v>
      </c>
      <c r="L100" s="156" t="s">
        <v>935</v>
      </c>
      <c r="N100" s="124"/>
      <c r="O100" s="124" t="s">
        <v>780</v>
      </c>
      <c r="P100" s="124" t="s">
        <v>782</v>
      </c>
      <c r="Q100" s="124" t="s">
        <v>23</v>
      </c>
      <c r="R100" s="124" t="s">
        <v>787</v>
      </c>
      <c r="S100" s="124" t="s">
        <v>788</v>
      </c>
      <c r="T100" s="124" t="s">
        <v>791</v>
      </c>
      <c r="U100" s="124" t="s">
        <v>25</v>
      </c>
      <c r="V100" s="124" t="s">
        <v>24</v>
      </c>
      <c r="W100" s="124" t="s">
        <v>35</v>
      </c>
      <c r="X100" s="124" t="s">
        <v>795</v>
      </c>
      <c r="Y100" s="124" t="s">
        <v>935</v>
      </c>
    </row>
    <row r="101" spans="1:25" x14ac:dyDescent="0.25">
      <c r="A101" s="1" t="s">
        <v>529</v>
      </c>
      <c r="B101" s="11">
        <f>+'SCC x Atuacao = Comércio'!B101+'SCC x Atuacao = Serv. Indústria'!B101</f>
        <v>12761.697774619697</v>
      </c>
      <c r="C101" s="11">
        <f>+'SCC x Atuacao = Comércio'!C101+'SCC x Atuacao = Serv. Indústria'!C101</f>
        <v>1118.4741469076582</v>
      </c>
      <c r="D101" s="11">
        <f>+'SCC x Atuacao = Comércio'!D101+'SCC x Atuacao = Serv. Indústria'!D101</f>
        <v>107402.2967720046</v>
      </c>
      <c r="E101" s="11">
        <f>+'SCC x Atuacao = Comércio'!E101+'SCC x Atuacao = Serv. Indústria'!E101</f>
        <v>248.85777744833953</v>
      </c>
      <c r="F101" s="11">
        <f>+'SCC x Atuacao = Comércio'!F101+'SCC x Atuacao = Serv. Indústria'!F101</f>
        <v>54942.338821798337</v>
      </c>
      <c r="G101" s="11">
        <f>+'SCC x Atuacao = Comércio'!G101+'SCC x Atuacao = Serv. Indústria'!G101</f>
        <v>7084.8388367157786</v>
      </c>
      <c r="H101" s="11">
        <f>+'SCC x Atuacao = Comércio'!H101+'SCC x Atuacao = Serv. Indústria'!H101</f>
        <v>1985.5369714833753</v>
      </c>
      <c r="I101" s="11">
        <f>+'SCC x Atuacao = Comércio'!I101+'SCC x Atuacao = Serv. Indústria'!I101</f>
        <v>4848.1117970895775</v>
      </c>
      <c r="J101" s="11">
        <f>+'SCC x Atuacao = Comércio'!J101+'SCC x Atuacao = Serv. Indústria'!J101</f>
        <v>348.45102639543734</v>
      </c>
      <c r="K101" s="11">
        <f>+'SCC x Atuacao = Comércio'!K101+'SCC x Atuacao = Serv. Indústria'!K101</f>
        <v>6463.6456826705953</v>
      </c>
      <c r="L101" s="154">
        <f>SUM(B101:K101)</f>
        <v>197204.24960713339</v>
      </c>
      <c r="N101" s="124" t="s">
        <v>529</v>
      </c>
      <c r="O101" s="21">
        <f>+B101/'Total x Ano'!$E$30</f>
        <v>1.7754996853777943E-4</v>
      </c>
      <c r="P101" s="21">
        <f>+C101/'Total x Ano'!$E$30</f>
        <v>1.5561021198035097E-5</v>
      </c>
      <c r="Q101" s="21">
        <f>+D101/'Total x Ano'!$E$30</f>
        <v>1.4942584246650471E-3</v>
      </c>
      <c r="R101" s="21">
        <f>+E101/'Total x Ano'!$E$30</f>
        <v>3.462289370635963E-6</v>
      </c>
      <c r="S101" s="21">
        <f>+F101/'Total x Ano'!$E$30</f>
        <v>7.643975512884307E-4</v>
      </c>
      <c r="T101" s="21">
        <f>+G101/'Total x Ano'!$E$30</f>
        <v>9.8569401561588897E-5</v>
      </c>
      <c r="U101" s="21">
        <f>+H101/'Total x Ano'!$E$30</f>
        <v>2.7624226262322431E-5</v>
      </c>
      <c r="V101" s="21">
        <f>+I101/'Total x Ano'!$E$30</f>
        <v>6.7450437413805886E-5</v>
      </c>
      <c r="W101" s="21">
        <f>+J101/'Total x Ano'!$E$30</f>
        <v>4.8479026745569927E-6</v>
      </c>
      <c r="X101" s="21">
        <f>+K101/'Total x Ano'!$E$30</f>
        <v>8.9926913163536153E-5</v>
      </c>
      <c r="Y101" s="21">
        <f>+L101/'Total x Ano'!$E$30</f>
        <v>2.7436481361357385E-3</v>
      </c>
    </row>
    <row r="102" spans="1:25" x14ac:dyDescent="0.25">
      <c r="A102" s="1" t="s">
        <v>530</v>
      </c>
      <c r="B102" s="11">
        <f>+'SCC x Atuacao = Comércio'!B102+'SCC x Atuacao = Serv. Indústria'!B102</f>
        <v>3868.5525271441315</v>
      </c>
      <c r="C102" s="11">
        <f>+'SCC x Atuacao = Comércio'!C102+'SCC x Atuacao = Serv. Indústria'!C102</f>
        <v>166.78759975698875</v>
      </c>
      <c r="D102" s="11">
        <f>+'SCC x Atuacao = Comércio'!D102+'SCC x Atuacao = Serv. Indústria'!D102</f>
        <v>29049.23598220155</v>
      </c>
      <c r="E102" s="11">
        <f>+'SCC x Atuacao = Comércio'!E102+'SCC x Atuacao = Serv. Indústria'!E102</f>
        <v>0</v>
      </c>
      <c r="F102" s="11">
        <f>+'SCC x Atuacao = Comércio'!F102+'SCC x Atuacao = Serv. Indústria'!F102</f>
        <v>12571.510256459551</v>
      </c>
      <c r="G102" s="11">
        <f>+'SCC x Atuacao = Comércio'!G102+'SCC x Atuacao = Serv. Indústria'!G102</f>
        <v>1485.1629463515569</v>
      </c>
      <c r="H102" s="11">
        <f>+'SCC x Atuacao = Comércio'!H102+'SCC x Atuacao = Serv. Indústria'!H102</f>
        <v>1491.9676784917644</v>
      </c>
      <c r="I102" s="11">
        <f>+'SCC x Atuacao = Comércio'!I102+'SCC x Atuacao = Serv. Indústria'!I102</f>
        <v>2582.9863808021928</v>
      </c>
      <c r="J102" s="11">
        <f>+'SCC x Atuacao = Comércio'!J102+'SCC x Atuacao = Serv. Indústria'!J102</f>
        <v>18985.202641520766</v>
      </c>
      <c r="K102" s="11">
        <f>+'SCC x Atuacao = Comércio'!K102+'SCC x Atuacao = Serv. Indústria'!K102</f>
        <v>5084.9151435120866</v>
      </c>
      <c r="L102" s="154">
        <f t="shared" ref="L102:L128" si="3">SUM(B102:K102)</f>
        <v>75286.321156240578</v>
      </c>
      <c r="N102" s="124" t="s">
        <v>530</v>
      </c>
      <c r="O102" s="21">
        <f>+B102/'Total x Ano'!$E$30</f>
        <v>5.3822100445538593E-5</v>
      </c>
      <c r="P102" s="21">
        <f>+C102/'Total x Ano'!$E$30</f>
        <v>2.3204697064868068E-6</v>
      </c>
      <c r="Q102" s="21">
        <f>+D102/'Total x Ano'!$E$30</f>
        <v>4.0415397902181683E-4</v>
      </c>
      <c r="R102" s="21">
        <f>+E102/'Total x Ano'!$E$30</f>
        <v>0</v>
      </c>
      <c r="S102" s="21">
        <f>+F102/'Total x Ano'!$E$30</f>
        <v>1.7490394224394499E-4</v>
      </c>
      <c r="T102" s="21">
        <f>+G102/'Total x Ano'!$E$30</f>
        <v>2.0662660960567436E-5</v>
      </c>
      <c r="U102" s="21">
        <f>+H102/'Total x Ano'!$E$30</f>
        <v>2.0757333315197608E-5</v>
      </c>
      <c r="V102" s="21">
        <f>+I102/'Total x Ano'!$E$30</f>
        <v>3.5936374512568238E-5</v>
      </c>
      <c r="W102" s="21">
        <f>+J102/'Total x Ano'!$E$30</f>
        <v>2.6413586900555093E-4</v>
      </c>
      <c r="X102" s="21">
        <f>+K102/'Total x Ano'!$E$30</f>
        <v>7.074501682239954E-5</v>
      </c>
      <c r="Y102" s="21">
        <f>+L102/'Total x Ano'!$E$30</f>
        <v>1.0474377460340707E-3</v>
      </c>
    </row>
    <row r="103" spans="1:25" x14ac:dyDescent="0.25">
      <c r="A103" s="1" t="s">
        <v>531</v>
      </c>
      <c r="B103" s="11">
        <f>+'SCC x Atuacao = Comércio'!B103+'SCC x Atuacao = Serv. Indústria'!B103</f>
        <v>55972.82198987079</v>
      </c>
      <c r="C103" s="11">
        <f>+'SCC x Atuacao = Comércio'!C103+'SCC x Atuacao = Serv. Indústria'!C103</f>
        <v>29145.202082142991</v>
      </c>
      <c r="D103" s="11">
        <f>+'SCC x Atuacao = Comércio'!D103+'SCC x Atuacao = Serv. Indústria'!D103</f>
        <v>247599.09395095662</v>
      </c>
      <c r="E103" s="11">
        <f>+'SCC x Atuacao = Comércio'!E103+'SCC x Atuacao = Serv. Indústria'!E103</f>
        <v>0</v>
      </c>
      <c r="F103" s="11">
        <f>+'SCC x Atuacao = Comércio'!F103+'SCC x Atuacao = Serv. Indústria'!F103</f>
        <v>124137.85151956067</v>
      </c>
      <c r="G103" s="11">
        <f>+'SCC x Atuacao = Comércio'!G103+'SCC x Atuacao = Serv. Indústria'!G103</f>
        <v>11016.842714086453</v>
      </c>
      <c r="H103" s="11">
        <f>+'SCC x Atuacao = Comércio'!H103+'SCC x Atuacao = Serv. Indústria'!H103</f>
        <v>8045.7141427944071</v>
      </c>
      <c r="I103" s="11">
        <f>+'SCC x Atuacao = Comércio'!I103+'SCC x Atuacao = Serv. Indústria'!I103</f>
        <v>18454.687114393848</v>
      </c>
      <c r="J103" s="11">
        <f>+'SCC x Atuacao = Comércio'!J103+'SCC x Atuacao = Serv. Indústria'!J103</f>
        <v>9449.5236624794288</v>
      </c>
      <c r="K103" s="11">
        <f>+'SCC x Atuacao = Comércio'!K103+'SCC x Atuacao = Serv. Indústria'!K103</f>
        <v>53060.215450090465</v>
      </c>
      <c r="L103" s="154">
        <f t="shared" si="3"/>
        <v>556881.95262637571</v>
      </c>
      <c r="N103" s="124" t="s">
        <v>531</v>
      </c>
      <c r="O103" s="21">
        <f>+B103/'Total x Ano'!$E$30</f>
        <v>7.7873437835495544E-4</v>
      </c>
      <c r="P103" s="21">
        <f>+C103/'Total x Ano'!$E$30</f>
        <v>4.0548912880566316E-4</v>
      </c>
      <c r="Q103" s="21">
        <f>+D103/'Total x Ano'!$E$30</f>
        <v>3.4447776555565001E-3</v>
      </c>
      <c r="R103" s="21">
        <f>+E103/'Total x Ano'!$E$30</f>
        <v>0</v>
      </c>
      <c r="S103" s="21">
        <f>+F103/'Total x Ano'!$E$30</f>
        <v>1.7270955652530606E-3</v>
      </c>
      <c r="T103" s="21">
        <f>+G103/'Total x Ano'!$E$30</f>
        <v>1.532742830786874E-4</v>
      </c>
      <c r="U103" s="21">
        <f>+H103/'Total x Ano'!$E$30</f>
        <v>1.1193779371253637E-4</v>
      </c>
      <c r="V103" s="21">
        <f>+I103/'Total x Ano'!$E$30</f>
        <v>2.5675495333008983E-4</v>
      </c>
      <c r="W103" s="21">
        <f>+J103/'Total x Ano'!$E$30</f>
        <v>1.3146860696755709E-4</v>
      </c>
      <c r="X103" s="21">
        <f>+K103/'Total x Ano'!$E$30</f>
        <v>7.3821208981358314E-4</v>
      </c>
      <c r="Y103" s="21">
        <f>+L103/'Total x Ano'!$E$30</f>
        <v>7.7477444548726335E-3</v>
      </c>
    </row>
    <row r="104" spans="1:25" x14ac:dyDescent="0.25">
      <c r="A104" s="1" t="s">
        <v>532</v>
      </c>
      <c r="B104" s="11">
        <f>+'SCC x Atuacao = Comércio'!B104+'SCC x Atuacao = Serv. Indústria'!B104</f>
        <v>510.66908455846948</v>
      </c>
      <c r="C104" s="11">
        <f>+'SCC x Atuacao = Comércio'!C104+'SCC x Atuacao = Serv. Indústria'!C104</f>
        <v>722.15014478904834</v>
      </c>
      <c r="D104" s="11">
        <f>+'SCC x Atuacao = Comércio'!D104+'SCC x Atuacao = Serv. Indústria'!D104</f>
        <v>28897.495124899753</v>
      </c>
      <c r="E104" s="11">
        <f>+'SCC x Atuacao = Comércio'!E104+'SCC x Atuacao = Serv. Indústria'!E104</f>
        <v>265.39782105074624</v>
      </c>
      <c r="F104" s="11">
        <f>+'SCC x Atuacao = Comércio'!F104+'SCC x Atuacao = Serv. Indústria'!F104</f>
        <v>12410.810410009131</v>
      </c>
      <c r="G104" s="11">
        <f>+'SCC x Atuacao = Comércio'!G104+'SCC x Atuacao = Serv. Indústria'!G104</f>
        <v>2389.9684137145364</v>
      </c>
      <c r="H104" s="11">
        <f>+'SCC x Atuacao = Comércio'!H104+'SCC x Atuacao = Serv. Indústria'!H104</f>
        <v>1690.8530878463962</v>
      </c>
      <c r="I104" s="11">
        <f>+'SCC x Atuacao = Comércio'!I104+'SCC x Atuacao = Serv. Indústria'!I104</f>
        <v>1838.1339397287879</v>
      </c>
      <c r="J104" s="11">
        <f>+'SCC x Atuacao = Comércio'!J104+'SCC x Atuacao = Serv. Indústria'!J104</f>
        <v>339.18837866605901</v>
      </c>
      <c r="K104" s="11">
        <f>+'SCC x Atuacao = Comércio'!K104+'SCC x Atuacao = Serv. Indústria'!K104</f>
        <v>2903.5556089828056</v>
      </c>
      <c r="L104" s="154">
        <f t="shared" si="3"/>
        <v>51968.22201424573</v>
      </c>
      <c r="N104" s="124" t="s">
        <v>532</v>
      </c>
      <c r="O104" s="21">
        <f>+B104/'Total x Ano'!$E$30</f>
        <v>7.1047976137544013E-6</v>
      </c>
      <c r="P104" s="21">
        <f>+C104/'Total x Ano'!$E$30</f>
        <v>1.0047075064091096E-5</v>
      </c>
      <c r="Q104" s="21">
        <f>+D104/'Total x Ano'!$E$30</f>
        <v>4.0204285047797914E-4</v>
      </c>
      <c r="R104" s="21">
        <f>+E104/'Total x Ano'!$E$30</f>
        <v>3.6924064187814889E-6</v>
      </c>
      <c r="S104" s="21">
        <f>+F104/'Total x Ano'!$E$30</f>
        <v>1.7266816976404482E-4</v>
      </c>
      <c r="T104" s="21">
        <f>+G104/'Total x Ano'!$E$30</f>
        <v>3.3250968966309657E-5</v>
      </c>
      <c r="U104" s="21">
        <f>+H104/'Total x Ano'!$E$30</f>
        <v>2.3524370961533857E-5</v>
      </c>
      <c r="V104" s="21">
        <f>+I104/'Total x Ano'!$E$30</f>
        <v>2.5573448684557689E-5</v>
      </c>
      <c r="W104" s="21">
        <f>+J104/'Total x Ano'!$E$30</f>
        <v>4.7190340207170322E-6</v>
      </c>
      <c r="X104" s="21">
        <f>+K104/'Total x Ano'!$E$30</f>
        <v>4.0396365446599283E-5</v>
      </c>
      <c r="Y104" s="21">
        <f>+L104/'Total x Ano'!$E$30</f>
        <v>7.2301948741836835E-4</v>
      </c>
    </row>
    <row r="105" spans="1:25" x14ac:dyDescent="0.25">
      <c r="A105" s="1" t="s">
        <v>533</v>
      </c>
      <c r="B105" s="11">
        <f>+'SCC x Atuacao = Comércio'!B105+'SCC x Atuacao = Serv. Indústria'!B105</f>
        <v>22963.564417383546</v>
      </c>
      <c r="C105" s="11">
        <f>+'SCC x Atuacao = Comércio'!C105+'SCC x Atuacao = Serv. Indústria'!C105</f>
        <v>26396.339448738614</v>
      </c>
      <c r="D105" s="11">
        <f>+'SCC x Atuacao = Comércio'!D105+'SCC x Atuacao = Serv. Indústria'!D105</f>
        <v>251627.28858672883</v>
      </c>
      <c r="E105" s="11">
        <f>+'SCC x Atuacao = Comércio'!E105+'SCC x Atuacao = Serv. Indústria'!E105</f>
        <v>3553.5885259027573</v>
      </c>
      <c r="F105" s="11">
        <f>+'SCC x Atuacao = Comércio'!F105+'SCC x Atuacao = Serv. Indústria'!F105</f>
        <v>179332.68236985651</v>
      </c>
      <c r="G105" s="11">
        <f>+'SCC x Atuacao = Comércio'!G105+'SCC x Atuacao = Serv. Indústria'!G105</f>
        <v>17394.655061354431</v>
      </c>
      <c r="H105" s="11">
        <f>+'SCC x Atuacao = Comércio'!H105+'SCC x Atuacao = Serv. Indústria'!H105</f>
        <v>7134.6975310372909</v>
      </c>
      <c r="I105" s="11">
        <f>+'SCC x Atuacao = Comércio'!I105+'SCC x Atuacao = Serv. Indústria'!I105</f>
        <v>9850.542549286316</v>
      </c>
      <c r="J105" s="11">
        <f>+'SCC x Atuacao = Comércio'!J105+'SCC x Atuacao = Serv. Indústria'!J105</f>
        <v>78087.666187566996</v>
      </c>
      <c r="K105" s="11">
        <f>+'SCC x Atuacao = Comércio'!K105+'SCC x Atuacao = Serv. Indústria'!K105</f>
        <v>58920.071297505245</v>
      </c>
      <c r="L105" s="154">
        <f t="shared" si="3"/>
        <v>655261.0959753606</v>
      </c>
      <c r="N105" s="124" t="s">
        <v>533</v>
      </c>
      <c r="O105" s="21">
        <f>+B105/'Total x Ano'!$E$30</f>
        <v>3.1948571513191326E-4</v>
      </c>
      <c r="P105" s="21">
        <f>+C105/'Total x Ano'!$E$30</f>
        <v>3.6724496390730046E-4</v>
      </c>
      <c r="Q105" s="21">
        <f>+D105/'Total x Ano'!$E$30</f>
        <v>3.5008208124684115E-3</v>
      </c>
      <c r="R105" s="21">
        <f>+E105/'Total x Ano'!$E$30</f>
        <v>4.9440093482314955E-5</v>
      </c>
      <c r="S105" s="21">
        <f>+F105/'Total x Ano'!$E$30</f>
        <v>2.4950059682409672E-3</v>
      </c>
      <c r="T105" s="21">
        <f>+G105/'Total x Ano'!$E$30</f>
        <v>2.4200702080652754E-4</v>
      </c>
      <c r="U105" s="21">
        <f>+H105/'Total x Ano'!$E$30</f>
        <v>9.9263071774162407E-5</v>
      </c>
      <c r="V105" s="21">
        <f>+I105/'Total x Ano'!$E$30</f>
        <v>1.3704787173256521E-4</v>
      </c>
      <c r="W105" s="21">
        <f>+J105/'Total x Ano'!$E$30</f>
        <v>1.0864120840069266E-3</v>
      </c>
      <c r="X105" s="21">
        <f>+K105/'Total x Ano'!$E$30</f>
        <v>8.1973864213592275E-4</v>
      </c>
      <c r="Y105" s="21">
        <f>+L105/'Total x Ano'!$E$30</f>
        <v>9.1164662436870134E-3</v>
      </c>
    </row>
    <row r="106" spans="1:25" x14ac:dyDescent="0.25">
      <c r="A106" s="1" t="s">
        <v>534</v>
      </c>
      <c r="B106" s="11">
        <f>+'SCC x Atuacao = Comércio'!B106+'SCC x Atuacao = Serv. Indústria'!B106</f>
        <v>1102.1336461196422</v>
      </c>
      <c r="C106" s="11">
        <f>+'SCC x Atuacao = Comércio'!C106+'SCC x Atuacao = Serv. Indústria'!C106</f>
        <v>292.98010319814153</v>
      </c>
      <c r="D106" s="11">
        <f>+'SCC x Atuacao = Comércio'!D106+'SCC x Atuacao = Serv. Indústria'!D106</f>
        <v>30187.878006897157</v>
      </c>
      <c r="E106" s="11">
        <f>+'SCC x Atuacao = Comércio'!E106+'SCC x Atuacao = Serv. Indústria'!E106</f>
        <v>0</v>
      </c>
      <c r="F106" s="11">
        <f>+'SCC x Atuacao = Comércio'!F106+'SCC x Atuacao = Serv. Indústria'!F106</f>
        <v>9455.9314410712232</v>
      </c>
      <c r="G106" s="11">
        <f>+'SCC x Atuacao = Comércio'!G106+'SCC x Atuacao = Serv. Indústria'!G106</f>
        <v>635.61968606952428</v>
      </c>
      <c r="H106" s="11">
        <f>+'SCC x Atuacao = Comércio'!H106+'SCC x Atuacao = Serv. Indústria'!H106</f>
        <v>741.85578524814264</v>
      </c>
      <c r="I106" s="11">
        <f>+'SCC x Atuacao = Comércio'!I106+'SCC x Atuacao = Serv. Indústria'!I106</f>
        <v>729.89731863274562</v>
      </c>
      <c r="J106" s="11">
        <f>+'SCC x Atuacao = Comércio'!J106+'SCC x Atuacao = Serv. Indústria'!J106</f>
        <v>0</v>
      </c>
      <c r="K106" s="11">
        <f>+'SCC x Atuacao = Comércio'!K106+'SCC x Atuacao = Serv. Indústria'!K106</f>
        <v>5373.3962468387435</v>
      </c>
      <c r="L106" s="154">
        <f t="shared" si="3"/>
        <v>48519.692234075323</v>
      </c>
      <c r="N106" s="124" t="s">
        <v>534</v>
      </c>
      <c r="O106" s="21">
        <f>+B106/'Total x Ano'!$E$30</f>
        <v>1.5333680333830193E-5</v>
      </c>
      <c r="P106" s="21">
        <f>+C106/'Total x Ano'!$E$30</f>
        <v>4.0761510751711537E-6</v>
      </c>
      <c r="Q106" s="21">
        <f>+D106/'Total x Ano'!$E$30</f>
        <v>4.1999559032079018E-4</v>
      </c>
      <c r="R106" s="21">
        <f>+E106/'Total x Ano'!$E$30</f>
        <v>0</v>
      </c>
      <c r="S106" s="21">
        <f>+F106/'Total x Ano'!$E$30</f>
        <v>1.3155775661734999E-4</v>
      </c>
      <c r="T106" s="21">
        <f>+G106/'Total x Ano'!$E$30</f>
        <v>8.8432007446595698E-6</v>
      </c>
      <c r="U106" s="21">
        <f>+H106/'Total x Ano'!$E$30</f>
        <v>1.0321234185026184E-5</v>
      </c>
      <c r="V106" s="21">
        <f>+I106/'Total x Ano'!$E$30</f>
        <v>1.0154859349262051E-5</v>
      </c>
      <c r="W106" s="21">
        <f>+J106/'Total x Ano'!$E$30</f>
        <v>0</v>
      </c>
      <c r="X106" s="21">
        <f>+K106/'Total x Ano'!$E$30</f>
        <v>7.47585745577392E-5</v>
      </c>
      <c r="Y106" s="21">
        <f>+L106/'Total x Ano'!$E$30</f>
        <v>6.750410471838286E-4</v>
      </c>
    </row>
    <row r="107" spans="1:25" x14ac:dyDescent="0.25">
      <c r="A107" s="1" t="s">
        <v>535</v>
      </c>
      <c r="B107" s="11">
        <f>+'SCC x Atuacao = Comércio'!B107+'SCC x Atuacao = Serv. Indústria'!B107</f>
        <v>4950.3651724423371</v>
      </c>
      <c r="C107" s="11">
        <f>+'SCC x Atuacao = Comércio'!C107+'SCC x Atuacao = Serv. Indústria'!C107</f>
        <v>863.32639060808356</v>
      </c>
      <c r="D107" s="11">
        <f>+'SCC x Atuacao = Comércio'!D107+'SCC x Atuacao = Serv. Indústria'!D107</f>
        <v>29230.865759805714</v>
      </c>
      <c r="E107" s="11">
        <f>+'SCC x Atuacao = Comércio'!E107+'SCC x Atuacao = Serv. Indústria'!E107</f>
        <v>458.9284948205663</v>
      </c>
      <c r="F107" s="11">
        <f>+'SCC x Atuacao = Comércio'!F107+'SCC x Atuacao = Serv. Indústria'!F107</f>
        <v>34772.199587871641</v>
      </c>
      <c r="G107" s="11">
        <f>+'SCC x Atuacao = Comércio'!G107+'SCC x Atuacao = Serv. Indústria'!G107</f>
        <v>3105.5013994013543</v>
      </c>
      <c r="H107" s="11">
        <f>+'SCC x Atuacao = Comércio'!H107+'SCC x Atuacao = Serv. Indústria'!H107</f>
        <v>1874.7386559951285</v>
      </c>
      <c r="I107" s="11">
        <f>+'SCC x Atuacao = Comércio'!I107+'SCC x Atuacao = Serv. Indústria'!I107</f>
        <v>2014.4118195481565</v>
      </c>
      <c r="J107" s="11">
        <f>+'SCC x Atuacao = Comércio'!J107+'SCC x Atuacao = Serv. Indústria'!J107</f>
        <v>0</v>
      </c>
      <c r="K107" s="11">
        <f>+'SCC x Atuacao = Comércio'!K107+'SCC x Atuacao = Serv. Indústria'!K107</f>
        <v>10017.294507614675</v>
      </c>
      <c r="L107" s="154">
        <f t="shared" si="3"/>
        <v>87287.631788107654</v>
      </c>
      <c r="N107" s="124" t="s">
        <v>535</v>
      </c>
      <c r="O107" s="21">
        <f>+B107/'Total x Ano'!$E$30</f>
        <v>6.8873060320052016E-5</v>
      </c>
      <c r="P107" s="21">
        <f>+C107/'Total x Ano'!$E$30</f>
        <v>1.2011221092788167E-5</v>
      </c>
      <c r="Q107" s="21">
        <f>+D107/'Total x Ano'!$E$30</f>
        <v>4.0668094384018751E-4</v>
      </c>
      <c r="R107" s="21">
        <f>+E107/'Total x Ano'!$E$30</f>
        <v>6.3849451111852735E-6</v>
      </c>
      <c r="S107" s="21">
        <f>+F107/'Total x Ano'!$E$30</f>
        <v>4.8377598747827876E-4</v>
      </c>
      <c r="T107" s="21">
        <f>+G107/'Total x Ano'!$E$30</f>
        <v>4.3205981327525354E-5</v>
      </c>
      <c r="U107" s="21">
        <f>+H107/'Total x Ano'!$E$30</f>
        <v>2.6082719969319543E-5</v>
      </c>
      <c r="V107" s="21">
        <f>+I107/'Total x Ano'!$E$30</f>
        <v>2.8025954030521975E-5</v>
      </c>
      <c r="W107" s="21">
        <f>+J107/'Total x Ano'!$E$30</f>
        <v>0</v>
      </c>
      <c r="X107" s="21">
        <f>+K107/'Total x Ano'!$E$30</f>
        <v>1.393678455697215E-4</v>
      </c>
      <c r="Y107" s="21">
        <f>+L107/'Total x Ano'!$E$30</f>
        <v>1.21440865873958E-3</v>
      </c>
    </row>
    <row r="108" spans="1:25" x14ac:dyDescent="0.25">
      <c r="A108" s="1" t="s">
        <v>536</v>
      </c>
      <c r="B108" s="11">
        <f>+'SCC x Atuacao = Comércio'!B108+'SCC x Atuacao = Serv. Indústria'!B108</f>
        <v>16685.65711406742</v>
      </c>
      <c r="C108" s="11">
        <f>+'SCC x Atuacao = Comércio'!C108+'SCC x Atuacao = Serv. Indústria'!C108</f>
        <v>1088.6761984095663</v>
      </c>
      <c r="D108" s="11">
        <f>+'SCC x Atuacao = Comércio'!D108+'SCC x Atuacao = Serv. Indústria'!D108</f>
        <v>151512.81123380747</v>
      </c>
      <c r="E108" s="11">
        <f>+'SCC x Atuacao = Comércio'!E108+'SCC x Atuacao = Serv. Indústria'!E108</f>
        <v>64.882994095321436</v>
      </c>
      <c r="F108" s="11">
        <f>+'SCC x Atuacao = Comércio'!F108+'SCC x Atuacao = Serv. Indústria'!F108</f>
        <v>80391.430985722487</v>
      </c>
      <c r="G108" s="11">
        <f>+'SCC x Atuacao = Comércio'!G108+'SCC x Atuacao = Serv. Indústria'!G108</f>
        <v>5655.2537415687475</v>
      </c>
      <c r="H108" s="11">
        <f>+'SCC x Atuacao = Comércio'!H108+'SCC x Atuacao = Serv. Indústria'!H108</f>
        <v>3798.9289202759887</v>
      </c>
      <c r="I108" s="11">
        <f>+'SCC x Atuacao = Comércio'!I108+'SCC x Atuacao = Serv. Indústria'!I108</f>
        <v>9546.8631849771627</v>
      </c>
      <c r="J108" s="11">
        <f>+'SCC x Atuacao = Comércio'!J108+'SCC x Atuacao = Serv. Indústria'!J108</f>
        <v>3117.6328968706071</v>
      </c>
      <c r="K108" s="11">
        <f>+'SCC x Atuacao = Comércio'!K108+'SCC x Atuacao = Serv. Indústria'!K108</f>
        <v>36216.37672712325</v>
      </c>
      <c r="L108" s="154">
        <f t="shared" si="3"/>
        <v>308078.51399691799</v>
      </c>
      <c r="N108" s="124" t="s">
        <v>536</v>
      </c>
      <c r="O108" s="21">
        <f>+B108/'Total x Ano'!$E$30</f>
        <v>2.3214292862558646E-4</v>
      </c>
      <c r="P108" s="21">
        <f>+C108/'Total x Ano'!$E$30</f>
        <v>1.5146450589032857E-5</v>
      </c>
      <c r="Q108" s="21">
        <f>+D108/'Total x Ano'!$E$30</f>
        <v>2.1079558020198211E-3</v>
      </c>
      <c r="R108" s="21">
        <f>+E108/'Total x Ano'!$E$30</f>
        <v>9.0269913640895237E-7</v>
      </c>
      <c r="S108" s="21">
        <f>+F108/'Total x Ano'!$E$30</f>
        <v>1.1184637259322222E-3</v>
      </c>
      <c r="T108" s="21">
        <f>+G108/'Total x Ano'!$E$30</f>
        <v>7.8679979860172856E-5</v>
      </c>
      <c r="U108" s="21">
        <f>+H108/'Total x Ano'!$E$30</f>
        <v>5.2853446475883381E-5</v>
      </c>
      <c r="V108" s="21">
        <f>+I108/'Total x Ano'!$E$30</f>
        <v>1.328228647992483E-4</v>
      </c>
      <c r="W108" s="21">
        <f>+J108/'Total x Ano'!$E$30</f>
        <v>4.3374763493662032E-5</v>
      </c>
      <c r="X108" s="21">
        <f>+K108/'Total x Ano'!$E$30</f>
        <v>5.0386842425005813E-4</v>
      </c>
      <c r="Y108" s="21">
        <f>+L108/'Total x Ano'!$E$30</f>
        <v>4.2862110851820956E-3</v>
      </c>
    </row>
    <row r="109" spans="1:25" x14ac:dyDescent="0.25">
      <c r="A109" s="1" t="s">
        <v>537</v>
      </c>
      <c r="B109" s="11">
        <f>+'SCC x Atuacao = Comércio'!B109+'SCC x Atuacao = Serv. Indústria'!B109</f>
        <v>10375.656346713438</v>
      </c>
      <c r="C109" s="11">
        <f>+'SCC x Atuacao = Comércio'!C109+'SCC x Atuacao = Serv. Indústria'!C109</f>
        <v>14972.430759190926</v>
      </c>
      <c r="D109" s="11">
        <f>+'SCC x Atuacao = Comércio'!D109+'SCC x Atuacao = Serv. Indústria'!D109</f>
        <v>70311.563406906906</v>
      </c>
      <c r="E109" s="11">
        <f>+'SCC x Atuacao = Comércio'!E109+'SCC x Atuacao = Serv. Indústria'!E109</f>
        <v>1462.61411159107</v>
      </c>
      <c r="F109" s="11">
        <f>+'SCC x Atuacao = Comércio'!F109+'SCC x Atuacao = Serv. Indústria'!F109</f>
        <v>54003.464123387275</v>
      </c>
      <c r="G109" s="11">
        <f>+'SCC x Atuacao = Comércio'!G109+'SCC x Atuacao = Serv. Indústria'!G109</f>
        <v>3796.3316238288849</v>
      </c>
      <c r="H109" s="11">
        <f>+'SCC x Atuacao = Comércio'!H109+'SCC x Atuacao = Serv. Indústria'!H109</f>
        <v>2203.1831484047816</v>
      </c>
      <c r="I109" s="11">
        <f>+'SCC x Atuacao = Comércio'!I109+'SCC x Atuacao = Serv. Indústria'!I109</f>
        <v>5170.5386860006201</v>
      </c>
      <c r="J109" s="11">
        <f>+'SCC x Atuacao = Comércio'!J109+'SCC x Atuacao = Serv. Indústria'!J109</f>
        <v>1840.7391902724398</v>
      </c>
      <c r="K109" s="11">
        <f>+'SCC x Atuacao = Comércio'!K109+'SCC x Atuacao = Serv. Indústria'!K109</f>
        <v>13780.891588342818</v>
      </c>
      <c r="L109" s="154">
        <f t="shared" si="3"/>
        <v>177917.41298463914</v>
      </c>
      <c r="N109" s="124" t="s">
        <v>537</v>
      </c>
      <c r="O109" s="21">
        <f>+B109/'Total x Ano'!$E$30</f>
        <v>1.4435363463798065E-4</v>
      </c>
      <c r="P109" s="21">
        <f>+C109/'Total x Ano'!$E$30</f>
        <v>2.0830728459306816E-4</v>
      </c>
      <c r="Q109" s="21">
        <f>+D109/'Total x Ano'!$E$30</f>
        <v>9.7822531854390555E-4</v>
      </c>
      <c r="R109" s="21">
        <f>+E109/'Total x Ano'!$E$30</f>
        <v>2.0348945264349473E-5</v>
      </c>
      <c r="S109" s="21">
        <f>+F109/'Total x Ano'!$E$30</f>
        <v>7.5133524750191371E-4</v>
      </c>
      <c r="T109" s="21">
        <f>+G109/'Total x Ano'!$E$30</f>
        <v>5.2817311009379565E-5</v>
      </c>
      <c r="U109" s="21">
        <f>+H109/'Total x Ano'!$E$30</f>
        <v>3.0652277274595778E-5</v>
      </c>
      <c r="V109" s="21">
        <f>+I109/'Total x Ano'!$E$30</f>
        <v>7.1936273467355257E-5</v>
      </c>
      <c r="W109" s="21">
        <f>+J109/'Total x Ano'!$E$30</f>
        <v>2.5609694814204979E-5</v>
      </c>
      <c r="X109" s="21">
        <f>+K109/'Total x Ano'!$E$30</f>
        <v>1.9172972994227892E-4</v>
      </c>
      <c r="Y109" s="21">
        <f>+L109/'Total x Ano'!$E$30</f>
        <v>2.4753157170490318E-3</v>
      </c>
    </row>
    <row r="110" spans="1:25" x14ac:dyDescent="0.25">
      <c r="A110" s="1" t="s">
        <v>538</v>
      </c>
      <c r="B110" s="11">
        <f>+'SCC x Atuacao = Comércio'!B110+'SCC x Atuacao = Serv. Indústria'!B110</f>
        <v>64978.904786940067</v>
      </c>
      <c r="C110" s="11">
        <f>+'SCC x Atuacao = Comércio'!C110+'SCC x Atuacao = Serv. Indústria'!C110</f>
        <v>56643.583393473149</v>
      </c>
      <c r="D110" s="11">
        <f>+'SCC x Atuacao = Comércio'!D110+'SCC x Atuacao = Serv. Indústria'!D110</f>
        <v>349982.61793472845</v>
      </c>
      <c r="E110" s="11">
        <f>+'SCC x Atuacao = Comércio'!E110+'SCC x Atuacao = Serv. Indústria'!E110</f>
        <v>1757.7135117657081</v>
      </c>
      <c r="F110" s="11">
        <f>+'SCC x Atuacao = Comércio'!F110+'SCC x Atuacao = Serv. Indústria'!F110</f>
        <v>328793.75542319298</v>
      </c>
      <c r="G110" s="11">
        <f>+'SCC x Atuacao = Comércio'!G110+'SCC x Atuacao = Serv. Indústria'!G110</f>
        <v>19764.086891076724</v>
      </c>
      <c r="H110" s="11">
        <f>+'SCC x Atuacao = Comércio'!H110+'SCC x Atuacao = Serv. Indústria'!H110</f>
        <v>37372.297310561436</v>
      </c>
      <c r="I110" s="11">
        <f>+'SCC x Atuacao = Comércio'!I110+'SCC x Atuacao = Serv. Indústria'!I110</f>
        <v>21909.880669110917</v>
      </c>
      <c r="J110" s="11">
        <f>+'SCC x Atuacao = Comércio'!J110+'SCC x Atuacao = Serv. Indústria'!J110</f>
        <v>1458.6558737597102</v>
      </c>
      <c r="K110" s="11">
        <f>+'SCC x Atuacao = Comércio'!K110+'SCC x Atuacao = Serv. Indústria'!K110</f>
        <v>94782.090673635743</v>
      </c>
      <c r="L110" s="154">
        <f t="shared" si="3"/>
        <v>977443.5864682449</v>
      </c>
      <c r="N110" s="124" t="s">
        <v>538</v>
      </c>
      <c r="O110" s="21">
        <f>+B110/'Total x Ano'!$E$30</f>
        <v>9.0403351531214121E-4</v>
      </c>
      <c r="P110" s="21">
        <f>+C110/'Total x Ano'!$E$30</f>
        <v>7.8806649608797422E-4</v>
      </c>
      <c r="Q110" s="21">
        <f>+D110/'Total x Ano'!$E$30</f>
        <v>4.8692112836791019E-3</v>
      </c>
      <c r="R110" s="21">
        <f>+E110/'Total x Ano'!$E$30</f>
        <v>2.4454581531706226E-5</v>
      </c>
      <c r="S110" s="21">
        <f>+F110/'Total x Ano'!$E$30</f>
        <v>4.5744165049031596E-3</v>
      </c>
      <c r="T110" s="21">
        <f>+G110/'Total x Ano'!$E$30</f>
        <v>2.7497226996454113E-4</v>
      </c>
      <c r="U110" s="21">
        <f>+H110/'Total x Ano'!$E$30</f>
        <v>5.1995042735389189E-4</v>
      </c>
      <c r="V110" s="21">
        <f>+I110/'Total x Ano'!$E$30</f>
        <v>3.0482610481527968E-4</v>
      </c>
      <c r="W110" s="21">
        <f>+J110/'Total x Ano'!$E$30</f>
        <v>2.0293875397092417E-5</v>
      </c>
      <c r="X110" s="21">
        <f>+K110/'Total x Ano'!$E$30</f>
        <v>1.3186769906522473E-3</v>
      </c>
      <c r="Y110" s="21">
        <f>+L110/'Total x Ano'!$E$30</f>
        <v>1.3598902049697137E-2</v>
      </c>
    </row>
    <row r="111" spans="1:25" x14ac:dyDescent="0.25">
      <c r="A111" s="1" t="s">
        <v>539</v>
      </c>
      <c r="B111" s="11">
        <f>+'SCC x Atuacao = Comércio'!B111+'SCC x Atuacao = Serv. Indústria'!B111</f>
        <v>20919.541353067121</v>
      </c>
      <c r="C111" s="11">
        <f>+'SCC x Atuacao = Comércio'!C111+'SCC x Atuacao = Serv. Indústria'!C111</f>
        <v>8957.0717155577295</v>
      </c>
      <c r="D111" s="11">
        <f>+'SCC x Atuacao = Comércio'!D111+'SCC x Atuacao = Serv. Indústria'!D111</f>
        <v>172269.12866035363</v>
      </c>
      <c r="E111" s="11">
        <f>+'SCC x Atuacao = Comércio'!E111+'SCC x Atuacao = Serv. Indústria'!E111</f>
        <v>1175.9380196788677</v>
      </c>
      <c r="F111" s="11">
        <f>+'SCC x Atuacao = Comércio'!F111+'SCC x Atuacao = Serv. Indústria'!F111</f>
        <v>90725.871212722821</v>
      </c>
      <c r="G111" s="11">
        <f>+'SCC x Atuacao = Comércio'!G111+'SCC x Atuacao = Serv. Indústria'!G111</f>
        <v>11241.985496403588</v>
      </c>
      <c r="H111" s="11">
        <f>+'SCC x Atuacao = Comércio'!H111+'SCC x Atuacao = Serv. Indústria'!H111</f>
        <v>7987.0802574618983</v>
      </c>
      <c r="I111" s="11">
        <f>+'SCC x Atuacao = Comércio'!I111+'SCC x Atuacao = Serv. Indústria'!I111</f>
        <v>6232.8919565313417</v>
      </c>
      <c r="J111" s="11">
        <f>+'SCC x Atuacao = Comércio'!J111+'SCC x Atuacao = Serv. Indústria'!J111</f>
        <v>2506.6121551831743</v>
      </c>
      <c r="K111" s="11">
        <f>+'SCC x Atuacao = Comércio'!K111+'SCC x Atuacao = Serv. Indústria'!K111</f>
        <v>41866.365247803828</v>
      </c>
      <c r="L111" s="154">
        <f t="shared" si="3"/>
        <v>363882.48607476393</v>
      </c>
      <c r="N111" s="124" t="s">
        <v>539</v>
      </c>
      <c r="O111" s="21">
        <f>+B111/'Total x Ano'!$E$30</f>
        <v>2.910477880497001E-4</v>
      </c>
      <c r="P111" s="21">
        <f>+C111/'Total x Ano'!$E$30</f>
        <v>1.2461725934700732E-4</v>
      </c>
      <c r="Q111" s="21">
        <f>+D111/'Total x Ano'!$E$30</f>
        <v>2.3967327007622971E-3</v>
      </c>
      <c r="R111" s="21">
        <f>+E111/'Total x Ano'!$E$30</f>
        <v>1.6360500153168968E-5</v>
      </c>
      <c r="S111" s="21">
        <f>+F111/'Total x Ano'!$E$30</f>
        <v>1.2622439321057814E-3</v>
      </c>
      <c r="T111" s="21">
        <f>+G111/'Total x Ano'!$E$30</f>
        <v>1.5640663228667565E-4</v>
      </c>
      <c r="U111" s="21">
        <f>+H111/'Total x Ano'!$E$30</f>
        <v>1.1112203669651151E-4</v>
      </c>
      <c r="V111" s="21">
        <f>+I111/'Total x Ano'!$E$30</f>
        <v>8.6716500447331485E-5</v>
      </c>
      <c r="W111" s="21">
        <f>+J111/'Total x Ano'!$E$30</f>
        <v>3.4873801052889355E-5</v>
      </c>
      <c r="X111" s="21">
        <f>+K111/'Total x Ano'!$E$30</f>
        <v>5.8247515054949415E-4</v>
      </c>
      <c r="Y111" s="21">
        <f>+L111/'Total x Ano'!$E$30</f>
        <v>5.0625963014508564E-3</v>
      </c>
    </row>
    <row r="112" spans="1:25" x14ac:dyDescent="0.25">
      <c r="A112" s="1" t="s">
        <v>540</v>
      </c>
      <c r="B112" s="11">
        <f>+'SCC x Atuacao = Comércio'!B112+'SCC x Atuacao = Serv. Indústria'!B112</f>
        <v>8765.9482974547645</v>
      </c>
      <c r="C112" s="11">
        <f>+'SCC x Atuacao = Comércio'!C112+'SCC x Atuacao = Serv. Indústria'!C112</f>
        <v>8765.3190138880527</v>
      </c>
      <c r="D112" s="11">
        <f>+'SCC x Atuacao = Comércio'!D112+'SCC x Atuacao = Serv. Indústria'!D112</f>
        <v>193885.84887105032</v>
      </c>
      <c r="E112" s="11">
        <f>+'SCC x Atuacao = Comércio'!E112+'SCC x Atuacao = Serv. Indústria'!E112</f>
        <v>4267.1556216047493</v>
      </c>
      <c r="F112" s="11">
        <f>+'SCC x Atuacao = Comércio'!F112+'SCC x Atuacao = Serv. Indústria'!F112</f>
        <v>80921.224370904121</v>
      </c>
      <c r="G112" s="11">
        <f>+'SCC x Atuacao = Comércio'!G112+'SCC x Atuacao = Serv. Indústria'!G112</f>
        <v>6693.8313192527139</v>
      </c>
      <c r="H112" s="11">
        <f>+'SCC x Atuacao = Comércio'!H112+'SCC x Atuacao = Serv. Indústria'!H112</f>
        <v>4291.2504980603717</v>
      </c>
      <c r="I112" s="11">
        <f>+'SCC x Atuacao = Comércio'!I112+'SCC x Atuacao = Serv. Indústria'!I112</f>
        <v>8728.7951563999595</v>
      </c>
      <c r="J112" s="11">
        <f>+'SCC x Atuacao = Comércio'!J112+'SCC x Atuacao = Serv. Indústria'!J112</f>
        <v>246.96523981281089</v>
      </c>
      <c r="K112" s="11">
        <f>+'SCC x Atuacao = Comércio'!K112+'SCC x Atuacao = Serv. Indústria'!K112</f>
        <v>19893.871692214805</v>
      </c>
      <c r="L112" s="154">
        <f t="shared" si="3"/>
        <v>336460.21008064266</v>
      </c>
      <c r="N112" s="124" t="s">
        <v>540</v>
      </c>
      <c r="O112" s="21">
        <f>+B112/'Total x Ano'!$E$30</f>
        <v>1.2195821213633745E-4</v>
      </c>
      <c r="P112" s="21">
        <f>+C112/'Total x Ano'!$E$30</f>
        <v>1.219494570882675E-4</v>
      </c>
      <c r="Q112" s="21">
        <f>+D112/'Total x Ano'!$E$30</f>
        <v>2.697480145270209E-3</v>
      </c>
      <c r="R112" s="21">
        <f>+E112/'Total x Ano'!$E$30</f>
        <v>5.936775496035516E-5</v>
      </c>
      <c r="S112" s="21">
        <f>+F112/'Total x Ano'!$E$30</f>
        <v>1.1258345946466967E-3</v>
      </c>
      <c r="T112" s="21">
        <f>+G112/'Total x Ano'!$E$30</f>
        <v>9.3129422206986829E-5</v>
      </c>
      <c r="U112" s="21">
        <f>+H112/'Total x Ano'!$E$30</f>
        <v>5.9702980306713503E-5</v>
      </c>
      <c r="V112" s="21">
        <f>+I112/'Total x Ano'!$E$30</f>
        <v>1.2144131076930466E-4</v>
      </c>
      <c r="W112" s="21">
        <f>+J112/'Total x Ano'!$E$30</f>
        <v>3.4359590183913779E-6</v>
      </c>
      <c r="X112" s="21">
        <f>+K112/'Total x Ano'!$E$30</f>
        <v>2.767779299766891E-4</v>
      </c>
      <c r="Y112" s="21">
        <f>+L112/'Total x Ano'!$E$30</f>
        <v>4.6810777663799513E-3</v>
      </c>
    </row>
    <row r="113" spans="1:25" x14ac:dyDescent="0.25">
      <c r="A113" s="1" t="s">
        <v>541</v>
      </c>
      <c r="B113" s="11">
        <f>+'SCC x Atuacao = Comércio'!B113+'SCC x Atuacao = Serv. Indústria'!B113</f>
        <v>322344.95620499813</v>
      </c>
      <c r="C113" s="11">
        <f>+'SCC x Atuacao = Comércio'!C113+'SCC x Atuacao = Serv. Indústria'!C113</f>
        <v>57311.575762653891</v>
      </c>
      <c r="D113" s="11">
        <f>+'SCC x Atuacao = Comércio'!D113+'SCC x Atuacao = Serv. Indústria'!D113</f>
        <v>374517.70002085192</v>
      </c>
      <c r="E113" s="11">
        <f>+'SCC x Atuacao = Comércio'!E113+'SCC x Atuacao = Serv. Indústria'!E113</f>
        <v>4276.3267443860605</v>
      </c>
      <c r="F113" s="11">
        <f>+'SCC x Atuacao = Comércio'!F113+'SCC x Atuacao = Serv. Indústria'!F113</f>
        <v>489351.89131405618</v>
      </c>
      <c r="G113" s="11">
        <f>+'SCC x Atuacao = Comércio'!G113+'SCC x Atuacao = Serv. Indústria'!G113</f>
        <v>25126.439332391681</v>
      </c>
      <c r="H113" s="11">
        <f>+'SCC x Atuacao = Comércio'!H113+'SCC x Atuacao = Serv. Indústria'!H113</f>
        <v>23560.293651579283</v>
      </c>
      <c r="I113" s="11">
        <f>+'SCC x Atuacao = Comércio'!I113+'SCC x Atuacao = Serv. Indústria'!I113</f>
        <v>31429.215902793829</v>
      </c>
      <c r="J113" s="11">
        <f>+'SCC x Atuacao = Comércio'!J113+'SCC x Atuacao = Serv. Indústria'!J113</f>
        <v>1267.566091603223</v>
      </c>
      <c r="K113" s="11">
        <f>+'SCC x Atuacao = Comércio'!K113+'SCC x Atuacao = Serv. Indústria'!K113</f>
        <v>160162.96387732387</v>
      </c>
      <c r="L113" s="154">
        <f t="shared" si="3"/>
        <v>1489348.9289026379</v>
      </c>
      <c r="N113" s="124" t="s">
        <v>541</v>
      </c>
      <c r="O113" s="21">
        <f>+B113/'Total x Ano'!$E$30</f>
        <v>4.4846961464901835E-3</v>
      </c>
      <c r="P113" s="21">
        <f>+C113/'Total x Ano'!$E$30</f>
        <v>7.9736008901158911E-4</v>
      </c>
      <c r="Q113" s="21">
        <f>+D113/'Total x Ano'!$E$30</f>
        <v>5.2105610891200853E-3</v>
      </c>
      <c r="R113" s="21">
        <f>+E113/'Total x Ano'!$E$30</f>
        <v>5.9495350252927931E-5</v>
      </c>
      <c r="S113" s="21">
        <f>+F113/'Total x Ano'!$E$30</f>
        <v>6.8082174050155108E-3</v>
      </c>
      <c r="T113" s="21">
        <f>+G113/'Total x Ano'!$E$30</f>
        <v>3.4957719511309393E-4</v>
      </c>
      <c r="U113" s="21">
        <f>+H113/'Total x Ano'!$E$30</f>
        <v>3.2778784378502531E-4</v>
      </c>
      <c r="V113" s="21">
        <f>+I113/'Total x Ano'!$E$30</f>
        <v>4.3726598084825862E-4</v>
      </c>
      <c r="W113" s="21">
        <f>+J113/'Total x Ano'!$E$30</f>
        <v>1.7635296154035042E-5</v>
      </c>
      <c r="X113" s="21">
        <f>+K113/'Total x Ano'!$E$30</f>
        <v>2.2283029812766261E-3</v>
      </c>
      <c r="Y113" s="21">
        <f>+L113/'Total x Ano'!$E$30</f>
        <v>2.0720899377067333E-2</v>
      </c>
    </row>
    <row r="114" spans="1:25" x14ac:dyDescent="0.25">
      <c r="A114" s="1" t="s">
        <v>542</v>
      </c>
      <c r="B114" s="11">
        <f>+'SCC x Atuacao = Comércio'!B114+'SCC x Atuacao = Serv. Indústria'!B114</f>
        <v>6096.0636202676969</v>
      </c>
      <c r="C114" s="11">
        <f>+'SCC x Atuacao = Comércio'!C114+'SCC x Atuacao = Serv. Indústria'!C114</f>
        <v>2341.1912454030703</v>
      </c>
      <c r="D114" s="11">
        <f>+'SCC x Atuacao = Comércio'!D114+'SCC x Atuacao = Serv. Indústria'!D114</f>
        <v>139691.34762959086</v>
      </c>
      <c r="E114" s="11">
        <f>+'SCC x Atuacao = Comércio'!E114+'SCC x Atuacao = Serv. Indústria'!E114</f>
        <v>2085.9271317578982</v>
      </c>
      <c r="F114" s="11">
        <f>+'SCC x Atuacao = Comércio'!F114+'SCC x Atuacao = Serv. Indústria'!F114</f>
        <v>57115.673458439429</v>
      </c>
      <c r="G114" s="11">
        <f>+'SCC x Atuacao = Comércio'!G114+'SCC x Atuacao = Serv. Indústria'!G114</f>
        <v>6562.0414623299748</v>
      </c>
      <c r="H114" s="11">
        <f>+'SCC x Atuacao = Comércio'!H114+'SCC x Atuacao = Serv. Indústria'!H114</f>
        <v>3008.0635456678488</v>
      </c>
      <c r="I114" s="11">
        <f>+'SCC x Atuacao = Comércio'!I114+'SCC x Atuacao = Serv. Indústria'!I114</f>
        <v>3597.1473623496749</v>
      </c>
      <c r="J114" s="11">
        <f>+'SCC x Atuacao = Comércio'!J114+'SCC x Atuacao = Serv. Indústria'!J114</f>
        <v>110.3841965408473</v>
      </c>
      <c r="K114" s="11">
        <f>+'SCC x Atuacao = Comércio'!K114+'SCC x Atuacao = Serv. Indústria'!K114</f>
        <v>12450.516509135123</v>
      </c>
      <c r="L114" s="154">
        <f t="shared" si="3"/>
        <v>233058.3561614824</v>
      </c>
      <c r="N114" s="124" t="s">
        <v>542</v>
      </c>
      <c r="O114" s="21">
        <f>+B114/'Total x Ano'!$E$30</f>
        <v>8.4812845680721821E-5</v>
      </c>
      <c r="P114" s="21">
        <f>+C114/'Total x Ano'!$E$30</f>
        <v>3.2572345725733746E-5</v>
      </c>
      <c r="Q114" s="21">
        <f>+D114/'Total x Ano'!$E$30</f>
        <v>1.9434870512260647E-3</v>
      </c>
      <c r="R114" s="21">
        <f>+E114/'Total x Ano'!$E$30</f>
        <v>2.9020926772946719E-5</v>
      </c>
      <c r="S114" s="21">
        <f>+F114/'Total x Ano'!$E$30</f>
        <v>7.9463455448130658E-4</v>
      </c>
      <c r="T114" s="21">
        <f>+G114/'Total x Ano'!$E$30</f>
        <v>9.1295866408731908E-5</v>
      </c>
      <c r="U114" s="21">
        <f>+H114/'Total x Ano'!$E$30</f>
        <v>4.185035544057018E-5</v>
      </c>
      <c r="V114" s="21">
        <f>+I114/'Total x Ano'!$E$30</f>
        <v>5.0046115516160136E-5</v>
      </c>
      <c r="W114" s="21">
        <f>+J114/'Total x Ano'!$E$30</f>
        <v>1.5357447707211157E-6</v>
      </c>
      <c r="X114" s="21">
        <f>+K114/'Total x Ano'!$E$30</f>
        <v>1.732205897300307E-4</v>
      </c>
      <c r="Y114" s="21">
        <f>+L114/'Total x Ano'!$E$30</f>
        <v>3.2424763957529875E-3</v>
      </c>
    </row>
    <row r="115" spans="1:25" x14ac:dyDescent="0.25">
      <c r="A115" s="1" t="s">
        <v>543</v>
      </c>
      <c r="B115" s="11">
        <f>+'SCC x Atuacao = Comércio'!B115+'SCC x Atuacao = Serv. Indústria'!B115</f>
        <v>17882.041283861359</v>
      </c>
      <c r="C115" s="11">
        <f>+'SCC x Atuacao = Comércio'!C115+'SCC x Atuacao = Serv. Indústria'!C115</f>
        <v>4312.7770876325076</v>
      </c>
      <c r="D115" s="11">
        <f>+'SCC x Atuacao = Comércio'!D115+'SCC x Atuacao = Serv. Indústria'!D115</f>
        <v>100281.95568831734</v>
      </c>
      <c r="E115" s="11">
        <f>+'SCC x Atuacao = Comércio'!E115+'SCC x Atuacao = Serv. Indústria'!E115</f>
        <v>6191.92096726404</v>
      </c>
      <c r="F115" s="11">
        <f>+'SCC x Atuacao = Comércio'!F115+'SCC x Atuacao = Serv. Indústria'!F115</f>
        <v>63123.835778673922</v>
      </c>
      <c r="G115" s="11">
        <f>+'SCC x Atuacao = Comércio'!G115+'SCC x Atuacao = Serv. Indústria'!G115</f>
        <v>8016.8715554409046</v>
      </c>
      <c r="H115" s="11">
        <f>+'SCC x Atuacao = Comércio'!H115+'SCC x Atuacao = Serv. Indústria'!H115</f>
        <v>5560.7833530618</v>
      </c>
      <c r="I115" s="11">
        <f>+'SCC x Atuacao = Comércio'!I115+'SCC x Atuacao = Serv. Indústria'!I115</f>
        <v>842.54764245043202</v>
      </c>
      <c r="J115" s="11">
        <f>+'SCC x Atuacao = Comércio'!J115+'SCC x Atuacao = Serv. Indústria'!J115</f>
        <v>69.027719635216499</v>
      </c>
      <c r="K115" s="11">
        <f>+'SCC x Atuacao = Comércio'!K115+'SCC x Atuacao = Serv. Indústria'!K115</f>
        <v>20088.98107866642</v>
      </c>
      <c r="L115" s="154">
        <f t="shared" si="3"/>
        <v>226370.74215500397</v>
      </c>
      <c r="N115" s="124" t="s">
        <v>543</v>
      </c>
      <c r="O115" s="21">
        <f>+B115/'Total x Ano'!$E$30</f>
        <v>2.4878789040555163E-4</v>
      </c>
      <c r="P115" s="21">
        <f>+C115/'Total x Ano'!$E$30</f>
        <v>6.0002473788596429E-5</v>
      </c>
      <c r="Q115" s="21">
        <f>+D115/'Total x Ano'!$E$30</f>
        <v>1.3951950901688181E-3</v>
      </c>
      <c r="R115" s="21">
        <f>+E115/'Total x Ano'!$E$30</f>
        <v>8.6146482414947248E-5</v>
      </c>
      <c r="S115" s="21">
        <f>+F115/'Total x Ano'!$E$30</f>
        <v>8.7822445370686595E-4</v>
      </c>
      <c r="T115" s="21">
        <f>+G115/'Total x Ano'!$E$30</f>
        <v>1.1153651477868266E-4</v>
      </c>
      <c r="U115" s="21">
        <f>+H115/'Total x Ano'!$E$30</f>
        <v>7.7365639495482612E-5</v>
      </c>
      <c r="V115" s="21">
        <f>+I115/'Total x Ano'!$E$30</f>
        <v>1.1722132121492934E-5</v>
      </c>
      <c r="W115" s="21">
        <f>+J115/'Total x Ano'!$E$30</f>
        <v>9.6036355553268672E-7</v>
      </c>
      <c r="X115" s="21">
        <f>+K115/'Total x Ano'!$E$30</f>
        <v>2.7949243286162691E-4</v>
      </c>
      <c r="Y115" s="21">
        <f>+L115/'Total x Ano'!$E$30</f>
        <v>3.1494334732975978E-3</v>
      </c>
    </row>
    <row r="116" spans="1:25" x14ac:dyDescent="0.25">
      <c r="A116" s="1" t="s">
        <v>544</v>
      </c>
      <c r="B116" s="11">
        <f>+'SCC x Atuacao = Comércio'!B116+'SCC x Atuacao = Serv. Indústria'!B116</f>
        <v>109736.7629193755</v>
      </c>
      <c r="C116" s="11">
        <f>+'SCC x Atuacao = Comércio'!C116+'SCC x Atuacao = Serv. Indústria'!C116</f>
        <v>49434.837031123607</v>
      </c>
      <c r="D116" s="11">
        <f>+'SCC x Atuacao = Comércio'!D116+'SCC x Atuacao = Serv. Indústria'!D116</f>
        <v>520846.11355624627</v>
      </c>
      <c r="E116" s="11">
        <f>+'SCC x Atuacao = Comércio'!E116+'SCC x Atuacao = Serv. Indústria'!E116</f>
        <v>5605.8137363087553</v>
      </c>
      <c r="F116" s="11">
        <f>+'SCC x Atuacao = Comércio'!F116+'SCC x Atuacao = Serv. Indústria'!F116</f>
        <v>428884.61281690822</v>
      </c>
      <c r="G116" s="11">
        <f>+'SCC x Atuacao = Comércio'!G116+'SCC x Atuacao = Serv. Indústria'!G116</f>
        <v>50576.854640925303</v>
      </c>
      <c r="H116" s="11">
        <f>+'SCC x Atuacao = Comércio'!H116+'SCC x Atuacao = Serv. Indústria'!H116</f>
        <v>33110.798871162253</v>
      </c>
      <c r="I116" s="11">
        <f>+'SCC x Atuacao = Comércio'!I116+'SCC x Atuacao = Serv. Indústria'!I116</f>
        <v>33425.120499637575</v>
      </c>
      <c r="J116" s="11">
        <f>+'SCC x Atuacao = Comércio'!J116+'SCC x Atuacao = Serv. Indústria'!J116</f>
        <v>3889.2912180905505</v>
      </c>
      <c r="K116" s="11">
        <f>+'SCC x Atuacao = Comércio'!K116+'SCC x Atuacao = Serv. Indústria'!K116</f>
        <v>188313.28633736758</v>
      </c>
      <c r="L116" s="154">
        <f t="shared" si="3"/>
        <v>1423823.4916271458</v>
      </c>
      <c r="N116" s="124" t="s">
        <v>544</v>
      </c>
      <c r="O116" s="21">
        <f>+B116/'Total x Ano'!$E$30</f>
        <v>1.526737205963452E-3</v>
      </c>
      <c r="P116" s="21">
        <f>+C116/'Total x Ano'!$E$30</f>
        <v>6.8777320342142427E-4</v>
      </c>
      <c r="Q116" s="21">
        <f>+D116/'Total x Ano'!$E$30</f>
        <v>7.2463878010692075E-3</v>
      </c>
      <c r="R116" s="21">
        <f>+E116/'Total x Ano'!$E$30</f>
        <v>7.799213475261382E-5</v>
      </c>
      <c r="S116" s="21">
        <f>+F116/'Total x Ano'!$E$30</f>
        <v>5.9669528973976208E-3</v>
      </c>
      <c r="T116" s="21">
        <f>+G116/'Total x Ano'!$E$30</f>
        <v>7.0366177830157365E-4</v>
      </c>
      <c r="U116" s="21">
        <f>+H116/'Total x Ano'!$E$30</f>
        <v>4.6066137920358261E-4</v>
      </c>
      <c r="V116" s="21">
        <f>+I116/'Total x Ano'!$E$30</f>
        <v>4.6503444901232913E-4</v>
      </c>
      <c r="W116" s="21">
        <f>+J116/'Total x Ano'!$E$30</f>
        <v>5.4110632111942293E-5</v>
      </c>
      <c r="X116" s="21">
        <f>+K116/'Total x Ano'!$E$30</f>
        <v>2.6199506252953743E-3</v>
      </c>
      <c r="Y116" s="21">
        <f>+L116/'Total x Ano'!$E$30</f>
        <v>1.9809262106529123E-2</v>
      </c>
    </row>
    <row r="117" spans="1:25" x14ac:dyDescent="0.25">
      <c r="A117" s="1" t="s">
        <v>545</v>
      </c>
      <c r="B117" s="11">
        <f>+'SCC x Atuacao = Comércio'!B117+'SCC x Atuacao = Serv. Indústria'!B117</f>
        <v>554427.44103554019</v>
      </c>
      <c r="C117" s="11">
        <f>+'SCC x Atuacao = Comércio'!C117+'SCC x Atuacao = Serv. Indústria'!C117</f>
        <v>106080.65929743701</v>
      </c>
      <c r="D117" s="11">
        <f>+'SCC x Atuacao = Comércio'!D117+'SCC x Atuacao = Serv. Indústria'!D117</f>
        <v>1486049.4332646003</v>
      </c>
      <c r="E117" s="11">
        <f>+'SCC x Atuacao = Comércio'!E117+'SCC x Atuacao = Serv. Indústria'!E117</f>
        <v>23856.058253340347</v>
      </c>
      <c r="F117" s="11">
        <f>+'SCC x Atuacao = Comércio'!F117+'SCC x Atuacao = Serv. Indústria'!F117</f>
        <v>1217589.0893792422</v>
      </c>
      <c r="G117" s="11">
        <f>+'SCC x Atuacao = Comércio'!G117+'SCC x Atuacao = Serv. Indústria'!G117</f>
        <v>142325.81161689083</v>
      </c>
      <c r="H117" s="11">
        <f>+'SCC x Atuacao = Comércio'!H117+'SCC x Atuacao = Serv. Indústria'!H117</f>
        <v>85302.830408454291</v>
      </c>
      <c r="I117" s="11">
        <f>+'SCC x Atuacao = Comércio'!I117+'SCC x Atuacao = Serv. Indústria'!I117</f>
        <v>79329.99392100882</v>
      </c>
      <c r="J117" s="11">
        <f>+'SCC x Atuacao = Comércio'!J117+'SCC x Atuacao = Serv. Indústria'!J117</f>
        <v>48518.895358269241</v>
      </c>
      <c r="K117" s="11">
        <f>+'SCC x Atuacao = Comércio'!K117+'SCC x Atuacao = Serv. Indústria'!K117</f>
        <v>333423.72044504131</v>
      </c>
      <c r="L117" s="154">
        <f t="shared" si="3"/>
        <v>4076903.932979824</v>
      </c>
      <c r="N117" s="124" t="s">
        <v>545</v>
      </c>
      <c r="O117" s="21">
        <f>+B117/'Total x Ano'!$E$30</f>
        <v>7.7135955145494128E-3</v>
      </c>
      <c r="P117" s="21">
        <f>+C117/'Total x Ano'!$E$30</f>
        <v>1.4758708483274764E-3</v>
      </c>
      <c r="Q117" s="21">
        <f>+D117/'Total x Ano'!$E$30</f>
        <v>2.0674994407597739E-2</v>
      </c>
      <c r="R117" s="21">
        <f>+E117/'Total x Ano'!$E$30</f>
        <v>3.3190273481791769E-4</v>
      </c>
      <c r="S117" s="21">
        <f>+F117/'Total x Ano'!$E$30</f>
        <v>1.6939979956363625E-2</v>
      </c>
      <c r="T117" s="21">
        <f>+G117/'Total x Ano'!$E$30</f>
        <v>1.9801396194281794E-3</v>
      </c>
      <c r="U117" s="21">
        <f>+H117/'Total x Ano'!$E$30</f>
        <v>1.1867946665627674E-3</v>
      </c>
      <c r="V117" s="21">
        <f>+I117/'Total x Ano'!$E$30</f>
        <v>1.1036962458701612E-3</v>
      </c>
      <c r="W117" s="21">
        <f>+J117/'Total x Ano'!$E$30</f>
        <v>6.7502996047132395E-4</v>
      </c>
      <c r="X117" s="21">
        <f>+K117/'Total x Ano'!$E$30</f>
        <v>4.6388319266188402E-3</v>
      </c>
      <c r="Y117" s="21">
        <f>+L117/'Total x Ano'!$E$30</f>
        <v>5.6720835880607438E-2</v>
      </c>
    </row>
    <row r="118" spans="1:25" x14ac:dyDescent="0.25">
      <c r="A118" s="1" t="s">
        <v>546</v>
      </c>
      <c r="B118" s="11">
        <f>+'SCC x Atuacao = Comércio'!B118+'SCC x Atuacao = Serv. Indústria'!B118</f>
        <v>40194.515606538043</v>
      </c>
      <c r="C118" s="11">
        <f>+'SCC x Atuacao = Comércio'!C118+'SCC x Atuacao = Serv. Indústria'!C118</f>
        <v>10722.348378597626</v>
      </c>
      <c r="D118" s="11">
        <f>+'SCC x Atuacao = Comércio'!D118+'SCC x Atuacao = Serv. Indústria'!D118</f>
        <v>360446.62930601026</v>
      </c>
      <c r="E118" s="11">
        <f>+'SCC x Atuacao = Comércio'!E118+'SCC x Atuacao = Serv. Indústria'!E118</f>
        <v>552.80000672735366</v>
      </c>
      <c r="F118" s="11">
        <f>+'SCC x Atuacao = Comércio'!F118+'SCC x Atuacao = Serv. Indústria'!F118</f>
        <v>293529.37084421021</v>
      </c>
      <c r="G118" s="11">
        <f>+'SCC x Atuacao = Comércio'!G118+'SCC x Atuacao = Serv. Indústria'!G118</f>
        <v>25253.154591105947</v>
      </c>
      <c r="H118" s="11">
        <f>+'SCC x Atuacao = Comércio'!H118+'SCC x Atuacao = Serv. Indústria'!H118</f>
        <v>16465.666733345901</v>
      </c>
      <c r="I118" s="11">
        <f>+'SCC x Atuacao = Comércio'!I118+'SCC x Atuacao = Serv. Indústria'!I118</f>
        <v>29357.700385955322</v>
      </c>
      <c r="J118" s="11">
        <f>+'SCC x Atuacao = Comércio'!J118+'SCC x Atuacao = Serv. Indústria'!J118</f>
        <v>664.12997739334594</v>
      </c>
      <c r="K118" s="11">
        <f>+'SCC x Atuacao = Comércio'!K118+'SCC x Atuacao = Serv. Indústria'!K118</f>
        <v>72302.257822265383</v>
      </c>
      <c r="L118" s="154">
        <f t="shared" si="3"/>
        <v>849488.57365214941</v>
      </c>
      <c r="N118" s="124" t="s">
        <v>546</v>
      </c>
      <c r="O118" s="21">
        <f>+B118/'Total x Ano'!$E$30</f>
        <v>5.592151692798402E-4</v>
      </c>
      <c r="P118" s="21">
        <f>+C118/'Total x Ano'!$E$30</f>
        <v>1.4917706490881472E-4</v>
      </c>
      <c r="Q118" s="21">
        <f>+D118/'Total x Ano'!$E$30</f>
        <v>5.0147941773161066E-3</v>
      </c>
      <c r="R118" s="21">
        <f>+E118/'Total x Ano'!$E$30</f>
        <v>7.6909534715141609E-6</v>
      </c>
      <c r="S118" s="21">
        <f>+F118/'Total x Ano'!$E$30</f>
        <v>4.0837928838866264E-3</v>
      </c>
      <c r="T118" s="21">
        <f>+G118/'Total x Ano'!$E$30</f>
        <v>3.5134014943118781E-4</v>
      </c>
      <c r="U118" s="21">
        <f>+H118/'Total x Ano'!$E$30</f>
        <v>2.2908226335474762E-4</v>
      </c>
      <c r="V118" s="21">
        <f>+I118/'Total x Ano'!$E$30</f>
        <v>4.0844555888436686E-4</v>
      </c>
      <c r="W118" s="21">
        <f>+J118/'Total x Ano'!$E$30</f>
        <v>9.2398565358360942E-6</v>
      </c>
      <c r="X118" s="21">
        <f>+K118/'Total x Ano'!$E$30</f>
        <v>1.0059212988952162E-3</v>
      </c>
      <c r="Y118" s="21">
        <f>+L118/'Total x Ano'!$E$30</f>
        <v>1.1818699375964256E-2</v>
      </c>
    </row>
    <row r="119" spans="1:25" x14ac:dyDescent="0.25">
      <c r="A119" s="1" t="s">
        <v>547</v>
      </c>
      <c r="B119" s="11">
        <f>+'SCC x Atuacao = Comércio'!B119+'SCC x Atuacao = Serv. Indústria'!B119</f>
        <v>462932.92471131659</v>
      </c>
      <c r="C119" s="11">
        <f>+'SCC x Atuacao = Comércio'!C119+'SCC x Atuacao = Serv. Indústria'!C119</f>
        <v>193149.56701903034</v>
      </c>
      <c r="D119" s="11">
        <f>+'SCC x Atuacao = Comércio'!D119+'SCC x Atuacao = Serv. Indústria'!D119</f>
        <v>7507102.7404956343</v>
      </c>
      <c r="E119" s="11">
        <f>+'SCC x Atuacao = Comércio'!E119+'SCC x Atuacao = Serv. Indústria'!E119</f>
        <v>61479.83730321825</v>
      </c>
      <c r="F119" s="11">
        <f>+'SCC x Atuacao = Comércio'!F119+'SCC x Atuacao = Serv. Indústria'!F119</f>
        <v>2311103.8798396681</v>
      </c>
      <c r="G119" s="11">
        <f>+'SCC x Atuacao = Comércio'!G119+'SCC x Atuacao = Serv. Indústria'!G119</f>
        <v>254506.8926193603</v>
      </c>
      <c r="H119" s="11">
        <f>+'SCC x Atuacao = Comércio'!H119+'SCC x Atuacao = Serv. Indústria'!H119</f>
        <v>110139.02185773017</v>
      </c>
      <c r="I119" s="11">
        <f>+'SCC x Atuacao = Comércio'!I119+'SCC x Atuacao = Serv. Indústria'!I119</f>
        <v>242896.62279251043</v>
      </c>
      <c r="J119" s="11">
        <f>+'SCC x Atuacao = Comércio'!J119+'SCC x Atuacao = Serv. Indústria'!J119</f>
        <v>166979.39434898534</v>
      </c>
      <c r="K119" s="11">
        <f>+'SCC x Atuacao = Comércio'!K119+'SCC x Atuacao = Serv. Indústria'!K119</f>
        <v>806397.0125855318</v>
      </c>
      <c r="L119" s="154">
        <f t="shared" si="3"/>
        <v>12116687.893572986</v>
      </c>
      <c r="N119" s="124" t="s">
        <v>547</v>
      </c>
      <c r="O119" s="21">
        <f>+B119/'Total x Ano'!$E$30</f>
        <v>6.4406576357780793E-3</v>
      </c>
      <c r="P119" s="21">
        <f>+C119/'Total x Ano'!$E$30</f>
        <v>2.6872364596752505E-3</v>
      </c>
      <c r="Q119" s="21">
        <f>+D119/'Total x Ano'!$E$30</f>
        <v>0.1044442423668506</v>
      </c>
      <c r="R119" s="21">
        <f>+E119/'Total x Ano'!$E$30</f>
        <v>8.5535195799757067E-4</v>
      </c>
      <c r="S119" s="21">
        <f>+F119/'Total x Ano'!$E$30</f>
        <v>3.2153748537216177E-2</v>
      </c>
      <c r="T119" s="21">
        <f>+G119/'Total x Ano'!$E$30</f>
        <v>3.5408839462633362E-3</v>
      </c>
      <c r="U119" s="21">
        <f>+H119/'Total x Ano'!$E$30</f>
        <v>1.5323337232223825E-3</v>
      </c>
      <c r="V119" s="21">
        <f>+I119/'Total x Ano'!$E$30</f>
        <v>3.3793534760329555E-3</v>
      </c>
      <c r="W119" s="21">
        <f>+J119/'Total x Ano'!$E$30</f>
        <v>2.3231380915540688E-3</v>
      </c>
      <c r="X119" s="21">
        <f>+K119/'Total x Ano'!$E$30</f>
        <v>1.1219178415137416E-2</v>
      </c>
      <c r="Y119" s="21">
        <f>+L119/'Total x Ano'!$E$30</f>
        <v>0.16857612460972785</v>
      </c>
    </row>
    <row r="120" spans="1:25" x14ac:dyDescent="0.25">
      <c r="A120" s="1" t="s">
        <v>548</v>
      </c>
      <c r="B120" s="11">
        <f>+'SCC x Atuacao = Comércio'!B120+'SCC x Atuacao = Serv. Indústria'!B120</f>
        <v>1871545.7996316364</v>
      </c>
      <c r="C120" s="11">
        <f>+'SCC x Atuacao = Comércio'!C120+'SCC x Atuacao = Serv. Indústria'!C120</f>
        <v>440297.61760610132</v>
      </c>
      <c r="D120" s="11">
        <f>+'SCC x Atuacao = Comércio'!D120+'SCC x Atuacao = Serv. Indústria'!D120</f>
        <v>12147594.249725554</v>
      </c>
      <c r="E120" s="11">
        <f>+'SCC x Atuacao = Comércio'!E120+'SCC x Atuacao = Serv. Indústria'!E120</f>
        <v>858223.97803417977</v>
      </c>
      <c r="F120" s="11">
        <f>+'SCC x Atuacao = Comércio'!F120+'SCC x Atuacao = Serv. Indústria'!F120</f>
        <v>10151202.769547507</v>
      </c>
      <c r="G120" s="11">
        <f>+'SCC x Atuacao = Comércio'!G120+'SCC x Atuacao = Serv. Indústria'!G120</f>
        <v>1039236.9061456372</v>
      </c>
      <c r="H120" s="11">
        <f>+'SCC x Atuacao = Comércio'!H120+'SCC x Atuacao = Serv. Indústria'!H120</f>
        <v>396123.43055783305</v>
      </c>
      <c r="I120" s="11">
        <f>+'SCC x Atuacao = Comércio'!I120+'SCC x Atuacao = Serv. Indústria'!I120</f>
        <v>1002313.8741340588</v>
      </c>
      <c r="J120" s="11">
        <f>+'SCC x Atuacao = Comércio'!J120+'SCC x Atuacao = Serv. Indústria'!J120</f>
        <v>120016.54049474935</v>
      </c>
      <c r="K120" s="11">
        <f>+'SCC x Atuacao = Comércio'!K120+'SCC x Atuacao = Serv. Indústria'!K120</f>
        <v>6166217.0944086351</v>
      </c>
      <c r="L120" s="154">
        <f t="shared" si="3"/>
        <v>34192772.260285892</v>
      </c>
      <c r="N120" s="124" t="s">
        <v>548</v>
      </c>
      <c r="O120" s="21">
        <f>+B120/'Total x Ano'!$E$30</f>
        <v>2.6038298642557592E-2</v>
      </c>
      <c r="P120" s="21">
        <f>+C120/'Total x Ano'!$E$30</f>
        <v>6.1257388737645585E-3</v>
      </c>
      <c r="Q120" s="21">
        <f>+D120/'Total x Ano'!$E$30</f>
        <v>0.16900611618760544</v>
      </c>
      <c r="R120" s="21">
        <f>+E120/'Total x Ano'!$E$30</f>
        <v>1.1940232639060239E-2</v>
      </c>
      <c r="S120" s="21">
        <f>+F120/'Total x Ano'!$E$30</f>
        <v>0.14123087415048033</v>
      </c>
      <c r="T120" s="21">
        <f>+G120/'Total x Ano'!$E$30</f>
        <v>1.4458615401190675E-2</v>
      </c>
      <c r="U120" s="21">
        <f>+H120/'Total x Ano'!$E$30</f>
        <v>5.5111556373396743E-3</v>
      </c>
      <c r="V120" s="21">
        <f>+I120/'Total x Ano'!$E$30</f>
        <v>1.3944915477579178E-2</v>
      </c>
      <c r="W120" s="21">
        <f>+J120/'Total x Ano'!$E$30</f>
        <v>1.6697569057962504E-3</v>
      </c>
      <c r="X120" s="21">
        <f>+K120/'Total x Ano'!$E$30</f>
        <v>8.578887154706942E-2</v>
      </c>
      <c r="Y120" s="21">
        <f>+L120/'Total x Ano'!$E$30</f>
        <v>0.47571457546244339</v>
      </c>
    </row>
    <row r="121" spans="1:25" x14ac:dyDescent="0.25">
      <c r="A121" s="1" t="s">
        <v>549</v>
      </c>
      <c r="B121" s="11">
        <f>+'SCC x Atuacao = Comércio'!B121+'SCC x Atuacao = Serv. Indústria'!B121</f>
        <v>229048.99509394256</v>
      </c>
      <c r="C121" s="11">
        <f>+'SCC x Atuacao = Comércio'!C121+'SCC x Atuacao = Serv. Indústria'!C121</f>
        <v>98974.210194153566</v>
      </c>
      <c r="D121" s="11">
        <f>+'SCC x Atuacao = Comércio'!D121+'SCC x Atuacao = Serv. Indústria'!D121</f>
        <v>1103197.3435158054</v>
      </c>
      <c r="E121" s="11">
        <f>+'SCC x Atuacao = Comércio'!E121+'SCC x Atuacao = Serv. Indústria'!E121</f>
        <v>46003.968513541251</v>
      </c>
      <c r="F121" s="11">
        <f>+'SCC x Atuacao = Comércio'!F121+'SCC x Atuacao = Serv. Indústria'!F121</f>
        <v>1403441.8621873171</v>
      </c>
      <c r="G121" s="11">
        <f>+'SCC x Atuacao = Comércio'!G121+'SCC x Atuacao = Serv. Indústria'!G121</f>
        <v>132301.06988948668</v>
      </c>
      <c r="H121" s="11">
        <f>+'SCC x Atuacao = Comércio'!H121+'SCC x Atuacao = Serv. Indústria'!H121</f>
        <v>67946.58453684402</v>
      </c>
      <c r="I121" s="11">
        <f>+'SCC x Atuacao = Comércio'!I121+'SCC x Atuacao = Serv. Indústria'!I121</f>
        <v>113531.79131821357</v>
      </c>
      <c r="J121" s="11">
        <f>+'SCC x Atuacao = Comércio'!J121+'SCC x Atuacao = Serv. Indústria'!J121</f>
        <v>41697.100579623198</v>
      </c>
      <c r="K121" s="11">
        <f>+'SCC x Atuacao = Comércio'!K121+'SCC x Atuacao = Serv. Indústria'!K121</f>
        <v>366489.83603607432</v>
      </c>
      <c r="L121" s="154">
        <f t="shared" si="3"/>
        <v>3602632.7618650016</v>
      </c>
      <c r="N121" s="124" t="s">
        <v>549</v>
      </c>
      <c r="O121" s="21">
        <f>+B121/'Total x Ano'!$E$30</f>
        <v>3.1866952650625208E-3</v>
      </c>
      <c r="P121" s="21">
        <f>+C121/'Total x Ano'!$E$30</f>
        <v>1.3770007891091287E-3</v>
      </c>
      <c r="Q121" s="21">
        <f>+D121/'Total x Ano'!$E$30</f>
        <v>1.5348479261258024E-2</v>
      </c>
      <c r="R121" s="21">
        <f>+E121/'Total x Ano'!$E$30</f>
        <v>6.4004047944440955E-4</v>
      </c>
      <c r="S121" s="21">
        <f>+F121/'Total x Ano'!$E$30</f>
        <v>1.9525698138027438E-2</v>
      </c>
      <c r="T121" s="21">
        <f>+G121/'Total x Ano'!$E$30</f>
        <v>1.8406681627510121E-3</v>
      </c>
      <c r="U121" s="21">
        <f>+H121/'Total x Ano'!$E$30</f>
        <v>9.4532202218099745E-4</v>
      </c>
      <c r="V121" s="21">
        <f>+I121/'Total x Ano'!$E$30</f>
        <v>1.5795363855642837E-3</v>
      </c>
      <c r="W121" s="21">
        <f>+J121/'Total x Ano'!$E$30</f>
        <v>5.8012021807571324E-4</v>
      </c>
      <c r="X121" s="21">
        <f>+K121/'Total x Ano'!$E$30</f>
        <v>5.0988716397148857E-3</v>
      </c>
      <c r="Y121" s="21">
        <f>+L121/'Total x Ano'!$E$30</f>
        <v>5.0122432361188414E-2</v>
      </c>
    </row>
    <row r="122" spans="1:25" x14ac:dyDescent="0.25">
      <c r="A122" s="1" t="s">
        <v>550</v>
      </c>
      <c r="B122" s="11">
        <f>+'SCC x Atuacao = Comércio'!B122+'SCC x Atuacao = Serv. Indústria'!B122</f>
        <v>137693.77847502608</v>
      </c>
      <c r="C122" s="11">
        <f>+'SCC x Atuacao = Comércio'!C122+'SCC x Atuacao = Serv. Indústria'!C122</f>
        <v>35109.931301297649</v>
      </c>
      <c r="D122" s="11">
        <f>+'SCC x Atuacao = Comércio'!D122+'SCC x Atuacao = Serv. Indústria'!D122</f>
        <v>811032.46041709569</v>
      </c>
      <c r="E122" s="11">
        <f>+'SCC x Atuacao = Comércio'!E122+'SCC x Atuacao = Serv. Indústria'!E122</f>
        <v>11476.652937891089</v>
      </c>
      <c r="F122" s="11">
        <f>+'SCC x Atuacao = Comércio'!F122+'SCC x Atuacao = Serv. Indústria'!F122</f>
        <v>463574.20144185994</v>
      </c>
      <c r="G122" s="11">
        <f>+'SCC x Atuacao = Comércio'!G122+'SCC x Atuacao = Serv. Indústria'!G122</f>
        <v>99138.699391709466</v>
      </c>
      <c r="H122" s="11">
        <f>+'SCC x Atuacao = Comércio'!H122+'SCC x Atuacao = Serv. Indústria'!H122</f>
        <v>73401.444635351843</v>
      </c>
      <c r="I122" s="11">
        <f>+'SCC x Atuacao = Comércio'!I122+'SCC x Atuacao = Serv. Indústria'!I122</f>
        <v>58571.618446059132</v>
      </c>
      <c r="J122" s="11">
        <f>+'SCC x Atuacao = Comércio'!J122+'SCC x Atuacao = Serv. Indústria'!J122</f>
        <v>944.21228081476124</v>
      </c>
      <c r="K122" s="11">
        <f>+'SCC x Atuacao = Comércio'!K122+'SCC x Atuacao = Serv. Indústria'!K122</f>
        <v>196405.30475526059</v>
      </c>
      <c r="L122" s="154">
        <f t="shared" si="3"/>
        <v>1887348.3040823662</v>
      </c>
      <c r="N122" s="124" t="s">
        <v>550</v>
      </c>
      <c r="O122" s="21">
        <f>+B122/'Total x Ano'!$E$30</f>
        <v>1.9156954245311921E-3</v>
      </c>
      <c r="P122" s="21">
        <f>+C122/'Total x Ano'!$E$30</f>
        <v>4.8847475531873445E-4</v>
      </c>
      <c r="Q122" s="21">
        <f>+D122/'Total x Ano'!$E$30</f>
        <v>1.1283670117666957E-2</v>
      </c>
      <c r="R122" s="21">
        <f>+E122/'Total x Ano'!$E$30</f>
        <v>1.596714954411542E-4</v>
      </c>
      <c r="S122" s="21">
        <f>+F122/'Total x Ano'!$E$30</f>
        <v>6.4495795414165613E-3</v>
      </c>
      <c r="T122" s="21">
        <f>+G122/'Total x Ano'!$E$30</f>
        <v>1.3792892817820186E-3</v>
      </c>
      <c r="U122" s="21">
        <f>+H122/'Total x Ano'!$E$30</f>
        <v>1.0212139807567766E-3</v>
      </c>
      <c r="V122" s="21">
        <f>+I122/'Total x Ano'!$E$30</f>
        <v>8.1489071406994084E-4</v>
      </c>
      <c r="W122" s="21">
        <f>+J122/'Total x Ano'!$E$30</f>
        <v>1.3136564092988927E-5</v>
      </c>
      <c r="X122" s="21">
        <f>+K122/'Total x Ano'!$E$30</f>
        <v>2.7325326375697446E-3</v>
      </c>
      <c r="Y122" s="21">
        <f>+L122/'Total x Ano'!$E$30</f>
        <v>2.6258154512646067E-2</v>
      </c>
    </row>
    <row r="123" spans="1:25" x14ac:dyDescent="0.25">
      <c r="A123" s="1" t="s">
        <v>551</v>
      </c>
      <c r="B123" s="11">
        <f>+'SCC x Atuacao = Comércio'!B123+'SCC x Atuacao = Serv. Indústria'!B123</f>
        <v>304721.33868097188</v>
      </c>
      <c r="C123" s="11">
        <f>+'SCC x Atuacao = Comércio'!C123+'SCC x Atuacao = Serv. Indústria'!C123</f>
        <v>46664.559759565702</v>
      </c>
      <c r="D123" s="11">
        <f>+'SCC x Atuacao = Comércio'!D123+'SCC x Atuacao = Serv. Indústria'!D123</f>
        <v>1569374.3769499722</v>
      </c>
      <c r="E123" s="11">
        <f>+'SCC x Atuacao = Comércio'!E123+'SCC x Atuacao = Serv. Indústria'!E123</f>
        <v>13834.61140886266</v>
      </c>
      <c r="F123" s="11">
        <f>+'SCC x Atuacao = Comércio'!F123+'SCC x Atuacao = Serv. Indústria'!F123</f>
        <v>1227705.7412003418</v>
      </c>
      <c r="G123" s="11">
        <f>+'SCC x Atuacao = Comércio'!G123+'SCC x Atuacao = Serv. Indústria'!G123</f>
        <v>118257.79204058812</v>
      </c>
      <c r="H123" s="11">
        <f>+'SCC x Atuacao = Comércio'!H123+'SCC x Atuacao = Serv. Indústria'!H123</f>
        <v>47021.036184815872</v>
      </c>
      <c r="I123" s="11">
        <f>+'SCC x Atuacao = Comércio'!I123+'SCC x Atuacao = Serv. Indústria'!I123</f>
        <v>74679.560257135628</v>
      </c>
      <c r="J123" s="11">
        <f>+'SCC x Atuacao = Comércio'!J123+'SCC x Atuacao = Serv. Indústria'!J123</f>
        <v>23634.828627066679</v>
      </c>
      <c r="K123" s="11">
        <f>+'SCC x Atuacao = Comércio'!K123+'SCC x Atuacao = Serv. Indústria'!K123</f>
        <v>404497.97632664593</v>
      </c>
      <c r="L123" s="154">
        <f t="shared" si="3"/>
        <v>3830391.8214359665</v>
      </c>
      <c r="N123" s="124" t="s">
        <v>551</v>
      </c>
      <c r="O123" s="21">
        <f>+B123/'Total x Ano'!$E$30</f>
        <v>4.2395036343202295E-3</v>
      </c>
      <c r="P123" s="21">
        <f>+C123/'Total x Ano'!$E$30</f>
        <v>6.4923110259027612E-4</v>
      </c>
      <c r="Q123" s="21">
        <f>+D123/'Total x Ano'!$E$30</f>
        <v>2.18342712836865E-2</v>
      </c>
      <c r="R123" s="21">
        <f>+E123/'Total x Ano'!$E$30</f>
        <v>1.9247711893484088E-4</v>
      </c>
      <c r="S123" s="21">
        <f>+F123/'Total x Ano'!$E$30</f>
        <v>1.7080730132732494E-2</v>
      </c>
      <c r="T123" s="21">
        <f>+G123/'Total x Ano'!$E$30</f>
        <v>1.6452879253974803E-3</v>
      </c>
      <c r="U123" s="21">
        <f>+H123/'Total x Ano'!$E$30</f>
        <v>6.5419066041756636E-4</v>
      </c>
      <c r="V123" s="21">
        <f>+I123/'Total x Ano'!$E$30</f>
        <v>1.0389960496039695E-3</v>
      </c>
      <c r="W123" s="21">
        <f>+J123/'Total x Ano'!$E$30</f>
        <v>3.2882482826675078E-4</v>
      </c>
      <c r="X123" s="21">
        <f>+K123/'Total x Ano'!$E$30</f>
        <v>5.6276683744402225E-3</v>
      </c>
      <c r="Y123" s="21">
        <f>+L123/'Total x Ano'!$E$30</f>
        <v>5.3291181110390329E-2</v>
      </c>
    </row>
    <row r="124" spans="1:25" x14ac:dyDescent="0.25">
      <c r="A124" s="1" t="s">
        <v>552</v>
      </c>
      <c r="B124" s="11">
        <f>+'SCC x Atuacao = Comércio'!B124+'SCC x Atuacao = Serv. Indústria'!B124</f>
        <v>15792.599541787371</v>
      </c>
      <c r="C124" s="11">
        <f>+'SCC x Atuacao = Comércio'!C124+'SCC x Atuacao = Serv. Indústria'!C124</f>
        <v>12339.91202780126</v>
      </c>
      <c r="D124" s="11">
        <f>+'SCC x Atuacao = Comércio'!D124+'SCC x Atuacao = Serv. Indústria'!D124</f>
        <v>232567.66650415334</v>
      </c>
      <c r="E124" s="11">
        <f>+'SCC x Atuacao = Comércio'!E124+'SCC x Atuacao = Serv. Indústria'!E124</f>
        <v>1594.7271823610572</v>
      </c>
      <c r="F124" s="11">
        <f>+'SCC x Atuacao = Comércio'!F124+'SCC x Atuacao = Serv. Indústria'!F124</f>
        <v>84973.267743378528</v>
      </c>
      <c r="G124" s="11">
        <f>+'SCC x Atuacao = Comércio'!G124+'SCC x Atuacao = Serv. Indústria'!G124</f>
        <v>9141.2996251165532</v>
      </c>
      <c r="H124" s="11">
        <f>+'SCC x Atuacao = Comércio'!H124+'SCC x Atuacao = Serv. Indústria'!H124</f>
        <v>11134.329665417592</v>
      </c>
      <c r="I124" s="11">
        <f>+'SCC x Atuacao = Comércio'!I124+'SCC x Atuacao = Serv. Indústria'!I124</f>
        <v>6408.6670302689545</v>
      </c>
      <c r="J124" s="11">
        <f>+'SCC x Atuacao = Comércio'!J124+'SCC x Atuacao = Serv. Indústria'!J124</f>
        <v>674.26487081740675</v>
      </c>
      <c r="K124" s="11">
        <f>+'SCC x Atuacao = Comércio'!K124+'SCC x Atuacao = Serv. Indústria'!K124</f>
        <v>47349.650479000346</v>
      </c>
      <c r="L124" s="154">
        <f t="shared" si="3"/>
        <v>421976.38467010244</v>
      </c>
      <c r="N124" s="124" t="s">
        <v>552</v>
      </c>
      <c r="O124" s="21">
        <f>+B124/'Total x Ano'!$E$30</f>
        <v>2.1971806583216607E-4</v>
      </c>
      <c r="P124" s="21">
        <f>+C124/'Total x Ano'!$E$30</f>
        <v>1.7168178019796201E-4</v>
      </c>
      <c r="Q124" s="21">
        <f>+D124/'Total x Ano'!$E$30</f>
        <v>3.2356495663797159E-3</v>
      </c>
      <c r="R124" s="21">
        <f>+E124/'Total x Ano'!$E$30</f>
        <v>2.218699784739144E-5</v>
      </c>
      <c r="S124" s="21">
        <f>+F124/'Total x Ano'!$E$30</f>
        <v>1.1822095524307121E-3</v>
      </c>
      <c r="T124" s="21">
        <f>+G124/'Total x Ano'!$E$30</f>
        <v>1.2718037125606713E-4</v>
      </c>
      <c r="U124" s="21">
        <f>+H124/'Total x Ano'!$E$30</f>
        <v>1.5490884651067283E-4</v>
      </c>
      <c r="V124" s="21">
        <f>+I124/'Total x Ano'!$E$30</f>
        <v>8.9162010391463431E-5</v>
      </c>
      <c r="W124" s="21">
        <f>+J124/'Total x Ano'!$E$30</f>
        <v>9.3808605025774523E-6</v>
      </c>
      <c r="X124" s="21">
        <f>+K124/'Total x Ano'!$E$30</f>
        <v>6.5876258012793237E-4</v>
      </c>
      <c r="Y124" s="21">
        <f>+L124/'Total x Ano'!$E$30</f>
        <v>5.8708406314766613E-3</v>
      </c>
    </row>
    <row r="125" spans="1:25" x14ac:dyDescent="0.25">
      <c r="A125" s="1" t="s">
        <v>553</v>
      </c>
      <c r="B125" s="11">
        <f>+'SCC x Atuacao = Comércio'!B125+'SCC x Atuacao = Serv. Indústria'!B125</f>
        <v>18894.931438097148</v>
      </c>
      <c r="C125" s="11">
        <f>+'SCC x Atuacao = Comércio'!C125+'SCC x Atuacao = Serv. Indústria'!C125</f>
        <v>11248.112953821412</v>
      </c>
      <c r="D125" s="11">
        <f>+'SCC x Atuacao = Comércio'!D125+'SCC x Atuacao = Serv. Indústria'!D125</f>
        <v>172255.85686844523</v>
      </c>
      <c r="E125" s="11">
        <f>+'SCC x Atuacao = Comércio'!E125+'SCC x Atuacao = Serv. Indústria'!E125</f>
        <v>5789.3032159661389</v>
      </c>
      <c r="F125" s="11">
        <f>+'SCC x Atuacao = Comércio'!F125+'SCC x Atuacao = Serv. Indústria'!F125</f>
        <v>87597.973430883052</v>
      </c>
      <c r="G125" s="11">
        <f>+'SCC x Atuacao = Comércio'!G125+'SCC x Atuacao = Serv. Indústria'!G125</f>
        <v>14195.111723090235</v>
      </c>
      <c r="H125" s="11">
        <f>+'SCC x Atuacao = Comércio'!H125+'SCC x Atuacao = Serv. Indústria'!H125</f>
        <v>6793.2259679357312</v>
      </c>
      <c r="I125" s="11">
        <f>+'SCC x Atuacao = Comércio'!I125+'SCC x Atuacao = Serv. Indústria'!I125</f>
        <v>17507.554582361903</v>
      </c>
      <c r="J125" s="11">
        <f>+'SCC x Atuacao = Comércio'!J125+'SCC x Atuacao = Serv. Indústria'!J125</f>
        <v>847.91635611557638</v>
      </c>
      <c r="K125" s="11">
        <f>+'SCC x Atuacao = Comércio'!K125+'SCC x Atuacao = Serv. Indústria'!K125</f>
        <v>34223.911227914658</v>
      </c>
      <c r="L125" s="154">
        <f t="shared" si="3"/>
        <v>369353.89776463114</v>
      </c>
      <c r="N125" s="124" t="s">
        <v>553</v>
      </c>
      <c r="O125" s="21">
        <f>+B125/'Total x Ano'!$E$30</f>
        <v>2.6287995074053712E-4</v>
      </c>
      <c r="P125" s="21">
        <f>+C125/'Total x Ano'!$E$30</f>
        <v>1.5649188190557155E-4</v>
      </c>
      <c r="Q125" s="21">
        <f>+D125/'Total x Ano'!$E$30</f>
        <v>2.3965480539952766E-3</v>
      </c>
      <c r="R125" s="21">
        <f>+E125/'Total x Ano'!$E$30</f>
        <v>8.0544973090861707E-5</v>
      </c>
      <c r="S125" s="21">
        <f>+F125/'Total x Ano'!$E$30</f>
        <v>1.2187263561089943E-3</v>
      </c>
      <c r="T125" s="21">
        <f>+G125/'Total x Ano'!$E$30</f>
        <v>1.9749266001561005E-4</v>
      </c>
      <c r="U125" s="21">
        <f>+H125/'Total x Ano'!$E$30</f>
        <v>9.451227244040878E-5</v>
      </c>
      <c r="V125" s="21">
        <f>+I125/'Total x Ano'!$E$30</f>
        <v>2.4357776059027894E-4</v>
      </c>
      <c r="W125" s="21">
        <f>+J125/'Total x Ano'!$E$30</f>
        <v>1.1796825548587756E-5</v>
      </c>
      <c r="X125" s="21">
        <f>+K125/'Total x Ano'!$E$30</f>
        <v>4.761478032993995E-4</v>
      </c>
      <c r="Y125" s="21">
        <f>+L125/'Total x Ano'!$E$30</f>
        <v>5.1387185377355276E-3</v>
      </c>
    </row>
    <row r="126" spans="1:25" x14ac:dyDescent="0.25">
      <c r="A126" s="1" t="s">
        <v>554</v>
      </c>
      <c r="B126" s="11">
        <f>+'SCC x Atuacao = Comércio'!B126+'SCC x Atuacao = Serv. Indústria'!B126</f>
        <v>64445.611626027829</v>
      </c>
      <c r="C126" s="11">
        <f>+'SCC x Atuacao = Comércio'!C126+'SCC x Atuacao = Serv. Indústria'!C126</f>
        <v>13550.70881220829</v>
      </c>
      <c r="D126" s="11">
        <f>+'SCC x Atuacao = Comércio'!D126+'SCC x Atuacao = Serv. Indústria'!D126</f>
        <v>449279.32374899572</v>
      </c>
      <c r="E126" s="11">
        <f>+'SCC x Atuacao = Comércio'!E126+'SCC x Atuacao = Serv. Indústria'!E126</f>
        <v>1969.6683493678629</v>
      </c>
      <c r="F126" s="11">
        <f>+'SCC x Atuacao = Comércio'!F126+'SCC x Atuacao = Serv. Indústria'!F126</f>
        <v>302972.013854836</v>
      </c>
      <c r="G126" s="11">
        <f>+'SCC x Atuacao = Comércio'!G126+'SCC x Atuacao = Serv. Indústria'!G126</f>
        <v>25477.737717048854</v>
      </c>
      <c r="H126" s="11">
        <f>+'SCC x Atuacao = Comércio'!H126+'SCC x Atuacao = Serv. Indústria'!H126</f>
        <v>22342.867331657908</v>
      </c>
      <c r="I126" s="11">
        <f>+'SCC x Atuacao = Comércio'!I126+'SCC x Atuacao = Serv. Indústria'!I126</f>
        <v>29211.703204016616</v>
      </c>
      <c r="J126" s="11">
        <f>+'SCC x Atuacao = Comércio'!J126+'SCC x Atuacao = Serv. Indústria'!J126</f>
        <v>1619.914853156549</v>
      </c>
      <c r="K126" s="11">
        <f>+'SCC x Atuacao = Comércio'!K126+'SCC x Atuacao = Serv. Indústria'!K126</f>
        <v>91659.790876598752</v>
      </c>
      <c r="L126" s="154">
        <f t="shared" si="3"/>
        <v>1002529.3403739145</v>
      </c>
      <c r="N126" s="124" t="s">
        <v>554</v>
      </c>
      <c r="O126" s="21">
        <f>+B126/'Total x Ano'!$E$30</f>
        <v>8.9661395518670934E-4</v>
      </c>
      <c r="P126" s="21">
        <f>+C126/'Total x Ano'!$E$30</f>
        <v>1.8852726069544377E-4</v>
      </c>
      <c r="Q126" s="21">
        <f>+D126/'Total x Ano'!$E$30</f>
        <v>6.2506988650799771E-3</v>
      </c>
      <c r="R126" s="21">
        <f>+E126/'Total x Ano'!$E$30</f>
        <v>2.7403450515466043E-5</v>
      </c>
      <c r="S126" s="21">
        <f>+F126/'Total x Ano'!$E$30</f>
        <v>4.2151657622495958E-3</v>
      </c>
      <c r="T126" s="21">
        <f>+G126/'Total x Ano'!$E$30</f>
        <v>3.5446471229496143E-4</v>
      </c>
      <c r="U126" s="21">
        <f>+H126/'Total x Ano'!$E$30</f>
        <v>3.1085012839507229E-4</v>
      </c>
      <c r="V126" s="21">
        <f>+I126/'Total x Ano'!$E$30</f>
        <v>4.0641434050593331E-4</v>
      </c>
      <c r="W126" s="21">
        <f>+J126/'Total x Ano'!$E$30</f>
        <v>2.2537426938900999E-5</v>
      </c>
      <c r="X126" s="21">
        <f>+K126/'Total x Ano'!$E$30</f>
        <v>1.2752372978684279E-3</v>
      </c>
      <c r="Y126" s="21">
        <f>+L126/'Total x Ano'!$E$30</f>
        <v>1.3947913199730488E-2</v>
      </c>
    </row>
    <row r="127" spans="1:25" x14ac:dyDescent="0.25">
      <c r="A127" s="1" t="s">
        <v>555</v>
      </c>
      <c r="B127" s="11">
        <f>+'SCC x Atuacao = Comércio'!B127+'SCC x Atuacao = Serv. Indústria'!B127</f>
        <v>66599.078622394649</v>
      </c>
      <c r="C127" s="11">
        <f>+'SCC x Atuacao = Comércio'!C127+'SCC x Atuacao = Serv. Indústria'!C127</f>
        <v>23835.733317627109</v>
      </c>
      <c r="D127" s="11">
        <f>+'SCC x Atuacao = Comércio'!D127+'SCC x Atuacao = Serv. Indústria'!D127</f>
        <v>1196528.798698287</v>
      </c>
      <c r="E127" s="11">
        <f>+'SCC x Atuacao = Comércio'!E127+'SCC x Atuacao = Serv. Indústria'!E127</f>
        <v>1392.9122131519234</v>
      </c>
      <c r="F127" s="11">
        <f>+'SCC x Atuacao = Comércio'!F127+'SCC x Atuacao = Serv. Indústria'!F127</f>
        <v>599956.99802182068</v>
      </c>
      <c r="G127" s="11">
        <f>+'SCC x Atuacao = Comércio'!G127+'SCC x Atuacao = Serv. Indústria'!G127</f>
        <v>78103.747623293224</v>
      </c>
      <c r="H127" s="11">
        <f>+'SCC x Atuacao = Comércio'!H127+'SCC x Atuacao = Serv. Indústria'!H127</f>
        <v>19187.281872554027</v>
      </c>
      <c r="I127" s="11">
        <f>+'SCC x Atuacao = Comércio'!I127+'SCC x Atuacao = Serv. Indústria'!I127</f>
        <v>19176.949952527313</v>
      </c>
      <c r="J127" s="11">
        <f>+'SCC x Atuacao = Comércio'!J127+'SCC x Atuacao = Serv. Indústria'!J127</f>
        <v>55688.439456683896</v>
      </c>
      <c r="K127" s="11">
        <f>+'SCC x Atuacao = Comércio'!K127+'SCC x Atuacao = Serv. Indústria'!K127</f>
        <v>257306.66208321677</v>
      </c>
      <c r="L127" s="154">
        <f t="shared" si="3"/>
        <v>2317776.6018615565</v>
      </c>
      <c r="N127" s="124" t="s">
        <v>555</v>
      </c>
      <c r="O127" s="21">
        <f>+B127/'Total x Ano'!$E$30</f>
        <v>9.2657454540006517E-4</v>
      </c>
      <c r="P127" s="21">
        <f>+C127/'Total x Ano'!$E$30</f>
        <v>3.3161995961354055E-4</v>
      </c>
      <c r="Q127" s="21">
        <f>+D127/'Total x Ano'!$E$30</f>
        <v>1.6646973961876227E-2</v>
      </c>
      <c r="R127" s="21">
        <f>+E127/'Total x Ano'!$E$30</f>
        <v>1.9379202045738988E-5</v>
      </c>
      <c r="S127" s="21">
        <f>+F127/'Total x Ano'!$E$30</f>
        <v>8.3470356377381982E-3</v>
      </c>
      <c r="T127" s="21">
        <f>+G127/'Total x Ano'!$E$30</f>
        <v>1.0866358205706393E-3</v>
      </c>
      <c r="U127" s="21">
        <f>+H127/'Total x Ano'!$E$30</f>
        <v>2.669473414088114E-4</v>
      </c>
      <c r="V127" s="21">
        <f>+I127/'Total x Ano'!$E$30</f>
        <v>2.6680359626548683E-4</v>
      </c>
      <c r="W127" s="21">
        <f>+J127/'Total x Ano'!$E$30</f>
        <v>7.7477784289143388E-4</v>
      </c>
      <c r="X127" s="21">
        <f>+K127/'Total x Ano'!$E$30</f>
        <v>3.5798363638021198E-3</v>
      </c>
      <c r="Y127" s="21">
        <f>+L127/'Total x Ano'!$E$30</f>
        <v>3.2246584271612262E-2</v>
      </c>
    </row>
    <row r="128" spans="1:25" x14ac:dyDescent="0.25">
      <c r="A128" s="1" t="s">
        <v>95</v>
      </c>
      <c r="B128" s="11">
        <f>+'SCC x Atuacao = Comércio'!B128+'SCC x Atuacao = Serv. Indústria'!B128</f>
        <v>4446212.3510021633</v>
      </c>
      <c r="C128" s="11">
        <f>+'SCC x Atuacao = Comércio'!C128+'SCC x Atuacao = Serv. Indústria'!C128</f>
        <v>1254506.0827911152</v>
      </c>
      <c r="D128" s="11">
        <f>+'SCC x Atuacao = Comércio'!D128+'SCC x Atuacao = Serv. Indústria'!D128</f>
        <v>29832722.1206799</v>
      </c>
      <c r="E128" s="11">
        <f>+'SCC x Atuacao = Comércio'!E128+'SCC x Atuacao = Serv. Indústria'!E128</f>
        <v>1057589.5828762825</v>
      </c>
      <c r="F128" s="11">
        <f>+'SCC x Atuacao = Comércio'!F128+'SCC x Atuacao = Serv. Indústria'!F128</f>
        <v>20244582.251381703</v>
      </c>
      <c r="G128" s="11">
        <f>+'SCC x Atuacao = Comércio'!G128+'SCC x Atuacao = Serv. Indústria'!G128</f>
        <v>2118484.5081042401</v>
      </c>
      <c r="H128" s="11">
        <f>+'SCC x Atuacao = Comércio'!H128+'SCC x Atuacao = Serv. Indústria'!H128</f>
        <v>999715.76316107262</v>
      </c>
      <c r="I128" s="11">
        <f>+'SCC x Atuacao = Comércio'!I128+'SCC x Atuacao = Serv. Indústria'!I128</f>
        <v>1834187.8080038493</v>
      </c>
      <c r="J128" s="11">
        <f>+'SCC x Atuacao = Comércio'!J128+'SCC x Atuacao = Serv. Indústria'!J128</f>
        <v>583002.54368207266</v>
      </c>
      <c r="K128" s="11">
        <f>+'SCC x Atuacao = Comércio'!K128+'SCC x Atuacao = Serv. Indústria'!K128</f>
        <v>9505651.6547150146</v>
      </c>
      <c r="L128" s="154">
        <f t="shared" si="3"/>
        <v>71876654.666397408</v>
      </c>
      <c r="N128" s="124" t="s">
        <v>95</v>
      </c>
      <c r="O128" s="21">
        <f>+B128/'Total x Ano'!$E$30</f>
        <v>6.1858921671277829E-2</v>
      </c>
      <c r="P128" s="21">
        <f>+C128/'Total x Ano'!$E$30</f>
        <v>1.7453595866608985E-2</v>
      </c>
      <c r="Q128" s="21">
        <f>+D128/'Total x Ano'!$E$30</f>
        <v>0.41505440478752281</v>
      </c>
      <c r="R128" s="21">
        <f>+E128/'Total x Ano'!$E$30</f>
        <v>1.4713951112289446E-2</v>
      </c>
      <c r="S128" s="21">
        <f>+F128/'Total x Ano'!$E$30</f>
        <v>0.28165726890522796</v>
      </c>
      <c r="T128" s="21">
        <f>+G128/'Total x Ano'!$E$30</f>
        <v>2.9473888537756881E-2</v>
      </c>
      <c r="U128" s="21">
        <f>+H128/'Total x Ano'!$E$30</f>
        <v>1.3908768678802233E-2</v>
      </c>
      <c r="V128" s="21">
        <f>+I128/'Total x Ano'!$E$30</f>
        <v>2.5518547246208143E-2</v>
      </c>
      <c r="W128" s="21">
        <f>+J128/'Total x Ano'!$E$30</f>
        <v>8.1111530077182126E-3</v>
      </c>
      <c r="X128" s="21">
        <f>+K128/'Total x Ano'!$E$30</f>
        <v>0.13224950018658757</v>
      </c>
      <c r="Y128" s="21">
        <f>+L128/'Total x Ano'!$E$30</f>
        <v>1</v>
      </c>
    </row>
    <row r="129" spans="1:2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54"/>
    </row>
    <row r="130" spans="1:2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54"/>
    </row>
    <row r="131" spans="1:25" s="124" customFormat="1" x14ac:dyDescent="0.25">
      <c r="B131" s="124">
        <v>2011</v>
      </c>
      <c r="C131" s="124">
        <v>2011</v>
      </c>
      <c r="D131" s="124">
        <v>2011</v>
      </c>
      <c r="E131" s="124">
        <v>2011</v>
      </c>
      <c r="F131" s="124">
        <v>2011</v>
      </c>
      <c r="G131" s="124">
        <v>2011</v>
      </c>
      <c r="H131" s="124">
        <v>2011</v>
      </c>
      <c r="I131" s="124">
        <v>2011</v>
      </c>
      <c r="J131" s="124">
        <v>2011</v>
      </c>
      <c r="K131" s="124">
        <v>2011</v>
      </c>
      <c r="L131" s="124">
        <v>2011</v>
      </c>
      <c r="O131" s="16">
        <v>2011</v>
      </c>
      <c r="P131" s="124">
        <v>2011</v>
      </c>
      <c r="Q131" s="124">
        <v>2011</v>
      </c>
      <c r="R131" s="124">
        <v>2011</v>
      </c>
      <c r="S131" s="124">
        <v>2011</v>
      </c>
      <c r="T131" s="124">
        <v>2011</v>
      </c>
      <c r="U131" s="124">
        <v>2011</v>
      </c>
      <c r="V131" s="124">
        <v>2011</v>
      </c>
      <c r="W131" s="124">
        <v>2011</v>
      </c>
      <c r="X131" s="124">
        <v>2011</v>
      </c>
      <c r="Y131" s="124">
        <v>2011</v>
      </c>
    </row>
    <row r="132" spans="1:25" x14ac:dyDescent="0.25">
      <c r="A132" s="1"/>
      <c r="B132" s="1" t="s">
        <v>780</v>
      </c>
      <c r="C132" s="1" t="s">
        <v>782</v>
      </c>
      <c r="D132" s="1" t="s">
        <v>23</v>
      </c>
      <c r="E132" s="1" t="s">
        <v>787</v>
      </c>
      <c r="F132" s="1" t="s">
        <v>788</v>
      </c>
      <c r="G132" s="1" t="s">
        <v>791</v>
      </c>
      <c r="H132" s="1" t="s">
        <v>25</v>
      </c>
      <c r="I132" s="1" t="s">
        <v>24</v>
      </c>
      <c r="J132" s="1" t="s">
        <v>35</v>
      </c>
      <c r="K132" s="1" t="s">
        <v>795</v>
      </c>
      <c r="L132" s="156" t="s">
        <v>935</v>
      </c>
      <c r="N132" s="124"/>
      <c r="O132" s="124" t="s">
        <v>780</v>
      </c>
      <c r="P132" s="124" t="s">
        <v>782</v>
      </c>
      <c r="Q132" s="124" t="s">
        <v>23</v>
      </c>
      <c r="R132" s="124" t="s">
        <v>787</v>
      </c>
      <c r="S132" s="124" t="s">
        <v>788</v>
      </c>
      <c r="T132" s="124" t="s">
        <v>791</v>
      </c>
      <c r="U132" s="124" t="s">
        <v>25</v>
      </c>
      <c r="V132" s="124" t="s">
        <v>24</v>
      </c>
      <c r="W132" s="124" t="s">
        <v>35</v>
      </c>
      <c r="X132" s="124" t="s">
        <v>795</v>
      </c>
      <c r="Y132" s="124" t="s">
        <v>935</v>
      </c>
    </row>
    <row r="133" spans="1:25" x14ac:dyDescent="0.25">
      <c r="A133" s="1" t="s">
        <v>529</v>
      </c>
      <c r="B133" s="11">
        <f>+'SCC x Atuacao = Comércio'!B133+'SCC x Atuacao = Serv. Indústria'!B133</f>
        <v>15136.627434099888</v>
      </c>
      <c r="C133" s="11">
        <f>+'SCC x Atuacao = Comércio'!C133+'SCC x Atuacao = Serv. Indústria'!C133</f>
        <v>6879.809679034719</v>
      </c>
      <c r="D133" s="11">
        <f>+'SCC x Atuacao = Comércio'!D133+'SCC x Atuacao = Serv. Indústria'!D133</f>
        <v>121522.92644019071</v>
      </c>
      <c r="E133" s="11">
        <f>+'SCC x Atuacao = Comércio'!E133+'SCC x Atuacao = Serv. Indústria'!E133</f>
        <v>395.38385658289752</v>
      </c>
      <c r="F133" s="11">
        <f>+'SCC x Atuacao = Comércio'!F133+'SCC x Atuacao = Serv. Indústria'!F133</f>
        <v>49047.965111818878</v>
      </c>
      <c r="G133" s="11">
        <f>+'SCC x Atuacao = Comércio'!G133+'SCC x Atuacao = Serv. Indústria'!G133</f>
        <v>8856.7398060167397</v>
      </c>
      <c r="H133" s="11">
        <f>+'SCC x Atuacao = Comércio'!H133+'SCC x Atuacao = Serv. Indústria'!H133</f>
        <v>1567.110443335489</v>
      </c>
      <c r="I133" s="11">
        <f>+'SCC x Atuacao = Comércio'!I133+'SCC x Atuacao = Serv. Indústria'!I133</f>
        <v>3780.4515492776191</v>
      </c>
      <c r="J133" s="11">
        <f>+'SCC x Atuacao = Comércio'!J133+'SCC x Atuacao = Serv. Indústria'!J133</f>
        <v>448.45601552353884</v>
      </c>
      <c r="K133" s="11">
        <f>+'SCC x Atuacao = Comércio'!K133+'SCC x Atuacao = Serv. Indústria'!K133</f>
        <v>8812.9887081362449</v>
      </c>
      <c r="L133" s="154">
        <f>SUM(B133:K133)</f>
        <v>216448.45904401672</v>
      </c>
      <c r="N133" s="124" t="s">
        <v>529</v>
      </c>
      <c r="O133" s="21">
        <f>+B133/'Total x Ano'!$F$30</f>
        <v>2.0036046693028801E-4</v>
      </c>
      <c r="P133" s="21">
        <f>+C133/'Total x Ano'!$F$30</f>
        <v>9.1066645174707074E-5</v>
      </c>
      <c r="Q133" s="21">
        <f>+D133/'Total x Ano'!$F$30</f>
        <v>1.6085743267644581E-3</v>
      </c>
      <c r="R133" s="21">
        <f>+E133/'Total x Ano'!$F$30</f>
        <v>5.2336159072781076E-6</v>
      </c>
      <c r="S133" s="21">
        <f>+F133/'Total x Ano'!$F$30</f>
        <v>6.4923796496738529E-4</v>
      </c>
      <c r="T133" s="21">
        <f>+G133/'Total x Ano'!$F$30</f>
        <v>1.1723486825181987E-4</v>
      </c>
      <c r="U133" s="21">
        <f>+H133/'Total x Ano'!$F$30</f>
        <v>2.0743523055253208E-5</v>
      </c>
      <c r="V133" s="21">
        <f>+I133/'Total x Ano'!$F$30</f>
        <v>5.0041070305674542E-5</v>
      </c>
      <c r="W133" s="21">
        <f>+J133/'Total x Ano'!$F$30</f>
        <v>5.9361213096631861E-6</v>
      </c>
      <c r="X133" s="21">
        <f>+K133/'Total x Ano'!$F$30</f>
        <v>1.1665574384394149E-4</v>
      </c>
      <c r="Y133" s="21">
        <f>+L133/'Total x Ano'!$F$30</f>
        <v>2.8650843465104691E-3</v>
      </c>
    </row>
    <row r="134" spans="1:25" x14ac:dyDescent="0.25">
      <c r="A134" s="1" t="s">
        <v>530</v>
      </c>
      <c r="B134" s="11">
        <f>+'SCC x Atuacao = Comércio'!B134+'SCC x Atuacao = Serv. Indústria'!B134</f>
        <v>5146.7455468107637</v>
      </c>
      <c r="C134" s="11">
        <f>+'SCC x Atuacao = Comércio'!C134+'SCC x Atuacao = Serv. Indústria'!C134</f>
        <v>184.67410447823815</v>
      </c>
      <c r="D134" s="11">
        <f>+'SCC x Atuacao = Comércio'!D134+'SCC x Atuacao = Serv. Indústria'!D134</f>
        <v>28636.679150173728</v>
      </c>
      <c r="E134" s="11">
        <f>+'SCC x Atuacao = Comércio'!E134+'SCC x Atuacao = Serv. Indústria'!E134</f>
        <v>230.70047291898587</v>
      </c>
      <c r="F134" s="11">
        <f>+'SCC x Atuacao = Comércio'!F134+'SCC x Atuacao = Serv. Indústria'!F134</f>
        <v>12057.499000115025</v>
      </c>
      <c r="G134" s="11">
        <f>+'SCC x Atuacao = Comércio'!G134+'SCC x Atuacao = Serv. Indústria'!G134</f>
        <v>1728.2754384224038</v>
      </c>
      <c r="H134" s="11">
        <f>+'SCC x Atuacao = Comércio'!H134+'SCC x Atuacao = Serv. Indústria'!H134</f>
        <v>1821.9175750975817</v>
      </c>
      <c r="I134" s="11">
        <f>+'SCC x Atuacao = Comércio'!I134+'SCC x Atuacao = Serv. Indústria'!I134</f>
        <v>1953.5030450326444</v>
      </c>
      <c r="J134" s="11">
        <f>+'SCC x Atuacao = Comércio'!J134+'SCC x Atuacao = Serv. Indústria'!J134</f>
        <v>9625.3418332639285</v>
      </c>
      <c r="K134" s="11">
        <f>+'SCC x Atuacao = Comércio'!K134+'SCC x Atuacao = Serv. Indústria'!K134</f>
        <v>2888.6213819230247</v>
      </c>
      <c r="L134" s="154">
        <f t="shared" ref="L134:L160" si="4">SUM(B134:K134)</f>
        <v>64273.957548236329</v>
      </c>
      <c r="N134" s="124" t="s">
        <v>530</v>
      </c>
      <c r="O134" s="21">
        <f>+B134/'Total x Ano'!$F$30</f>
        <v>6.8126426802795029E-5</v>
      </c>
      <c r="P134" s="21">
        <f>+C134/'Total x Ano'!$F$30</f>
        <v>2.4444936604461593E-6</v>
      </c>
      <c r="Q134" s="21">
        <f>+D134/'Total x Ano'!$F$30</f>
        <v>3.790579130550455E-4</v>
      </c>
      <c r="R134" s="21">
        <f>+E134/'Total x Ano'!$F$30</f>
        <v>3.0537353631994828E-6</v>
      </c>
      <c r="S134" s="21">
        <f>+F134/'Total x Ano'!$F$30</f>
        <v>1.5960266844066562E-4</v>
      </c>
      <c r="T134" s="21">
        <f>+G134/'Total x Ano'!$F$30</f>
        <v>2.2876831403431631E-5</v>
      </c>
      <c r="U134" s="21">
        <f>+H134/'Total x Ano'!$F$30</f>
        <v>2.4116353371602752E-5</v>
      </c>
      <c r="V134" s="21">
        <f>+I134/'Total x Ano'!$F$30</f>
        <v>2.5858123545455112E-5</v>
      </c>
      <c r="W134" s="21">
        <f>+J134/'Total x Ano'!$F$30</f>
        <v>1.2740869737810768E-4</v>
      </c>
      <c r="X134" s="21">
        <f>+K134/'Total x Ano'!$F$30</f>
        <v>3.8236095285206304E-5</v>
      </c>
      <c r="Y134" s="21">
        <f>+L134/'Total x Ano'!$F$30</f>
        <v>8.507813383059553E-4</v>
      </c>
    </row>
    <row r="135" spans="1:25" x14ac:dyDescent="0.25">
      <c r="A135" s="1" t="s">
        <v>531</v>
      </c>
      <c r="B135" s="11">
        <f>+'SCC x Atuacao = Comércio'!B135+'SCC x Atuacao = Serv. Indústria'!B135</f>
        <v>40496.55134774917</v>
      </c>
      <c r="C135" s="11">
        <f>+'SCC x Atuacao = Comércio'!C135+'SCC x Atuacao = Serv. Indústria'!C135</f>
        <v>40777.235615881713</v>
      </c>
      <c r="D135" s="11">
        <f>+'SCC x Atuacao = Comércio'!D135+'SCC x Atuacao = Serv. Indústria'!D135</f>
        <v>304788.7579688055</v>
      </c>
      <c r="E135" s="11">
        <f>+'SCC x Atuacao = Comércio'!E135+'SCC x Atuacao = Serv. Indústria'!E135</f>
        <v>384.07641460368751</v>
      </c>
      <c r="F135" s="11">
        <f>+'SCC x Atuacao = Comércio'!F135+'SCC x Atuacao = Serv. Indústria'!F135</f>
        <v>134675.2365940694</v>
      </c>
      <c r="G135" s="11">
        <f>+'SCC x Atuacao = Comércio'!G135+'SCC x Atuacao = Serv. Indústria'!G135</f>
        <v>11912.796947171286</v>
      </c>
      <c r="H135" s="11">
        <f>+'SCC x Atuacao = Comércio'!H135+'SCC x Atuacao = Serv. Indústria'!H135</f>
        <v>6630.0033027772151</v>
      </c>
      <c r="I135" s="11">
        <f>+'SCC x Atuacao = Comércio'!I135+'SCC x Atuacao = Serv. Indústria'!I135</f>
        <v>7041.2271667724917</v>
      </c>
      <c r="J135" s="11">
        <f>+'SCC x Atuacao = Comércio'!J135+'SCC x Atuacao = Serv. Indústria'!J135</f>
        <v>2069.9396712066859</v>
      </c>
      <c r="K135" s="11">
        <f>+'SCC x Atuacao = Comércio'!K135+'SCC x Atuacao = Serv. Indústria'!K135</f>
        <v>57226.248898100392</v>
      </c>
      <c r="L135" s="154">
        <f t="shared" si="4"/>
        <v>606002.07392713742</v>
      </c>
      <c r="N135" s="124" t="s">
        <v>531</v>
      </c>
      <c r="O135" s="21">
        <f>+B135/'Total x Ano'!$F$30</f>
        <v>5.3604463559843896E-4</v>
      </c>
      <c r="P135" s="21">
        <f>+C135/'Total x Ano'!$F$30</f>
        <v>5.3975999631983252E-4</v>
      </c>
      <c r="Q135" s="21">
        <f>+D135/'Total x Ano'!$F$30</f>
        <v>4.0344269638399703E-3</v>
      </c>
      <c r="R135" s="21">
        <f>+E135/'Total x Ano'!$F$30</f>
        <v>5.0839415914765716E-6</v>
      </c>
      <c r="S135" s="21">
        <f>+F135/'Total x Ano'!$F$30</f>
        <v>1.782668788368666E-3</v>
      </c>
      <c r="T135" s="21">
        <f>+G135/'Total x Ano'!$F$30</f>
        <v>1.5768727671818295E-4</v>
      </c>
      <c r="U135" s="21">
        <f>+H135/'Total x Ano'!$F$30</f>
        <v>8.7760008844585031E-5</v>
      </c>
      <c r="V135" s="21">
        <f>+I135/'Total x Ano'!$F$30</f>
        <v>9.3203295716887604E-5</v>
      </c>
      <c r="W135" s="21">
        <f>+J135/'Total x Ano'!$F$30</f>
        <v>2.7399371547335765E-5</v>
      </c>
      <c r="X135" s="21">
        <f>+K135/'Total x Ano'!$F$30</f>
        <v>7.5749224850853332E-4</v>
      </c>
      <c r="Y135" s="21">
        <f>+L135/'Total x Ano'!$F$30</f>
        <v>8.0215265270539068E-3</v>
      </c>
    </row>
    <row r="136" spans="1:25" x14ac:dyDescent="0.25">
      <c r="A136" s="1" t="s">
        <v>532</v>
      </c>
      <c r="B136" s="11">
        <f>+'SCC x Atuacao = Comércio'!B136+'SCC x Atuacao = Serv. Indústria'!B136</f>
        <v>505.12543237939462</v>
      </c>
      <c r="C136" s="11">
        <f>+'SCC x Atuacao = Comércio'!C136+'SCC x Atuacao = Serv. Indústria'!C136</f>
        <v>781.09388150175369</v>
      </c>
      <c r="D136" s="11">
        <f>+'SCC x Atuacao = Comércio'!D136+'SCC x Atuacao = Serv. Indústria'!D136</f>
        <v>34448.25726607789</v>
      </c>
      <c r="E136" s="11">
        <f>+'SCC x Atuacao = Comércio'!E136+'SCC x Atuacao = Serv. Indústria'!E136</f>
        <v>289.15925702267162</v>
      </c>
      <c r="F136" s="11">
        <f>+'SCC x Atuacao = Comércio'!F136+'SCC x Atuacao = Serv. Indústria'!F136</f>
        <v>10943.302886311008</v>
      </c>
      <c r="G136" s="11">
        <f>+'SCC x Atuacao = Comércio'!G136+'SCC x Atuacao = Serv. Indústria'!G136</f>
        <v>2341.2679774241656</v>
      </c>
      <c r="H136" s="11">
        <f>+'SCC x Atuacao = Comércio'!H136+'SCC x Atuacao = Serv. Indústria'!H136</f>
        <v>2342.5813885257958</v>
      </c>
      <c r="I136" s="11">
        <f>+'SCC x Atuacao = Comércio'!I136+'SCC x Atuacao = Serv. Indústria'!I136</f>
        <v>2184.5103756809604</v>
      </c>
      <c r="J136" s="11">
        <f>+'SCC x Atuacao = Comércio'!J136+'SCC x Atuacao = Serv. Indústria'!J136</f>
        <v>354.10120045288016</v>
      </c>
      <c r="K136" s="11">
        <f>+'SCC x Atuacao = Comércio'!K136+'SCC x Atuacao = Serv. Indústria'!K136</f>
        <v>2770.824760073845</v>
      </c>
      <c r="L136" s="154">
        <f t="shared" si="4"/>
        <v>56960.224425450368</v>
      </c>
      <c r="N136" s="124" t="s">
        <v>532</v>
      </c>
      <c r="O136" s="21">
        <f>+B136/'Total x Ano'!$F$30</f>
        <v>6.686242885380068E-6</v>
      </c>
      <c r="P136" s="21">
        <f>+C136/'Total x Ano'!$F$30</f>
        <v>1.0339181267124109E-5</v>
      </c>
      <c r="Q136" s="21">
        <f>+D136/'Total x Ano'!$F$30</f>
        <v>4.5598459371583853E-4</v>
      </c>
      <c r="R136" s="21">
        <f>+E136/'Total x Ano'!$F$30</f>
        <v>3.8275424302086532E-6</v>
      </c>
      <c r="S136" s="21">
        <f>+F136/'Total x Ano'!$F$30</f>
        <v>1.4485428049324433E-4</v>
      </c>
      <c r="T136" s="21">
        <f>+G136/'Total x Ano'!$F$30</f>
        <v>3.0990889298685581E-5</v>
      </c>
      <c r="U136" s="21">
        <f>+H136/'Total x Ano'!$F$30</f>
        <v>3.100827465501676E-5</v>
      </c>
      <c r="V136" s="21">
        <f>+I136/'Total x Ano'!$F$30</f>
        <v>2.8915920722172657E-5</v>
      </c>
      <c r="W136" s="21">
        <f>+J136/'Total x Ano'!$F$30</f>
        <v>4.6871657621355438E-6</v>
      </c>
      <c r="X136" s="21">
        <f>+K136/'Total x Ano'!$F$30</f>
        <v>3.6676845296444473E-5</v>
      </c>
      <c r="Y136" s="21">
        <f>+L136/'Total x Ano'!$F$30</f>
        <v>7.5397093652625072E-4</v>
      </c>
    </row>
    <row r="137" spans="1:25" x14ac:dyDescent="0.25">
      <c r="A137" s="1" t="s">
        <v>533</v>
      </c>
      <c r="B137" s="11">
        <f>+'SCC x Atuacao = Comércio'!B137+'SCC x Atuacao = Serv. Indústria'!B137</f>
        <v>21074.655445479206</v>
      </c>
      <c r="C137" s="11">
        <f>+'SCC x Atuacao = Comércio'!C137+'SCC x Atuacao = Serv. Indústria'!C137</f>
        <v>28436.383659294828</v>
      </c>
      <c r="D137" s="11">
        <f>+'SCC x Atuacao = Comércio'!D137+'SCC x Atuacao = Serv. Indústria'!D137</f>
        <v>259901.15488250414</v>
      </c>
      <c r="E137" s="11">
        <f>+'SCC x Atuacao = Comércio'!E137+'SCC x Atuacao = Serv. Indústria'!E137</f>
        <v>3835.2537077688958</v>
      </c>
      <c r="F137" s="11">
        <f>+'SCC x Atuacao = Comércio'!F137+'SCC x Atuacao = Serv. Indústria'!F137</f>
        <v>179623.95649464132</v>
      </c>
      <c r="G137" s="11">
        <f>+'SCC x Atuacao = Comércio'!G137+'SCC x Atuacao = Serv. Indústria'!G137</f>
        <v>22989.152378890496</v>
      </c>
      <c r="H137" s="11">
        <f>+'SCC x Atuacao = Comércio'!H137+'SCC x Atuacao = Serv. Indústria'!H137</f>
        <v>8011.3858531743308</v>
      </c>
      <c r="I137" s="11">
        <f>+'SCC x Atuacao = Comércio'!I137+'SCC x Atuacao = Serv. Indústria'!I137</f>
        <v>7368.2891009877076</v>
      </c>
      <c r="J137" s="11">
        <f>+'SCC x Atuacao = Comércio'!J137+'SCC x Atuacao = Serv. Indústria'!J137</f>
        <v>73826.504899233216</v>
      </c>
      <c r="K137" s="11">
        <f>+'SCC x Atuacao = Comércio'!K137+'SCC x Atuacao = Serv. Indústria'!K137</f>
        <v>54412.501895964611</v>
      </c>
      <c r="L137" s="154">
        <f t="shared" si="4"/>
        <v>659479.23831793875</v>
      </c>
      <c r="N137" s="124" t="s">
        <v>533</v>
      </c>
      <c r="O137" s="21">
        <f>+B137/'Total x Ano'!$F$30</f>
        <v>2.7896093920754195E-4</v>
      </c>
      <c r="P137" s="21">
        <f>+C137/'Total x Ano'!$F$30</f>
        <v>3.764066422715604E-4</v>
      </c>
      <c r="Q137" s="21">
        <f>+D137/'Total x Ano'!$F$30</f>
        <v>3.4402588670886616E-3</v>
      </c>
      <c r="R137" s="21">
        <f>+E137/'Total x Ano'!$F$30</f>
        <v>5.0766475361186681E-5</v>
      </c>
      <c r="S137" s="21">
        <f>+F137/'Total x Ano'!$F$30</f>
        <v>2.3776458759931303E-3</v>
      </c>
      <c r="T137" s="21">
        <f>+G137/'Total x Ano'!$F$30</f>
        <v>3.0430274676572613E-4</v>
      </c>
      <c r="U137" s="21">
        <f>+H137/'Total x Ano'!$F$30</f>
        <v>1.0604508945530278E-4</v>
      </c>
      <c r="V137" s="21">
        <f>+I137/'Total x Ano'!$F$30</f>
        <v>9.7532548196661053E-5</v>
      </c>
      <c r="W137" s="21">
        <f>+J137/'Total x Ano'!$F$30</f>
        <v>9.7722646988841451E-4</v>
      </c>
      <c r="X137" s="21">
        <f>+K137/'Total x Ano'!$F$30</f>
        <v>7.2024725020055009E-4</v>
      </c>
      <c r="Y137" s="21">
        <f>+L137/'Total x Ano'!$F$30</f>
        <v>8.7293929044287358E-3</v>
      </c>
    </row>
    <row r="138" spans="1:25" x14ac:dyDescent="0.25">
      <c r="A138" s="1" t="s">
        <v>534</v>
      </c>
      <c r="B138" s="11">
        <f>+'SCC x Atuacao = Comércio'!B138+'SCC x Atuacao = Serv. Indústria'!B138</f>
        <v>1297.0393946392383</v>
      </c>
      <c r="C138" s="11">
        <f>+'SCC x Atuacao = Comércio'!C138+'SCC x Atuacao = Serv. Indústria'!C138</f>
        <v>1107.5100630034635</v>
      </c>
      <c r="D138" s="11">
        <f>+'SCC x Atuacao = Comércio'!D138+'SCC x Atuacao = Serv. Indústria'!D138</f>
        <v>33277.722408395413</v>
      </c>
      <c r="E138" s="11">
        <f>+'SCC x Atuacao = Comércio'!E138+'SCC x Atuacao = Serv. Indústria'!E138</f>
        <v>0</v>
      </c>
      <c r="F138" s="11">
        <f>+'SCC x Atuacao = Comércio'!F138+'SCC x Atuacao = Serv. Indústria'!F138</f>
        <v>9153.1557292489706</v>
      </c>
      <c r="G138" s="11">
        <f>+'SCC x Atuacao = Comércio'!G138+'SCC x Atuacao = Serv. Indústria'!G138</f>
        <v>1133.3160470186299</v>
      </c>
      <c r="H138" s="11">
        <f>+'SCC x Atuacao = Comércio'!H138+'SCC x Atuacao = Serv. Indústria'!H138</f>
        <v>685.82205706256514</v>
      </c>
      <c r="I138" s="11">
        <f>+'SCC x Atuacao = Comércio'!I138+'SCC x Atuacao = Serv. Indústria'!I138</f>
        <v>480.17117845059568</v>
      </c>
      <c r="J138" s="11">
        <f>+'SCC x Atuacao = Comércio'!J138+'SCC x Atuacao = Serv. Indústria'!J138</f>
        <v>147.62828297684703</v>
      </c>
      <c r="K138" s="11">
        <f>+'SCC x Atuacao = Comércio'!K138+'SCC x Atuacao = Serv. Indústria'!K138</f>
        <v>7358.3698861833864</v>
      </c>
      <c r="L138" s="154">
        <f t="shared" si="4"/>
        <v>54640.735046979098</v>
      </c>
      <c r="N138" s="124" t="s">
        <v>534</v>
      </c>
      <c r="O138" s="21">
        <f>+B138/'Total x Ano'!$F$30</f>
        <v>1.7168647366681361E-5</v>
      </c>
      <c r="P138" s="21">
        <f>+C138/'Total x Ano'!$F$30</f>
        <v>1.4659886049217686E-5</v>
      </c>
      <c r="Q138" s="21">
        <f>+D138/'Total x Ano'!$F$30</f>
        <v>4.4049046124382626E-4</v>
      </c>
      <c r="R138" s="21">
        <f>+E138/'Total x Ano'!$F$30</f>
        <v>0</v>
      </c>
      <c r="S138" s="21">
        <f>+F138/'Total x Ano'!$F$30</f>
        <v>1.2115846570065368E-4</v>
      </c>
      <c r="T138" s="21">
        <f>+G138/'Total x Ano'!$F$30</f>
        <v>1.5001474624967801E-5</v>
      </c>
      <c r="U138" s="21">
        <f>+H138/'Total x Ano'!$F$30</f>
        <v>9.0780874525975591E-6</v>
      </c>
      <c r="V138" s="21">
        <f>+I138/'Total x Ano'!$F$30</f>
        <v>6.3559284880125645E-6</v>
      </c>
      <c r="W138" s="21">
        <f>+J138/'Total x Ano'!$F$30</f>
        <v>1.954125635854807E-6</v>
      </c>
      <c r="X138" s="21">
        <f>+K138/'Total x Ano'!$F$30</f>
        <v>9.7401249562376215E-5</v>
      </c>
      <c r="Y138" s="21">
        <f>+L138/'Total x Ano'!$F$30</f>
        <v>7.2326832612418777E-4</v>
      </c>
    </row>
    <row r="139" spans="1:25" x14ac:dyDescent="0.25">
      <c r="A139" s="1" t="s">
        <v>535</v>
      </c>
      <c r="B139" s="11">
        <f>+'SCC x Atuacao = Comércio'!B139+'SCC x Atuacao = Serv. Indústria'!B139</f>
        <v>5706.2118366221766</v>
      </c>
      <c r="C139" s="11">
        <f>+'SCC x Atuacao = Comércio'!C139+'SCC x Atuacao = Serv. Indústria'!C139</f>
        <v>820.38944371042248</v>
      </c>
      <c r="D139" s="11">
        <f>+'SCC x Atuacao = Comércio'!D139+'SCC x Atuacao = Serv. Indústria'!D139</f>
        <v>46326.492592618815</v>
      </c>
      <c r="E139" s="11">
        <f>+'SCC x Atuacao = Comércio'!E139+'SCC x Atuacao = Serv. Indústria'!E139</f>
        <v>0</v>
      </c>
      <c r="F139" s="11">
        <f>+'SCC x Atuacao = Comércio'!F139+'SCC x Atuacao = Serv. Indústria'!F139</f>
        <v>29627.287692856797</v>
      </c>
      <c r="G139" s="11">
        <f>+'SCC x Atuacao = Comércio'!G139+'SCC x Atuacao = Serv. Indústria'!G139</f>
        <v>3218.9956142104984</v>
      </c>
      <c r="H139" s="11">
        <f>+'SCC x Atuacao = Comércio'!H139+'SCC x Atuacao = Serv. Indústria'!H139</f>
        <v>1522.0840325401737</v>
      </c>
      <c r="I139" s="11">
        <f>+'SCC x Atuacao = Comércio'!I139+'SCC x Atuacao = Serv. Indústria'!I139</f>
        <v>1418.786752153947</v>
      </c>
      <c r="J139" s="11">
        <f>+'SCC x Atuacao = Comércio'!J139+'SCC x Atuacao = Serv. Indústria'!J139</f>
        <v>0</v>
      </c>
      <c r="K139" s="11">
        <f>+'SCC x Atuacao = Comércio'!K139+'SCC x Atuacao = Serv. Indústria'!K139</f>
        <v>11077.774190741267</v>
      </c>
      <c r="L139" s="154">
        <f t="shared" si="4"/>
        <v>99718.022155454106</v>
      </c>
      <c r="N139" s="124" t="s">
        <v>535</v>
      </c>
      <c r="O139" s="21">
        <f>+B139/'Total x Ano'!$F$30</f>
        <v>7.5531968595139227E-5</v>
      </c>
      <c r="P139" s="21">
        <f>+C139/'Total x Ano'!$F$30</f>
        <v>1.0859328653105223E-5</v>
      </c>
      <c r="Q139" s="21">
        <f>+D139/'Total x Ano'!$F$30</f>
        <v>6.1321438527244801E-4</v>
      </c>
      <c r="R139" s="21">
        <f>+E139/'Total x Ano'!$F$30</f>
        <v>0</v>
      </c>
      <c r="S139" s="21">
        <f>+F139/'Total x Ano'!$F$30</f>
        <v>3.9217039739286949E-4</v>
      </c>
      <c r="T139" s="21">
        <f>+G139/'Total x Ano'!$F$30</f>
        <v>4.2609191982673504E-5</v>
      </c>
      <c r="U139" s="21">
        <f>+H139/'Total x Ano'!$F$30</f>
        <v>2.0147517589014368E-5</v>
      </c>
      <c r="V139" s="21">
        <f>+I139/'Total x Ano'!$F$30</f>
        <v>1.8780192442054113E-5</v>
      </c>
      <c r="W139" s="21">
        <f>+J139/'Total x Ano'!$F$30</f>
        <v>0</v>
      </c>
      <c r="X139" s="21">
        <f>+K139/'Total x Ano'!$F$30</f>
        <v>1.4663424987292758E-4</v>
      </c>
      <c r="Y139" s="21">
        <f>+L139/'Total x Ano'!$F$30</f>
        <v>1.3199472318002317E-3</v>
      </c>
    </row>
    <row r="140" spans="1:25" x14ac:dyDescent="0.25">
      <c r="A140" s="1" t="s">
        <v>536</v>
      </c>
      <c r="B140" s="11">
        <f>+'SCC x Atuacao = Comércio'!B140+'SCC x Atuacao = Serv. Indústria'!B140</f>
        <v>15109.474209847263</v>
      </c>
      <c r="C140" s="11">
        <f>+'SCC x Atuacao = Comércio'!C140+'SCC x Atuacao = Serv. Indústria'!C140</f>
        <v>1947.2264589735937</v>
      </c>
      <c r="D140" s="11">
        <f>+'SCC x Atuacao = Comércio'!D140+'SCC x Atuacao = Serv. Indústria'!D140</f>
        <v>175848.93447577604</v>
      </c>
      <c r="E140" s="11">
        <f>+'SCC x Atuacao = Comércio'!E140+'SCC x Atuacao = Serv. Indústria'!E140</f>
        <v>327.5652561118373</v>
      </c>
      <c r="F140" s="11">
        <f>+'SCC x Atuacao = Comércio'!F140+'SCC x Atuacao = Serv. Indústria'!F140</f>
        <v>79080.623034866221</v>
      </c>
      <c r="G140" s="11">
        <f>+'SCC x Atuacao = Comércio'!G140+'SCC x Atuacao = Serv. Indústria'!G140</f>
        <v>7098.9740155858753</v>
      </c>
      <c r="H140" s="11">
        <f>+'SCC x Atuacao = Comércio'!H140+'SCC x Atuacao = Serv. Indústria'!H140</f>
        <v>3170.1213157412017</v>
      </c>
      <c r="I140" s="11">
        <f>+'SCC x Atuacao = Comércio'!I140+'SCC x Atuacao = Serv. Indústria'!I140</f>
        <v>7327.0580491881083</v>
      </c>
      <c r="J140" s="11">
        <f>+'SCC x Atuacao = Comércio'!J140+'SCC x Atuacao = Serv. Indústria'!J140</f>
        <v>3744.0161570916107</v>
      </c>
      <c r="K140" s="11">
        <f>+'SCC x Atuacao = Comércio'!K140+'SCC x Atuacao = Serv. Indústria'!K140</f>
        <v>43108.746593926626</v>
      </c>
      <c r="L140" s="154">
        <f t="shared" si="4"/>
        <v>336762.73956710839</v>
      </c>
      <c r="N140" s="124" t="s">
        <v>536</v>
      </c>
      <c r="O140" s="21">
        <f>+B140/'Total x Ano'!$F$30</f>
        <v>2.0000104520879791E-4</v>
      </c>
      <c r="P140" s="21">
        <f>+C140/'Total x Ano'!$F$30</f>
        <v>2.5775041648976212E-5</v>
      </c>
      <c r="Q140" s="21">
        <f>+D140/'Total x Ano'!$F$30</f>
        <v>2.3276766752801615E-3</v>
      </c>
      <c r="R140" s="21">
        <f>+E140/'Total x Ano'!$F$30</f>
        <v>4.3359148496218444E-6</v>
      </c>
      <c r="S140" s="21">
        <f>+F140/'Total x Ano'!$F$30</f>
        <v>1.0467741658692746E-3</v>
      </c>
      <c r="T140" s="21">
        <f>+G140/'Total x Ano'!$F$30</f>
        <v>9.3967679040872769E-5</v>
      </c>
      <c r="U140" s="21">
        <f>+H140/'Total x Ano'!$F$30</f>
        <v>4.1962252807825478E-5</v>
      </c>
      <c r="V140" s="21">
        <f>+I140/'Total x Ano'!$F$30</f>
        <v>9.6986781127572465E-5</v>
      </c>
      <c r="W140" s="21">
        <f>+J140/'Total x Ano'!$F$30</f>
        <v>4.955878241010734E-5</v>
      </c>
      <c r="X140" s="21">
        <f>+K140/'Total x Ano'!$F$30</f>
        <v>5.7062173419690997E-4</v>
      </c>
      <c r="Y140" s="21">
        <f>+L140/'Total x Ano'!$F$30</f>
        <v>4.4576600724401203E-3</v>
      </c>
    </row>
    <row r="141" spans="1:25" x14ac:dyDescent="0.25">
      <c r="A141" s="1" t="s">
        <v>537</v>
      </c>
      <c r="B141" s="11">
        <f>+'SCC x Atuacao = Comércio'!B141+'SCC x Atuacao = Serv. Indústria'!B141</f>
        <v>12247.203586606385</v>
      </c>
      <c r="C141" s="11">
        <f>+'SCC x Atuacao = Comércio'!C141+'SCC x Atuacao = Serv. Indústria'!C141</f>
        <v>29921.840890639774</v>
      </c>
      <c r="D141" s="11">
        <f>+'SCC x Atuacao = Comércio'!D141+'SCC x Atuacao = Serv. Indústria'!D141</f>
        <v>74533.066206980453</v>
      </c>
      <c r="E141" s="11">
        <f>+'SCC x Atuacao = Comércio'!E141+'SCC x Atuacao = Serv. Indústria'!E141</f>
        <v>3281.269470341444</v>
      </c>
      <c r="F141" s="11">
        <f>+'SCC x Atuacao = Comércio'!F141+'SCC x Atuacao = Serv. Indústria'!F141</f>
        <v>55608.705684644126</v>
      </c>
      <c r="G141" s="11">
        <f>+'SCC x Atuacao = Comércio'!G141+'SCC x Atuacao = Serv. Indústria'!G141</f>
        <v>7348.2183118747525</v>
      </c>
      <c r="H141" s="11">
        <f>+'SCC x Atuacao = Comércio'!H141+'SCC x Atuacao = Serv. Indústria'!H141</f>
        <v>1562.8662465426023</v>
      </c>
      <c r="I141" s="11">
        <f>+'SCC x Atuacao = Comércio'!I141+'SCC x Atuacao = Serv. Indústria'!I141</f>
        <v>3465.2973040780307</v>
      </c>
      <c r="J141" s="11">
        <f>+'SCC x Atuacao = Comércio'!J141+'SCC x Atuacao = Serv. Indústria'!J141</f>
        <v>5144.9943957812711</v>
      </c>
      <c r="K141" s="11">
        <f>+'SCC x Atuacao = Comércio'!K141+'SCC x Atuacao = Serv. Indústria'!K141</f>
        <v>15995.806545304578</v>
      </c>
      <c r="L141" s="154">
        <f t="shared" si="4"/>
        <v>209109.26864279341</v>
      </c>
      <c r="N141" s="124" t="s">
        <v>537</v>
      </c>
      <c r="O141" s="21">
        <f>+B141/'Total x Ano'!$F$30</f>
        <v>1.621137495711028E-4</v>
      </c>
      <c r="P141" s="21">
        <f>+C141/'Total x Ano'!$F$30</f>
        <v>3.9606933832277922E-4</v>
      </c>
      <c r="Q141" s="21">
        <f>+D141/'Total x Ano'!$F$30</f>
        <v>9.865790785954366E-4</v>
      </c>
      <c r="R141" s="21">
        <f>+E141/'Total x Ano'!$F$30</f>
        <v>4.343349838423275E-5</v>
      </c>
      <c r="S141" s="21">
        <f>+F141/'Total x Ano'!$F$30</f>
        <v>7.3608115710531224E-4</v>
      </c>
      <c r="T141" s="21">
        <f>+G141/'Total x Ano'!$F$30</f>
        <v>9.726687523246616E-5</v>
      </c>
      <c r="U141" s="21">
        <f>+H141/'Total x Ano'!$F$30</f>
        <v>2.068734348322707E-5</v>
      </c>
      <c r="V141" s="21">
        <f>+I141/'Total x Ano'!$F$30</f>
        <v>4.5869437489965551E-5</v>
      </c>
      <c r="W141" s="21">
        <f>+J141/'Total x Ano'!$F$30</f>
        <v>6.8103247171832841E-5</v>
      </c>
      <c r="X141" s="21">
        <f>+K141/'Total x Ano'!$F$30</f>
        <v>2.1173324654365892E-4</v>
      </c>
      <c r="Y141" s="21">
        <f>+L141/'Total x Ano'!$F$30</f>
        <v>2.7679369719000139E-3</v>
      </c>
    </row>
    <row r="142" spans="1:25" x14ac:dyDescent="0.25">
      <c r="A142" s="1" t="s">
        <v>538</v>
      </c>
      <c r="B142" s="11">
        <f>+'SCC x Atuacao = Comércio'!B142+'SCC x Atuacao = Serv. Indústria'!B142</f>
        <v>50631.103367893287</v>
      </c>
      <c r="C142" s="11">
        <f>+'SCC x Atuacao = Comércio'!C142+'SCC x Atuacao = Serv. Indústria'!C142</f>
        <v>68137.843137784701</v>
      </c>
      <c r="D142" s="11">
        <f>+'SCC x Atuacao = Comércio'!D142+'SCC x Atuacao = Serv. Indústria'!D142</f>
        <v>335941.13354251516</v>
      </c>
      <c r="E142" s="11">
        <f>+'SCC x Atuacao = Comércio'!E142+'SCC x Atuacao = Serv. Indústria'!E142</f>
        <v>2381.0818962893322</v>
      </c>
      <c r="F142" s="11">
        <f>+'SCC x Atuacao = Comércio'!F142+'SCC x Atuacao = Serv. Indústria'!F142</f>
        <v>352262.31737458118</v>
      </c>
      <c r="G142" s="11">
        <f>+'SCC x Atuacao = Comércio'!G142+'SCC x Atuacao = Serv. Indústria'!G142</f>
        <v>22532.478892654799</v>
      </c>
      <c r="H142" s="11">
        <f>+'SCC x Atuacao = Comércio'!H142+'SCC x Atuacao = Serv. Indústria'!H142</f>
        <v>39666.987166099789</v>
      </c>
      <c r="I142" s="11">
        <f>+'SCC x Atuacao = Comércio'!I142+'SCC x Atuacao = Serv. Indústria'!I142</f>
        <v>15826.782518368709</v>
      </c>
      <c r="J142" s="11">
        <f>+'SCC x Atuacao = Comércio'!J142+'SCC x Atuacao = Serv. Indústria'!J142</f>
        <v>1845.2291681951986</v>
      </c>
      <c r="K142" s="11">
        <f>+'SCC x Atuacao = Comércio'!K142+'SCC x Atuacao = Serv. Indústria'!K142</f>
        <v>104917.15551513397</v>
      </c>
      <c r="L142" s="154">
        <f t="shared" si="4"/>
        <v>994142.11257951614</v>
      </c>
      <c r="N142" s="124" t="s">
        <v>538</v>
      </c>
      <c r="O142" s="21">
        <f>+B142/'Total x Ano'!$F$30</f>
        <v>6.7019364492867473E-4</v>
      </c>
      <c r="P142" s="21">
        <f>+C142/'Total x Ano'!$F$30</f>
        <v>9.0192680807837423E-4</v>
      </c>
      <c r="Q142" s="21">
        <f>+D142/'Total x Ano'!$F$30</f>
        <v>4.4467846401526484E-3</v>
      </c>
      <c r="R142" s="21">
        <f>+E142/'Total x Ano'!$F$30</f>
        <v>3.1517898066581824E-5</v>
      </c>
      <c r="S142" s="21">
        <f>+F142/'Total x Ano'!$F$30</f>
        <v>4.6628248398394604E-3</v>
      </c>
      <c r="T142" s="21">
        <f>+G142/'Total x Ano'!$F$30</f>
        <v>2.9825785246313292E-4</v>
      </c>
      <c r="U142" s="21">
        <f>+H142/'Total x Ano'!$F$30</f>
        <v>5.2506386280030102E-4</v>
      </c>
      <c r="V142" s="21">
        <f>+I142/'Total x Ano'!$F$30</f>
        <v>2.0949590978507453E-4</v>
      </c>
      <c r="W142" s="21">
        <f>+J142/'Total x Ano'!$F$30</f>
        <v>2.4424924200756224E-5</v>
      </c>
      <c r="X142" s="21">
        <f>+K142/'Total x Ano'!$F$30</f>
        <v>1.3887671054552801E-3</v>
      </c>
      <c r="Y142" s="21">
        <f>+L142/'Total x Ano'!$F$30</f>
        <v>1.3159257485770286E-2</v>
      </c>
    </row>
    <row r="143" spans="1:25" x14ac:dyDescent="0.25">
      <c r="A143" s="1" t="s">
        <v>539</v>
      </c>
      <c r="B143" s="11">
        <f>+'SCC x Atuacao = Comércio'!B143+'SCC x Atuacao = Serv. Indústria'!B143</f>
        <v>18716.850621786321</v>
      </c>
      <c r="C143" s="11">
        <f>+'SCC x Atuacao = Comércio'!C143+'SCC x Atuacao = Serv. Indústria'!C143</f>
        <v>8319.2943625259377</v>
      </c>
      <c r="D143" s="11">
        <f>+'SCC x Atuacao = Comércio'!D143+'SCC x Atuacao = Serv. Indústria'!D143</f>
        <v>295245.45020198839</v>
      </c>
      <c r="E143" s="11">
        <f>+'SCC x Atuacao = Comércio'!E143+'SCC x Atuacao = Serv. Indústria'!E143</f>
        <v>2056.6830184259552</v>
      </c>
      <c r="F143" s="11">
        <f>+'SCC x Atuacao = Comércio'!F143+'SCC x Atuacao = Serv. Indústria'!F143</f>
        <v>92463.937436909822</v>
      </c>
      <c r="G143" s="11">
        <f>+'SCC x Atuacao = Comércio'!G143+'SCC x Atuacao = Serv. Indústria'!G143</f>
        <v>10960.934561696995</v>
      </c>
      <c r="H143" s="11">
        <f>+'SCC x Atuacao = Comércio'!H143+'SCC x Atuacao = Serv. Indústria'!H143</f>
        <v>5696.3453436453638</v>
      </c>
      <c r="I143" s="11">
        <f>+'SCC x Atuacao = Comércio'!I143+'SCC x Atuacao = Serv. Indústria'!I143</f>
        <v>5243.4516802318094</v>
      </c>
      <c r="J143" s="11">
        <f>+'SCC x Atuacao = Comércio'!J143+'SCC x Atuacao = Serv. Indústria'!J143</f>
        <v>3555.6423232932084</v>
      </c>
      <c r="K143" s="11">
        <f>+'SCC x Atuacao = Comércio'!K143+'SCC x Atuacao = Serv. Indústria'!K143</f>
        <v>43493.627433581569</v>
      </c>
      <c r="L143" s="154">
        <f t="shared" si="4"/>
        <v>485752.21698408533</v>
      </c>
      <c r="N143" s="124" t="s">
        <v>539</v>
      </c>
      <c r="O143" s="21">
        <f>+B143/'Total x Ano'!$F$30</f>
        <v>2.4775115502924199E-4</v>
      </c>
      <c r="P143" s="21">
        <f>+C143/'Total x Ano'!$F$30</f>
        <v>1.1012081193536563E-4</v>
      </c>
      <c r="Q143" s="21">
        <f>+D143/'Total x Ano'!$F$30</f>
        <v>3.9081041347590797E-3</v>
      </c>
      <c r="R143" s="21">
        <f>+E143/'Total x Ano'!$F$30</f>
        <v>2.7223895923545476E-5</v>
      </c>
      <c r="S143" s="21">
        <f>+F143/'Total x Ano'!$F$30</f>
        <v>1.2239263838479924E-3</v>
      </c>
      <c r="T143" s="21">
        <f>+G143/'Total x Ano'!$F$30</f>
        <v>1.4508766740380148E-4</v>
      </c>
      <c r="U143" s="21">
        <f>+H143/'Total x Ano'!$F$30</f>
        <v>7.5401367828990687E-5</v>
      </c>
      <c r="V143" s="21">
        <f>+I143/'Total x Ano'!$F$30</f>
        <v>6.9406506274369588E-5</v>
      </c>
      <c r="W143" s="21">
        <f>+J143/'Total x Ano'!$F$30</f>
        <v>4.7065316183128044E-5</v>
      </c>
      <c r="X143" s="21">
        <f>+K143/'Total x Ano'!$F$30</f>
        <v>5.7571632379961504E-4</v>
      </c>
      <c r="Y143" s="21">
        <f>+L143/'Total x Ano'!$F$30</f>
        <v>6.4298035629851294E-3</v>
      </c>
    </row>
    <row r="144" spans="1:25" x14ac:dyDescent="0.25">
      <c r="A144" s="1" t="s">
        <v>540</v>
      </c>
      <c r="B144" s="11">
        <f>+'SCC x Atuacao = Comércio'!B144+'SCC x Atuacao = Serv. Indústria'!B144</f>
        <v>9544.9275348302654</v>
      </c>
      <c r="C144" s="11">
        <f>+'SCC x Atuacao = Comércio'!C144+'SCC x Atuacao = Serv. Indústria'!C144</f>
        <v>11445.254278683089</v>
      </c>
      <c r="D144" s="11">
        <f>+'SCC x Atuacao = Comércio'!D144+'SCC x Atuacao = Serv. Indústria'!D144</f>
        <v>193794.07921491249</v>
      </c>
      <c r="E144" s="11">
        <f>+'SCC x Atuacao = Comércio'!E144+'SCC x Atuacao = Serv. Indústria'!E144</f>
        <v>5048.6714697479802</v>
      </c>
      <c r="F144" s="11">
        <f>+'SCC x Atuacao = Comércio'!F144+'SCC x Atuacao = Serv. Indústria'!F144</f>
        <v>89916.528034131348</v>
      </c>
      <c r="G144" s="11">
        <f>+'SCC x Atuacao = Comércio'!G144+'SCC x Atuacao = Serv. Indústria'!G144</f>
        <v>8431.8005335610615</v>
      </c>
      <c r="H144" s="11">
        <f>+'SCC x Atuacao = Comércio'!H144+'SCC x Atuacao = Serv. Indústria'!H144</f>
        <v>4163.325096752741</v>
      </c>
      <c r="I144" s="11">
        <f>+'SCC x Atuacao = Comércio'!I144+'SCC x Atuacao = Serv. Indústria'!I144</f>
        <v>10314.556339154009</v>
      </c>
      <c r="J144" s="11">
        <f>+'SCC x Atuacao = Comércio'!J144+'SCC x Atuacao = Serv. Indústria'!J144</f>
        <v>18.764740568398185</v>
      </c>
      <c r="K144" s="11">
        <f>+'SCC x Atuacao = Comércio'!K144+'SCC x Atuacao = Serv. Indústria'!K144</f>
        <v>22499.230722414464</v>
      </c>
      <c r="L144" s="154">
        <f t="shared" si="4"/>
        <v>355177.13796475582</v>
      </c>
      <c r="N144" s="124" t="s">
        <v>540</v>
      </c>
      <c r="O144" s="21">
        <f>+B144/'Total x Ano'!$F$30</f>
        <v>1.2634426962151619E-4</v>
      </c>
      <c r="P144" s="21">
        <f>+C144/'Total x Ano'!$F$30</f>
        <v>1.514985092548911E-4</v>
      </c>
      <c r="Q144" s="21">
        <f>+D144/'Total x Ano'!$F$30</f>
        <v>2.5652129160787574E-3</v>
      </c>
      <c r="R144" s="21">
        <f>+E144/'Total x Ano'!$F$30</f>
        <v>6.6828240138717645E-5</v>
      </c>
      <c r="S144" s="21">
        <f>+F144/'Total x Ano'!$F$30</f>
        <v>1.1902068423169992E-3</v>
      </c>
      <c r="T144" s="21">
        <f>+G144/'Total x Ano'!$F$30</f>
        <v>1.1161003329985227E-4</v>
      </c>
      <c r="U144" s="21">
        <f>+H144/'Total x Ano'!$F$30</f>
        <v>5.5109089788967918E-5</v>
      </c>
      <c r="V144" s="21">
        <f>+I144/'Total x Ano'!$F$30</f>
        <v>1.3653168998768801E-4</v>
      </c>
      <c r="W144" s="21">
        <f>+J144/'Total x Ano'!$F$30</f>
        <v>2.483850645382257E-7</v>
      </c>
      <c r="X144" s="21">
        <f>+K144/'Total x Ano'!$F$30</f>
        <v>2.9781775317794316E-4</v>
      </c>
      <c r="Y144" s="21">
        <f>+L144/'Total x Ano'!$F$30</f>
        <v>4.701407728729871E-3</v>
      </c>
    </row>
    <row r="145" spans="1:25" x14ac:dyDescent="0.25">
      <c r="A145" s="1" t="s">
        <v>541</v>
      </c>
      <c r="B145" s="11">
        <f>+'SCC x Atuacao = Comércio'!B145+'SCC x Atuacao = Serv. Indústria'!B145</f>
        <v>303453.2632728162</v>
      </c>
      <c r="C145" s="11">
        <f>+'SCC x Atuacao = Comércio'!C145+'SCC x Atuacao = Serv. Indústria'!C145</f>
        <v>21139.747905813274</v>
      </c>
      <c r="D145" s="11">
        <f>+'SCC x Atuacao = Comércio'!D145+'SCC x Atuacao = Serv. Indústria'!D145</f>
        <v>501683.7576558853</v>
      </c>
      <c r="E145" s="11">
        <f>+'SCC x Atuacao = Comércio'!E145+'SCC x Atuacao = Serv. Indústria'!E145</f>
        <v>5449.1228907324366</v>
      </c>
      <c r="F145" s="11">
        <f>+'SCC x Atuacao = Comércio'!F145+'SCC x Atuacao = Serv. Indústria'!F145</f>
        <v>562893.58818950853</v>
      </c>
      <c r="G145" s="11">
        <f>+'SCC x Atuacao = Comércio'!G145+'SCC x Atuacao = Serv. Indústria'!G145</f>
        <v>24328.375551030702</v>
      </c>
      <c r="H145" s="11">
        <f>+'SCC x Atuacao = Comércio'!H145+'SCC x Atuacao = Serv. Indústria'!H145</f>
        <v>20882.059808518094</v>
      </c>
      <c r="I145" s="11">
        <f>+'SCC x Atuacao = Comércio'!I145+'SCC x Atuacao = Serv. Indústria'!I145</f>
        <v>22042.638437778049</v>
      </c>
      <c r="J145" s="11">
        <f>+'SCC x Atuacao = Comércio'!J145+'SCC x Atuacao = Serv. Indústria'!J145</f>
        <v>4000.5193377307814</v>
      </c>
      <c r="K145" s="11">
        <f>+'SCC x Atuacao = Comércio'!K145+'SCC x Atuacao = Serv. Indústria'!K145</f>
        <v>170507.70582884402</v>
      </c>
      <c r="L145" s="154">
        <f t="shared" si="4"/>
        <v>1636380.7788786574</v>
      </c>
      <c r="N145" s="124" t="s">
        <v>541</v>
      </c>
      <c r="O145" s="21">
        <f>+B145/'Total x Ano'!$F$30</f>
        <v>4.0167492914498495E-3</v>
      </c>
      <c r="P145" s="21">
        <f>+C145/'Total x Ano'!$F$30</f>
        <v>2.798225549011934E-4</v>
      </c>
      <c r="Q145" s="21">
        <f>+D145/'Total x Ano'!$F$30</f>
        <v>6.640686135197328E-3</v>
      </c>
      <c r="R145" s="21">
        <f>+E145/'Total x Ano'!$F$30</f>
        <v>7.2128934368040484E-5</v>
      </c>
      <c r="S145" s="21">
        <f>+F145/'Total x Ano'!$F$30</f>
        <v>7.4509082457588968E-3</v>
      </c>
      <c r="T145" s="21">
        <f>+G145/'Total x Ano'!$F$30</f>
        <v>3.2202977223834786E-4</v>
      </c>
      <c r="U145" s="21">
        <f>+H145/'Total x Ano'!$F$30</f>
        <v>2.764115898284767E-4</v>
      </c>
      <c r="V145" s="21">
        <f>+I145/'Total x Ano'!$F$30</f>
        <v>2.9177393372444813E-4</v>
      </c>
      <c r="W145" s="21">
        <f>+J145/'Total x Ano'!$F$30</f>
        <v>5.2954062981404849E-5</v>
      </c>
      <c r="X145" s="21">
        <f>+K145/'Total x Ano'!$F$30</f>
        <v>2.2569759151313163E-3</v>
      </c>
      <c r="Y145" s="21">
        <f>+L145/'Total x Ano'!$F$30</f>
        <v>2.1660440435579301E-2</v>
      </c>
    </row>
    <row r="146" spans="1:25" x14ac:dyDescent="0.25">
      <c r="A146" s="1" t="s">
        <v>542</v>
      </c>
      <c r="B146" s="11">
        <f>+'SCC x Atuacao = Comércio'!B146+'SCC x Atuacao = Serv. Indústria'!B146</f>
        <v>7951.0610752151933</v>
      </c>
      <c r="C146" s="11">
        <f>+'SCC x Atuacao = Comércio'!C146+'SCC x Atuacao = Serv. Indústria'!C146</f>
        <v>1468.5007634941508</v>
      </c>
      <c r="D146" s="11">
        <f>+'SCC x Atuacao = Comércio'!D146+'SCC x Atuacao = Serv. Indústria'!D146</f>
        <v>142664.97859420531</v>
      </c>
      <c r="E146" s="11">
        <f>+'SCC x Atuacao = Comércio'!E146+'SCC x Atuacao = Serv. Indústria'!E146</f>
        <v>2746.4630305583751</v>
      </c>
      <c r="F146" s="11">
        <f>+'SCC x Atuacao = Comércio'!F146+'SCC x Atuacao = Serv. Indústria'!F146</f>
        <v>57991.484262122322</v>
      </c>
      <c r="G146" s="11">
        <f>+'SCC x Atuacao = Comércio'!G146+'SCC x Atuacao = Serv. Indústria'!G146</f>
        <v>6997.7436153305061</v>
      </c>
      <c r="H146" s="11">
        <f>+'SCC x Atuacao = Comércio'!H146+'SCC x Atuacao = Serv. Indústria'!H146</f>
        <v>3055.8819968064345</v>
      </c>
      <c r="I146" s="11">
        <f>+'SCC x Atuacao = Comércio'!I146+'SCC x Atuacao = Serv. Indústria'!I146</f>
        <v>2299.3700363899557</v>
      </c>
      <c r="J146" s="11">
        <f>+'SCC x Atuacao = Comércio'!J146+'SCC x Atuacao = Serv. Indústria'!J146</f>
        <v>101.39014416746716</v>
      </c>
      <c r="K146" s="11">
        <f>+'SCC x Atuacao = Comércio'!K146+'SCC x Atuacao = Serv. Indústria'!K146</f>
        <v>16383.868745594282</v>
      </c>
      <c r="L146" s="154">
        <f t="shared" si="4"/>
        <v>241660.74226388405</v>
      </c>
      <c r="N146" s="124" t="s">
        <v>542</v>
      </c>
      <c r="O146" s="21">
        <f>+B146/'Total x Ano'!$F$30</f>
        <v>1.0524658260613968E-4</v>
      </c>
      <c r="P146" s="21">
        <f>+C146/'Total x Ano'!$F$30</f>
        <v>1.9438246725841349E-5</v>
      </c>
      <c r="Q146" s="21">
        <f>+D146/'Total x Ano'!$F$30</f>
        <v>1.8884273825316834E-3</v>
      </c>
      <c r="R146" s="21">
        <f>+E146/'Total x Ano'!$F$30</f>
        <v>3.6354374024544583E-5</v>
      </c>
      <c r="S146" s="21">
        <f>+F146/'Total x Ano'!$F$30</f>
        <v>7.6762151379662484E-4</v>
      </c>
      <c r="T146" s="21">
        <f>+G146/'Total x Ano'!$F$30</f>
        <v>9.2627712766944864E-5</v>
      </c>
      <c r="U146" s="21">
        <f>+H146/'Total x Ano'!$F$30</f>
        <v>4.0450090116154577E-5</v>
      </c>
      <c r="V146" s="21">
        <f>+I146/'Total x Ano'!$F$30</f>
        <v>3.0436294752074735E-5</v>
      </c>
      <c r="W146" s="21">
        <f>+J146/'Total x Ano'!$F$30</f>
        <v>1.3420807716888197E-6</v>
      </c>
      <c r="X146" s="21">
        <f>+K146/'Total x Ano'!$F$30</f>
        <v>2.1686994717175781E-4</v>
      </c>
      <c r="Y146" s="21">
        <f>+L146/'Total x Ano'!$F$30</f>
        <v>3.1988142252634554E-3</v>
      </c>
    </row>
    <row r="147" spans="1:25" x14ac:dyDescent="0.25">
      <c r="A147" s="1" t="s">
        <v>543</v>
      </c>
      <c r="B147" s="11">
        <f>+'SCC x Atuacao = Comércio'!B147+'SCC x Atuacao = Serv. Indústria'!B147</f>
        <v>22187.267560922228</v>
      </c>
      <c r="C147" s="11">
        <f>+'SCC x Atuacao = Comércio'!C147+'SCC x Atuacao = Serv. Indústria'!C147</f>
        <v>3811.6960359051927</v>
      </c>
      <c r="D147" s="11">
        <f>+'SCC x Atuacao = Comércio'!D147+'SCC x Atuacao = Serv. Indústria'!D147</f>
        <v>116800.67696727753</v>
      </c>
      <c r="E147" s="11">
        <f>+'SCC x Atuacao = Comércio'!E147+'SCC x Atuacao = Serv. Indústria'!E147</f>
        <v>7145.3620822708917</v>
      </c>
      <c r="F147" s="11">
        <f>+'SCC x Atuacao = Comércio'!F147+'SCC x Atuacao = Serv. Indústria'!F147</f>
        <v>68099.85586738032</v>
      </c>
      <c r="G147" s="11">
        <f>+'SCC x Atuacao = Comércio'!G147+'SCC x Atuacao = Serv. Indústria'!G147</f>
        <v>9874.0596698370737</v>
      </c>
      <c r="H147" s="11">
        <f>+'SCC x Atuacao = Comércio'!H147+'SCC x Atuacao = Serv. Indústria'!H147</f>
        <v>4489.9905645148465</v>
      </c>
      <c r="I147" s="11">
        <f>+'SCC x Atuacao = Comércio'!I147+'SCC x Atuacao = Serv. Indústria'!I147</f>
        <v>1089.3807333976517</v>
      </c>
      <c r="J147" s="11">
        <f>+'SCC x Atuacao = Comércio'!J147+'SCC x Atuacao = Serv. Indústria'!J147</f>
        <v>236.42776023850632</v>
      </c>
      <c r="K147" s="11">
        <f>+'SCC x Atuacao = Comércio'!K147+'SCC x Atuacao = Serv. Indústria'!K147</f>
        <v>26600.973086974365</v>
      </c>
      <c r="L147" s="154">
        <f t="shared" si="4"/>
        <v>260335.69032871863</v>
      </c>
      <c r="N147" s="124" t="s">
        <v>543</v>
      </c>
      <c r="O147" s="21">
        <f>+B147/'Total x Ano'!$F$30</f>
        <v>2.9368836008996762E-4</v>
      </c>
      <c r="P147" s="21">
        <f>+C147/'Total x Ano'!$F$30</f>
        <v>5.0454647237322794E-5</v>
      </c>
      <c r="Q147" s="21">
        <f>+D147/'Total x Ano'!$F$30</f>
        <v>1.5460668683842185E-3</v>
      </c>
      <c r="R147" s="21">
        <f>+E147/'Total x Ano'!$F$30</f>
        <v>9.4581708469916177E-5</v>
      </c>
      <c r="S147" s="21">
        <f>+F147/'Total x Ano'!$F$30</f>
        <v>9.0142397828562378E-4</v>
      </c>
      <c r="T147" s="21">
        <f>+G147/'Total x Ano'!$F$30</f>
        <v>1.3070092492923455E-4</v>
      </c>
      <c r="U147" s="21">
        <f>+H147/'Total x Ano'!$F$30</f>
        <v>5.9433094322723451E-5</v>
      </c>
      <c r="V147" s="21">
        <f>+I147/'Total x Ano'!$F$30</f>
        <v>1.4419911790700202E-5</v>
      </c>
      <c r="W147" s="21">
        <f>+J147/'Total x Ano'!$F$30</f>
        <v>3.1295463036866542E-6</v>
      </c>
      <c r="X147" s="21">
        <f>+K147/'Total x Ano'!$F$30</f>
        <v>3.5211168483272834E-4</v>
      </c>
      <c r="Y147" s="21">
        <f>+L147/'Total x Ano'!$F$30</f>
        <v>3.4460107246461224E-3</v>
      </c>
    </row>
    <row r="148" spans="1:25" x14ac:dyDescent="0.25">
      <c r="A148" s="1" t="s">
        <v>544</v>
      </c>
      <c r="B148" s="11">
        <f>+'SCC x Atuacao = Comércio'!B148+'SCC x Atuacao = Serv. Indústria'!B148</f>
        <v>92786.690150255861</v>
      </c>
      <c r="C148" s="11">
        <f>+'SCC x Atuacao = Comércio'!C148+'SCC x Atuacao = Serv. Indústria'!C148</f>
        <v>54470.105700152293</v>
      </c>
      <c r="D148" s="11">
        <f>+'SCC x Atuacao = Comércio'!D148+'SCC x Atuacao = Serv. Indústria'!D148</f>
        <v>645018.50532634486</v>
      </c>
      <c r="E148" s="11">
        <f>+'SCC x Atuacao = Comércio'!E148+'SCC x Atuacao = Serv. Indústria'!E148</f>
        <v>7880.3480762552635</v>
      </c>
      <c r="F148" s="11">
        <f>+'SCC x Atuacao = Comércio'!F148+'SCC x Atuacao = Serv. Indústria'!F148</f>
        <v>422211.44380520872</v>
      </c>
      <c r="G148" s="11">
        <f>+'SCC x Atuacao = Comércio'!G148+'SCC x Atuacao = Serv. Indústria'!G148</f>
        <v>45670.203401933119</v>
      </c>
      <c r="H148" s="11">
        <f>+'SCC x Atuacao = Comércio'!H148+'SCC x Atuacao = Serv. Indústria'!H148</f>
        <v>30213.065080963675</v>
      </c>
      <c r="I148" s="11">
        <f>+'SCC x Atuacao = Comércio'!I148+'SCC x Atuacao = Serv. Indústria'!I148</f>
        <v>25101.370910205034</v>
      </c>
      <c r="J148" s="11">
        <f>+'SCC x Atuacao = Comércio'!J148+'SCC x Atuacao = Serv. Indústria'!J148</f>
        <v>9365.3758235056957</v>
      </c>
      <c r="K148" s="11">
        <f>+'SCC x Atuacao = Comércio'!K148+'SCC x Atuacao = Serv. Indústria'!K148</f>
        <v>198760.72862848843</v>
      </c>
      <c r="L148" s="154">
        <f t="shared" si="4"/>
        <v>1531477.8369033132</v>
      </c>
      <c r="N148" s="124" t="s">
        <v>544</v>
      </c>
      <c r="O148" s="21">
        <f>+B148/'Total x Ano'!$F$30</f>
        <v>1.2281985960452316E-3</v>
      </c>
      <c r="P148" s="21">
        <f>+C148/'Total x Ano'!$F$30</f>
        <v>7.2100974007184094E-4</v>
      </c>
      <c r="Q148" s="21">
        <f>+D148/'Total x Ano'!$F$30</f>
        <v>8.5379791151309441E-3</v>
      </c>
      <c r="R148" s="21">
        <f>+E148/'Total x Ano'!$F$30</f>
        <v>1.0431056898280543E-4</v>
      </c>
      <c r="S148" s="21">
        <f>+F148/'Total x Ano'!$F$30</f>
        <v>5.5887272374523607E-3</v>
      </c>
      <c r="T148" s="21">
        <f>+G148/'Total x Ano'!$F$30</f>
        <v>6.0452721838143663E-4</v>
      </c>
      <c r="U148" s="21">
        <f>+H148/'Total x Ano'!$F$30</f>
        <v>3.9992421385623135E-4</v>
      </c>
      <c r="V148" s="21">
        <f>+I148/'Total x Ano'!$F$30</f>
        <v>3.3226175500818242E-4</v>
      </c>
      <c r="W148" s="21">
        <f>+J148/'Total x Ano'!$F$30</f>
        <v>1.2396758004018459E-4</v>
      </c>
      <c r="X148" s="21">
        <f>+K148/'Total x Ano'!$F$30</f>
        <v>2.630955446897829E-3</v>
      </c>
      <c r="Y148" s="21">
        <f>+L148/'Total x Ano'!$F$30</f>
        <v>2.0271861471867048E-2</v>
      </c>
    </row>
    <row r="149" spans="1:25" x14ac:dyDescent="0.25">
      <c r="A149" s="1" t="s">
        <v>545</v>
      </c>
      <c r="B149" s="11">
        <f>+'SCC x Atuacao = Comércio'!B149+'SCC x Atuacao = Serv. Indústria'!B149</f>
        <v>332507.7254931003</v>
      </c>
      <c r="C149" s="11">
        <f>+'SCC x Atuacao = Comércio'!C149+'SCC x Atuacao = Serv. Indústria'!C149</f>
        <v>92357.558065977093</v>
      </c>
      <c r="D149" s="11">
        <f>+'SCC x Atuacao = Comércio'!D149+'SCC x Atuacao = Serv. Indústria'!D149</f>
        <v>1531263.2171693039</v>
      </c>
      <c r="E149" s="11">
        <f>+'SCC x Atuacao = Comércio'!E149+'SCC x Atuacao = Serv. Indústria'!E149</f>
        <v>36020.887720373386</v>
      </c>
      <c r="F149" s="11">
        <f>+'SCC x Atuacao = Comércio'!F149+'SCC x Atuacao = Serv. Indústria'!F149</f>
        <v>1229039.9519310831</v>
      </c>
      <c r="G149" s="11">
        <f>+'SCC x Atuacao = Comércio'!G149+'SCC x Atuacao = Serv. Indústria'!G149</f>
        <v>168729.81056938614</v>
      </c>
      <c r="H149" s="11">
        <f>+'SCC x Atuacao = Comércio'!H149+'SCC x Atuacao = Serv. Indústria'!H149</f>
        <v>75600.435918417279</v>
      </c>
      <c r="I149" s="11">
        <f>+'SCC x Atuacao = Comércio'!I149+'SCC x Atuacao = Serv. Indústria'!I149</f>
        <v>66681.756408698071</v>
      </c>
      <c r="J149" s="11">
        <f>+'SCC x Atuacao = Comércio'!J149+'SCC x Atuacao = Serv. Indústria'!J149</f>
        <v>51818.421651169017</v>
      </c>
      <c r="K149" s="11">
        <f>+'SCC x Atuacao = Comércio'!K149+'SCC x Atuacao = Serv. Indústria'!K149</f>
        <v>374711.74615161843</v>
      </c>
      <c r="L149" s="154">
        <f t="shared" si="4"/>
        <v>3958731.511079127</v>
      </c>
      <c r="N149" s="124" t="s">
        <v>545</v>
      </c>
      <c r="O149" s="21">
        <f>+B149/'Total x Ano'!$F$30</f>
        <v>4.4013373142580293E-3</v>
      </c>
      <c r="P149" s="21">
        <f>+C149/'Total x Ano'!$F$30</f>
        <v>1.2225182616936599E-3</v>
      </c>
      <c r="Q149" s="21">
        <f>+D149/'Total x Ano'!$F$30</f>
        <v>2.0269020593982872E-2</v>
      </c>
      <c r="R149" s="21">
        <f>+E149/'Total x Ano'!$F$30</f>
        <v>4.768011840364534E-4</v>
      </c>
      <c r="S149" s="21">
        <f>+F149/'Total x Ano'!$F$30</f>
        <v>1.6268552537015923E-2</v>
      </c>
      <c r="T149" s="21">
        <f>+G149/'Total x Ano'!$F$30</f>
        <v>2.2334422762220548E-3</v>
      </c>
      <c r="U149" s="21">
        <f>+H149/'Total x Ano'!$F$30</f>
        <v>1.0007076349533043E-3</v>
      </c>
      <c r="V149" s="21">
        <f>+I149/'Total x Ano'!$F$30</f>
        <v>8.8265288340783933E-4</v>
      </c>
      <c r="W149" s="21">
        <f>+J149/'Total x Ano'!$F$30</f>
        <v>6.8590993620080249E-4</v>
      </c>
      <c r="X149" s="21">
        <f>+K149/'Total x Ano'!$F$30</f>
        <v>4.9599833747686053E-3</v>
      </c>
      <c r="Y149" s="21">
        <f>+L149/'Total x Ano'!$F$30</f>
        <v>5.2400925996539546E-2</v>
      </c>
    </row>
    <row r="150" spans="1:25" x14ac:dyDescent="0.25">
      <c r="A150" s="1" t="s">
        <v>546</v>
      </c>
      <c r="B150" s="11">
        <f>+'SCC x Atuacao = Comércio'!B150+'SCC x Atuacao = Serv. Indústria'!B150</f>
        <v>42896.348432061597</v>
      </c>
      <c r="C150" s="11">
        <f>+'SCC x Atuacao = Comércio'!C150+'SCC x Atuacao = Serv. Indústria'!C150</f>
        <v>17202.146470138981</v>
      </c>
      <c r="D150" s="11">
        <f>+'SCC x Atuacao = Comércio'!D150+'SCC x Atuacao = Serv. Indústria'!D150</f>
        <v>391537.64556174376</v>
      </c>
      <c r="E150" s="11">
        <f>+'SCC x Atuacao = Comércio'!E150+'SCC x Atuacao = Serv. Indústria'!E150</f>
        <v>2129.540866554365</v>
      </c>
      <c r="F150" s="11">
        <f>+'SCC x Atuacao = Comércio'!F150+'SCC x Atuacao = Serv. Indústria'!F150</f>
        <v>302376.74086790974</v>
      </c>
      <c r="G150" s="11">
        <f>+'SCC x Atuacao = Comércio'!G150+'SCC x Atuacao = Serv. Indústria'!G150</f>
        <v>29887.428721526856</v>
      </c>
      <c r="H150" s="11">
        <f>+'SCC x Atuacao = Comércio'!H150+'SCC x Atuacao = Serv. Indústria'!H150</f>
        <v>18672.091023648918</v>
      </c>
      <c r="I150" s="11">
        <f>+'SCC x Atuacao = Comércio'!I150+'SCC x Atuacao = Serv. Indústria'!I150</f>
        <v>25158.137250437925</v>
      </c>
      <c r="J150" s="11">
        <f>+'SCC x Atuacao = Comércio'!J150+'SCC x Atuacao = Serv. Indústria'!J150</f>
        <v>740.34472506149746</v>
      </c>
      <c r="K150" s="11">
        <f>+'SCC x Atuacao = Comércio'!K150+'SCC x Atuacao = Serv. Indústria'!K150</f>
        <v>66572.254651773532</v>
      </c>
      <c r="L150" s="154">
        <f t="shared" si="4"/>
        <v>897172.67857085727</v>
      </c>
      <c r="N150" s="124" t="s">
        <v>546</v>
      </c>
      <c r="O150" s="21">
        <f>+B150/'Total x Ano'!$F$30</f>
        <v>5.6781026281256834E-4</v>
      </c>
      <c r="P150" s="21">
        <f>+C150/'Total x Ano'!$F$30</f>
        <v>2.2770132342662161E-4</v>
      </c>
      <c r="Q150" s="21">
        <f>+D150/'Total x Ano'!$F$30</f>
        <v>5.1827043921823003E-3</v>
      </c>
      <c r="R150" s="21">
        <f>+E150/'Total x Ano'!$F$30</f>
        <v>2.8188300480247328E-5</v>
      </c>
      <c r="S150" s="21">
        <f>+F150/'Total x Ano'!$F$30</f>
        <v>4.0024995827451174E-3</v>
      </c>
      <c r="T150" s="21">
        <f>+G150/'Total x Ano'!$F$30</f>
        <v>3.9561383142062642E-4</v>
      </c>
      <c r="U150" s="21">
        <f>+H150/'Total x Ano'!$F$30</f>
        <v>2.471586813080339E-4</v>
      </c>
      <c r="V150" s="21">
        <f>+I150/'Total x Ano'!$F$30</f>
        <v>3.330131595389805E-4</v>
      </c>
      <c r="W150" s="21">
        <f>+J150/'Total x Ano'!$F$30</f>
        <v>9.7997929491562627E-6</v>
      </c>
      <c r="X150" s="21">
        <f>+K150/'Total x Ano'!$F$30</f>
        <v>8.8120343086349907E-4</v>
      </c>
      <c r="Y150" s="21">
        <f>+L150/'Total x Ano'!$F$30</f>
        <v>1.1875692757727152E-2</v>
      </c>
    </row>
    <row r="151" spans="1:25" x14ac:dyDescent="0.25">
      <c r="A151" s="1" t="s">
        <v>547</v>
      </c>
      <c r="B151" s="11">
        <f>+'SCC x Atuacao = Comércio'!B151+'SCC x Atuacao = Serv. Indústria'!B151</f>
        <v>458205.08583146206</v>
      </c>
      <c r="C151" s="11">
        <f>+'SCC x Atuacao = Comércio'!C151+'SCC x Atuacao = Serv. Indústria'!C151</f>
        <v>183658.89019005492</v>
      </c>
      <c r="D151" s="11">
        <f>+'SCC x Atuacao = Comércio'!D151+'SCC x Atuacao = Serv. Indústria'!D151</f>
        <v>8278530.6777815083</v>
      </c>
      <c r="E151" s="11">
        <f>+'SCC x Atuacao = Comércio'!E151+'SCC x Atuacao = Serv. Indústria'!E151</f>
        <v>112723.27291779811</v>
      </c>
      <c r="F151" s="11">
        <f>+'SCC x Atuacao = Comércio'!F151+'SCC x Atuacao = Serv. Indústria'!F151</f>
        <v>2418250.6539950827</v>
      </c>
      <c r="G151" s="11">
        <f>+'SCC x Atuacao = Comércio'!G151+'SCC x Atuacao = Serv. Indústria'!G151</f>
        <v>282152.74650244962</v>
      </c>
      <c r="H151" s="11">
        <f>+'SCC x Atuacao = Comércio'!H151+'SCC x Atuacao = Serv. Indústria'!H151</f>
        <v>116499.22739675532</v>
      </c>
      <c r="I151" s="11">
        <f>+'SCC x Atuacao = Comércio'!I151+'SCC x Atuacao = Serv. Indústria'!I151</f>
        <v>357489.06024204125</v>
      </c>
      <c r="J151" s="11">
        <f>+'SCC x Atuacao = Comércio'!J151+'SCC x Atuacao = Serv. Indústria'!J151</f>
        <v>147054.39119861001</v>
      </c>
      <c r="K151" s="11">
        <f>+'SCC x Atuacao = Comércio'!K151+'SCC x Atuacao = Serv. Indústria'!K151</f>
        <v>901245.72676333948</v>
      </c>
      <c r="L151" s="154">
        <f t="shared" si="4"/>
        <v>13255809.732819103</v>
      </c>
      <c r="N151" s="124" t="s">
        <v>547</v>
      </c>
      <c r="O151" s="21">
        <f>+B151/'Total x Ano'!$F$30</f>
        <v>6.0651677757624462E-3</v>
      </c>
      <c r="P151" s="21">
        <f>+C151/'Total x Ano'!$F$30</f>
        <v>2.4310554748463438E-3</v>
      </c>
      <c r="Q151" s="21">
        <f>+D151/'Total x Ano'!$F$30</f>
        <v>0.10958123130918246</v>
      </c>
      <c r="R151" s="21">
        <f>+E151/'Total x Ano'!$F$30</f>
        <v>1.4920950980692068E-3</v>
      </c>
      <c r="S151" s="21">
        <f>+F151/'Total x Ano'!$F$30</f>
        <v>3.2009893372773074E-2</v>
      </c>
      <c r="T151" s="21">
        <f>+G151/'Total x Ano'!$F$30</f>
        <v>3.7347986716999969E-3</v>
      </c>
      <c r="U151" s="21">
        <f>+H151/'Total x Ano'!$F$30</f>
        <v>1.542076641567266E-3</v>
      </c>
      <c r="V151" s="21">
        <f>+I151/'Total x Ano'!$F$30</f>
        <v>4.7320101749484984E-3</v>
      </c>
      <c r="W151" s="21">
        <f>+J151/'Total x Ano'!$F$30</f>
        <v>1.9465291467983359E-3</v>
      </c>
      <c r="X151" s="21">
        <f>+K151/'Total x Ano'!$F$30</f>
        <v>1.1929606870446663E-2</v>
      </c>
      <c r="Y151" s="21">
        <f>+L151/'Total x Ano'!$F$30</f>
        <v>0.17546446453609429</v>
      </c>
    </row>
    <row r="152" spans="1:25" x14ac:dyDescent="0.25">
      <c r="A152" s="1" t="s">
        <v>548</v>
      </c>
      <c r="B152" s="11">
        <f>+'SCC x Atuacao = Comércio'!B152+'SCC x Atuacao = Serv. Indústria'!B152</f>
        <v>1801872.6012252234</v>
      </c>
      <c r="C152" s="11">
        <f>+'SCC x Atuacao = Comércio'!C152+'SCC x Atuacao = Serv. Indústria'!C152</f>
        <v>514031.33289298113</v>
      </c>
      <c r="D152" s="11">
        <f>+'SCC x Atuacao = Comércio'!D152+'SCC x Atuacao = Serv. Indústria'!D152</f>
        <v>12517194.084058234</v>
      </c>
      <c r="E152" s="11">
        <f>+'SCC x Atuacao = Comércio'!E152+'SCC x Atuacao = Serv. Indústria'!E152</f>
        <v>1127009.1231819736</v>
      </c>
      <c r="F152" s="11">
        <f>+'SCC x Atuacao = Comércio'!F152+'SCC x Atuacao = Serv. Indústria'!F152</f>
        <v>10663293.066772163</v>
      </c>
      <c r="G152" s="11">
        <f>+'SCC x Atuacao = Comércio'!G152+'SCC x Atuacao = Serv. Indústria'!G152</f>
        <v>1073419.0227236035</v>
      </c>
      <c r="H152" s="11">
        <f>+'SCC x Atuacao = Comércio'!H152+'SCC x Atuacao = Serv. Indústria'!H152</f>
        <v>358005.44175546383</v>
      </c>
      <c r="I152" s="11">
        <f>+'SCC x Atuacao = Comércio'!I152+'SCC x Atuacao = Serv. Indústria'!I152</f>
        <v>934235.07825838856</v>
      </c>
      <c r="J152" s="11">
        <f>+'SCC x Atuacao = Comércio'!J152+'SCC x Atuacao = Serv. Indústria'!J152</f>
        <v>102224.18115993246</v>
      </c>
      <c r="K152" s="11">
        <f>+'SCC x Atuacao = Comércio'!K152+'SCC x Atuacao = Serv. Indústria'!K152</f>
        <v>6409769.9490312533</v>
      </c>
      <c r="L152" s="154">
        <f t="shared" si="4"/>
        <v>35501053.881059214</v>
      </c>
      <c r="N152" s="124" t="s">
        <v>548</v>
      </c>
      <c r="O152" s="21">
        <f>+B152/'Total x Ano'!$F$30</f>
        <v>2.3851022118511107E-2</v>
      </c>
      <c r="P152" s="21">
        <f>+C152/'Total x Ano'!$F$30</f>
        <v>6.804128483945902E-3</v>
      </c>
      <c r="Q152" s="21">
        <f>+D152/'Total x Ano'!$F$30</f>
        <v>0.16568755901919205</v>
      </c>
      <c r="R152" s="21">
        <f>+E152/'Total x Ano'!$F$30</f>
        <v>1.4917991153480656E-2</v>
      </c>
      <c r="S152" s="21">
        <f>+F152/'Total x Ano'!$F$30</f>
        <v>0.14114784731107588</v>
      </c>
      <c r="T152" s="21">
        <f>+G152/'Total x Ano'!$F$30</f>
        <v>1.4208629864288128E-2</v>
      </c>
      <c r="U152" s="21">
        <f>+H152/'Total x Ano'!$F$30</f>
        <v>4.7388454122953881E-3</v>
      </c>
      <c r="V152" s="21">
        <f>+I152/'Total x Ano'!$F$30</f>
        <v>1.2366280224405612E-2</v>
      </c>
      <c r="W152" s="21">
        <f>+J152/'Total x Ano'!$F$30</f>
        <v>1.3531207501764331E-3</v>
      </c>
      <c r="X152" s="21">
        <f>+K152/'Total x Ano'!$F$30</f>
        <v>8.484482461465831E-2</v>
      </c>
      <c r="Y152" s="21">
        <f>+L152/'Total x Ano'!$F$30</f>
        <v>0.46992024895202944</v>
      </c>
    </row>
    <row r="153" spans="1:25" x14ac:dyDescent="0.25">
      <c r="A153" s="1" t="s">
        <v>549</v>
      </c>
      <c r="B153" s="11">
        <f>+'SCC x Atuacao = Comércio'!B153+'SCC x Atuacao = Serv. Indústria'!B153</f>
        <v>250574.35479244607</v>
      </c>
      <c r="C153" s="11">
        <f>+'SCC x Atuacao = Comércio'!C153+'SCC x Atuacao = Serv. Indústria'!C153</f>
        <v>96973.306079344096</v>
      </c>
      <c r="D153" s="11">
        <f>+'SCC x Atuacao = Comércio'!D153+'SCC x Atuacao = Serv. Indústria'!D153</f>
        <v>1257328.2782109282</v>
      </c>
      <c r="E153" s="11">
        <f>+'SCC x Atuacao = Comércio'!E153+'SCC x Atuacao = Serv. Indústria'!E153</f>
        <v>47548.175798355442</v>
      </c>
      <c r="F153" s="11">
        <f>+'SCC x Atuacao = Comércio'!F153+'SCC x Atuacao = Serv. Indústria'!F153</f>
        <v>1241281.858814985</v>
      </c>
      <c r="G153" s="11">
        <f>+'SCC x Atuacao = Comércio'!G153+'SCC x Atuacao = Serv. Indústria'!G153</f>
        <v>137578.97410672571</v>
      </c>
      <c r="H153" s="11">
        <f>+'SCC x Atuacao = Comércio'!H153+'SCC x Atuacao = Serv. Indústria'!H153</f>
        <v>66864.777315216648</v>
      </c>
      <c r="I153" s="11">
        <f>+'SCC x Atuacao = Comércio'!I153+'SCC x Atuacao = Serv. Indústria'!I153</f>
        <v>100039.77508023128</v>
      </c>
      <c r="J153" s="11">
        <f>+'SCC x Atuacao = Comércio'!J153+'SCC x Atuacao = Serv. Indústria'!J153</f>
        <v>38443.593402718543</v>
      </c>
      <c r="K153" s="11">
        <f>+'SCC x Atuacao = Comércio'!K153+'SCC x Atuacao = Serv. Indústria'!K153</f>
        <v>401509.10263776057</v>
      </c>
      <c r="L153" s="154">
        <f t="shared" si="4"/>
        <v>3638142.1962387115</v>
      </c>
      <c r="N153" s="124" t="s">
        <v>549</v>
      </c>
      <c r="O153" s="21">
        <f>+B153/'Total x Ano'!$F$30</f>
        <v>3.316801906207163E-3</v>
      </c>
      <c r="P153" s="21">
        <f>+C153/'Total x Ano'!$F$30</f>
        <v>1.2836159818573562E-3</v>
      </c>
      <c r="Q153" s="21">
        <f>+D153/'Total x Ano'!$F$30</f>
        <v>1.6642999373788658E-2</v>
      </c>
      <c r="R153" s="21">
        <f>+E153/'Total x Ano'!$F$30</f>
        <v>6.2938555805237958E-4</v>
      </c>
      <c r="S153" s="21">
        <f>+F153/'Total x Ano'!$F$30</f>
        <v>1.6430596175207746E-2</v>
      </c>
      <c r="T153" s="21">
        <f>+G153/'Total x Ano'!$F$30</f>
        <v>1.8211049728101315E-3</v>
      </c>
      <c r="U153" s="21">
        <f>+H153/'Total x Ano'!$F$30</f>
        <v>8.8507549402223927E-4</v>
      </c>
      <c r="V153" s="21">
        <f>+I153/'Total x Ano'!$F$30</f>
        <v>1.3242062099989888E-3</v>
      </c>
      <c r="W153" s="21">
        <f>+J153/'Total x Ano'!$F$30</f>
        <v>5.0887004771580854E-4</v>
      </c>
      <c r="X153" s="21">
        <f>+K153/'Total x Ano'!$F$30</f>
        <v>5.3146945468203937E-3</v>
      </c>
      <c r="Y153" s="21">
        <f>+L153/'Total x Ano'!$F$30</f>
        <v>4.815735026648086E-2</v>
      </c>
    </row>
    <row r="154" spans="1:25" x14ac:dyDescent="0.25">
      <c r="A154" s="1" t="s">
        <v>550</v>
      </c>
      <c r="B154" s="11">
        <f>+'SCC x Atuacao = Comércio'!B154+'SCC x Atuacao = Serv. Indústria'!B154</f>
        <v>142377.20609874793</v>
      </c>
      <c r="C154" s="11">
        <f>+'SCC x Atuacao = Comércio'!C154+'SCC x Atuacao = Serv. Indústria'!C154</f>
        <v>33863.103426524161</v>
      </c>
      <c r="D154" s="11">
        <f>+'SCC x Atuacao = Comércio'!D154+'SCC x Atuacao = Serv. Indústria'!D154</f>
        <v>817335.97998572001</v>
      </c>
      <c r="E154" s="11">
        <f>+'SCC x Atuacao = Comércio'!E154+'SCC x Atuacao = Serv. Indústria'!E154</f>
        <v>19505.840319395469</v>
      </c>
      <c r="F154" s="11">
        <f>+'SCC x Atuacao = Comércio'!F154+'SCC x Atuacao = Serv. Indústria'!F154</f>
        <v>488256.81392044231</v>
      </c>
      <c r="G154" s="11">
        <f>+'SCC x Atuacao = Comércio'!G154+'SCC x Atuacao = Serv. Indústria'!G154</f>
        <v>106861.32207570598</v>
      </c>
      <c r="H154" s="11">
        <f>+'SCC x Atuacao = Comércio'!H154+'SCC x Atuacao = Serv. Indústria'!H154</f>
        <v>74449.850840982894</v>
      </c>
      <c r="I154" s="11">
        <f>+'SCC x Atuacao = Comércio'!I154+'SCC x Atuacao = Serv. Indústria'!I154</f>
        <v>53657.87498334299</v>
      </c>
      <c r="J154" s="11">
        <f>+'SCC x Atuacao = Comércio'!J154+'SCC x Atuacao = Serv. Indústria'!J154</f>
        <v>1030.8396536523203</v>
      </c>
      <c r="K154" s="11">
        <f>+'SCC x Atuacao = Comércio'!K154+'SCC x Atuacao = Serv. Indústria'!K154</f>
        <v>192058.83882858322</v>
      </c>
      <c r="L154" s="154">
        <f t="shared" si="4"/>
        <v>1929397.6701330976</v>
      </c>
      <c r="N154" s="124" t="s">
        <v>550</v>
      </c>
      <c r="O154" s="21">
        <f>+B154/'Total x Ano'!$F$30</f>
        <v>1.8846181963830145E-3</v>
      </c>
      <c r="P154" s="21">
        <f>+C154/'Total x Ano'!$F$30</f>
        <v>4.4823903103818994E-4</v>
      </c>
      <c r="Q154" s="21">
        <f>+D154/'Total x Ano'!$F$30</f>
        <v>1.081891057316637E-2</v>
      </c>
      <c r="R154" s="21">
        <f>+E154/'Total x Ano'!$F$30</f>
        <v>2.581948516125395E-4</v>
      </c>
      <c r="S154" s="21">
        <f>+F154/'Total x Ano'!$F$30</f>
        <v>6.4629564045824688E-3</v>
      </c>
      <c r="T154" s="21">
        <f>+G154/'Total x Ano'!$F$30</f>
        <v>1.4145016438498047E-3</v>
      </c>
      <c r="U154" s="21">
        <f>+H154/'Total x Ano'!$F$30</f>
        <v>9.85477573675689E-4</v>
      </c>
      <c r="V154" s="21">
        <f>+I154/'Total x Ano'!$F$30</f>
        <v>7.1025840683175499E-4</v>
      </c>
      <c r="W154" s="21">
        <f>+J154/'Total x Ano'!$F$30</f>
        <v>1.3645015392975967E-5</v>
      </c>
      <c r="X154" s="21">
        <f>+K154/'Total x Ano'!$F$30</f>
        <v>2.5422438910726992E-3</v>
      </c>
      <c r="Y154" s="21">
        <f>+L154/'Total x Ano'!$F$30</f>
        <v>2.5539045587605509E-2</v>
      </c>
    </row>
    <row r="155" spans="1:25" x14ac:dyDescent="0.25">
      <c r="A155" s="1" t="s">
        <v>551</v>
      </c>
      <c r="B155" s="11">
        <f>+'SCC x Atuacao = Comércio'!B155+'SCC x Atuacao = Serv. Indústria'!B155</f>
        <v>377785.15720717009</v>
      </c>
      <c r="C155" s="11">
        <f>+'SCC x Atuacao = Comércio'!C155+'SCC x Atuacao = Serv. Indústria'!C155</f>
        <v>51164.358644187349</v>
      </c>
      <c r="D155" s="11">
        <f>+'SCC x Atuacao = Comércio'!D155+'SCC x Atuacao = Serv. Indústria'!D155</f>
        <v>1553310.082998432</v>
      </c>
      <c r="E155" s="11">
        <f>+'SCC x Atuacao = Comércio'!E155+'SCC x Atuacao = Serv. Indústria'!E155</f>
        <v>19156.282015009932</v>
      </c>
      <c r="F155" s="11">
        <f>+'SCC x Atuacao = Comércio'!F155+'SCC x Atuacao = Serv. Indústria'!F155</f>
        <v>1191669.7155866469</v>
      </c>
      <c r="G155" s="11">
        <f>+'SCC x Atuacao = Comércio'!G155+'SCC x Atuacao = Serv. Indústria'!G155</f>
        <v>137461.47103466309</v>
      </c>
      <c r="H155" s="11">
        <f>+'SCC x Atuacao = Comércio'!H155+'SCC x Atuacao = Serv. Indústria'!H155</f>
        <v>46278.04390165861</v>
      </c>
      <c r="I155" s="11">
        <f>+'SCC x Atuacao = Comércio'!I155+'SCC x Atuacao = Serv. Indústria'!I155</f>
        <v>69911.122563799872</v>
      </c>
      <c r="J155" s="11">
        <f>+'SCC x Atuacao = Comércio'!J155+'SCC x Atuacao = Serv. Indústria'!J155</f>
        <v>24425.0656127658</v>
      </c>
      <c r="K155" s="11">
        <f>+'SCC x Atuacao = Comércio'!K155+'SCC x Atuacao = Serv. Indústria'!K155</f>
        <v>406191.59035611764</v>
      </c>
      <c r="L155" s="154">
        <f t="shared" si="4"/>
        <v>3877352.8899204517</v>
      </c>
      <c r="N155" s="124" t="s">
        <v>551</v>
      </c>
      <c r="O155" s="21">
        <f>+B155/'Total x Ano'!$F$30</f>
        <v>5.0006654934796595E-3</v>
      </c>
      <c r="P155" s="21">
        <f>+C155/'Total x Ano'!$F$30</f>
        <v>6.7725223685190727E-4</v>
      </c>
      <c r="Q155" s="21">
        <f>+D155/'Total x Ano'!$F$30</f>
        <v>2.0560850484829109E-2</v>
      </c>
      <c r="R155" s="21">
        <f>+E155/'Total x Ano'!$F$30</f>
        <v>2.5356781924413586E-4</v>
      </c>
      <c r="S155" s="21">
        <f>+F155/'Total x Ano'!$F$30</f>
        <v>1.5773890298953663E-2</v>
      </c>
      <c r="T155" s="21">
        <f>+G155/'Total x Ano'!$F$30</f>
        <v>1.8195496084803487E-3</v>
      </c>
      <c r="U155" s="21">
        <f>+H155/'Total x Ano'!$F$30</f>
        <v>6.1257307977786481E-4</v>
      </c>
      <c r="V155" s="21">
        <f>+I155/'Total x Ano'!$F$30</f>
        <v>9.2539934813666103E-4</v>
      </c>
      <c r="W155" s="21">
        <f>+J155/'Total x Ano'!$F$30</f>
        <v>3.2330963897227562E-4</v>
      </c>
      <c r="X155" s="21">
        <f>+K155/'Total x Ano'!$F$30</f>
        <v>5.3766756869211146E-3</v>
      </c>
      <c r="Y155" s="21">
        <f>+L155/'Total x Ano'!$F$30</f>
        <v>5.1323733695646745E-2</v>
      </c>
    </row>
    <row r="156" spans="1:25" x14ac:dyDescent="0.25">
      <c r="A156" s="1" t="s">
        <v>552</v>
      </c>
      <c r="B156" s="11">
        <f>+'SCC x Atuacao = Comércio'!B156+'SCC x Atuacao = Serv. Indústria'!B156</f>
        <v>19271.338067537799</v>
      </c>
      <c r="C156" s="11">
        <f>+'SCC x Atuacao = Comércio'!C156+'SCC x Atuacao = Serv. Indústria'!C156</f>
        <v>11404.264292833504</v>
      </c>
      <c r="D156" s="11">
        <f>+'SCC x Atuacao = Comércio'!D156+'SCC x Atuacao = Serv. Indústria'!D156</f>
        <v>244417.53941544774</v>
      </c>
      <c r="E156" s="11">
        <f>+'SCC x Atuacao = Comércio'!E156+'SCC x Atuacao = Serv. Indústria'!E156</f>
        <v>2325.6105286156317</v>
      </c>
      <c r="F156" s="11">
        <f>+'SCC x Atuacao = Comércio'!F156+'SCC x Atuacao = Serv. Indústria'!F156</f>
        <v>90345.847891570593</v>
      </c>
      <c r="G156" s="11">
        <f>+'SCC x Atuacao = Comércio'!G156+'SCC x Atuacao = Serv. Indústria'!G156</f>
        <v>12177.686742311984</v>
      </c>
      <c r="H156" s="11">
        <f>+'SCC x Atuacao = Comércio'!H156+'SCC x Atuacao = Serv. Indústria'!H156</f>
        <v>9587.7266562546574</v>
      </c>
      <c r="I156" s="11">
        <f>+'SCC x Atuacao = Comércio'!I156+'SCC x Atuacao = Serv. Indústria'!I156</f>
        <v>6394.6609523037023</v>
      </c>
      <c r="J156" s="11">
        <f>+'SCC x Atuacao = Comércio'!J156+'SCC x Atuacao = Serv. Indústria'!J156</f>
        <v>619.87750450193732</v>
      </c>
      <c r="K156" s="11">
        <f>+'SCC x Atuacao = Comércio'!K156+'SCC x Atuacao = Serv. Indústria'!K156</f>
        <v>48984.875233166109</v>
      </c>
      <c r="L156" s="154">
        <f t="shared" si="4"/>
        <v>445529.42728454369</v>
      </c>
      <c r="N156" s="124" t="s">
        <v>552</v>
      </c>
      <c r="O156" s="21">
        <f>+B156/'Total x Ano'!$F$30</f>
        <v>2.5509079287270691E-4</v>
      </c>
      <c r="P156" s="21">
        <f>+C156/'Total x Ano'!$F$30</f>
        <v>1.5095593312688344E-4</v>
      </c>
      <c r="Q156" s="21">
        <f>+D156/'Total x Ano'!$F$30</f>
        <v>3.2353053899515051E-3</v>
      </c>
      <c r="R156" s="21">
        <f>+E156/'Total x Ano'!$F$30</f>
        <v>3.0783634824868806E-5</v>
      </c>
      <c r="S156" s="21">
        <f>+F156/'Total x Ano'!$F$30</f>
        <v>1.195889662183807E-3</v>
      </c>
      <c r="T156" s="21">
        <f>+G156/'Total x Ano'!$F$30</f>
        <v>1.6119356920444011E-4</v>
      </c>
      <c r="U156" s="21">
        <f>+H156/'Total x Ano'!$F$30</f>
        <v>1.269107929101504E-4</v>
      </c>
      <c r="V156" s="21">
        <f>+I156/'Total x Ano'!$F$30</f>
        <v>8.4644829889785809E-5</v>
      </c>
      <c r="W156" s="21">
        <f>+J156/'Total x Ano'!$F$30</f>
        <v>8.2051927869872598E-6</v>
      </c>
      <c r="X156" s="21">
        <f>+K156/'Total x Ano'!$F$30</f>
        <v>6.4840285704123222E-4</v>
      </c>
      <c r="Y156" s="21">
        <f>+L156/'Total x Ano'!$F$30</f>
        <v>5.8973826547923675E-3</v>
      </c>
    </row>
    <row r="157" spans="1:25" x14ac:dyDescent="0.25">
      <c r="A157" s="1" t="s">
        <v>553</v>
      </c>
      <c r="B157" s="11">
        <f>+'SCC x Atuacao = Comércio'!B157+'SCC x Atuacao = Serv. Indústria'!B157</f>
        <v>24489.409678538148</v>
      </c>
      <c r="C157" s="11">
        <f>+'SCC x Atuacao = Comércio'!C157+'SCC x Atuacao = Serv. Indústria'!C157</f>
        <v>14712.923565716414</v>
      </c>
      <c r="D157" s="11">
        <f>+'SCC x Atuacao = Comércio'!D157+'SCC x Atuacao = Serv. Indústria'!D157</f>
        <v>196992.38189622157</v>
      </c>
      <c r="E157" s="11">
        <f>+'SCC x Atuacao = Comércio'!E157+'SCC x Atuacao = Serv. Indústria'!E157</f>
        <v>8622.9025694183711</v>
      </c>
      <c r="F157" s="11">
        <f>+'SCC x Atuacao = Comércio'!F157+'SCC x Atuacao = Serv. Indústria'!F157</f>
        <v>92862.733432083012</v>
      </c>
      <c r="G157" s="11">
        <f>+'SCC x Atuacao = Comércio'!G157+'SCC x Atuacao = Serv. Indústria'!G157</f>
        <v>16861.361150225755</v>
      </c>
      <c r="H157" s="11">
        <f>+'SCC x Atuacao = Comércio'!H157+'SCC x Atuacao = Serv. Indústria'!H157</f>
        <v>7104.6930617527214</v>
      </c>
      <c r="I157" s="11">
        <f>+'SCC x Atuacao = Comércio'!I157+'SCC x Atuacao = Serv. Indústria'!I157</f>
        <v>16239.251551166046</v>
      </c>
      <c r="J157" s="11">
        <f>+'SCC x Atuacao = Comércio'!J157+'SCC x Atuacao = Serv. Indústria'!J157</f>
        <v>3903.7178449316129</v>
      </c>
      <c r="K157" s="11">
        <f>+'SCC x Atuacao = Comércio'!K157+'SCC x Atuacao = Serv. Indústria'!K157</f>
        <v>36612.632376674956</v>
      </c>
      <c r="L157" s="154">
        <f t="shared" si="4"/>
        <v>418402.0071267286</v>
      </c>
      <c r="N157" s="124" t="s">
        <v>553</v>
      </c>
      <c r="O157" s="21">
        <f>+B157/'Total x Ano'!$F$30</f>
        <v>3.2416134831892291E-4</v>
      </c>
      <c r="P157" s="21">
        <f>+C157/'Total x Ano'!$F$30</f>
        <v>1.9475198477142655E-4</v>
      </c>
      <c r="Q157" s="21">
        <f>+D157/'Total x Ano'!$F$30</f>
        <v>2.6075481999061081E-3</v>
      </c>
      <c r="R157" s="21">
        <f>+E157/'Total x Ano'!$F$30</f>
        <v>1.1413961218407855E-4</v>
      </c>
      <c r="S157" s="21">
        <f>+F157/'Total x Ano'!$F$30</f>
        <v>1.2292051655416491E-3</v>
      </c>
      <c r="T157" s="21">
        <f>+G157/'Total x Ano'!$F$30</f>
        <v>2.2319041727410707E-4</v>
      </c>
      <c r="U157" s="21">
        <f>+H157/'Total x Ano'!$F$30</f>
        <v>9.4043380894893677E-5</v>
      </c>
      <c r="V157" s="21">
        <f>+I157/'Total x Ano'!$F$30</f>
        <v>2.1495567870423159E-4</v>
      </c>
      <c r="W157" s="21">
        <f>+J157/'Total x Ano'!$F$30</f>
        <v>5.1672721257085424E-5</v>
      </c>
      <c r="X157" s="21">
        <f>+K157/'Total x Ano'!$F$30</f>
        <v>4.8463398801846771E-4</v>
      </c>
      <c r="Y157" s="21">
        <f>+L157/'Total x Ano'!$F$30</f>
        <v>5.5383024968709699E-3</v>
      </c>
    </row>
    <row r="158" spans="1:25" x14ac:dyDescent="0.25">
      <c r="A158" s="1" t="s">
        <v>554</v>
      </c>
      <c r="B158" s="11">
        <f>+'SCC x Atuacao = Comércio'!B158+'SCC x Atuacao = Serv. Indústria'!B158</f>
        <v>78341.94570368003</v>
      </c>
      <c r="C158" s="11">
        <f>+'SCC x Atuacao = Comércio'!C158+'SCC x Atuacao = Serv. Indústria'!C158</f>
        <v>13762.122210080253</v>
      </c>
      <c r="D158" s="11">
        <f>+'SCC x Atuacao = Comércio'!D158+'SCC x Atuacao = Serv. Indústria'!D158</f>
        <v>488085.42647801328</v>
      </c>
      <c r="E158" s="11">
        <f>+'SCC x Atuacao = Comércio'!E158+'SCC x Atuacao = Serv. Indústria'!E158</f>
        <v>4429.2812183893147</v>
      </c>
      <c r="F158" s="11">
        <f>+'SCC x Atuacao = Comércio'!F158+'SCC x Atuacao = Serv. Indústria'!F158</f>
        <v>275160.04004086083</v>
      </c>
      <c r="G158" s="11">
        <f>+'SCC x Atuacao = Comércio'!G158+'SCC x Atuacao = Serv. Indústria'!G158</f>
        <v>33568.541147849435</v>
      </c>
      <c r="H158" s="11">
        <f>+'SCC x Atuacao = Comércio'!H158+'SCC x Atuacao = Serv. Indústria'!H158</f>
        <v>22282.60182166125</v>
      </c>
      <c r="I158" s="11">
        <f>+'SCC x Atuacao = Comércio'!I158+'SCC x Atuacao = Serv. Indústria'!I158</f>
        <v>17106.010743052473</v>
      </c>
      <c r="J158" s="11">
        <f>+'SCC x Atuacao = Comércio'!J158+'SCC x Atuacao = Serv. Indústria'!J158</f>
        <v>1954.0150289483868</v>
      </c>
      <c r="K158" s="11">
        <f>+'SCC x Atuacao = Comércio'!K158+'SCC x Atuacao = Serv. Indústria'!K158</f>
        <v>112732.61632236866</v>
      </c>
      <c r="L158" s="154">
        <f t="shared" si="4"/>
        <v>1047422.6007149039</v>
      </c>
      <c r="N158" s="124" t="s">
        <v>554</v>
      </c>
      <c r="O158" s="21">
        <f>+B158/'Total x Ano'!$F$30</f>
        <v>1.0369964438746203E-3</v>
      </c>
      <c r="P158" s="21">
        <f>+C158/'Total x Ano'!$F$30</f>
        <v>1.8216642009378606E-4</v>
      </c>
      <c r="Q158" s="21">
        <f>+D158/'Total x Ano'!$F$30</f>
        <v>6.460687783772413E-3</v>
      </c>
      <c r="R158" s="21">
        <f>+E158/'Total x Ano'!$F$30</f>
        <v>5.8629497022750184E-5</v>
      </c>
      <c r="S158" s="21">
        <f>+F158/'Total x Ano'!$F$30</f>
        <v>3.6422376347153614E-3</v>
      </c>
      <c r="T158" s="21">
        <f>+G158/'Total x Ano'!$F$30</f>
        <v>4.4433996990635817E-4</v>
      </c>
      <c r="U158" s="21">
        <f>+H158/'Total x Ano'!$F$30</f>
        <v>2.9495028036113002E-4</v>
      </c>
      <c r="V158" s="21">
        <f>+I158/'Total x Ano'!$F$30</f>
        <v>2.264287943079923E-4</v>
      </c>
      <c r="W158" s="21">
        <f>+J158/'Total x Ano'!$F$30</f>
        <v>2.5864900572693545E-5</v>
      </c>
      <c r="X158" s="21">
        <f>+K158/'Total x Ano'!$F$30</f>
        <v>1.4922187748202284E-3</v>
      </c>
      <c r="Y158" s="21">
        <f>+L158/'Total x Ano'!$F$30</f>
        <v>1.3864520499447332E-2</v>
      </c>
    </row>
    <row r="159" spans="1:25" x14ac:dyDescent="0.25">
      <c r="A159" s="1" t="s">
        <v>555</v>
      </c>
      <c r="B159" s="11">
        <f>+'SCC x Atuacao = Comércio'!B159+'SCC x Atuacao = Serv. Indústria'!B159</f>
        <v>52538.783962039553</v>
      </c>
      <c r="C159" s="11">
        <f>+'SCC x Atuacao = Comércio'!C159+'SCC x Atuacao = Serv. Indústria'!C159</f>
        <v>21842.248431949025</v>
      </c>
      <c r="D159" s="11">
        <f>+'SCC x Atuacao = Comércio'!D159+'SCC x Atuacao = Serv. Indústria'!D159</f>
        <v>1328191.5516196534</v>
      </c>
      <c r="E159" s="11">
        <f>+'SCC x Atuacao = Comércio'!E159+'SCC x Atuacao = Serv. Indústria'!E159</f>
        <v>2060.1184057367723</v>
      </c>
      <c r="F159" s="11">
        <f>+'SCC x Atuacao = Comércio'!F159+'SCC x Atuacao = Serv. Indústria'!F159</f>
        <v>593396.65100027598</v>
      </c>
      <c r="G159" s="11">
        <f>+'SCC x Atuacao = Comércio'!G159+'SCC x Atuacao = Serv. Indústria'!G159</f>
        <v>91921.126795907301</v>
      </c>
      <c r="H159" s="11">
        <f>+'SCC x Atuacao = Comércio'!H159+'SCC x Atuacao = Serv. Indústria'!H159</f>
        <v>20763.444943310489</v>
      </c>
      <c r="I159" s="11">
        <f>+'SCC x Atuacao = Comércio'!I159+'SCC x Atuacao = Serv. Indústria'!I159</f>
        <v>15027.917651292124</v>
      </c>
      <c r="J159" s="11">
        <f>+'SCC x Atuacao = Comércio'!J159+'SCC x Atuacao = Serv. Indústria'!J159</f>
        <v>16705.987607501687</v>
      </c>
      <c r="K159" s="11">
        <f>+'SCC x Atuacao = Comércio'!K159+'SCC x Atuacao = Serv. Indústria'!K159</f>
        <v>627192.57747277105</v>
      </c>
      <c r="L159" s="154">
        <f t="shared" si="4"/>
        <v>2769640.4078904372</v>
      </c>
      <c r="N159" s="124" t="s">
        <v>555</v>
      </c>
      <c r="O159" s="21">
        <f>+B159/'Total x Ano'!$F$30</f>
        <v>6.9544522598667972E-4</v>
      </c>
      <c r="P159" s="21">
        <f>+C159/'Total x Ano'!$F$30</f>
        <v>2.8912141186574034E-4</v>
      </c>
      <c r="Q159" s="21">
        <f>+D159/'Total x Ano'!$F$30</f>
        <v>1.7581002149518941E-2</v>
      </c>
      <c r="R159" s="21">
        <f>+E159/'Total x Ano'!$F$30</f>
        <v>2.726936944852179E-5</v>
      </c>
      <c r="S159" s="21">
        <f>+F159/'Total x Ano'!$F$30</f>
        <v>7.854671100739459E-3</v>
      </c>
      <c r="T159" s="21">
        <f>+G159/'Total x Ano'!$F$30</f>
        <v>1.2167413095003881E-3</v>
      </c>
      <c r="U159" s="21">
        <f>+H159/'Total x Ano'!$F$30</f>
        <v>2.7484150891835739E-4</v>
      </c>
      <c r="V159" s="21">
        <f>+I159/'Total x Ano'!$F$30</f>
        <v>1.9892149758668213E-4</v>
      </c>
      <c r="W159" s="21">
        <f>+J159/'Total x Ano'!$F$30</f>
        <v>2.2113376920607867E-4</v>
      </c>
      <c r="X159" s="21">
        <f>+K159/'Total x Ano'!$F$30</f>
        <v>8.3020209240637893E-3</v>
      </c>
      <c r="Y159" s="21">
        <f>+L159/'Total x Ano'!$F$30</f>
        <v>3.6661168266834632E-2</v>
      </c>
    </row>
    <row r="160" spans="1:25" x14ac:dyDescent="0.25">
      <c r="A160" s="1" t="s">
        <v>95</v>
      </c>
      <c r="B160" s="11">
        <f>+'SCC x Atuacao = Comércio'!B160+'SCC x Atuacao = Serv. Indústria'!B160</f>
        <v>4202850.7543099588</v>
      </c>
      <c r="C160" s="11">
        <f>+'SCC x Atuacao = Comércio'!C160+'SCC x Atuacao = Serv. Indústria'!C160</f>
        <v>1330620.8602506642</v>
      </c>
      <c r="D160" s="11">
        <f>+'SCC x Atuacao = Comércio'!D160+'SCC x Atuacao = Serv. Indústria'!D160</f>
        <v>31914619.438069858</v>
      </c>
      <c r="E160" s="11">
        <f>+'SCC x Atuacao = Comércio'!E160+'SCC x Atuacao = Serv. Indústria'!E160</f>
        <v>1422982.1764412508</v>
      </c>
      <c r="F160" s="11">
        <f>+'SCC x Atuacao = Comércio'!F160+'SCC x Atuacao = Serv. Indústria'!F160</f>
        <v>20791590.961451523</v>
      </c>
      <c r="G160" s="11">
        <f>+'SCC x Atuacao = Comércio'!G160+'SCC x Atuacao = Serv. Indústria'!G160</f>
        <v>2286042.8243330149</v>
      </c>
      <c r="H160" s="11">
        <f>+'SCC x Atuacao = Comércio'!H160+'SCC x Atuacao = Serv. Indústria'!H160</f>
        <v>951589.88190722035</v>
      </c>
      <c r="I160" s="11">
        <f>+'SCC x Atuacao = Comércio'!I160+'SCC x Atuacao = Serv. Indústria'!I160</f>
        <v>1778877.4908619013</v>
      </c>
      <c r="J160" s="11">
        <f>+'SCC x Atuacao = Comércio'!J160+'SCC x Atuacao = Serv. Indústria'!J160</f>
        <v>503404.76714302256</v>
      </c>
      <c r="K160" s="11">
        <f>+'SCC x Atuacao = Comércio'!K160+'SCC x Atuacao = Serv. Indústria'!K160</f>
        <v>10364397.08264681</v>
      </c>
      <c r="L160" s="154">
        <f t="shared" si="4"/>
        <v>75546976.237415224</v>
      </c>
      <c r="N160" s="124" t="s">
        <v>95</v>
      </c>
      <c r="O160" s="21">
        <f>+B160/'Total x Ano'!$F$30</f>
        <v>5.5632282900403687E-2</v>
      </c>
      <c r="P160" s="21">
        <f>+C160/'Total x Ano'!$F$30</f>
        <v>1.7613158415090396E-2</v>
      </c>
      <c r="Q160" s="21">
        <f>+D160/'Total x Ano'!$F$30</f>
        <v>0.42244734372656328</v>
      </c>
      <c r="R160" s="21">
        <f>+E160/'Total x Ano'!$F$30</f>
        <v>1.8835726422317189E-2</v>
      </c>
      <c r="S160" s="21">
        <f>+F160/'Total x Ano'!$F$30</f>
        <v>0.27521407205116338</v>
      </c>
      <c r="T160" s="21">
        <f>+G160/'Total x Ano'!$F$30</f>
        <v>3.0259885149457967E-2</v>
      </c>
      <c r="U160" s="21">
        <f>+H160/'Total x Ano'!$F$30</f>
        <v>1.2596002239940585E-2</v>
      </c>
      <c r="V160" s="21">
        <f>+I160/'Total x Ano'!$F$30</f>
        <v>2.3546640507114015E-2</v>
      </c>
      <c r="W160" s="21">
        <f>+J160/'Total x Ano'!$F$30</f>
        <v>6.663466788677473E-3</v>
      </c>
      <c r="X160" s="21">
        <f>+K160/'Total x Ano'!$F$30</f>
        <v>0.13719142179927199</v>
      </c>
      <c r="Y160" s="21">
        <f>+L160/'Total x Ano'!$F$30</f>
        <v>1</v>
      </c>
    </row>
    <row r="161" spans="1:2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54"/>
    </row>
    <row r="162" spans="1:2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54"/>
    </row>
    <row r="163" spans="1:25" s="124" customFormat="1" x14ac:dyDescent="0.25">
      <c r="B163" s="124">
        <v>2012</v>
      </c>
      <c r="C163" s="124">
        <v>2012</v>
      </c>
      <c r="D163" s="124">
        <v>2012</v>
      </c>
      <c r="E163" s="124">
        <v>2012</v>
      </c>
      <c r="F163" s="124">
        <v>2012</v>
      </c>
      <c r="G163" s="124">
        <v>2012</v>
      </c>
      <c r="H163" s="124">
        <v>2012</v>
      </c>
      <c r="I163" s="124">
        <v>2012</v>
      </c>
      <c r="J163" s="124">
        <v>2012</v>
      </c>
      <c r="K163" s="124">
        <v>2012</v>
      </c>
      <c r="L163" s="124">
        <v>2012</v>
      </c>
      <c r="O163" s="16">
        <v>2012</v>
      </c>
      <c r="P163" s="124">
        <v>2012</v>
      </c>
      <c r="Q163" s="124">
        <v>2012</v>
      </c>
      <c r="R163" s="124">
        <v>2012</v>
      </c>
      <c r="S163" s="124">
        <v>2012</v>
      </c>
      <c r="T163" s="124">
        <v>2012</v>
      </c>
      <c r="U163" s="124">
        <v>2012</v>
      </c>
      <c r="V163" s="124">
        <v>2012</v>
      </c>
      <c r="W163" s="124">
        <v>2012</v>
      </c>
      <c r="X163" s="124">
        <v>2012</v>
      </c>
      <c r="Y163" s="124">
        <v>2012</v>
      </c>
    </row>
    <row r="164" spans="1:25" x14ac:dyDescent="0.25">
      <c r="A164" s="1"/>
      <c r="B164" s="1" t="s">
        <v>780</v>
      </c>
      <c r="C164" s="1" t="s">
        <v>782</v>
      </c>
      <c r="D164" s="1" t="s">
        <v>23</v>
      </c>
      <c r="E164" s="1" t="s">
        <v>787</v>
      </c>
      <c r="F164" s="1" t="s">
        <v>788</v>
      </c>
      <c r="G164" s="1" t="s">
        <v>791</v>
      </c>
      <c r="H164" s="1" t="s">
        <v>25</v>
      </c>
      <c r="I164" s="1" t="s">
        <v>24</v>
      </c>
      <c r="J164" s="1" t="s">
        <v>35</v>
      </c>
      <c r="K164" s="1" t="s">
        <v>795</v>
      </c>
      <c r="L164" s="156" t="s">
        <v>935</v>
      </c>
      <c r="N164" s="124"/>
      <c r="O164" s="124" t="s">
        <v>780</v>
      </c>
      <c r="P164" s="124" t="s">
        <v>782</v>
      </c>
      <c r="Q164" s="124" t="s">
        <v>23</v>
      </c>
      <c r="R164" s="124" t="s">
        <v>787</v>
      </c>
      <c r="S164" s="124" t="s">
        <v>788</v>
      </c>
      <c r="T164" s="124" t="s">
        <v>791</v>
      </c>
      <c r="U164" s="124" t="s">
        <v>25</v>
      </c>
      <c r="V164" s="124" t="s">
        <v>24</v>
      </c>
      <c r="W164" s="124" t="s">
        <v>35</v>
      </c>
      <c r="X164" s="124" t="s">
        <v>795</v>
      </c>
      <c r="Y164" s="124" t="s">
        <v>935</v>
      </c>
    </row>
    <row r="165" spans="1:25" x14ac:dyDescent="0.25">
      <c r="A165" s="1" t="s">
        <v>529</v>
      </c>
      <c r="B165" s="11">
        <f>+'SCC x Atuacao = Comércio'!B165+'SCC x Atuacao = Serv. Indústria'!B165</f>
        <v>16538.279917410844</v>
      </c>
      <c r="C165" s="11">
        <f>+'SCC x Atuacao = Comércio'!C165+'SCC x Atuacao = Serv. Indústria'!C165</f>
        <v>1449.1605553856748</v>
      </c>
      <c r="D165" s="11">
        <f>+'SCC x Atuacao = Comércio'!D165+'SCC x Atuacao = Serv. Indústria'!D165</f>
        <v>127871.29420460007</v>
      </c>
      <c r="E165" s="11">
        <f>+'SCC x Atuacao = Comércio'!E165+'SCC x Atuacao = Serv. Indústria'!E165</f>
        <v>713.25403721955865</v>
      </c>
      <c r="F165" s="11">
        <f>+'SCC x Atuacao = Comércio'!F165+'SCC x Atuacao = Serv. Indústria'!F165</f>
        <v>57641.130770522352</v>
      </c>
      <c r="G165" s="11">
        <f>+'SCC x Atuacao = Comércio'!G165+'SCC x Atuacao = Serv. Indústria'!G165</f>
        <v>7149.3039984758452</v>
      </c>
      <c r="H165" s="11">
        <f>+'SCC x Atuacao = Comércio'!H165+'SCC x Atuacao = Serv. Indústria'!H165</f>
        <v>2231.5043921139609</v>
      </c>
      <c r="I165" s="11">
        <f>+'SCC x Atuacao = Comércio'!I165+'SCC x Atuacao = Serv. Indústria'!I165</f>
        <v>4818.4472965337427</v>
      </c>
      <c r="J165" s="11">
        <f>+'SCC x Atuacao = Comércio'!J165+'SCC x Atuacao = Serv. Indústria'!J165</f>
        <v>273.61106999342462</v>
      </c>
      <c r="K165" s="11">
        <f>+'SCC x Atuacao = Comércio'!K165+'SCC x Atuacao = Serv. Indústria'!K165</f>
        <v>9655.2086957317806</v>
      </c>
      <c r="L165" s="154">
        <f>SUM(B165:K165)</f>
        <v>228341.19493798725</v>
      </c>
      <c r="N165" s="124" t="s">
        <v>529</v>
      </c>
      <c r="O165" s="21">
        <f>+B165/'Total x Ano'!$G$30</f>
        <v>2.048668822572007E-4</v>
      </c>
      <c r="P165" s="21">
        <f>+C165/'Total x Ano'!$G$30</f>
        <v>1.7951383478485442E-5</v>
      </c>
      <c r="Q165" s="21">
        <f>+D165/'Total x Ano'!$G$30</f>
        <v>1.5839974595127598E-3</v>
      </c>
      <c r="R165" s="21">
        <f>+E165/'Total x Ano'!$G$30</f>
        <v>8.8353886614714259E-6</v>
      </c>
      <c r="S165" s="21">
        <f>+F165/'Total x Ano'!$G$30</f>
        <v>7.1402581221912439E-4</v>
      </c>
      <c r="T165" s="21">
        <f>+G165/'Total x Ano'!$G$30</f>
        <v>8.8561544960594955E-5</v>
      </c>
      <c r="U165" s="21">
        <f>+H165/'Total x Ano'!$G$30</f>
        <v>2.7642617602230551E-5</v>
      </c>
      <c r="V165" s="21">
        <f>+I165/'Total x Ano'!$G$30</f>
        <v>5.9688206989548123E-5</v>
      </c>
      <c r="W165" s="21">
        <f>+J165/'Total x Ano'!$G$30</f>
        <v>3.3893395891551187E-6</v>
      </c>
      <c r="X165" s="21">
        <f>+K165/'Total x Ano'!$G$30</f>
        <v>1.1960327875178778E-4</v>
      </c>
      <c r="Y165" s="21">
        <f>+L165/'Total x Ano'!$G$30</f>
        <v>2.8285619140223581E-3</v>
      </c>
    </row>
    <row r="166" spans="1:25" x14ac:dyDescent="0.25">
      <c r="A166" s="1" t="s">
        <v>530</v>
      </c>
      <c r="B166" s="11">
        <f>+'SCC x Atuacao = Comércio'!B166+'SCC x Atuacao = Serv. Indústria'!B166</f>
        <v>6877.0447498803933</v>
      </c>
      <c r="C166" s="11">
        <f>+'SCC x Atuacao = Comércio'!C166+'SCC x Atuacao = Serv. Indústria'!C166</f>
        <v>1134.423608026922</v>
      </c>
      <c r="D166" s="11">
        <f>+'SCC x Atuacao = Comércio'!D166+'SCC x Atuacao = Serv. Indústria'!D166</f>
        <v>35687.02101422273</v>
      </c>
      <c r="E166" s="11">
        <f>+'SCC x Atuacao = Comércio'!E166+'SCC x Atuacao = Serv. Indústria'!E166</f>
        <v>303.56667157328098</v>
      </c>
      <c r="F166" s="11">
        <f>+'SCC x Atuacao = Comércio'!F166+'SCC x Atuacao = Serv. Indústria'!F166</f>
        <v>14612.929432439516</v>
      </c>
      <c r="G166" s="11">
        <f>+'SCC x Atuacao = Comércio'!G166+'SCC x Atuacao = Serv. Indústria'!G166</f>
        <v>1665.1515360691462</v>
      </c>
      <c r="H166" s="11">
        <f>+'SCC x Atuacao = Comércio'!H166+'SCC x Atuacao = Serv. Indústria'!H166</f>
        <v>1949.1020832626416</v>
      </c>
      <c r="I166" s="11">
        <f>+'SCC x Atuacao = Comércio'!I166+'SCC x Atuacao = Serv. Indústria'!I166</f>
        <v>2423.8498313586078</v>
      </c>
      <c r="J166" s="11">
        <f>+'SCC x Atuacao = Comércio'!J166+'SCC x Atuacao = Serv. Indústria'!J166</f>
        <v>9606.6694768788111</v>
      </c>
      <c r="K166" s="11">
        <f>+'SCC x Atuacao = Comércio'!K166+'SCC x Atuacao = Serv. Indústria'!K166</f>
        <v>3310.5102721763965</v>
      </c>
      <c r="L166" s="154">
        <f t="shared" ref="L166:L192" si="5">SUM(B166:K166)</f>
        <v>77570.268675888452</v>
      </c>
      <c r="N166" s="124" t="s">
        <v>530</v>
      </c>
      <c r="O166" s="21">
        <f>+B166/'Total x Ano'!$G$30</f>
        <v>8.5188950972345993E-5</v>
      </c>
      <c r="P166" s="21">
        <f>+C166/'Total x Ano'!$G$30</f>
        <v>1.4052599719924477E-5</v>
      </c>
      <c r="Q166" s="21">
        <f>+D166/'Total x Ano'!$G$30</f>
        <v>4.4207068502536296E-4</v>
      </c>
      <c r="R166" s="21">
        <f>+E166/'Total x Ano'!$G$30</f>
        <v>3.7604126833614488E-6</v>
      </c>
      <c r="S166" s="21">
        <f>+F166/'Total x Ano'!$G$30</f>
        <v>1.81016726553087E-4</v>
      </c>
      <c r="T166" s="21">
        <f>+G166/'Total x Ano'!$G$30</f>
        <v>2.0626957905165333E-5</v>
      </c>
      <c r="U166" s="21">
        <f>+H166/'Total x Ano'!$G$30</f>
        <v>2.4144377105303328E-5</v>
      </c>
      <c r="V166" s="21">
        <f>+I166/'Total x Ano'!$G$30</f>
        <v>3.0025284400182035E-5</v>
      </c>
      <c r="W166" s="21">
        <f>+J166/'Total x Ano'!$G$30</f>
        <v>1.1900200228995095E-4</v>
      </c>
      <c r="X166" s="21">
        <f>+K166/'Total x Ano'!$G$30</f>
        <v>4.100873376965996E-5</v>
      </c>
      <c r="Y166" s="21">
        <f>+L166/'Total x Ano'!$G$30</f>
        <v>9.6089673042434355E-4</v>
      </c>
    </row>
    <row r="167" spans="1:25" x14ac:dyDescent="0.25">
      <c r="A167" s="1" t="s">
        <v>531</v>
      </c>
      <c r="B167" s="11">
        <f>+'SCC x Atuacao = Comércio'!B167+'SCC x Atuacao = Serv. Indústria'!B167</f>
        <v>57558.947726387254</v>
      </c>
      <c r="C167" s="11">
        <f>+'SCC x Atuacao = Comércio'!C167+'SCC x Atuacao = Serv. Indústria'!C167</f>
        <v>38779.105285476668</v>
      </c>
      <c r="D167" s="11">
        <f>+'SCC x Atuacao = Comércio'!D167+'SCC x Atuacao = Serv. Indústria'!D167</f>
        <v>336628.22550629912</v>
      </c>
      <c r="E167" s="11">
        <f>+'SCC x Atuacao = Comércio'!E167+'SCC x Atuacao = Serv. Indústria'!E167</f>
        <v>2087.6809451674053</v>
      </c>
      <c r="F167" s="11">
        <f>+'SCC x Atuacao = Comércio'!F167+'SCC x Atuacao = Serv. Indústria'!F167</f>
        <v>147689.23686160508</v>
      </c>
      <c r="G167" s="11">
        <f>+'SCC x Atuacao = Comércio'!G167+'SCC x Atuacao = Serv. Indústria'!G167</f>
        <v>13963.489386834814</v>
      </c>
      <c r="H167" s="11">
        <f>+'SCC x Atuacao = Comércio'!H167+'SCC x Atuacao = Serv. Indústria'!H167</f>
        <v>6279.427130614451</v>
      </c>
      <c r="I167" s="11">
        <f>+'SCC x Atuacao = Comércio'!I167+'SCC x Atuacao = Serv. Indústria'!I167</f>
        <v>8363.4676943668856</v>
      </c>
      <c r="J167" s="11">
        <f>+'SCC x Atuacao = Comércio'!J167+'SCC x Atuacao = Serv. Indústria'!J167</f>
        <v>197.07303568728321</v>
      </c>
      <c r="K167" s="11">
        <f>+'SCC x Atuacao = Comércio'!K167+'SCC x Atuacao = Serv. Indústria'!K167</f>
        <v>53277.025341118715</v>
      </c>
      <c r="L167" s="154">
        <f t="shared" si="5"/>
        <v>664823.67891355767</v>
      </c>
      <c r="N167" s="124" t="s">
        <v>531</v>
      </c>
      <c r="O167" s="21">
        <f>+B167/'Total x Ano'!$G$30</f>
        <v>7.1300777502841036E-4</v>
      </c>
      <c r="P167" s="21">
        <f>+C167/'Total x Ano'!$G$30</f>
        <v>4.8037368071123443E-4</v>
      </c>
      <c r="Q167" s="21">
        <f>+D167/'Total x Ano'!$G$30</f>
        <v>4.1699605632292422E-3</v>
      </c>
      <c r="R167" s="21">
        <f>+E167/'Total x Ano'!$G$30</f>
        <v>2.5861013873271681E-5</v>
      </c>
      <c r="S167" s="21">
        <f>+F167/'Total x Ano'!$G$30</f>
        <v>1.8294909537073013E-3</v>
      </c>
      <c r="T167" s="21">
        <f>+G167/'Total x Ano'!$G$30</f>
        <v>1.729718296218202E-4</v>
      </c>
      <c r="U167" s="21">
        <f>+H167/'Total x Ano'!$G$30</f>
        <v>7.7786001025169645E-5</v>
      </c>
      <c r="V167" s="21">
        <f>+I167/'Total x Ano'!$G$30</f>
        <v>1.0360191990703734E-4</v>
      </c>
      <c r="W167" s="21">
        <f>+J167/'Total x Ano'!$G$30</f>
        <v>2.4412295958125544E-6</v>
      </c>
      <c r="X167" s="21">
        <f>+K167/'Total x Ano'!$G$30</f>
        <v>6.5996573598215043E-4</v>
      </c>
      <c r="Y167" s="21">
        <f>+L167/'Total x Ano'!$G$30</f>
        <v>8.2354607026814495E-3</v>
      </c>
    </row>
    <row r="168" spans="1:25" x14ac:dyDescent="0.25">
      <c r="A168" s="1" t="s">
        <v>532</v>
      </c>
      <c r="B168" s="11">
        <f>+'SCC x Atuacao = Comércio'!B168+'SCC x Atuacao = Serv. Indústria'!B168</f>
        <v>1082.93290853753</v>
      </c>
      <c r="C168" s="11">
        <f>+'SCC x Atuacao = Comércio'!C168+'SCC x Atuacao = Serv. Indústria'!C168</f>
        <v>330.55241638976952</v>
      </c>
      <c r="D168" s="11">
        <f>+'SCC x Atuacao = Comércio'!D168+'SCC x Atuacao = Serv. Indústria'!D168</f>
        <v>37207.313787007399</v>
      </c>
      <c r="E168" s="11">
        <f>+'SCC x Atuacao = Comércio'!E168+'SCC x Atuacao = Serv. Indústria'!E168</f>
        <v>152.25826176458247</v>
      </c>
      <c r="F168" s="11">
        <f>+'SCC x Atuacao = Comércio'!F168+'SCC x Atuacao = Serv. Indústria'!F168</f>
        <v>17411.78553558698</v>
      </c>
      <c r="G168" s="11">
        <f>+'SCC x Atuacao = Comércio'!G168+'SCC x Atuacao = Serv. Indústria'!G168</f>
        <v>2528.5633244911883</v>
      </c>
      <c r="H168" s="11">
        <f>+'SCC x Atuacao = Comércio'!H168+'SCC x Atuacao = Serv. Indústria'!H168</f>
        <v>2390.8221063617175</v>
      </c>
      <c r="I168" s="11">
        <f>+'SCC x Atuacao = Comércio'!I168+'SCC x Atuacao = Serv. Indústria'!I168</f>
        <v>2890.2991488572834</v>
      </c>
      <c r="J168" s="11">
        <f>+'SCC x Atuacao = Comércio'!J168+'SCC x Atuacao = Serv. Indústria'!J168</f>
        <v>394.15664369298827</v>
      </c>
      <c r="K168" s="11">
        <f>+'SCC x Atuacao = Comércio'!K168+'SCC x Atuacao = Serv. Indústria'!K168</f>
        <v>3125.7369194812568</v>
      </c>
      <c r="L168" s="154">
        <f t="shared" si="5"/>
        <v>67514.421052170699</v>
      </c>
      <c r="N168" s="124" t="s">
        <v>532</v>
      </c>
      <c r="O168" s="21">
        <f>+B168/'Total x Ano'!$G$30</f>
        <v>1.3414761980914576E-5</v>
      </c>
      <c r="P168" s="21">
        <f>+C168/'Total x Ano'!$G$30</f>
        <v>4.094696867300206E-6</v>
      </c>
      <c r="Q168" s="21">
        <f>+D168/'Total x Ano'!$G$30</f>
        <v>4.6090321428680448E-4</v>
      </c>
      <c r="R168" s="21">
        <f>+E168/'Total x Ano'!$G$30</f>
        <v>1.8860894567863948E-6</v>
      </c>
      <c r="S168" s="21">
        <f>+F168/'Total x Ano'!$G$30</f>
        <v>2.1568737710452154E-4</v>
      </c>
      <c r="T168" s="21">
        <f>+G168/'Total x Ano'!$G$30</f>
        <v>3.1322416083492607E-5</v>
      </c>
      <c r="U168" s="21">
        <f>+H168/'Total x Ano'!$G$30</f>
        <v>2.9616155574091853E-5</v>
      </c>
      <c r="V168" s="21">
        <f>+I168/'Total x Ano'!$G$30</f>
        <v>3.5803395418024403E-5</v>
      </c>
      <c r="W168" s="21">
        <f>+J168/'Total x Ano'!$G$30</f>
        <v>4.8825901555418E-6</v>
      </c>
      <c r="X168" s="21">
        <f>+K168/'Total x Ano'!$G$30</f>
        <v>3.8719865708416648E-5</v>
      </c>
      <c r="Y168" s="21">
        <f>+L168/'Total x Ano'!$G$30</f>
        <v>8.3633056263589451E-4</v>
      </c>
    </row>
    <row r="169" spans="1:25" x14ac:dyDescent="0.25">
      <c r="A169" s="1" t="s">
        <v>533</v>
      </c>
      <c r="B169" s="11">
        <f>+'SCC x Atuacao = Comércio'!B169+'SCC x Atuacao = Serv. Indústria'!B169</f>
        <v>24295.27971251421</v>
      </c>
      <c r="C169" s="11">
        <f>+'SCC x Atuacao = Comércio'!C169+'SCC x Atuacao = Serv. Indústria'!C169</f>
        <v>15971.44809307164</v>
      </c>
      <c r="D169" s="11">
        <f>+'SCC x Atuacao = Comércio'!D169+'SCC x Atuacao = Serv. Indústria'!D169</f>
        <v>288505.17037083948</v>
      </c>
      <c r="E169" s="11">
        <f>+'SCC x Atuacao = Comércio'!E169+'SCC x Atuacao = Serv. Indústria'!E169</f>
        <v>3452.4841325179832</v>
      </c>
      <c r="F169" s="11">
        <f>+'SCC x Atuacao = Comércio'!F169+'SCC x Atuacao = Serv. Indústria'!F169</f>
        <v>195736.10390271328</v>
      </c>
      <c r="G169" s="11">
        <f>+'SCC x Atuacao = Comércio'!G169+'SCC x Atuacao = Serv. Indústria'!G169</f>
        <v>29894.289672915358</v>
      </c>
      <c r="H169" s="11">
        <f>+'SCC x Atuacao = Comércio'!H169+'SCC x Atuacao = Serv. Indústria'!H169</f>
        <v>7751.5246789634703</v>
      </c>
      <c r="I169" s="11">
        <f>+'SCC x Atuacao = Comércio'!I169+'SCC x Atuacao = Serv. Indústria'!I169</f>
        <v>9911.1745128046186</v>
      </c>
      <c r="J169" s="11">
        <f>+'SCC x Atuacao = Comércio'!J169+'SCC x Atuacao = Serv. Indústria'!J169</f>
        <v>67372.639916993692</v>
      </c>
      <c r="K169" s="11">
        <f>+'SCC x Atuacao = Comércio'!K169+'SCC x Atuacao = Serv. Indústria'!K169</f>
        <v>59852.097628309421</v>
      </c>
      <c r="L169" s="154">
        <f t="shared" si="5"/>
        <v>702742.21262164309</v>
      </c>
      <c r="N169" s="124" t="s">
        <v>533</v>
      </c>
      <c r="O169" s="21">
        <f>+B169/'Total x Ano'!$G$30</f>
        <v>3.0095621994095673E-4</v>
      </c>
      <c r="P169" s="21">
        <f>+C169/'Total x Ano'!$G$30</f>
        <v>1.9784528937109394E-4</v>
      </c>
      <c r="Q169" s="21">
        <f>+D169/'Total x Ano'!$G$30</f>
        <v>3.5738393027640583E-3</v>
      </c>
      <c r="R169" s="21">
        <f>+E169/'Total x Ano'!$G$30</f>
        <v>4.2767425863121255E-5</v>
      </c>
      <c r="S169" s="21">
        <f>+F169/'Total x Ano'!$G$30</f>
        <v>2.4246684390378977E-3</v>
      </c>
      <c r="T169" s="21">
        <f>+G169/'Total x Ano'!$G$30</f>
        <v>3.7031359688962149E-4</v>
      </c>
      <c r="U169" s="21">
        <f>+H169/'Total x Ano'!$G$30</f>
        <v>9.6021515033566408E-5</v>
      </c>
      <c r="V169" s="21">
        <f>+I169/'Total x Ano'!$G$30</f>
        <v>1.2277403890157359E-4</v>
      </c>
      <c r="W169" s="21">
        <f>+J169/'Total x Ano'!$G$30</f>
        <v>8.3457425791305445E-4</v>
      </c>
      <c r="X169" s="21">
        <f>+K169/'Total x Ano'!$G$30</f>
        <v>7.4141402243148053E-4</v>
      </c>
      <c r="Y169" s="21">
        <f>+L169/'Total x Ano'!$G$30</f>
        <v>8.7051741081464237E-3</v>
      </c>
    </row>
    <row r="170" spans="1:25" x14ac:dyDescent="0.25">
      <c r="A170" s="1" t="s">
        <v>534</v>
      </c>
      <c r="B170" s="11">
        <f>+'SCC x Atuacao = Comércio'!B170+'SCC x Atuacao = Serv. Indústria'!B170</f>
        <v>2715.8174216610228</v>
      </c>
      <c r="C170" s="11">
        <f>+'SCC x Atuacao = Comércio'!C170+'SCC x Atuacao = Serv. Indústria'!C170</f>
        <v>634.94940412055439</v>
      </c>
      <c r="D170" s="11">
        <f>+'SCC x Atuacao = Comércio'!D170+'SCC x Atuacao = Serv. Indústria'!D170</f>
        <v>34212.971525858513</v>
      </c>
      <c r="E170" s="11">
        <f>+'SCC x Atuacao = Comércio'!E170+'SCC x Atuacao = Serv. Indústria'!E170</f>
        <v>0</v>
      </c>
      <c r="F170" s="11">
        <f>+'SCC x Atuacao = Comércio'!F170+'SCC x Atuacao = Serv. Indústria'!F170</f>
        <v>11298.156524265059</v>
      </c>
      <c r="G170" s="11">
        <f>+'SCC x Atuacao = Comércio'!G170+'SCC x Atuacao = Serv. Indústria'!G170</f>
        <v>1746.9385328344174</v>
      </c>
      <c r="H170" s="11">
        <f>+'SCC x Atuacao = Comércio'!H170+'SCC x Atuacao = Serv. Indústria'!H170</f>
        <v>601.82651898770769</v>
      </c>
      <c r="I170" s="11">
        <f>+'SCC x Atuacao = Comércio'!I170+'SCC x Atuacao = Serv. Indústria'!I170</f>
        <v>300.10977493765193</v>
      </c>
      <c r="J170" s="11">
        <f>+'SCC x Atuacao = Comércio'!J170+'SCC x Atuacao = Serv. Indústria'!J170</f>
        <v>171.90351741801067</v>
      </c>
      <c r="K170" s="11">
        <f>+'SCC x Atuacao = Comércio'!K170+'SCC x Atuacao = Serv. Indústria'!K170</f>
        <v>7195.6643099924077</v>
      </c>
      <c r="L170" s="154">
        <f t="shared" si="5"/>
        <v>58878.33753007534</v>
      </c>
      <c r="N170" s="124" t="s">
        <v>534</v>
      </c>
      <c r="O170" s="21">
        <f>+B170/'Total x Ano'!$G$30</f>
        <v>3.3642014207883087E-5</v>
      </c>
      <c r="P170" s="21">
        <f>+C170/'Total x Ano'!$G$30</f>
        <v>7.8653950388336457E-6</v>
      </c>
      <c r="Q170" s="21">
        <f>+D170/'Total x Ano'!$G$30</f>
        <v>4.23810991485161E-4</v>
      </c>
      <c r="R170" s="21">
        <f>+E170/'Total x Ano'!$G$30</f>
        <v>0</v>
      </c>
      <c r="S170" s="21">
        <f>+F170/'Total x Ano'!$G$30</f>
        <v>1.3995518965326592E-4</v>
      </c>
      <c r="T170" s="21">
        <f>+G170/'Total x Ano'!$G$30</f>
        <v>2.164008908447506E-5</v>
      </c>
      <c r="U170" s="21">
        <f>+H170/'Total x Ano'!$G$30</f>
        <v>7.4550874226597356E-6</v>
      </c>
      <c r="V170" s="21">
        <f>+I170/'Total x Ano'!$G$30</f>
        <v>3.7175905978989115E-6</v>
      </c>
      <c r="W170" s="21">
        <f>+J170/'Total x Ano'!$G$30</f>
        <v>2.1294438017945765E-6</v>
      </c>
      <c r="X170" s="21">
        <f>+K170/'Total x Ano'!$G$30</f>
        <v>8.9135830347485275E-5</v>
      </c>
      <c r="Y170" s="21">
        <f>+L170/'Total x Ano'!$G$30</f>
        <v>7.2935163163945715E-4</v>
      </c>
    </row>
    <row r="171" spans="1:25" x14ac:dyDescent="0.25">
      <c r="A171" s="1" t="s">
        <v>535</v>
      </c>
      <c r="B171" s="11">
        <f>+'SCC x Atuacao = Comércio'!B171+'SCC x Atuacao = Serv. Indústria'!B171</f>
        <v>7812.2262708433373</v>
      </c>
      <c r="C171" s="11">
        <f>+'SCC x Atuacao = Comércio'!C171+'SCC x Atuacao = Serv. Indústria'!C171</f>
        <v>706.10008720370706</v>
      </c>
      <c r="D171" s="11">
        <f>+'SCC x Atuacao = Comércio'!D171+'SCC x Atuacao = Serv. Indústria'!D171</f>
        <v>63448.640965042803</v>
      </c>
      <c r="E171" s="11">
        <f>+'SCC x Atuacao = Comércio'!E171+'SCC x Atuacao = Serv. Indústria'!E171</f>
        <v>0</v>
      </c>
      <c r="F171" s="11">
        <f>+'SCC x Atuacao = Comércio'!F171+'SCC x Atuacao = Serv. Indústria'!F171</f>
        <v>28286.105683669673</v>
      </c>
      <c r="G171" s="11">
        <f>+'SCC x Atuacao = Comércio'!G171+'SCC x Atuacao = Serv. Indústria'!G171</f>
        <v>4873.9278927066462</v>
      </c>
      <c r="H171" s="11">
        <f>+'SCC x Atuacao = Comércio'!H171+'SCC x Atuacao = Serv. Indústria'!H171</f>
        <v>1659.320695663524</v>
      </c>
      <c r="I171" s="11">
        <f>+'SCC x Atuacao = Comércio'!I171+'SCC x Atuacao = Serv. Indústria'!I171</f>
        <v>1751.7675288297703</v>
      </c>
      <c r="J171" s="11">
        <f>+'SCC x Atuacao = Comércio'!J171+'SCC x Atuacao = Serv. Indústria'!J171</f>
        <v>0</v>
      </c>
      <c r="K171" s="11">
        <f>+'SCC x Atuacao = Comércio'!K171+'SCC x Atuacao = Serv. Indústria'!K171</f>
        <v>8738.7527016248969</v>
      </c>
      <c r="L171" s="154">
        <f t="shared" si="5"/>
        <v>117276.84182558436</v>
      </c>
      <c r="N171" s="124" t="s">
        <v>535</v>
      </c>
      <c r="O171" s="21">
        <f>+B171/'Total x Ano'!$G$30</f>
        <v>9.6773452111580517E-5</v>
      </c>
      <c r="P171" s="21">
        <f>+C171/'Total x Ano'!$G$30</f>
        <v>8.7467695642684306E-6</v>
      </c>
      <c r="Q171" s="21">
        <f>+D171/'Total x Ano'!$G$30</f>
        <v>7.8596597245161469E-4</v>
      </c>
      <c r="R171" s="21">
        <f>+E171/'Total x Ano'!$G$30</f>
        <v>0</v>
      </c>
      <c r="S171" s="21">
        <f>+F171/'Total x Ano'!$G$30</f>
        <v>3.5039232081871251E-4</v>
      </c>
      <c r="T171" s="21">
        <f>+G171/'Total x Ano'!$G$30</f>
        <v>6.0375469317944659E-5</v>
      </c>
      <c r="U171" s="21">
        <f>+H171/'Total x Ano'!$G$30</f>
        <v>2.0554728743438448E-5</v>
      </c>
      <c r="V171" s="21">
        <f>+I171/'Total x Ano'!$G$30</f>
        <v>2.1699907962794986E-5</v>
      </c>
      <c r="W171" s="21">
        <f>+J171/'Total x Ano'!$G$30</f>
        <v>0</v>
      </c>
      <c r="X171" s="21">
        <f>+K171/'Total x Ano'!$G$30</f>
        <v>1.0825073887604512E-4</v>
      </c>
      <c r="Y171" s="21">
        <f>+L171/'Total x Ano'!$G$30</f>
        <v>1.4527593598463993E-3</v>
      </c>
    </row>
    <row r="172" spans="1:25" x14ac:dyDescent="0.25">
      <c r="A172" s="1" t="s">
        <v>536</v>
      </c>
      <c r="B172" s="11">
        <f>+'SCC x Atuacao = Comércio'!B172+'SCC x Atuacao = Serv. Indústria'!B172</f>
        <v>21206.261427589758</v>
      </c>
      <c r="C172" s="11">
        <f>+'SCC x Atuacao = Comércio'!C172+'SCC x Atuacao = Serv. Indústria'!C172</f>
        <v>2841.4343126597328</v>
      </c>
      <c r="D172" s="11">
        <f>+'SCC x Atuacao = Comércio'!D172+'SCC x Atuacao = Serv. Indústria'!D172</f>
        <v>211805.09327708927</v>
      </c>
      <c r="E172" s="11">
        <f>+'SCC x Atuacao = Comércio'!E172+'SCC x Atuacao = Serv. Indústria'!E172</f>
        <v>304.63975289575626</v>
      </c>
      <c r="F172" s="11">
        <f>+'SCC x Atuacao = Comércio'!F172+'SCC x Atuacao = Serv. Indústria'!F172</f>
        <v>97339.250052484829</v>
      </c>
      <c r="G172" s="11">
        <f>+'SCC x Atuacao = Comércio'!G172+'SCC x Atuacao = Serv. Indústria'!G172</f>
        <v>10641.474079462836</v>
      </c>
      <c r="H172" s="11">
        <f>+'SCC x Atuacao = Comércio'!H172+'SCC x Atuacao = Serv. Indústria'!H172</f>
        <v>3464.4618250680451</v>
      </c>
      <c r="I172" s="11">
        <f>+'SCC x Atuacao = Comércio'!I172+'SCC x Atuacao = Serv. Indústria'!I172</f>
        <v>11039.837089431365</v>
      </c>
      <c r="J172" s="11">
        <f>+'SCC x Atuacao = Comércio'!J172+'SCC x Atuacao = Serv. Indústria'!J172</f>
        <v>2607.5465513906106</v>
      </c>
      <c r="K172" s="11">
        <f>+'SCC x Atuacao = Comércio'!K172+'SCC x Atuacao = Serv. Indústria'!K172</f>
        <v>40240.753355107234</v>
      </c>
      <c r="L172" s="154">
        <f t="shared" si="5"/>
        <v>401490.75172317942</v>
      </c>
      <c r="N172" s="124" t="s">
        <v>536</v>
      </c>
      <c r="O172" s="21">
        <f>+B172/'Total x Ano'!$G$30</f>
        <v>2.6269120396419049E-4</v>
      </c>
      <c r="P172" s="21">
        <f>+C172/'Total x Ano'!$G$30</f>
        <v>3.5198085392205938E-5</v>
      </c>
      <c r="Q172" s="21">
        <f>+D172/'Total x Ano'!$G$30</f>
        <v>2.6237220147780692E-3</v>
      </c>
      <c r="R172" s="21">
        <f>+E172/'Total x Ano'!$G$30</f>
        <v>3.7737054094515727E-6</v>
      </c>
      <c r="S172" s="21">
        <f>+F172/'Total x Ano'!$G$30</f>
        <v>1.2057837198965846E-3</v>
      </c>
      <c r="T172" s="21">
        <f>+G172/'Total x Ano'!$G$30</f>
        <v>1.3182057796622842E-4</v>
      </c>
      <c r="U172" s="21">
        <f>+H172/'Total x Ano'!$G$30</f>
        <v>4.2915798761731052E-5</v>
      </c>
      <c r="V172" s="21">
        <f>+I172/'Total x Ano'!$G$30</f>
        <v>1.3675527421435092E-4</v>
      </c>
      <c r="W172" s="21">
        <f>+J172/'Total x Ano'!$G$30</f>
        <v>3.2300815743330448E-5</v>
      </c>
      <c r="X172" s="21">
        <f>+K172/'Total x Ano'!$G$30</f>
        <v>4.9847975247189124E-4</v>
      </c>
      <c r="Y172" s="21">
        <f>+L172/'Total x Ano'!$G$30</f>
        <v>4.9734409485980334E-3</v>
      </c>
    </row>
    <row r="173" spans="1:25" x14ac:dyDescent="0.25">
      <c r="A173" s="1" t="s">
        <v>537</v>
      </c>
      <c r="B173" s="11">
        <f>+'SCC x Atuacao = Comércio'!B173+'SCC x Atuacao = Serv. Indústria'!B173</f>
        <v>16013.017541557787</v>
      </c>
      <c r="C173" s="11">
        <f>+'SCC x Atuacao = Comércio'!C173+'SCC x Atuacao = Serv. Indústria'!C173</f>
        <v>20512.49274505764</v>
      </c>
      <c r="D173" s="11">
        <f>+'SCC x Atuacao = Comércio'!D173+'SCC x Atuacao = Serv. Indústria'!D173</f>
        <v>96346.929552161848</v>
      </c>
      <c r="E173" s="11">
        <f>+'SCC x Atuacao = Comércio'!E173+'SCC x Atuacao = Serv. Indústria'!E173</f>
        <v>3712.9190471039692</v>
      </c>
      <c r="F173" s="11">
        <f>+'SCC x Atuacao = Comércio'!F173+'SCC x Atuacao = Serv. Indústria'!F173</f>
        <v>64360.37390433604</v>
      </c>
      <c r="G173" s="11">
        <f>+'SCC x Atuacao = Comércio'!G173+'SCC x Atuacao = Serv. Indústria'!G173</f>
        <v>6628.3859936648623</v>
      </c>
      <c r="H173" s="11">
        <f>+'SCC x Atuacao = Comércio'!H173+'SCC x Atuacao = Serv. Indústria'!H173</f>
        <v>1874.2103792822186</v>
      </c>
      <c r="I173" s="11">
        <f>+'SCC x Atuacao = Comércio'!I173+'SCC x Atuacao = Serv. Indústria'!I173</f>
        <v>4340.8049393797855</v>
      </c>
      <c r="J173" s="11">
        <f>+'SCC x Atuacao = Comércio'!J173+'SCC x Atuacao = Serv. Indústria'!J173</f>
        <v>5625.2858389304211</v>
      </c>
      <c r="K173" s="11">
        <f>+'SCC x Atuacao = Comércio'!K173+'SCC x Atuacao = Serv. Indústria'!K173</f>
        <v>36817.45777344767</v>
      </c>
      <c r="L173" s="154">
        <f t="shared" si="5"/>
        <v>256231.87771492224</v>
      </c>
      <c r="N173" s="124" t="s">
        <v>537</v>
      </c>
      <c r="O173" s="21">
        <f>+B173/'Total x Ano'!$G$30</f>
        <v>1.9836022824932292E-4</v>
      </c>
      <c r="P173" s="21">
        <f>+C173/'Total x Ano'!$G$30</f>
        <v>2.5409718888476184E-4</v>
      </c>
      <c r="Q173" s="21">
        <f>+D173/'Total x Ano'!$G$30</f>
        <v>1.1934914133135369E-3</v>
      </c>
      <c r="R173" s="21">
        <f>+E173/'Total x Ano'!$G$30</f>
        <v>4.5993546671850689E-5</v>
      </c>
      <c r="S173" s="21">
        <f>+F173/'Total x Ano'!$G$30</f>
        <v>7.9726000578863427E-4</v>
      </c>
      <c r="T173" s="21">
        <f>+G173/'Total x Ano'!$G$30</f>
        <v>8.2108706570496224E-5</v>
      </c>
      <c r="U173" s="21">
        <f>+H173/'Total x Ano'!$G$30</f>
        <v>2.3216660923329279E-5</v>
      </c>
      <c r="V173" s="21">
        <f>+I173/'Total x Ano'!$G$30</f>
        <v>5.3771442910528292E-5</v>
      </c>
      <c r="W173" s="21">
        <f>+J173/'Total x Ano'!$G$30</f>
        <v>6.9682867709478029E-5</v>
      </c>
      <c r="X173" s="21">
        <f>+K173/'Total x Ano'!$G$30</f>
        <v>4.5607389791133788E-4</v>
      </c>
      <c r="Y173" s="21">
        <f>+L173/'Total x Ano'!$G$30</f>
        <v>3.1740559589332764E-3</v>
      </c>
    </row>
    <row r="174" spans="1:25" x14ac:dyDescent="0.25">
      <c r="A174" s="1" t="s">
        <v>538</v>
      </c>
      <c r="B174" s="11">
        <f>+'SCC x Atuacao = Comércio'!B174+'SCC x Atuacao = Serv. Indústria'!B174</f>
        <v>65125.562561170533</v>
      </c>
      <c r="C174" s="11">
        <f>+'SCC x Atuacao = Comércio'!C174+'SCC x Atuacao = Serv. Indústria'!C174</f>
        <v>73688.857865350699</v>
      </c>
      <c r="D174" s="11">
        <f>+'SCC x Atuacao = Comércio'!D174+'SCC x Atuacao = Serv. Indústria'!D174</f>
        <v>371784.02826689865</v>
      </c>
      <c r="E174" s="11">
        <f>+'SCC x Atuacao = Comércio'!E174+'SCC x Atuacao = Serv. Indústria'!E174</f>
        <v>2644.6205027981055</v>
      </c>
      <c r="F174" s="11">
        <f>+'SCC x Atuacao = Comércio'!F174+'SCC x Atuacao = Serv. Indústria'!F174</f>
        <v>382174.53907696379</v>
      </c>
      <c r="G174" s="11">
        <f>+'SCC x Atuacao = Comércio'!G174+'SCC x Atuacao = Serv. Indústria'!G174</f>
        <v>31890.306648332622</v>
      </c>
      <c r="H174" s="11">
        <f>+'SCC x Atuacao = Comércio'!H174+'SCC x Atuacao = Serv. Indústria'!H174</f>
        <v>48024.806588441068</v>
      </c>
      <c r="I174" s="11">
        <f>+'SCC x Atuacao = Comércio'!I174+'SCC x Atuacao = Serv. Indústria'!I174</f>
        <v>24152.771333850258</v>
      </c>
      <c r="J174" s="11">
        <f>+'SCC x Atuacao = Comércio'!J174+'SCC x Atuacao = Serv. Indústria'!J174</f>
        <v>2160.3107905538304</v>
      </c>
      <c r="K174" s="11">
        <f>+'SCC x Atuacao = Comércio'!K174+'SCC x Atuacao = Serv. Indústria'!K174</f>
        <v>104427.44012927615</v>
      </c>
      <c r="L174" s="154">
        <f t="shared" si="5"/>
        <v>1106073.2437636356</v>
      </c>
      <c r="N174" s="124" t="s">
        <v>538</v>
      </c>
      <c r="O174" s="21">
        <f>+B174/'Total x Ano'!$G$30</f>
        <v>8.0673873122121236E-4</v>
      </c>
      <c r="P174" s="21">
        <f>+C174/'Total x Ano'!$G$30</f>
        <v>9.1281600283446053E-4</v>
      </c>
      <c r="Q174" s="21">
        <f>+D174/'Total x Ano'!$G$30</f>
        <v>4.6054508161926635E-3</v>
      </c>
      <c r="R174" s="21">
        <f>+E174/'Total x Ano'!$G$30</f>
        <v>3.2760066939690503E-5</v>
      </c>
      <c r="S174" s="21">
        <f>+F174/'Total x Ano'!$G$30</f>
        <v>4.7341626027477329E-3</v>
      </c>
      <c r="T174" s="21">
        <f>+G174/'Total x Ano'!$G$30</f>
        <v>3.9503912921391655E-4</v>
      </c>
      <c r="U174" s="21">
        <f>+H174/'Total x Ano'!$G$30</f>
        <v>5.9490421288741207E-4</v>
      </c>
      <c r="V174" s="21">
        <f>+I174/'Total x Ano'!$G$30</f>
        <v>2.9919090653604351E-4</v>
      </c>
      <c r="W174" s="21">
        <f>+J174/'Total x Ano'!$G$30</f>
        <v>2.676071142691358E-5</v>
      </c>
      <c r="X174" s="21">
        <f>+K174/'Total x Ano'!$G$30</f>
        <v>1.2935882200701433E-3</v>
      </c>
      <c r="Y174" s="21">
        <f>+L174/'Total x Ano'!$G$30</f>
        <v>1.3701411400070187E-2</v>
      </c>
    </row>
    <row r="175" spans="1:25" x14ac:dyDescent="0.25">
      <c r="A175" s="1" t="s">
        <v>539</v>
      </c>
      <c r="B175" s="11">
        <f>+'SCC x Atuacao = Comércio'!B175+'SCC x Atuacao = Serv. Indústria'!B175</f>
        <v>20293.571179874052</v>
      </c>
      <c r="C175" s="11">
        <f>+'SCC x Atuacao = Comércio'!C175+'SCC x Atuacao = Serv. Indústria'!C175</f>
        <v>9462.8754531623763</v>
      </c>
      <c r="D175" s="11">
        <f>+'SCC x Atuacao = Comércio'!D175+'SCC x Atuacao = Serv. Indústria'!D175</f>
        <v>309667.08754998317</v>
      </c>
      <c r="E175" s="11">
        <f>+'SCC x Atuacao = Comércio'!E175+'SCC x Atuacao = Serv. Indústria'!E175</f>
        <v>4313.4699704159311</v>
      </c>
      <c r="F175" s="11">
        <f>+'SCC x Atuacao = Comércio'!F175+'SCC x Atuacao = Serv. Indústria'!F175</f>
        <v>92009.793446286334</v>
      </c>
      <c r="G175" s="11">
        <f>+'SCC x Atuacao = Comércio'!G175+'SCC x Atuacao = Serv. Indústria'!G175</f>
        <v>12630.954443247665</v>
      </c>
      <c r="H175" s="11">
        <f>+'SCC x Atuacao = Comércio'!H175+'SCC x Atuacao = Serv. Indústria'!H175</f>
        <v>9252.0873808582455</v>
      </c>
      <c r="I175" s="11">
        <f>+'SCC x Atuacao = Comércio'!I175+'SCC x Atuacao = Serv. Indústria'!I175</f>
        <v>5719.910889134313</v>
      </c>
      <c r="J175" s="11">
        <f>+'SCC x Atuacao = Comércio'!J175+'SCC x Atuacao = Serv. Indústria'!J175</f>
        <v>2496.9193981405815</v>
      </c>
      <c r="K175" s="11">
        <f>+'SCC x Atuacao = Comércio'!K175+'SCC x Atuacao = Serv. Indústria'!K175</f>
        <v>49958.257240110936</v>
      </c>
      <c r="L175" s="154">
        <f t="shared" si="5"/>
        <v>515804.92695121362</v>
      </c>
      <c r="N175" s="124" t="s">
        <v>539</v>
      </c>
      <c r="O175" s="21">
        <f>+B175/'Total x Ano'!$G$30</f>
        <v>2.5138531203045781E-4</v>
      </c>
      <c r="P175" s="21">
        <f>+C175/'Total x Ano'!$G$30</f>
        <v>1.1722076303936897E-4</v>
      </c>
      <c r="Q175" s="21">
        <f>+D175/'Total x Ano'!$G$30</f>
        <v>3.8359811951934005E-3</v>
      </c>
      <c r="R175" s="21">
        <f>+E175/'Total x Ano'!$G$30</f>
        <v>5.3432832734851757E-5</v>
      </c>
      <c r="S175" s="21">
        <f>+F175/'Total x Ano'!$G$30</f>
        <v>1.1397654178428448E-3</v>
      </c>
      <c r="T175" s="21">
        <f>+G175/'Total x Ano'!$G$30</f>
        <v>1.5646513843296941E-4</v>
      </c>
      <c r="U175" s="21">
        <f>+H175/'Total x Ano'!$G$30</f>
        <v>1.1460963930669526E-4</v>
      </c>
      <c r="V175" s="21">
        <f>+I175/'Total x Ano'!$G$30</f>
        <v>7.0855029452749415E-5</v>
      </c>
      <c r="W175" s="21">
        <f>+J175/'Total x Ano'!$G$30</f>
        <v>3.0930428974422069E-5</v>
      </c>
      <c r="X175" s="21">
        <f>+K175/'Total x Ano'!$G$30</f>
        <v>6.1885470888722643E-4</v>
      </c>
      <c r="Y175" s="21">
        <f>+L175/'Total x Ano'!$G$30</f>
        <v>6.3895004658949869E-3</v>
      </c>
    </row>
    <row r="176" spans="1:25" x14ac:dyDescent="0.25">
      <c r="A176" s="1" t="s">
        <v>540</v>
      </c>
      <c r="B176" s="11">
        <f>+'SCC x Atuacao = Comércio'!B176+'SCC x Atuacao = Serv. Indústria'!B176</f>
        <v>13089.337966553758</v>
      </c>
      <c r="C176" s="11">
        <f>+'SCC x Atuacao = Comércio'!C176+'SCC x Atuacao = Serv. Indústria'!C176</f>
        <v>24173.165296324543</v>
      </c>
      <c r="D176" s="11">
        <f>+'SCC x Atuacao = Comércio'!D176+'SCC x Atuacao = Serv. Indústria'!D176</f>
        <v>219574.72085433986</v>
      </c>
      <c r="E176" s="11">
        <f>+'SCC x Atuacao = Comércio'!E176+'SCC x Atuacao = Serv. Indústria'!E176</f>
        <v>5504.9190143117812</v>
      </c>
      <c r="F176" s="11">
        <f>+'SCC x Atuacao = Comércio'!F176+'SCC x Atuacao = Serv. Indústria'!F176</f>
        <v>89308.473325619387</v>
      </c>
      <c r="G176" s="11">
        <f>+'SCC x Atuacao = Comércio'!G176+'SCC x Atuacao = Serv. Indústria'!G176</f>
        <v>9067.7874798202301</v>
      </c>
      <c r="H176" s="11">
        <f>+'SCC x Atuacao = Comércio'!H176+'SCC x Atuacao = Serv. Indústria'!H176</f>
        <v>4017.9251767832416</v>
      </c>
      <c r="I176" s="11">
        <f>+'SCC x Atuacao = Comércio'!I176+'SCC x Atuacao = Serv. Indústria'!I176</f>
        <v>13619.331840887082</v>
      </c>
      <c r="J176" s="11">
        <f>+'SCC x Atuacao = Comércio'!J176+'SCC x Atuacao = Serv. Indústria'!J176</f>
        <v>19.848206141395579</v>
      </c>
      <c r="K176" s="11">
        <f>+'SCC x Atuacao = Comércio'!K176+'SCC x Atuacao = Serv. Indústria'!K176</f>
        <v>28904.136776911611</v>
      </c>
      <c r="L176" s="154">
        <f t="shared" si="5"/>
        <v>407279.64593769296</v>
      </c>
      <c r="N176" s="124" t="s">
        <v>540</v>
      </c>
      <c r="O176" s="21">
        <f>+B176/'Total x Ano'!$G$30</f>
        <v>1.6214333494232511E-4</v>
      </c>
      <c r="P176" s="21">
        <f>+C176/'Total x Ano'!$G$30</f>
        <v>2.9944353543879767E-4</v>
      </c>
      <c r="Q176" s="21">
        <f>+D176/'Total x Ano'!$G$30</f>
        <v>2.7199677783036444E-3</v>
      </c>
      <c r="R176" s="21">
        <f>+E176/'Total x Ano'!$G$30</f>
        <v>6.8191831385872213E-5</v>
      </c>
      <c r="S176" s="21">
        <f>+F176/'Total x Ano'!$G$30</f>
        <v>1.1063029880216471E-3</v>
      </c>
      <c r="T176" s="21">
        <f>+G176/'Total x Ano'!$G$30</f>
        <v>1.1232663609750299E-4</v>
      </c>
      <c r="U176" s="21">
        <f>+H176/'Total x Ano'!$G$30</f>
        <v>4.9771790550220747E-5</v>
      </c>
      <c r="V176" s="21">
        <f>+I176/'Total x Ano'!$G$30</f>
        <v>1.6870860008430497E-4</v>
      </c>
      <c r="W176" s="21">
        <f>+J176/'Total x Ano'!$G$30</f>
        <v>2.4586838116732804E-7</v>
      </c>
      <c r="X176" s="21">
        <f>+K176/'Total x Ano'!$G$30</f>
        <v>3.5804814136611963E-4</v>
      </c>
      <c r="Y176" s="21">
        <f>+L176/'Total x Ano'!$G$30</f>
        <v>5.0451505045716032E-3</v>
      </c>
    </row>
    <row r="177" spans="1:25" x14ac:dyDescent="0.25">
      <c r="A177" s="1" t="s">
        <v>541</v>
      </c>
      <c r="B177" s="11">
        <f>+'SCC x Atuacao = Comércio'!B177+'SCC x Atuacao = Serv. Indústria'!B177</f>
        <v>335636.52495327144</v>
      </c>
      <c r="C177" s="11">
        <f>+'SCC x Atuacao = Comércio'!C177+'SCC x Atuacao = Serv. Indústria'!C177</f>
        <v>24411.404128078517</v>
      </c>
      <c r="D177" s="11">
        <f>+'SCC x Atuacao = Comércio'!D177+'SCC x Atuacao = Serv. Indústria'!D177</f>
        <v>540533.30689380772</v>
      </c>
      <c r="E177" s="11">
        <f>+'SCC x Atuacao = Comércio'!E177+'SCC x Atuacao = Serv. Indústria'!E177</f>
        <v>7750.2191915992771</v>
      </c>
      <c r="F177" s="11">
        <f>+'SCC x Atuacao = Comércio'!F177+'SCC x Atuacao = Serv. Indústria'!F177</f>
        <v>598418.95761869149</v>
      </c>
      <c r="G177" s="11">
        <f>+'SCC x Atuacao = Comércio'!G177+'SCC x Atuacao = Serv. Indústria'!G177</f>
        <v>32234.444695468344</v>
      </c>
      <c r="H177" s="11">
        <f>+'SCC x Atuacao = Comércio'!H177+'SCC x Atuacao = Serv. Indústria'!H177</f>
        <v>23287.753927072346</v>
      </c>
      <c r="I177" s="11">
        <f>+'SCC x Atuacao = Comércio'!I177+'SCC x Atuacao = Serv. Indústria'!I177</f>
        <v>26788.501216579112</v>
      </c>
      <c r="J177" s="11">
        <f>+'SCC x Atuacao = Comércio'!J177+'SCC x Atuacao = Serv. Indústria'!J177</f>
        <v>3744.6377133871492</v>
      </c>
      <c r="K177" s="11">
        <f>+'SCC x Atuacao = Comércio'!K177+'SCC x Atuacao = Serv. Indústria'!K177</f>
        <v>197159.65782603179</v>
      </c>
      <c r="L177" s="154">
        <f t="shared" si="5"/>
        <v>1789965.4081639873</v>
      </c>
      <c r="N177" s="124" t="s">
        <v>541</v>
      </c>
      <c r="O177" s="21">
        <f>+B177/'Total x Ano'!$G$30</f>
        <v>4.1576759362035717E-3</v>
      </c>
      <c r="P177" s="21">
        <f>+C177/'Total x Ano'!$G$30</f>
        <v>3.0239470369437013E-4</v>
      </c>
      <c r="Q177" s="21">
        <f>+D177/'Total x Ano'!$G$30</f>
        <v>6.6958216871712958E-3</v>
      </c>
      <c r="R177" s="21">
        <f>+E177/'Total x Ano'!$G$30</f>
        <v>9.6005343392533362E-5</v>
      </c>
      <c r="S177" s="21">
        <f>+F177/'Total x Ano'!$G$30</f>
        <v>7.4128764746496283E-3</v>
      </c>
      <c r="T177" s="21">
        <f>+G177/'Total x Ano'!$G$30</f>
        <v>3.9930211721114805E-4</v>
      </c>
      <c r="U177" s="21">
        <f>+H177/'Total x Ano'!$G$30</f>
        <v>2.8847555886326427E-4</v>
      </c>
      <c r="V177" s="21">
        <f>+I177/'Total x Ano'!$G$30</f>
        <v>3.3184084148957726E-4</v>
      </c>
      <c r="W177" s="21">
        <f>+J177/'Total x Ano'!$G$30</f>
        <v>4.6386459617044632E-5</v>
      </c>
      <c r="X177" s="21">
        <f>+K177/'Total x Ano'!$G$30</f>
        <v>2.4423026220032158E-3</v>
      </c>
      <c r="Y177" s="21">
        <f>+L177/'Total x Ano'!$G$30</f>
        <v>2.217308174429565E-2</v>
      </c>
    </row>
    <row r="178" spans="1:25" x14ac:dyDescent="0.25">
      <c r="A178" s="1" t="s">
        <v>542</v>
      </c>
      <c r="B178" s="11">
        <f>+'SCC x Atuacao = Comércio'!B178+'SCC x Atuacao = Serv. Indústria'!B178</f>
        <v>7814.6217658868227</v>
      </c>
      <c r="C178" s="11">
        <f>+'SCC x Atuacao = Comércio'!C178+'SCC x Atuacao = Serv. Indústria'!C178</f>
        <v>2215.6544019135413</v>
      </c>
      <c r="D178" s="11">
        <f>+'SCC x Atuacao = Comércio'!D178+'SCC x Atuacao = Serv. Indústria'!D178</f>
        <v>145351.23655216751</v>
      </c>
      <c r="E178" s="11">
        <f>+'SCC x Atuacao = Comércio'!E178+'SCC x Atuacao = Serv. Indústria'!E178</f>
        <v>2483.7874488030875</v>
      </c>
      <c r="F178" s="11">
        <f>+'SCC x Atuacao = Comércio'!F178+'SCC x Atuacao = Serv. Indústria'!F178</f>
        <v>63118.652964978901</v>
      </c>
      <c r="G178" s="11">
        <f>+'SCC x Atuacao = Comércio'!G178+'SCC x Atuacao = Serv. Indústria'!G178</f>
        <v>10935.664857978012</v>
      </c>
      <c r="H178" s="11">
        <f>+'SCC x Atuacao = Comércio'!H178+'SCC x Atuacao = Serv. Indústria'!H178</f>
        <v>5276.7884966102201</v>
      </c>
      <c r="I178" s="11">
        <f>+'SCC x Atuacao = Comércio'!I178+'SCC x Atuacao = Serv. Indústria'!I178</f>
        <v>2776.480014776952</v>
      </c>
      <c r="J178" s="11">
        <f>+'SCC x Atuacao = Comércio'!J178+'SCC x Atuacao = Serv. Indústria'!J178</f>
        <v>100.30487023979967</v>
      </c>
      <c r="K178" s="11">
        <f>+'SCC x Atuacao = Comércio'!K178+'SCC x Atuacao = Serv. Indústria'!K178</f>
        <v>21630.285618553527</v>
      </c>
      <c r="L178" s="154">
        <f t="shared" si="5"/>
        <v>261703.47699190833</v>
      </c>
      <c r="N178" s="124" t="s">
        <v>542</v>
      </c>
      <c r="O178" s="21">
        <f>+B178/'Total x Ano'!$G$30</f>
        <v>9.6803126152863656E-5</v>
      </c>
      <c r="P178" s="21">
        <f>+C178/'Total x Ano'!$G$30</f>
        <v>2.7446276864718381E-5</v>
      </c>
      <c r="Q178" s="21">
        <f>+D178/'Total x Ano'!$G$30</f>
        <v>1.8005291247563597E-3</v>
      </c>
      <c r="R178" s="21">
        <f>+E178/'Total x Ano'!$G$30</f>
        <v>3.0767757793853904E-5</v>
      </c>
      <c r="S178" s="21">
        <f>+F178/'Total x Ano'!$G$30</f>
        <v>7.8187826725536818E-4</v>
      </c>
      <c r="T178" s="21">
        <f>+G178/'Total x Ano'!$G$30</f>
        <v>1.354648473753931E-4</v>
      </c>
      <c r="U178" s="21">
        <f>+H178/'Total x Ano'!$G$30</f>
        <v>6.5365879222610199E-5</v>
      </c>
      <c r="V178" s="21">
        <f>+I178/'Total x Ano'!$G$30</f>
        <v>3.4393468191209015E-5</v>
      </c>
      <c r="W178" s="21">
        <f>+J178/'Total x Ano'!$G$30</f>
        <v>1.2425201498498952E-6</v>
      </c>
      <c r="X178" s="21">
        <f>+K178/'Total x Ano'!$G$30</f>
        <v>2.6794377644682988E-4</v>
      </c>
      <c r="Y178" s="21">
        <f>+L178/'Total x Ano'!$G$30</f>
        <v>3.2418350442090555E-3</v>
      </c>
    </row>
    <row r="179" spans="1:25" x14ac:dyDescent="0.25">
      <c r="A179" s="1" t="s">
        <v>543</v>
      </c>
      <c r="B179" s="11">
        <f>+'SCC x Atuacao = Comércio'!B179+'SCC x Atuacao = Serv. Indústria'!B179</f>
        <v>28038.737329703894</v>
      </c>
      <c r="C179" s="11">
        <f>+'SCC x Atuacao = Comércio'!C179+'SCC x Atuacao = Serv. Indústria'!C179</f>
        <v>4334.3150751769963</v>
      </c>
      <c r="D179" s="11">
        <f>+'SCC x Atuacao = Comércio'!D179+'SCC x Atuacao = Serv. Indústria'!D179</f>
        <v>117029.58085954261</v>
      </c>
      <c r="E179" s="11">
        <f>+'SCC x Atuacao = Comércio'!E179+'SCC x Atuacao = Serv. Indústria'!E179</f>
        <v>10282.914404249366</v>
      </c>
      <c r="F179" s="11">
        <f>+'SCC x Atuacao = Comércio'!F179+'SCC x Atuacao = Serv. Indústria'!F179</f>
        <v>75505.230401916924</v>
      </c>
      <c r="G179" s="11">
        <f>+'SCC x Atuacao = Comércio'!G179+'SCC x Atuacao = Serv. Indústria'!G179</f>
        <v>11429.929581916895</v>
      </c>
      <c r="H179" s="11">
        <f>+'SCC x Atuacao = Comércio'!H179+'SCC x Atuacao = Serv. Indústria'!H179</f>
        <v>4777.1504579066714</v>
      </c>
      <c r="I179" s="11">
        <f>+'SCC x Atuacao = Comércio'!I179+'SCC x Atuacao = Serv. Indústria'!I179</f>
        <v>1228.0681528995815</v>
      </c>
      <c r="J179" s="11">
        <f>+'SCC x Atuacao = Comércio'!J179+'SCC x Atuacao = Serv. Indústria'!J179</f>
        <v>218.23908130962471</v>
      </c>
      <c r="K179" s="11">
        <f>+'SCC x Atuacao = Comércio'!K179+'SCC x Atuacao = Serv. Indústria'!K179</f>
        <v>33973.980970258097</v>
      </c>
      <c r="L179" s="154">
        <f t="shared" si="5"/>
        <v>286818.14631488069</v>
      </c>
      <c r="N179" s="124" t="s">
        <v>543</v>
      </c>
      <c r="O179" s="21">
        <f>+B179/'Total x Ano'!$G$30</f>
        <v>3.4732806119200767E-4</v>
      </c>
      <c r="P179" s="21">
        <f>+C179/'Total x Ano'!$G$30</f>
        <v>5.3691050133762049E-5</v>
      </c>
      <c r="Q179" s="21">
        <f>+D179/'Total x Ano'!$G$30</f>
        <v>1.4496964304807191E-3</v>
      </c>
      <c r="R179" s="21">
        <f>+E179/'Total x Ano'!$G$30</f>
        <v>1.2737894297571134E-4</v>
      </c>
      <c r="S179" s="21">
        <f>+F179/'Total x Ano'!$G$30</f>
        <v>9.3531620118895683E-4</v>
      </c>
      <c r="T179" s="21">
        <f>+G179/'Total x Ano'!$G$30</f>
        <v>1.4158751995735092E-4</v>
      </c>
      <c r="U179" s="21">
        <f>+H179/'Total x Ano'!$G$30</f>
        <v>5.9176645048472248E-5</v>
      </c>
      <c r="V179" s="21">
        <f>+I179/'Total x Ano'!$G$30</f>
        <v>1.5212615516262489E-5</v>
      </c>
      <c r="W179" s="21">
        <f>+J179/'Total x Ano'!$G$30</f>
        <v>2.7034226290673472E-6</v>
      </c>
      <c r="X179" s="21">
        <f>+K179/'Total x Ano'!$G$30</f>
        <v>4.2085051129863148E-4</v>
      </c>
      <c r="Y179" s="21">
        <f>+L179/'Total x Ano'!$G$30</f>
        <v>3.5529414004209421E-3</v>
      </c>
    </row>
    <row r="180" spans="1:25" x14ac:dyDescent="0.25">
      <c r="A180" s="1" t="s">
        <v>544</v>
      </c>
      <c r="B180" s="11">
        <f>+'SCC x Atuacao = Comércio'!B180+'SCC x Atuacao = Serv. Indústria'!B180</f>
        <v>93936.76457163984</v>
      </c>
      <c r="C180" s="11">
        <f>+'SCC x Atuacao = Comércio'!C180+'SCC x Atuacao = Serv. Indústria'!C180</f>
        <v>66316.726335441097</v>
      </c>
      <c r="D180" s="11">
        <f>+'SCC x Atuacao = Comércio'!D180+'SCC x Atuacao = Serv. Indústria'!D180</f>
        <v>618005.62873300165</v>
      </c>
      <c r="E180" s="11">
        <f>+'SCC x Atuacao = Comércio'!E180+'SCC x Atuacao = Serv. Indústria'!E180</f>
        <v>9757.1518763143868</v>
      </c>
      <c r="F180" s="11">
        <f>+'SCC x Atuacao = Comércio'!F180+'SCC x Atuacao = Serv. Indústria'!F180</f>
        <v>432542.04752725235</v>
      </c>
      <c r="G180" s="11">
        <f>+'SCC x Atuacao = Comércio'!G180+'SCC x Atuacao = Serv. Indústria'!G180</f>
        <v>49298.582697154648</v>
      </c>
      <c r="H180" s="11">
        <f>+'SCC x Atuacao = Comércio'!H180+'SCC x Atuacao = Serv. Indústria'!H180</f>
        <v>23282.542703633389</v>
      </c>
      <c r="I180" s="11">
        <f>+'SCC x Atuacao = Comércio'!I180+'SCC x Atuacao = Serv. Indústria'!I180</f>
        <v>36344.407063520033</v>
      </c>
      <c r="J180" s="11">
        <f>+'SCC x Atuacao = Comércio'!J180+'SCC x Atuacao = Serv. Indústria'!J180</f>
        <v>9608.8375950629943</v>
      </c>
      <c r="K180" s="11">
        <f>+'SCC x Atuacao = Comércio'!K180+'SCC x Atuacao = Serv. Indústria'!K180</f>
        <v>221173.07631792373</v>
      </c>
      <c r="L180" s="154">
        <f t="shared" si="5"/>
        <v>1560265.7654209444</v>
      </c>
      <c r="N180" s="124" t="s">
        <v>544</v>
      </c>
      <c r="O180" s="21">
        <f>+B180/'Total x Ano'!$G$30</f>
        <v>1.1636356491257984E-3</v>
      </c>
      <c r="P180" s="21">
        <f>+C180/'Total x Ano'!$G$30</f>
        <v>8.2149419611303735E-4</v>
      </c>
      <c r="Q180" s="21">
        <f>+D180/'Total x Ano'!$G$30</f>
        <v>7.6555051074351649E-3</v>
      </c>
      <c r="R180" s="21">
        <f>+E180/'Total x Ano'!$G$30</f>
        <v>1.2086609336598201E-4</v>
      </c>
      <c r="S180" s="21">
        <f>+F180/'Total x Ano'!$G$30</f>
        <v>5.3580868847651619E-3</v>
      </c>
      <c r="T180" s="21">
        <f>+G180/'Total x Ano'!$G$30</f>
        <v>6.1068303277611992E-4</v>
      </c>
      <c r="U180" s="21">
        <f>+H180/'Total x Ano'!$G$30</f>
        <v>2.8841100516699018E-4</v>
      </c>
      <c r="V180" s="21">
        <f>+I180/'Total x Ano'!$G$30</f>
        <v>4.5021401256797725E-4</v>
      </c>
      <c r="W180" s="21">
        <f>+J180/'Total x Ano'!$G$30</f>
        <v>1.1902885971496595E-4</v>
      </c>
      <c r="X180" s="21">
        <f>+K180/'Total x Ano'!$G$30</f>
        <v>2.7397673041429952E-3</v>
      </c>
      <c r="Y180" s="21">
        <f>+L180/'Total x Ano'!$G$30</f>
        <v>1.9327692145174196E-2</v>
      </c>
    </row>
    <row r="181" spans="1:25" x14ac:dyDescent="0.25">
      <c r="A181" s="1" t="s">
        <v>545</v>
      </c>
      <c r="B181" s="11">
        <f>+'SCC x Atuacao = Comércio'!B181+'SCC x Atuacao = Serv. Indústria'!B181</f>
        <v>364438.69062490715</v>
      </c>
      <c r="C181" s="11">
        <f>+'SCC x Atuacao = Comércio'!C181+'SCC x Atuacao = Serv. Indústria'!C181</f>
        <v>121290.58065820721</v>
      </c>
      <c r="D181" s="11">
        <f>+'SCC x Atuacao = Comércio'!D181+'SCC x Atuacao = Serv. Indústria'!D181</f>
        <v>1533072.0002338872</v>
      </c>
      <c r="E181" s="11">
        <f>+'SCC x Atuacao = Comércio'!E181+'SCC x Atuacao = Serv. Indústria'!E181</f>
        <v>30085.948505656896</v>
      </c>
      <c r="F181" s="11">
        <f>+'SCC x Atuacao = Comércio'!F181+'SCC x Atuacao = Serv. Indústria'!F181</f>
        <v>1344259.0266600309</v>
      </c>
      <c r="G181" s="11">
        <f>+'SCC x Atuacao = Comércio'!G181+'SCC x Atuacao = Serv. Indústria'!G181</f>
        <v>192215.28848152826</v>
      </c>
      <c r="H181" s="11">
        <f>+'SCC x Atuacao = Comércio'!H181+'SCC x Atuacao = Serv. Indústria'!H181</f>
        <v>76532.332100850981</v>
      </c>
      <c r="I181" s="11">
        <f>+'SCC x Atuacao = Comércio'!I181+'SCC x Atuacao = Serv. Indústria'!I181</f>
        <v>81878.117442530318</v>
      </c>
      <c r="J181" s="11">
        <f>+'SCC x Atuacao = Comércio'!J181+'SCC x Atuacao = Serv. Indústria'!J181</f>
        <v>57910.040215041547</v>
      </c>
      <c r="K181" s="11">
        <f>+'SCC x Atuacao = Comércio'!K181+'SCC x Atuacao = Serv. Indústria'!K181</f>
        <v>400777.07678135252</v>
      </c>
      <c r="L181" s="154">
        <f t="shared" si="5"/>
        <v>4202459.101703993</v>
      </c>
      <c r="N181" s="124" t="s">
        <v>545</v>
      </c>
      <c r="O181" s="21">
        <f>+B181/'Total x Ano'!$G$30</f>
        <v>4.5144609170401492E-3</v>
      </c>
      <c r="P181" s="21">
        <f>+C181/'Total x Ano'!$G$30</f>
        <v>1.5024792923267073E-3</v>
      </c>
      <c r="Q181" s="21">
        <f>+D181/'Total x Ano'!$G$30</f>
        <v>1.8990831122230586E-2</v>
      </c>
      <c r="R181" s="21">
        <f>+E181/'Total x Ano'!$G$30</f>
        <v>3.7268775839353197E-4</v>
      </c>
      <c r="S181" s="21">
        <f>+F181/'Total x Ano'!$G$30</f>
        <v>1.6651922516320198E-2</v>
      </c>
      <c r="T181" s="21">
        <f>+G181/'Total x Ano'!$G$30</f>
        <v>2.3810545637169282E-3</v>
      </c>
      <c r="U181" s="21">
        <f>+H181/'Total x Ano'!$G$30</f>
        <v>9.4803935764008044E-4</v>
      </c>
      <c r="V181" s="21">
        <f>+I181/'Total x Ano'!$G$30</f>
        <v>1.0142599308578027E-3</v>
      </c>
      <c r="W181" s="21">
        <f>+J181/'Total x Ano'!$G$30</f>
        <v>7.1735691072412463E-4</v>
      </c>
      <c r="X181" s="21">
        <f>+K181/'Total x Ano'!$G$30</f>
        <v>4.9646003460077212E-3</v>
      </c>
      <c r="Y181" s="21">
        <f>+L181/'Total x Ano'!$G$30</f>
        <v>5.2057692715257828E-2</v>
      </c>
    </row>
    <row r="182" spans="1:25" x14ac:dyDescent="0.25">
      <c r="A182" s="1" t="s">
        <v>546</v>
      </c>
      <c r="B182" s="11">
        <f>+'SCC x Atuacao = Comércio'!B182+'SCC x Atuacao = Serv. Indústria'!B182</f>
        <v>47424.882344421625</v>
      </c>
      <c r="C182" s="11">
        <f>+'SCC x Atuacao = Comércio'!C182+'SCC x Atuacao = Serv. Indústria'!C182</f>
        <v>17233.738014197723</v>
      </c>
      <c r="D182" s="11">
        <f>+'SCC x Atuacao = Comércio'!D182+'SCC x Atuacao = Serv. Indústria'!D182</f>
        <v>390543.65874035616</v>
      </c>
      <c r="E182" s="11">
        <f>+'SCC x Atuacao = Comércio'!E182+'SCC x Atuacao = Serv. Indústria'!E182</f>
        <v>3288.9671429228542</v>
      </c>
      <c r="F182" s="11">
        <f>+'SCC x Atuacao = Comércio'!F182+'SCC x Atuacao = Serv. Indústria'!F182</f>
        <v>319025.37081360188</v>
      </c>
      <c r="G182" s="11">
        <f>+'SCC x Atuacao = Comércio'!G182+'SCC x Atuacao = Serv. Indústria'!G182</f>
        <v>33859.728438518643</v>
      </c>
      <c r="H182" s="11">
        <f>+'SCC x Atuacao = Comércio'!H182+'SCC x Atuacao = Serv. Indústria'!H182</f>
        <v>22336.491620432113</v>
      </c>
      <c r="I182" s="11">
        <f>+'SCC x Atuacao = Comércio'!I182+'SCC x Atuacao = Serv. Indústria'!I182</f>
        <v>34979.051118815965</v>
      </c>
      <c r="J182" s="11">
        <f>+'SCC x Atuacao = Comércio'!J182+'SCC x Atuacao = Serv. Indústria'!J182</f>
        <v>959.37974149938862</v>
      </c>
      <c r="K182" s="11">
        <f>+'SCC x Atuacao = Comércio'!K182+'SCC x Atuacao = Serv. Indústria'!K182</f>
        <v>78682.056144487928</v>
      </c>
      <c r="L182" s="154">
        <f t="shared" si="5"/>
        <v>948333.32411925425</v>
      </c>
      <c r="N182" s="124" t="s">
        <v>546</v>
      </c>
      <c r="O182" s="21">
        <f>+B182/'Total x Ano'!$G$30</f>
        <v>5.8747268977397255E-4</v>
      </c>
      <c r="P182" s="21">
        <f>+C182/'Total x Ano'!$G$30</f>
        <v>2.1348182484740689E-4</v>
      </c>
      <c r="Q182" s="21">
        <f>+D182/'Total x Ano'!$G$30</f>
        <v>4.8378345360587426E-3</v>
      </c>
      <c r="R182" s="21">
        <f>+E182/'Total x Ano'!$G$30</f>
        <v>4.0741869637097375E-5</v>
      </c>
      <c r="S182" s="21">
        <f>+F182/'Total x Ano'!$G$30</f>
        <v>3.9519063291898904E-3</v>
      </c>
      <c r="T182" s="21">
        <f>+G182/'Total x Ano'!$G$30</f>
        <v>4.1943521538609753E-4</v>
      </c>
      <c r="U182" s="21">
        <f>+H182/'Total x Ano'!$G$30</f>
        <v>2.7669185802234347E-4</v>
      </c>
      <c r="V182" s="21">
        <f>+I182/'Total x Ano'!$G$30</f>
        <v>4.3330075333184695E-4</v>
      </c>
      <c r="W182" s="21">
        <f>+J182/'Total x Ano'!$G$30</f>
        <v>1.1884255044854089E-5</v>
      </c>
      <c r="X182" s="21">
        <f>+K182/'Total x Ano'!$G$30</f>
        <v>9.7466892641824587E-4</v>
      </c>
      <c r="Y182" s="21">
        <f>+L182/'Total x Ano'!$G$30</f>
        <v>1.1747418257710498E-2</v>
      </c>
    </row>
    <row r="183" spans="1:25" x14ac:dyDescent="0.25">
      <c r="A183" s="1" t="s">
        <v>547</v>
      </c>
      <c r="B183" s="11">
        <f>+'SCC x Atuacao = Comércio'!B183+'SCC x Atuacao = Serv. Indústria'!B183</f>
        <v>566698.16197144194</v>
      </c>
      <c r="C183" s="11">
        <f>+'SCC x Atuacao = Comércio'!C183+'SCC x Atuacao = Serv. Indústria'!C183</f>
        <v>178736.80512114859</v>
      </c>
      <c r="D183" s="11">
        <f>+'SCC x Atuacao = Comércio'!D183+'SCC x Atuacao = Serv. Indústria'!D183</f>
        <v>8960394.4509320054</v>
      </c>
      <c r="E183" s="11">
        <f>+'SCC x Atuacao = Comércio'!E183+'SCC x Atuacao = Serv. Indústria'!E183</f>
        <v>158456.67523376452</v>
      </c>
      <c r="F183" s="11">
        <f>+'SCC x Atuacao = Comércio'!F183+'SCC x Atuacao = Serv. Indústria'!F183</f>
        <v>2479130.0680862404</v>
      </c>
      <c r="G183" s="11">
        <f>+'SCC x Atuacao = Comércio'!G183+'SCC x Atuacao = Serv. Indústria'!G183</f>
        <v>308615.51927595405</v>
      </c>
      <c r="H183" s="11">
        <f>+'SCC x Atuacao = Comércio'!H183+'SCC x Atuacao = Serv. Indústria'!H183</f>
        <v>105752.38494992052</v>
      </c>
      <c r="I183" s="11">
        <f>+'SCC x Atuacao = Comércio'!I183+'SCC x Atuacao = Serv. Indústria'!I183</f>
        <v>238535.19195911798</v>
      </c>
      <c r="J183" s="11">
        <f>+'SCC x Atuacao = Comércio'!J183+'SCC x Atuacao = Serv. Indústria'!J183</f>
        <v>169861.96785812796</v>
      </c>
      <c r="K183" s="11">
        <f>+'SCC x Atuacao = Comércio'!K183+'SCC x Atuacao = Serv. Indústria'!K183</f>
        <v>938736.16364806937</v>
      </c>
      <c r="L183" s="154">
        <f t="shared" si="5"/>
        <v>14104917.389035791</v>
      </c>
      <c r="N183" s="124" t="s">
        <v>547</v>
      </c>
      <c r="O183" s="21">
        <f>+B183/'Total x Ano'!$G$30</f>
        <v>7.0199371520947842E-3</v>
      </c>
      <c r="P183" s="21">
        <f>+C183/'Total x Ano'!$G$30</f>
        <v>2.2140907151555335E-3</v>
      </c>
      <c r="Q183" s="21">
        <f>+D183/'Total x Ano'!$G$30</f>
        <v>0.11099631183679641</v>
      </c>
      <c r="R183" s="21">
        <f>+E183/'Total x Ano'!$G$30</f>
        <v>1.9628719062741145E-3</v>
      </c>
      <c r="S183" s="21">
        <f>+F183/'Total x Ano'!$G$30</f>
        <v>3.071006478879473E-2</v>
      </c>
      <c r="T183" s="21">
        <f>+G183/'Total x Ano'!$G$30</f>
        <v>3.8229549606117658E-3</v>
      </c>
      <c r="U183" s="21">
        <f>+H183/'Total x Ano'!$G$30</f>
        <v>1.3100008890976208E-3</v>
      </c>
      <c r="V183" s="21">
        <f>+I183/'Total x Ano'!$G$30</f>
        <v>2.9548393986149153E-3</v>
      </c>
      <c r="W183" s="21">
        <f>+J183/'Total x Ano'!$G$30</f>
        <v>2.1041542374991735E-3</v>
      </c>
      <c r="X183" s="21">
        <f>+K183/'Total x Ano'!$G$30</f>
        <v>1.1628534047618986E-2</v>
      </c>
      <c r="Y183" s="21">
        <f>+L183/'Total x Ano'!$G$30</f>
        <v>0.17472375993255804</v>
      </c>
    </row>
    <row r="184" spans="1:25" x14ac:dyDescent="0.25">
      <c r="A184" s="1" t="s">
        <v>548</v>
      </c>
      <c r="B184" s="11">
        <f>+'SCC x Atuacao = Comércio'!B184+'SCC x Atuacao = Serv. Indústria'!B184</f>
        <v>2366722.7058878317</v>
      </c>
      <c r="C184" s="11">
        <f>+'SCC x Atuacao = Comércio'!C184+'SCC x Atuacao = Serv. Indústria'!C184</f>
        <v>583981.4587771066</v>
      </c>
      <c r="D184" s="11">
        <f>+'SCC x Atuacao = Comércio'!D184+'SCC x Atuacao = Serv. Indústria'!D184</f>
        <v>13176984.06332639</v>
      </c>
      <c r="E184" s="11">
        <f>+'SCC x Atuacao = Comércio'!E184+'SCC x Atuacao = Serv. Indústria'!E184</f>
        <v>1155891.1924806589</v>
      </c>
      <c r="F184" s="11">
        <f>+'SCC x Atuacao = Comércio'!F184+'SCC x Atuacao = Serv. Indústria'!F184</f>
        <v>10913365.605255011</v>
      </c>
      <c r="G184" s="11">
        <f>+'SCC x Atuacao = Comércio'!G184+'SCC x Atuacao = Serv. Indústria'!G184</f>
        <v>1134083.0168139627</v>
      </c>
      <c r="H184" s="11">
        <f>+'SCC x Atuacao = Comércio'!H184+'SCC x Atuacao = Serv. Indústria'!H184</f>
        <v>357161.55825388752</v>
      </c>
      <c r="I184" s="11">
        <f>+'SCC x Atuacao = Comércio'!I184+'SCC x Atuacao = Serv. Indústria'!I184</f>
        <v>1230439.8665636037</v>
      </c>
      <c r="J184" s="11">
        <f>+'SCC x Atuacao = Comércio'!J184+'SCC x Atuacao = Serv. Indústria'!J184</f>
        <v>121041.15429334475</v>
      </c>
      <c r="K184" s="11">
        <f>+'SCC x Atuacao = Comércio'!K184+'SCC x Atuacao = Serv. Indústria'!K184</f>
        <v>7382475.0814825259</v>
      </c>
      <c r="L184" s="154">
        <f t="shared" si="5"/>
        <v>38422145.703134321</v>
      </c>
      <c r="N184" s="124" t="s">
        <v>548</v>
      </c>
      <c r="O184" s="21">
        <f>+B184/'Total x Ano'!$G$30</f>
        <v>2.9317625795662175E-2</v>
      </c>
      <c r="P184" s="21">
        <f>+C184/'Total x Ano'!$G$30</f>
        <v>7.2340328832944216E-3</v>
      </c>
      <c r="Q184" s="21">
        <f>+D184/'Total x Ano'!$G$30</f>
        <v>0.16322904534736662</v>
      </c>
      <c r="R184" s="21">
        <f>+E184/'Total x Ano'!$G$30</f>
        <v>1.4318528046122426E-2</v>
      </c>
      <c r="S184" s="21">
        <f>+F184/'Total x Ano'!$G$30</f>
        <v>0.13518861681182542</v>
      </c>
      <c r="T184" s="21">
        <f>+G184/'Total x Ano'!$G$30</f>
        <v>1.4048380668108229E-2</v>
      </c>
      <c r="U184" s="21">
        <f>+H184/'Total x Ano'!$G$30</f>
        <v>4.4243159063093633E-3</v>
      </c>
      <c r="V184" s="21">
        <f>+I184/'Total x Ano'!$G$30</f>
        <v>1.5241994967232084E-2</v>
      </c>
      <c r="W184" s="21">
        <f>+J184/'Total x Ano'!$G$30</f>
        <v>1.4993895392219527E-3</v>
      </c>
      <c r="X184" s="21">
        <f>+K184/'Total x Ano'!$G$30</f>
        <v>9.1449936803438561E-2</v>
      </c>
      <c r="Y184" s="21">
        <f>+L184/'Total x Ano'!$G$30</f>
        <v>0.4759518667685812</v>
      </c>
    </row>
    <row r="185" spans="1:25" x14ac:dyDescent="0.25">
      <c r="A185" s="1" t="s">
        <v>549</v>
      </c>
      <c r="B185" s="11">
        <f>+'SCC x Atuacao = Comércio'!B185+'SCC x Atuacao = Serv. Indústria'!B185</f>
        <v>287818.61025229527</v>
      </c>
      <c r="C185" s="11">
        <f>+'SCC x Atuacao = Comércio'!C185+'SCC x Atuacao = Serv. Indústria'!C185</f>
        <v>108688.21339700019</v>
      </c>
      <c r="D185" s="11">
        <f>+'SCC x Atuacao = Comércio'!D185+'SCC x Atuacao = Serv. Indústria'!D185</f>
        <v>1277223.7463110278</v>
      </c>
      <c r="E185" s="11">
        <f>+'SCC x Atuacao = Comércio'!E185+'SCC x Atuacao = Serv. Indústria'!E185</f>
        <v>66780.091993285008</v>
      </c>
      <c r="F185" s="11">
        <f>+'SCC x Atuacao = Comércio'!F185+'SCC x Atuacao = Serv. Indústria'!F185</f>
        <v>1468491.8134661312</v>
      </c>
      <c r="G185" s="11">
        <f>+'SCC x Atuacao = Comércio'!G185+'SCC x Atuacao = Serv. Indústria'!G185</f>
        <v>152225.58308237433</v>
      </c>
      <c r="H185" s="11">
        <f>+'SCC x Atuacao = Comércio'!H185+'SCC x Atuacao = Serv. Indústria'!H185</f>
        <v>62016.283186580928</v>
      </c>
      <c r="I185" s="11">
        <f>+'SCC x Atuacao = Comércio'!I185+'SCC x Atuacao = Serv. Indústria'!I185</f>
        <v>128032.45257074566</v>
      </c>
      <c r="J185" s="11">
        <f>+'SCC x Atuacao = Comércio'!J185+'SCC x Atuacao = Serv. Indústria'!J185</f>
        <v>40444.465917625203</v>
      </c>
      <c r="K185" s="11">
        <f>+'SCC x Atuacao = Comércio'!K185+'SCC x Atuacao = Serv. Indústria'!K185</f>
        <v>440708.39433939673</v>
      </c>
      <c r="L185" s="154">
        <f t="shared" si="5"/>
        <v>4032429.6545164618</v>
      </c>
      <c r="N185" s="124" t="s">
        <v>549</v>
      </c>
      <c r="O185" s="21">
        <f>+B185/'Total x Ano'!$G$30</f>
        <v>3.5653345833089106E-3</v>
      </c>
      <c r="P185" s="21">
        <f>+C185/'Total x Ano'!$G$30</f>
        <v>1.3463682757786275E-3</v>
      </c>
      <c r="Q185" s="21">
        <f>+D185/'Total x Ano'!$G$30</f>
        <v>1.5821527278428511E-2</v>
      </c>
      <c r="R185" s="21">
        <f>+E185/'Total x Ano'!$G$30</f>
        <v>8.2723410849459063E-4</v>
      </c>
      <c r="S185" s="21">
        <f>+F185/'Total x Ano'!$G$30</f>
        <v>1.8190848198687881E-2</v>
      </c>
      <c r="T185" s="21">
        <f>+G185/'Total x Ano'!$G$30</f>
        <v>1.8856846517054742E-3</v>
      </c>
      <c r="U185" s="21">
        <f>+H185/'Total x Ano'!$G$30</f>
        <v>7.68222732295097E-4</v>
      </c>
      <c r="V185" s="21">
        <f>+I185/'Total x Ano'!$G$30</f>
        <v>1.5859937984420069E-3</v>
      </c>
      <c r="W185" s="21">
        <f>+J185/'Total x Ano'!$G$30</f>
        <v>5.0100322878067873E-4</v>
      </c>
      <c r="X185" s="21">
        <f>+K185/'Total x Ano'!$G$30</f>
        <v>5.4592469823804991E-3</v>
      </c>
      <c r="Y185" s="21">
        <f>+L185/'Total x Ano'!$G$30</f>
        <v>4.9951463838302269E-2</v>
      </c>
    </row>
    <row r="186" spans="1:25" x14ac:dyDescent="0.25">
      <c r="A186" s="1" t="s">
        <v>550</v>
      </c>
      <c r="B186" s="11">
        <f>+'SCC x Atuacao = Comércio'!B186+'SCC x Atuacao = Serv. Indústria'!B186</f>
        <v>173147.67047386861</v>
      </c>
      <c r="C186" s="11">
        <f>+'SCC x Atuacao = Comércio'!C186+'SCC x Atuacao = Serv. Indústria'!C186</f>
        <v>32866.143134325532</v>
      </c>
      <c r="D186" s="11">
        <f>+'SCC x Atuacao = Comércio'!D186+'SCC x Atuacao = Serv. Indústria'!D186</f>
        <v>864896.94204511528</v>
      </c>
      <c r="E186" s="11">
        <f>+'SCC x Atuacao = Comércio'!E186+'SCC x Atuacao = Serv. Indústria'!E186</f>
        <v>24080.991833018899</v>
      </c>
      <c r="F186" s="11">
        <f>+'SCC x Atuacao = Comércio'!F186+'SCC x Atuacao = Serv. Indústria'!F186</f>
        <v>520655.9252078695</v>
      </c>
      <c r="G186" s="11">
        <f>+'SCC x Atuacao = Comércio'!G186+'SCC x Atuacao = Serv. Indústria'!G186</f>
        <v>117602.973986709</v>
      </c>
      <c r="H186" s="11">
        <f>+'SCC x Atuacao = Comércio'!H186+'SCC x Atuacao = Serv. Indústria'!H186</f>
        <v>76438.113919699623</v>
      </c>
      <c r="I186" s="11">
        <f>+'SCC x Atuacao = Comércio'!I186+'SCC x Atuacao = Serv. Indústria'!I186</f>
        <v>60236.218304323949</v>
      </c>
      <c r="J186" s="11">
        <f>+'SCC x Atuacao = Comércio'!J186+'SCC x Atuacao = Serv. Indústria'!J186</f>
        <v>1004.8491682110821</v>
      </c>
      <c r="K186" s="11">
        <f>+'SCC x Atuacao = Comércio'!K186+'SCC x Atuacao = Serv. Indústria'!K186</f>
        <v>225802.53938787139</v>
      </c>
      <c r="L186" s="154">
        <f t="shared" si="5"/>
        <v>2096732.3674610127</v>
      </c>
      <c r="N186" s="124" t="s">
        <v>550</v>
      </c>
      <c r="O186" s="21">
        <f>+B186/'Total x Ano'!$G$30</f>
        <v>2.1448556680150805E-3</v>
      </c>
      <c r="P186" s="21">
        <f>+C186/'Total x Ano'!$G$30</f>
        <v>4.0712724112619141E-4</v>
      </c>
      <c r="Q186" s="21">
        <f>+D186/'Total x Ano'!$G$30</f>
        <v>1.0713855423624333E-2</v>
      </c>
      <c r="R186" s="21">
        <f>+E186/'Total x Ano'!$G$30</f>
        <v>2.9830174257106443E-4</v>
      </c>
      <c r="S186" s="21">
        <f>+F186/'Total x Ano'!$G$30</f>
        <v>6.4495918958163024E-3</v>
      </c>
      <c r="T186" s="21">
        <f>+G186/'Total x Ano'!$G$30</f>
        <v>1.4567993010849722E-3</v>
      </c>
      <c r="U186" s="21">
        <f>+H186/'Total x Ano'!$G$30</f>
        <v>9.4687223596111412E-4</v>
      </c>
      <c r="V186" s="21">
        <f>+I186/'Total x Ano'!$G$30</f>
        <v>7.4617229268078133E-4</v>
      </c>
      <c r="W186" s="21">
        <f>+J186/'Total x Ano'!$G$30</f>
        <v>1.2447504653336062E-5</v>
      </c>
      <c r="X186" s="21">
        <f>+K186/'Total x Ano'!$G$30</f>
        <v>2.7971144811409225E-3</v>
      </c>
      <c r="Y186" s="21">
        <f>+L186/'Total x Ano'!$G$30</f>
        <v>2.5973137786674098E-2</v>
      </c>
    </row>
    <row r="187" spans="1:25" x14ac:dyDescent="0.25">
      <c r="A187" s="1" t="s">
        <v>551</v>
      </c>
      <c r="B187" s="11">
        <f>+'SCC x Atuacao = Comércio'!B187+'SCC x Atuacao = Serv. Indústria'!B187</f>
        <v>438361.14673376165</v>
      </c>
      <c r="C187" s="11">
        <f>+'SCC x Atuacao = Comércio'!C187+'SCC x Atuacao = Serv. Indústria'!C187</f>
        <v>41513.615508302828</v>
      </c>
      <c r="D187" s="11">
        <f>+'SCC x Atuacao = Comércio'!D187+'SCC x Atuacao = Serv. Indústria'!D187</f>
        <v>1462946.2492371849</v>
      </c>
      <c r="E187" s="11">
        <f>+'SCC x Atuacao = Comércio'!E187+'SCC x Atuacao = Serv. Indústria'!E187</f>
        <v>16012.851720331417</v>
      </c>
      <c r="F187" s="11">
        <f>+'SCC x Atuacao = Comércio'!F187+'SCC x Atuacao = Serv. Indústria'!F187</f>
        <v>1177849.7479739911</v>
      </c>
      <c r="G187" s="11">
        <f>+'SCC x Atuacao = Comércio'!G187+'SCC x Atuacao = Serv. Indústria'!G187</f>
        <v>144905.03539376927</v>
      </c>
      <c r="H187" s="11">
        <f>+'SCC x Atuacao = Comércio'!H187+'SCC x Atuacao = Serv. Indústria'!H187</f>
        <v>51093.12824494989</v>
      </c>
      <c r="I187" s="11">
        <f>+'SCC x Atuacao = Comércio'!I187+'SCC x Atuacao = Serv. Indústria'!I187</f>
        <v>79390.671067482835</v>
      </c>
      <c r="J187" s="11">
        <f>+'SCC x Atuacao = Comércio'!J187+'SCC x Atuacao = Serv. Indústria'!J187</f>
        <v>23892.32142312733</v>
      </c>
      <c r="K187" s="11">
        <f>+'SCC x Atuacao = Comércio'!K187+'SCC x Atuacao = Serv. Indústria'!K187</f>
        <v>414557.84825917857</v>
      </c>
      <c r="L187" s="154">
        <f t="shared" si="5"/>
        <v>3850522.6155620799</v>
      </c>
      <c r="N187" s="124" t="s">
        <v>551</v>
      </c>
      <c r="O187" s="21">
        <f>+B187/'Total x Ano'!$G$30</f>
        <v>5.4301706031407273E-3</v>
      </c>
      <c r="P187" s="21">
        <f>+C187/'Total x Ano'!$G$30</f>
        <v>5.14247250795211E-4</v>
      </c>
      <c r="Q187" s="21">
        <f>+D187/'Total x Ano'!$G$30</f>
        <v>1.8122152877311368E-2</v>
      </c>
      <c r="R187" s="21">
        <f>+E187/'Total x Ano'!$G$30</f>
        <v>1.9835817414951156E-4</v>
      </c>
      <c r="S187" s="21">
        <f>+F187/'Total x Ano'!$G$30</f>
        <v>1.4590538244598677E-2</v>
      </c>
      <c r="T187" s="21">
        <f>+G187/'Total x Ano'!$G$30</f>
        <v>1.7950018365113249E-3</v>
      </c>
      <c r="U187" s="21">
        <f>+H187/'Total x Ano'!$G$30</f>
        <v>6.3291285070647869E-4</v>
      </c>
      <c r="V187" s="21">
        <f>+I187/'Total x Ano'!$G$30</f>
        <v>9.834468483496592E-4</v>
      </c>
      <c r="W187" s="21">
        <f>+J187/'Total x Ano'!$G$30</f>
        <v>2.9596459996362903E-4</v>
      </c>
      <c r="X187" s="21">
        <f>+K187/'Total x Ano'!$G$30</f>
        <v>5.1353087692451952E-3</v>
      </c>
      <c r="Y187" s="21">
        <f>+L187/'Total x Ano'!$G$30</f>
        <v>4.7698102054771783E-2</v>
      </c>
    </row>
    <row r="188" spans="1:25" x14ac:dyDescent="0.25">
      <c r="A188" s="1" t="s">
        <v>552</v>
      </c>
      <c r="B188" s="11">
        <f>+'SCC x Atuacao = Comércio'!B188+'SCC x Atuacao = Serv. Indústria'!B188</f>
        <v>21671.378519147118</v>
      </c>
      <c r="C188" s="11">
        <f>+'SCC x Atuacao = Comércio'!C188+'SCC x Atuacao = Serv. Indústria'!C188</f>
        <v>13939.793573677161</v>
      </c>
      <c r="D188" s="11">
        <f>+'SCC x Atuacao = Comércio'!D188+'SCC x Atuacao = Serv. Indústria'!D188</f>
        <v>241369.48215364423</v>
      </c>
      <c r="E188" s="11">
        <f>+'SCC x Atuacao = Comércio'!E188+'SCC x Atuacao = Serv. Indústria'!E188</f>
        <v>5120.8648356260928</v>
      </c>
      <c r="F188" s="11">
        <f>+'SCC x Atuacao = Comércio'!F188+'SCC x Atuacao = Serv. Indústria'!F188</f>
        <v>98367.532368155604</v>
      </c>
      <c r="G188" s="11">
        <f>+'SCC x Atuacao = Comércio'!G188+'SCC x Atuacao = Serv. Indústria'!G188</f>
        <v>14532.512262320353</v>
      </c>
      <c r="H188" s="11">
        <f>+'SCC x Atuacao = Comércio'!H188+'SCC x Atuacao = Serv. Indústria'!H188</f>
        <v>11454.034546707326</v>
      </c>
      <c r="I188" s="11">
        <f>+'SCC x Atuacao = Comércio'!I188+'SCC x Atuacao = Serv. Indústria'!I188</f>
        <v>7122.8082566660796</v>
      </c>
      <c r="J188" s="11">
        <f>+'SCC x Atuacao = Comércio'!J188+'SCC x Atuacao = Serv. Indústria'!J188</f>
        <v>968.41246597999475</v>
      </c>
      <c r="K188" s="11">
        <f>+'SCC x Atuacao = Comércio'!K188+'SCC x Atuacao = Serv. Indústria'!K188</f>
        <v>56641.429414028753</v>
      </c>
      <c r="L188" s="154">
        <f t="shared" si="5"/>
        <v>471188.24839595275</v>
      </c>
      <c r="N188" s="124" t="s">
        <v>552</v>
      </c>
      <c r="O188" s="21">
        <f>+B188/'Total x Ano'!$G$30</f>
        <v>2.6845281211858985E-4</v>
      </c>
      <c r="P188" s="21">
        <f>+C188/'Total x Ano'!$G$30</f>
        <v>1.7267829925539759E-4</v>
      </c>
      <c r="Q188" s="21">
        <f>+D188/'Total x Ano'!$G$30</f>
        <v>2.9899489867017308E-3</v>
      </c>
      <c r="R188" s="21">
        <f>+E188/'Total x Ano'!$G$30</f>
        <v>6.3434384867969487E-5</v>
      </c>
      <c r="S188" s="21">
        <f>+F188/'Total x Ano'!$G$30</f>
        <v>1.2185215011618485E-3</v>
      </c>
      <c r="T188" s="21">
        <f>+G188/'Total x Ano'!$G$30</f>
        <v>1.8002056401354044E-4</v>
      </c>
      <c r="U188" s="21">
        <f>+H188/'Total x Ano'!$G$30</f>
        <v>1.4188611866339509E-4</v>
      </c>
      <c r="V188" s="21">
        <f>+I188/'Total x Ano'!$G$30</f>
        <v>8.8233330657489352E-5</v>
      </c>
      <c r="W188" s="21">
        <f>+J188/'Total x Ano'!$G$30</f>
        <v>1.1996147340296612E-5</v>
      </c>
      <c r="X188" s="21">
        <f>+K188/'Total x Ano'!$G$30</f>
        <v>7.0164207575342777E-4</v>
      </c>
      <c r="Y188" s="21">
        <f>+L188/'Total x Ano'!$G$30</f>
        <v>5.836814220533686E-3</v>
      </c>
    </row>
    <row r="189" spans="1:25" x14ac:dyDescent="0.25">
      <c r="A189" s="1" t="s">
        <v>553</v>
      </c>
      <c r="B189" s="11">
        <f>+'SCC x Atuacao = Comércio'!B189+'SCC x Atuacao = Serv. Indústria'!B189</f>
        <v>24422.506453132271</v>
      </c>
      <c r="C189" s="11">
        <f>+'SCC x Atuacao = Comércio'!C189+'SCC x Atuacao = Serv. Indústria'!C189</f>
        <v>4990.4551093191203</v>
      </c>
      <c r="D189" s="11">
        <f>+'SCC x Atuacao = Comércio'!D189+'SCC x Atuacao = Serv. Indústria'!D189</f>
        <v>225142.56648591525</v>
      </c>
      <c r="E189" s="11">
        <f>+'SCC x Atuacao = Comércio'!E189+'SCC x Atuacao = Serv. Indústria'!E189</f>
        <v>20858.727267366514</v>
      </c>
      <c r="F189" s="11">
        <f>+'SCC x Atuacao = Comércio'!F189+'SCC x Atuacao = Serv. Indústria'!F189</f>
        <v>108287.89699582972</v>
      </c>
      <c r="G189" s="11">
        <f>+'SCC x Atuacao = Comércio'!G189+'SCC x Atuacao = Serv. Indústria'!G189</f>
        <v>20118.863115354703</v>
      </c>
      <c r="H189" s="11">
        <f>+'SCC x Atuacao = Comércio'!H189+'SCC x Atuacao = Serv. Indústria'!H189</f>
        <v>6693.8204733493003</v>
      </c>
      <c r="I189" s="11">
        <f>+'SCC x Atuacao = Comércio'!I189+'SCC x Atuacao = Serv. Indústria'!I189</f>
        <v>18328.423893504096</v>
      </c>
      <c r="J189" s="11">
        <f>+'SCC x Atuacao = Comércio'!J189+'SCC x Atuacao = Serv. Indústria'!J189</f>
        <v>560.10847450208007</v>
      </c>
      <c r="K189" s="11">
        <f>+'SCC x Atuacao = Comércio'!K189+'SCC x Atuacao = Serv. Indústria'!K189</f>
        <v>46305.184911677512</v>
      </c>
      <c r="L189" s="154">
        <f t="shared" si="5"/>
        <v>475708.55317995057</v>
      </c>
      <c r="N189" s="124" t="s">
        <v>553</v>
      </c>
      <c r="O189" s="21">
        <f>+B189/'Total x Ano'!$G$30</f>
        <v>3.0253223303423665E-4</v>
      </c>
      <c r="P189" s="21">
        <f>+C189/'Total x Ano'!$G$30</f>
        <v>6.1818942743519897E-5</v>
      </c>
      <c r="Q189" s="21">
        <f>+D189/'Total x Ano'!$G$30</f>
        <v>2.788939109126832E-3</v>
      </c>
      <c r="R189" s="21">
        <f>+E189/'Total x Ano'!$G$30</f>
        <v>2.58386146833802E-4</v>
      </c>
      <c r="S189" s="21">
        <f>+F189/'Total x Ano'!$G$30</f>
        <v>1.3414093820222172E-3</v>
      </c>
      <c r="T189" s="21">
        <f>+G189/'Total x Ano'!$G$30</f>
        <v>2.4922112708123653E-4</v>
      </c>
      <c r="U189" s="21">
        <f>+H189/'Total x Ano'!$G$30</f>
        <v>8.2919271992778164E-5</v>
      </c>
      <c r="V189" s="21">
        <f>+I189/'Total x Ano'!$G$30</f>
        <v>2.2704217600027265E-4</v>
      </c>
      <c r="W189" s="21">
        <f>+J189/'Total x Ano'!$G$30</f>
        <v>6.9383078210132446E-6</v>
      </c>
      <c r="X189" s="21">
        <f>+K189/'Total x Ano'!$G$30</f>
        <v>5.7360250960631276E-4</v>
      </c>
      <c r="Y189" s="21">
        <f>+L189/'Total x Ano'!$G$30</f>
        <v>5.8928092062622214E-3</v>
      </c>
    </row>
    <row r="190" spans="1:25" x14ac:dyDescent="0.25">
      <c r="A190" s="1" t="s">
        <v>554</v>
      </c>
      <c r="B190" s="11">
        <f>+'SCC x Atuacao = Comércio'!B190+'SCC x Atuacao = Serv. Indústria'!B190</f>
        <v>101918.95233235959</v>
      </c>
      <c r="C190" s="11">
        <f>+'SCC x Atuacao = Comércio'!C190+'SCC x Atuacao = Serv. Indústria'!C190</f>
        <v>21771.715555390634</v>
      </c>
      <c r="D190" s="11">
        <f>+'SCC x Atuacao = Comércio'!D190+'SCC x Atuacao = Serv. Indústria'!D190</f>
        <v>449365.21455830312</v>
      </c>
      <c r="E190" s="11">
        <f>+'SCC x Atuacao = Comércio'!E190+'SCC x Atuacao = Serv. Indústria'!E190</f>
        <v>8542.0023748404947</v>
      </c>
      <c r="F190" s="11">
        <f>+'SCC x Atuacao = Comércio'!F190+'SCC x Atuacao = Serv. Indústria'!F190</f>
        <v>286902.88844882557</v>
      </c>
      <c r="G190" s="11">
        <f>+'SCC x Atuacao = Comércio'!G190+'SCC x Atuacao = Serv. Indústria'!G190</f>
        <v>39718.392184195545</v>
      </c>
      <c r="H190" s="11">
        <f>+'SCC x Atuacao = Comércio'!H190+'SCC x Atuacao = Serv. Indústria'!H190</f>
        <v>24975.547786317624</v>
      </c>
      <c r="I190" s="11">
        <f>+'SCC x Atuacao = Comércio'!I190+'SCC x Atuacao = Serv. Indústria'!I190</f>
        <v>23523.36055089032</v>
      </c>
      <c r="J190" s="11">
        <f>+'SCC x Atuacao = Comércio'!J190+'SCC x Atuacao = Serv. Indústria'!J190</f>
        <v>1152.3137145570224</v>
      </c>
      <c r="K190" s="11">
        <f>+'SCC x Atuacao = Comércio'!K190+'SCC x Atuacao = Serv. Indústria'!K190</f>
        <v>110415.60316119855</v>
      </c>
      <c r="L190" s="154">
        <f t="shared" si="5"/>
        <v>1068285.9906668784</v>
      </c>
      <c r="N190" s="124" t="s">
        <v>554</v>
      </c>
      <c r="O190" s="21">
        <f>+B190/'Total x Ano'!$G$30</f>
        <v>1.2625144882974994E-3</v>
      </c>
      <c r="P190" s="21">
        <f>+C190/'Total x Ano'!$G$30</f>
        <v>2.6969573072274872E-4</v>
      </c>
      <c r="Q190" s="21">
        <f>+D190/'Total x Ano'!$G$30</f>
        <v>5.5664827878793158E-3</v>
      </c>
      <c r="R190" s="21">
        <f>+E190/'Total x Ano'!$G$30</f>
        <v>1.0581350681607909E-4</v>
      </c>
      <c r="S190" s="21">
        <f>+F190/'Total x Ano'!$G$30</f>
        <v>3.553991138172619E-3</v>
      </c>
      <c r="T190" s="21">
        <f>+G190/'Total x Ano'!$G$30</f>
        <v>4.9200903695423705E-4</v>
      </c>
      <c r="U190" s="21">
        <f>+H190/'Total x Ano'!$G$30</f>
        <v>3.0938299709524223E-4</v>
      </c>
      <c r="V190" s="21">
        <f>+I190/'Total x Ano'!$G$30</f>
        <v>2.9139412081177253E-4</v>
      </c>
      <c r="W190" s="21">
        <f>+J190/'Total x Ano'!$G$30</f>
        <v>1.4274212267684803E-5</v>
      </c>
      <c r="X190" s="21">
        <f>+K190/'Total x Ano'!$G$30</f>
        <v>1.3677662057448366E-3</v>
      </c>
      <c r="Y190" s="21">
        <f>+L190/'Total x Ano'!$G$30</f>
        <v>1.3233324224762035E-2</v>
      </c>
    </row>
    <row r="191" spans="1:25" x14ac:dyDescent="0.25">
      <c r="A191" s="1" t="s">
        <v>555</v>
      </c>
      <c r="B191" s="11">
        <f>+'SCC x Atuacao = Comércio'!B191+'SCC x Atuacao = Serv. Indústria'!B191</f>
        <v>61319.951890090466</v>
      </c>
      <c r="C191" s="11">
        <f>+'SCC x Atuacao = Comércio'!C191+'SCC x Atuacao = Serv. Indústria'!C191</f>
        <v>26802.285247282649</v>
      </c>
      <c r="D191" s="11">
        <f>+'SCC x Atuacao = Comércio'!D191+'SCC x Atuacao = Serv. Indústria'!D191</f>
        <v>1430577.9515187216</v>
      </c>
      <c r="E191" s="11">
        <f>+'SCC x Atuacao = Comércio'!E191+'SCC x Atuacao = Serv. Indústria'!E191</f>
        <v>3811.5202852404141</v>
      </c>
      <c r="F191" s="11">
        <f>+'SCC x Atuacao = Comércio'!F191+'SCC x Atuacao = Serv. Indústria'!F191</f>
        <v>589200.69571528642</v>
      </c>
      <c r="G191" s="11">
        <f>+'SCC x Atuacao = Comércio'!G191+'SCC x Atuacao = Serv. Indústria'!G191</f>
        <v>85204.706050895125</v>
      </c>
      <c r="H191" s="11">
        <f>+'SCC x Atuacao = Comércio'!H191+'SCC x Atuacao = Serv. Indústria'!H191</f>
        <v>19975.535921828468</v>
      </c>
      <c r="I191" s="11">
        <f>+'SCC x Atuacao = Comércio'!I191+'SCC x Atuacao = Serv. Indústria'!I191</f>
        <v>17445.82238983145</v>
      </c>
      <c r="J191" s="11">
        <f>+'SCC x Atuacao = Comércio'!J191+'SCC x Atuacao = Serv. Indústria'!J191</f>
        <v>13717.270368337238</v>
      </c>
      <c r="K191" s="11">
        <f>+'SCC x Atuacao = Comércio'!K191+'SCC x Atuacao = Serv. Indústria'!K191</f>
        <v>303397.73702689668</v>
      </c>
      <c r="L191" s="154">
        <f t="shared" si="5"/>
        <v>2551453.4764144104</v>
      </c>
      <c r="N191" s="124" t="s">
        <v>555</v>
      </c>
      <c r="O191" s="21">
        <f>+B191/'Total x Ano'!$G$30</f>
        <v>7.5959697299954093E-4</v>
      </c>
      <c r="P191" s="21">
        <f>+C191/'Total x Ano'!$G$30</f>
        <v>3.3201159028626426E-4</v>
      </c>
      <c r="Q191" s="21">
        <f>+D191/'Total x Ano'!$G$30</f>
        <v>1.7721192664358787E-2</v>
      </c>
      <c r="R191" s="21">
        <f>+E191/'Total x Ano'!$G$30</f>
        <v>4.7214963188235048E-5</v>
      </c>
      <c r="S191" s="21">
        <f>+F191/'Total x Ano'!$G$30</f>
        <v>7.2986858462764335E-3</v>
      </c>
      <c r="T191" s="21">
        <f>+G191/'Total x Ano'!$G$30</f>
        <v>1.0554678339862625E-3</v>
      </c>
      <c r="U191" s="21">
        <f>+H191/'Total x Ano'!$G$30</f>
        <v>2.4744567065970854E-4</v>
      </c>
      <c r="V191" s="21">
        <f>+I191/'Total x Ano'!$G$30</f>
        <v>2.1610900645447384E-4</v>
      </c>
      <c r="W191" s="21">
        <f>+J191/'Total x Ano'!$G$30</f>
        <v>1.6992180731454731E-4</v>
      </c>
      <c r="X191" s="21">
        <f>+K191/'Total x Ano'!$G$30</f>
        <v>3.7583200174980021E-3</v>
      </c>
      <c r="Y191" s="21">
        <f>+L191/'Total x Ano'!$G$30</f>
        <v>3.1605966373022258E-2</v>
      </c>
    </row>
    <row r="192" spans="1:25" x14ac:dyDescent="0.25">
      <c r="A192" s="1" t="s">
        <v>95</v>
      </c>
      <c r="B192" s="11">
        <f>+'SCC x Atuacao = Comércio'!B192+'SCC x Atuacao = Serv. Indústria'!B192</f>
        <v>5171979.5854877392</v>
      </c>
      <c r="C192" s="11">
        <f>+'SCC x Atuacao = Comércio'!C192+'SCC x Atuacao = Serv. Indústria'!C192</f>
        <v>1438777.4691587982</v>
      </c>
      <c r="D192" s="11">
        <f>+'SCC x Atuacao = Comércio'!D192+'SCC x Atuacao = Serv. Indústria'!D192</f>
        <v>33566174.575455412</v>
      </c>
      <c r="E192" s="11">
        <f>+'SCC x Atuacao = Comércio'!E192+'SCC x Atuacao = Serv. Indústria'!E192</f>
        <v>1546393.7189294463</v>
      </c>
      <c r="F192" s="11">
        <f>+'SCC x Atuacao = Comércio'!F192+'SCC x Atuacao = Serv. Indústria'!F192</f>
        <v>21672989.338020306</v>
      </c>
      <c r="G192" s="11">
        <f>+'SCC x Atuacao = Comércio'!G192+'SCC x Atuacao = Serv. Indústria'!G192</f>
        <v>2479660.8139069555</v>
      </c>
      <c r="H192" s="11">
        <f>+'SCC x Atuacao = Comércio'!H192+'SCC x Atuacao = Serv. Indústria'!H192</f>
        <v>960550.48554614722</v>
      </c>
      <c r="I192" s="11">
        <f>+'SCC x Atuacao = Comércio'!I192+'SCC x Atuacao = Serv. Indústria'!I192</f>
        <v>2076381.2124456596</v>
      </c>
      <c r="J192" s="11">
        <f>+'SCC x Atuacao = Comércio'!J192+'SCC x Atuacao = Serv. Indústria'!J192</f>
        <v>536110.26734617434</v>
      </c>
      <c r="K192" s="11">
        <f>+'SCC x Atuacao = Comércio'!K192+'SCC x Atuacao = Serv. Indústria'!K192</f>
        <v>11277939.15643274</v>
      </c>
      <c r="L192" s="154">
        <f t="shared" si="5"/>
        <v>80726956.622729361</v>
      </c>
      <c r="N192" s="124" t="s">
        <v>95</v>
      </c>
      <c r="O192" s="21">
        <f>+B192/'Total x Ano'!$G$30</f>
        <v>6.4067565555066694E-2</v>
      </c>
      <c r="P192" s="21">
        <f>+C192/'Total x Ano'!$G$30</f>
        <v>1.7822763663478652E-2</v>
      </c>
      <c r="Q192" s="21">
        <f>+D192/'Total x Ano'!$G$30</f>
        <v>0.41579883572626308</v>
      </c>
      <c r="R192" s="21">
        <f>+E192/'Total x Ano'!$G$30</f>
        <v>1.915585305855623E-2</v>
      </c>
      <c r="S192" s="21">
        <f>+F192/'Total x Ano'!$G$30</f>
        <v>0.26847276603411668</v>
      </c>
      <c r="T192" s="21">
        <f>+G192/'Total x Ano'!$G$30</f>
        <v>3.0716639368624309E-2</v>
      </c>
      <c r="U192" s="21">
        <f>+H192/'Total x Ano'!$G$30</f>
        <v>1.1898757561680406E-2</v>
      </c>
      <c r="V192" s="21">
        <f>+I192/'Total x Ano'!$G$30</f>
        <v>2.572103915857317E-2</v>
      </c>
      <c r="W192" s="21">
        <f>+J192/'Total x Ano'!$G$30</f>
        <v>6.6410315683228414E-3</v>
      </c>
      <c r="X192" s="21">
        <f>+K192/'Total x Ano'!$G$30</f>
        <v>0.13970474830531815</v>
      </c>
      <c r="Y192" s="21">
        <f>+L192/'Total x Ano'!$G$30</f>
        <v>1</v>
      </c>
    </row>
    <row r="193" spans="1:25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54"/>
    </row>
    <row r="194" spans="1:25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54"/>
    </row>
    <row r="195" spans="1:25" s="124" customFormat="1" x14ac:dyDescent="0.25">
      <c r="B195" s="124">
        <v>2013</v>
      </c>
      <c r="C195" s="124">
        <v>2013</v>
      </c>
      <c r="D195" s="124">
        <v>2013</v>
      </c>
      <c r="E195" s="124">
        <v>2013</v>
      </c>
      <c r="F195" s="124">
        <v>2013</v>
      </c>
      <c r="G195" s="124">
        <v>2013</v>
      </c>
      <c r="H195" s="124">
        <v>2013</v>
      </c>
      <c r="I195" s="124">
        <v>2013</v>
      </c>
      <c r="J195" s="124">
        <v>2013</v>
      </c>
      <c r="K195" s="124">
        <v>2013</v>
      </c>
      <c r="L195" s="124">
        <v>2013</v>
      </c>
      <c r="O195" s="16">
        <v>2013</v>
      </c>
      <c r="P195" s="124">
        <v>2013</v>
      </c>
      <c r="Q195" s="124">
        <v>2013</v>
      </c>
      <c r="R195" s="124">
        <v>2013</v>
      </c>
      <c r="S195" s="124">
        <v>2013</v>
      </c>
      <c r="T195" s="124">
        <v>2013</v>
      </c>
      <c r="U195" s="124">
        <v>2013</v>
      </c>
      <c r="V195" s="124">
        <v>2013</v>
      </c>
      <c r="W195" s="124">
        <v>2013</v>
      </c>
      <c r="X195" s="124">
        <v>2013</v>
      </c>
      <c r="Y195" s="124">
        <v>2013</v>
      </c>
    </row>
    <row r="196" spans="1:25" x14ac:dyDescent="0.25">
      <c r="A196" s="1"/>
      <c r="B196" s="1" t="s">
        <v>780</v>
      </c>
      <c r="C196" s="1" t="s">
        <v>782</v>
      </c>
      <c r="D196" s="1" t="s">
        <v>23</v>
      </c>
      <c r="E196" s="1" t="s">
        <v>787</v>
      </c>
      <c r="F196" s="1" t="s">
        <v>788</v>
      </c>
      <c r="G196" s="1" t="s">
        <v>791</v>
      </c>
      <c r="H196" s="1" t="s">
        <v>25</v>
      </c>
      <c r="I196" s="1" t="s">
        <v>24</v>
      </c>
      <c r="J196" s="1" t="s">
        <v>35</v>
      </c>
      <c r="K196" s="1" t="s">
        <v>795</v>
      </c>
      <c r="L196" s="156" t="s">
        <v>935</v>
      </c>
      <c r="N196" s="124"/>
      <c r="O196" s="124" t="s">
        <v>780</v>
      </c>
      <c r="P196" s="124" t="s">
        <v>782</v>
      </c>
      <c r="Q196" s="124" t="s">
        <v>23</v>
      </c>
      <c r="R196" s="124" t="s">
        <v>787</v>
      </c>
      <c r="S196" s="124" t="s">
        <v>788</v>
      </c>
      <c r="T196" s="124" t="s">
        <v>791</v>
      </c>
      <c r="U196" s="124" t="s">
        <v>25</v>
      </c>
      <c r="V196" s="124" t="s">
        <v>24</v>
      </c>
      <c r="W196" s="124" t="s">
        <v>35</v>
      </c>
      <c r="X196" s="124" t="s">
        <v>795</v>
      </c>
      <c r="Y196" s="124" t="s">
        <v>935</v>
      </c>
    </row>
    <row r="197" spans="1:25" x14ac:dyDescent="0.25">
      <c r="A197" s="1" t="s">
        <v>529</v>
      </c>
      <c r="B197" s="11">
        <f>+'SCC x Atuacao = Comércio'!B197+'SCC x Atuacao = Serv. Indústria'!B197</f>
        <v>20138.398625169422</v>
      </c>
      <c r="C197" s="11">
        <f>+'SCC x Atuacao = Comércio'!C197+'SCC x Atuacao = Serv. Indústria'!C197</f>
        <v>1257.4949725728245</v>
      </c>
      <c r="D197" s="11">
        <f>+'SCC x Atuacao = Comércio'!D197+'SCC x Atuacao = Serv. Indústria'!D197</f>
        <v>136863.77174144794</v>
      </c>
      <c r="E197" s="11">
        <f>+'SCC x Atuacao = Comércio'!E197+'SCC x Atuacao = Serv. Indústria'!E197</f>
        <v>715.64762052843912</v>
      </c>
      <c r="F197" s="11">
        <f>+'SCC x Atuacao = Comércio'!F197+'SCC x Atuacao = Serv. Indústria'!F197</f>
        <v>55112.852657696145</v>
      </c>
      <c r="G197" s="11">
        <f>+'SCC x Atuacao = Comércio'!G197+'SCC x Atuacao = Serv. Indústria'!G197</f>
        <v>8060.9196318810536</v>
      </c>
      <c r="H197" s="11">
        <f>+'SCC x Atuacao = Comércio'!H197+'SCC x Atuacao = Serv. Indústria'!H197</f>
        <v>2302.7364361464693</v>
      </c>
      <c r="I197" s="11">
        <f>+'SCC x Atuacao = Comércio'!I197+'SCC x Atuacao = Serv. Indústria'!I197</f>
        <v>6225.2985280851099</v>
      </c>
      <c r="J197" s="11">
        <f>+'SCC x Atuacao = Comércio'!J197+'SCC x Atuacao = Serv. Indústria'!J197</f>
        <v>1178.3782275803153</v>
      </c>
      <c r="K197" s="11">
        <f>+'SCC x Atuacao = Comércio'!K197+'SCC x Atuacao = Serv. Indústria'!K197</f>
        <v>10689.770014713335</v>
      </c>
      <c r="L197" s="154">
        <f>SUM(B197:K197)</f>
        <v>242545.26845582106</v>
      </c>
      <c r="N197" s="124" t="s">
        <v>529</v>
      </c>
      <c r="O197" s="21">
        <f>+B197/'Total x Ano'!$H$30</f>
        <v>2.4890366367829117E-4</v>
      </c>
      <c r="P197" s="21">
        <f>+C197/'Total x Ano'!$H$30</f>
        <v>1.5542204301151332E-5</v>
      </c>
      <c r="Q197" s="21">
        <f>+D197/'Total x Ano'!$H$30</f>
        <v>1.6915890307533912E-3</v>
      </c>
      <c r="R197" s="21">
        <f>+E197/'Total x Ano'!$H$30</f>
        <v>8.8451578483282405E-6</v>
      </c>
      <c r="S197" s="21">
        <f>+F197/'Total x Ano'!$H$30</f>
        <v>6.8117585700769746E-4</v>
      </c>
      <c r="T197" s="21">
        <f>+G197/'Total x Ano'!$H$30</f>
        <v>9.9630187401485951E-5</v>
      </c>
      <c r="U197" s="21">
        <f>+H197/'Total x Ano'!$H$30</f>
        <v>2.8461028411961214E-5</v>
      </c>
      <c r="V197" s="21">
        <f>+I197/'Total x Ano'!$H$30</f>
        <v>7.6942543445080979E-5</v>
      </c>
      <c r="W197" s="21">
        <f>+J197/'Total x Ano'!$H$30</f>
        <v>1.4564348610961321E-5</v>
      </c>
      <c r="X197" s="21">
        <f>+K197/'Total x Ano'!$H$30</f>
        <v>1.321218717567274E-4</v>
      </c>
      <c r="Y197" s="21">
        <f>+L197/'Total x Ano'!$H$30</f>
        <v>2.9977758932150764E-3</v>
      </c>
    </row>
    <row r="198" spans="1:25" x14ac:dyDescent="0.25">
      <c r="A198" s="1" t="s">
        <v>530</v>
      </c>
      <c r="B198" s="11">
        <f>+'SCC x Atuacao = Comércio'!B198+'SCC x Atuacao = Serv. Indústria'!B198</f>
        <v>5034.9477308185342</v>
      </c>
      <c r="C198" s="11">
        <f>+'SCC x Atuacao = Comércio'!C198+'SCC x Atuacao = Serv. Indústria'!C198</f>
        <v>2319.953050039639</v>
      </c>
      <c r="D198" s="11">
        <f>+'SCC x Atuacao = Comércio'!D198+'SCC x Atuacao = Serv. Indústria'!D198</f>
        <v>46394.017445906393</v>
      </c>
      <c r="E198" s="11">
        <f>+'SCC x Atuacao = Comércio'!E198+'SCC x Atuacao = Serv. Indústria'!E198</f>
        <v>0</v>
      </c>
      <c r="F198" s="11">
        <f>+'SCC x Atuacao = Comércio'!F198+'SCC x Atuacao = Serv. Indústria'!F198</f>
        <v>13757.435297624663</v>
      </c>
      <c r="G198" s="11">
        <f>+'SCC x Atuacao = Comércio'!G198+'SCC x Atuacao = Serv. Indústria'!G198</f>
        <v>1852.7015455725882</v>
      </c>
      <c r="H198" s="11">
        <f>+'SCC x Atuacao = Comércio'!H198+'SCC x Atuacao = Serv. Indústria'!H198</f>
        <v>2129.4928483239191</v>
      </c>
      <c r="I198" s="11">
        <f>+'SCC x Atuacao = Comércio'!I198+'SCC x Atuacao = Serv. Indústria'!I198</f>
        <v>2044.3729863593674</v>
      </c>
      <c r="J198" s="11">
        <f>+'SCC x Atuacao = Comércio'!J198+'SCC x Atuacao = Serv. Indústria'!J198</f>
        <v>11402.208888326168</v>
      </c>
      <c r="K198" s="11">
        <f>+'SCC x Atuacao = Comércio'!K198+'SCC x Atuacao = Serv. Indústria'!K198</f>
        <v>2457.7078853309195</v>
      </c>
      <c r="L198" s="154">
        <f t="shared" ref="L198:L224" si="6">SUM(B198:K198)</f>
        <v>87392.837678302196</v>
      </c>
      <c r="N198" s="124" t="s">
        <v>530</v>
      </c>
      <c r="O198" s="21">
        <f>+B198/'Total x Ano'!$H$30</f>
        <v>6.2230218000707024E-5</v>
      </c>
      <c r="P198" s="21">
        <f>+C198/'Total x Ano'!$H$30</f>
        <v>2.8673819823726631E-5</v>
      </c>
      <c r="Q198" s="21">
        <f>+D198/'Total x Ano'!$H$30</f>
        <v>5.7341405987505669E-4</v>
      </c>
      <c r="R198" s="21">
        <f>+E198/'Total x Ano'!$H$30</f>
        <v>0</v>
      </c>
      <c r="S198" s="21">
        <f>+F198/'Total x Ano'!$H$30</f>
        <v>1.7003715698208911E-4</v>
      </c>
      <c r="T198" s="21">
        <f>+G198/'Total x Ano'!$H$30</f>
        <v>2.2898752327759637E-5</v>
      </c>
      <c r="U198" s="21">
        <f>+H198/'Total x Ano'!$H$30</f>
        <v>2.6319797397499569E-5</v>
      </c>
      <c r="V198" s="21">
        <f>+I198/'Total x Ano'!$H$30</f>
        <v>2.5267745251293278E-5</v>
      </c>
      <c r="W198" s="21">
        <f>+J198/'Total x Ano'!$H$30</f>
        <v>1.4092737059949237E-4</v>
      </c>
      <c r="X198" s="21">
        <f>+K198/'Total x Ano'!$H$30</f>
        <v>3.0376422092734542E-5</v>
      </c>
      <c r="Y198" s="21">
        <f>+L198/'Total x Ano'!$H$30</f>
        <v>1.0801453423503588E-3</v>
      </c>
    </row>
    <row r="199" spans="1:25" x14ac:dyDescent="0.25">
      <c r="A199" s="1" t="s">
        <v>531</v>
      </c>
      <c r="B199" s="11">
        <f>+'SCC x Atuacao = Comércio'!B199+'SCC x Atuacao = Serv. Indústria'!B199</f>
        <v>62118.050398070191</v>
      </c>
      <c r="C199" s="11">
        <f>+'SCC x Atuacao = Comércio'!C199+'SCC x Atuacao = Serv. Indústria'!C199</f>
        <v>41629.214049266149</v>
      </c>
      <c r="D199" s="11">
        <f>+'SCC x Atuacao = Comércio'!D199+'SCC x Atuacao = Serv. Indústria'!D199</f>
        <v>330034.00199900608</v>
      </c>
      <c r="E199" s="11">
        <f>+'SCC x Atuacao = Comércio'!E199+'SCC x Atuacao = Serv. Indústria'!E199</f>
        <v>2130.3379652027015</v>
      </c>
      <c r="F199" s="11">
        <f>+'SCC x Atuacao = Comércio'!F199+'SCC x Atuacao = Serv. Indústria'!F199</f>
        <v>124978.64681236399</v>
      </c>
      <c r="G199" s="11">
        <f>+'SCC x Atuacao = Comércio'!G199+'SCC x Atuacao = Serv. Indústria'!G199</f>
        <v>13568.045955022428</v>
      </c>
      <c r="H199" s="11">
        <f>+'SCC x Atuacao = Comércio'!H199+'SCC x Atuacao = Serv. Indústria'!H199</f>
        <v>7682.1101030555456</v>
      </c>
      <c r="I199" s="11">
        <f>+'SCC x Atuacao = Comércio'!I199+'SCC x Atuacao = Serv. Indústria'!I199</f>
        <v>16851.712837156098</v>
      </c>
      <c r="J199" s="11">
        <f>+'SCC x Atuacao = Comércio'!J199+'SCC x Atuacao = Serv. Indústria'!J199</f>
        <v>498.25582076045606</v>
      </c>
      <c r="K199" s="11">
        <f>+'SCC x Atuacao = Comércio'!K199+'SCC x Atuacao = Serv. Indústria'!K199</f>
        <v>51957.207324413605</v>
      </c>
      <c r="L199" s="154">
        <f t="shared" si="6"/>
        <v>651447.58326431748</v>
      </c>
      <c r="N199" s="124" t="s">
        <v>531</v>
      </c>
      <c r="O199" s="21">
        <f>+B199/'Total x Ano'!$H$30</f>
        <v>7.6775768582256518E-4</v>
      </c>
      <c r="P199" s="21">
        <f>+C199/'Total x Ano'!$H$30</f>
        <v>5.1452273270427248E-4</v>
      </c>
      <c r="Q199" s="21">
        <f>+D199/'Total x Ano'!$H$30</f>
        <v>4.0791064753923547E-3</v>
      </c>
      <c r="R199" s="21">
        <f>+E199/'Total x Ano'!$H$30</f>
        <v>2.6330242750741431E-5</v>
      </c>
      <c r="S199" s="21">
        <f>+F199/'Total x Ano'!$H$30</f>
        <v>1.5446929843902064E-3</v>
      </c>
      <c r="T199" s="21">
        <f>+G199/'Total x Ano'!$H$30</f>
        <v>1.6769637000529331E-4</v>
      </c>
      <c r="U199" s="21">
        <f>+H199/'Total x Ano'!$H$30</f>
        <v>9.494823223137256E-5</v>
      </c>
      <c r="V199" s="21">
        <f>+I199/'Total x Ano'!$H$30</f>
        <v>2.0828136052388602E-4</v>
      </c>
      <c r="W199" s="21">
        <f>+J199/'Total x Ano'!$H$30</f>
        <v>6.1582701556672623E-6</v>
      </c>
      <c r="X199" s="21">
        <f>+K199/'Total x Ano'!$H$30</f>
        <v>6.4217316869356054E-4</v>
      </c>
      <c r="Y199" s="21">
        <f>+L199/'Total x Ano'!$H$30</f>
        <v>8.0516675226699232E-3</v>
      </c>
    </row>
    <row r="200" spans="1:25" x14ac:dyDescent="0.25">
      <c r="A200" s="1" t="s">
        <v>532</v>
      </c>
      <c r="B200" s="11">
        <f>+'SCC x Atuacao = Comércio'!B200+'SCC x Atuacao = Serv. Indústria'!B200</f>
        <v>947.21902007636902</v>
      </c>
      <c r="C200" s="11">
        <f>+'SCC x Atuacao = Comércio'!C200+'SCC x Atuacao = Serv. Indústria'!C200</f>
        <v>246.64041520321251</v>
      </c>
      <c r="D200" s="11">
        <f>+'SCC x Atuacao = Comércio'!D200+'SCC x Atuacao = Serv. Indústria'!D200</f>
        <v>43250.750615456142</v>
      </c>
      <c r="E200" s="11">
        <f>+'SCC x Atuacao = Comércio'!E200+'SCC x Atuacao = Serv. Indústria'!E200</f>
        <v>77.733017470482636</v>
      </c>
      <c r="F200" s="11">
        <f>+'SCC x Atuacao = Comércio'!F200+'SCC x Atuacao = Serv. Indústria'!F200</f>
        <v>15764.603006163785</v>
      </c>
      <c r="G200" s="11">
        <f>+'SCC x Atuacao = Comércio'!G200+'SCC x Atuacao = Serv. Indústria'!G200</f>
        <v>2447.4937509925217</v>
      </c>
      <c r="H200" s="11">
        <f>+'SCC x Atuacao = Comércio'!H200+'SCC x Atuacao = Serv. Indústria'!H200</f>
        <v>3027.6751427414565</v>
      </c>
      <c r="I200" s="11">
        <f>+'SCC x Atuacao = Comércio'!I200+'SCC x Atuacao = Serv. Indústria'!I200</f>
        <v>2617.3851242602241</v>
      </c>
      <c r="J200" s="11">
        <f>+'SCC x Atuacao = Comércio'!J200+'SCC x Atuacao = Serv. Indústria'!J200</f>
        <v>363.98537883577558</v>
      </c>
      <c r="K200" s="11">
        <f>+'SCC x Atuacao = Comércio'!K200+'SCC x Atuacao = Serv. Indústria'!K200</f>
        <v>2790.6351389814859</v>
      </c>
      <c r="L200" s="154">
        <f t="shared" si="6"/>
        <v>71534.120610181446</v>
      </c>
      <c r="N200" s="124" t="s">
        <v>532</v>
      </c>
      <c r="O200" s="21">
        <f>+B200/'Total x Ano'!$H$30</f>
        <v>1.1707300505418694E-5</v>
      </c>
      <c r="P200" s="21">
        <f>+C200/'Total x Ano'!$H$30</f>
        <v>3.0483904950857547E-6</v>
      </c>
      <c r="Q200" s="21">
        <f>+D200/'Total x Ano'!$H$30</f>
        <v>5.3456436558805946E-4</v>
      </c>
      <c r="R200" s="21">
        <f>+E200/'Total x Ano'!$H$30</f>
        <v>9.6075329510014456E-7</v>
      </c>
      <c r="S200" s="21">
        <f>+F200/'Total x Ano'!$H$30</f>
        <v>1.9484505782718152E-4</v>
      </c>
      <c r="T200" s="21">
        <f>+G200/'Total x Ano'!$H$30</f>
        <v>3.0250178913947131E-5</v>
      </c>
      <c r="U200" s="21">
        <f>+H200/'Total x Ano'!$H$30</f>
        <v>3.7421020880685926E-5</v>
      </c>
      <c r="V200" s="21">
        <f>+I200/'Total x Ano'!$H$30</f>
        <v>3.2349977712289342E-5</v>
      </c>
      <c r="W200" s="21">
        <f>+J200/'Total x Ano'!$H$30</f>
        <v>4.4987337873193531E-6</v>
      </c>
      <c r="X200" s="21">
        <f>+K200/'Total x Ano'!$H$30</f>
        <v>3.4491288161003196E-5</v>
      </c>
      <c r="Y200" s="21">
        <f>+L200/'Total x Ano'!$H$30</f>
        <v>8.8413706716609041E-4</v>
      </c>
    </row>
    <row r="201" spans="1:25" x14ac:dyDescent="0.25">
      <c r="A201" s="1" t="s">
        <v>533</v>
      </c>
      <c r="B201" s="11">
        <f>+'SCC x Atuacao = Comércio'!B201+'SCC x Atuacao = Serv. Indústria'!B201</f>
        <v>36854.76840851389</v>
      </c>
      <c r="C201" s="11">
        <f>+'SCC x Atuacao = Comércio'!C201+'SCC x Atuacao = Serv. Indústria'!C201</f>
        <v>19746.652449823705</v>
      </c>
      <c r="D201" s="11">
        <f>+'SCC x Atuacao = Comércio'!D201+'SCC x Atuacao = Serv. Indústria'!D201</f>
        <v>280140.28774303669</v>
      </c>
      <c r="E201" s="11">
        <f>+'SCC x Atuacao = Comércio'!E201+'SCC x Atuacao = Serv. Indústria'!E201</f>
        <v>3491.9867639620875</v>
      </c>
      <c r="F201" s="11">
        <f>+'SCC x Atuacao = Comércio'!F201+'SCC x Atuacao = Serv. Indústria'!F201</f>
        <v>188383.31712902966</v>
      </c>
      <c r="G201" s="11">
        <f>+'SCC x Atuacao = Comércio'!G201+'SCC x Atuacao = Serv. Indústria'!G201</f>
        <v>32777.084780592719</v>
      </c>
      <c r="H201" s="11">
        <f>+'SCC x Atuacao = Comércio'!H201+'SCC x Atuacao = Serv. Indústria'!H201</f>
        <v>9310.3047340950925</v>
      </c>
      <c r="I201" s="11">
        <f>+'SCC x Atuacao = Comércio'!I201+'SCC x Atuacao = Serv. Indústria'!I201</f>
        <v>13305.341187776692</v>
      </c>
      <c r="J201" s="11">
        <f>+'SCC x Atuacao = Comércio'!J201+'SCC x Atuacao = Serv. Indústria'!J201</f>
        <v>80578.53409999689</v>
      </c>
      <c r="K201" s="11">
        <f>+'SCC x Atuacao = Comércio'!K201+'SCC x Atuacao = Serv. Indústria'!K201</f>
        <v>61697.207650409342</v>
      </c>
      <c r="L201" s="154">
        <f t="shared" si="6"/>
        <v>726285.48494723672</v>
      </c>
      <c r="N201" s="124" t="s">
        <v>533</v>
      </c>
      <c r="O201" s="21">
        <f>+B201/'Total x Ano'!$H$30</f>
        <v>4.5551223072072235E-4</v>
      </c>
      <c r="P201" s="21">
        <f>+C201/'Total x Ano'!$H$30</f>
        <v>2.4406181601749252E-4</v>
      </c>
      <c r="Q201" s="21">
        <f>+D201/'Total x Ano'!$H$30</f>
        <v>3.4624373695724235E-3</v>
      </c>
      <c r="R201" s="21">
        <f>+E201/'Total x Ano'!$H$30</f>
        <v>4.3159752433341834E-5</v>
      </c>
      <c r="S201" s="21">
        <f>+F201/'Total x Ano'!$H$30</f>
        <v>2.3283528488050472E-3</v>
      </c>
      <c r="T201" s="21">
        <f>+G201/'Total x Ano'!$H$30</f>
        <v>4.0511346698575201E-4</v>
      </c>
      <c r="U201" s="21">
        <f>+H201/'Total x Ano'!$H$30</f>
        <v>1.1507215650112852E-4</v>
      </c>
      <c r="V201" s="21">
        <f>+I201/'Total x Ano'!$H$30</f>
        <v>1.6444942965763862E-4</v>
      </c>
      <c r="W201" s="21">
        <f>+J201/'Total x Ano'!$H$30</f>
        <v>9.9592289956206047E-4</v>
      </c>
      <c r="X201" s="21">
        <f>+K201/'Total x Ano'!$H$30</f>
        <v>7.6255621455988468E-4</v>
      </c>
      <c r="Y201" s="21">
        <f>+L201/'Total x Ano'!$H$30</f>
        <v>8.9766381848154914E-3</v>
      </c>
    </row>
    <row r="202" spans="1:25" x14ac:dyDescent="0.25">
      <c r="A202" s="1" t="s">
        <v>534</v>
      </c>
      <c r="B202" s="11">
        <f>+'SCC x Atuacao = Comércio'!B202+'SCC x Atuacao = Serv. Indústria'!B202</f>
        <v>2564.1431202355348</v>
      </c>
      <c r="C202" s="11">
        <f>+'SCC x Atuacao = Comércio'!C202+'SCC x Atuacao = Serv. Indústria'!C202</f>
        <v>2331.5296908148803</v>
      </c>
      <c r="D202" s="11">
        <f>+'SCC x Atuacao = Comércio'!D202+'SCC x Atuacao = Serv. Indústria'!D202</f>
        <v>35571.058339940348</v>
      </c>
      <c r="E202" s="11">
        <f>+'SCC x Atuacao = Comércio'!E202+'SCC x Atuacao = Serv. Indústria'!E202</f>
        <v>0</v>
      </c>
      <c r="F202" s="11">
        <f>+'SCC x Atuacao = Comércio'!F202+'SCC x Atuacao = Serv. Indústria'!F202</f>
        <v>14265.157758827687</v>
      </c>
      <c r="G202" s="11">
        <f>+'SCC x Atuacao = Comércio'!G202+'SCC x Atuacao = Serv. Indústria'!G202</f>
        <v>1901.2514991667967</v>
      </c>
      <c r="H202" s="11">
        <f>+'SCC x Atuacao = Comércio'!H202+'SCC x Atuacao = Serv. Indústria'!H202</f>
        <v>1535.1178805238571</v>
      </c>
      <c r="I202" s="11">
        <f>+'SCC x Atuacao = Comércio'!I202+'SCC x Atuacao = Serv. Indústria'!I202</f>
        <v>261.53081632769249</v>
      </c>
      <c r="J202" s="11">
        <f>+'SCC x Atuacao = Comércio'!J202+'SCC x Atuacao = Serv. Indústria'!J202</f>
        <v>176.85717044033782</v>
      </c>
      <c r="K202" s="11">
        <f>+'SCC x Atuacao = Comércio'!K202+'SCC x Atuacao = Serv. Indústria'!K202</f>
        <v>7103.6803019979197</v>
      </c>
      <c r="L202" s="154">
        <f t="shared" si="6"/>
        <v>65710.326578275053</v>
      </c>
      <c r="N202" s="124" t="s">
        <v>534</v>
      </c>
      <c r="O202" s="21">
        <f>+B202/'Total x Ano'!$H$30</f>
        <v>3.1691924899353332E-5</v>
      </c>
      <c r="P202" s="21">
        <f>+C202/'Total x Ano'!$H$30</f>
        <v>2.8816903112307668E-5</v>
      </c>
      <c r="Q202" s="21">
        <f>+D202/'Total x Ano'!$H$30</f>
        <v>4.3964601687145819E-4</v>
      </c>
      <c r="R202" s="21">
        <f>+E202/'Total x Ano'!$H$30</f>
        <v>0</v>
      </c>
      <c r="S202" s="21">
        <f>+F202/'Total x Ano'!$H$30</f>
        <v>1.7631243154971271E-4</v>
      </c>
      <c r="T202" s="21">
        <f>+G202/'Total x Ano'!$H$30</f>
        <v>2.3498813015102785E-5</v>
      </c>
      <c r="U202" s="21">
        <f>+H202/'Total x Ano'!$H$30</f>
        <v>1.8973527724438258E-5</v>
      </c>
      <c r="V202" s="21">
        <f>+I202/'Total x Ano'!$H$30</f>
        <v>3.2324307190631585E-6</v>
      </c>
      <c r="W202" s="21">
        <f>+J202/'Total x Ano'!$H$30</f>
        <v>2.185893649724382E-6</v>
      </c>
      <c r="X202" s="21">
        <f>+K202/'Total x Ano'!$H$30</f>
        <v>8.779903932166389E-5</v>
      </c>
      <c r="Y202" s="21">
        <f>+L202/'Total x Ano'!$H$30</f>
        <v>8.1215698086282441E-4</v>
      </c>
    </row>
    <row r="203" spans="1:25" x14ac:dyDescent="0.25">
      <c r="A203" s="1" t="s">
        <v>535</v>
      </c>
      <c r="B203" s="11">
        <f>+'SCC x Atuacao = Comércio'!B203+'SCC x Atuacao = Serv. Indústria'!B203</f>
        <v>6939.3526191358424</v>
      </c>
      <c r="C203" s="11">
        <f>+'SCC x Atuacao = Comércio'!C203+'SCC x Atuacao = Serv. Indústria'!C203</f>
        <v>641.69570704072078</v>
      </c>
      <c r="D203" s="11">
        <f>+'SCC x Atuacao = Comércio'!D203+'SCC x Atuacao = Serv. Indústria'!D203</f>
        <v>65322.076657112797</v>
      </c>
      <c r="E203" s="11">
        <f>+'SCC x Atuacao = Comércio'!E203+'SCC x Atuacao = Serv. Indústria'!E203</f>
        <v>308.02878850652695</v>
      </c>
      <c r="F203" s="11">
        <f>+'SCC x Atuacao = Comércio'!F203+'SCC x Atuacao = Serv. Indústria'!F203</f>
        <v>35014.408455174766</v>
      </c>
      <c r="G203" s="11">
        <f>+'SCC x Atuacao = Comércio'!G203+'SCC x Atuacao = Serv. Indústria'!G203</f>
        <v>6257.6293942250286</v>
      </c>
      <c r="H203" s="11">
        <f>+'SCC x Atuacao = Comércio'!H203+'SCC x Atuacao = Serv. Indústria'!H203</f>
        <v>2104.4708807316979</v>
      </c>
      <c r="I203" s="11">
        <f>+'SCC x Atuacao = Comércio'!I203+'SCC x Atuacao = Serv. Indústria'!I203</f>
        <v>1882.8128841258479</v>
      </c>
      <c r="J203" s="11">
        <f>+'SCC x Atuacao = Comércio'!J203+'SCC x Atuacao = Serv. Indústria'!J203</f>
        <v>84.297553270542096</v>
      </c>
      <c r="K203" s="11">
        <f>+'SCC x Atuacao = Comércio'!K203+'SCC x Atuacao = Serv. Indústria'!K203</f>
        <v>6931.5378772218628</v>
      </c>
      <c r="L203" s="154">
        <f t="shared" si="6"/>
        <v>125486.31081654565</v>
      </c>
      <c r="N203" s="124" t="s">
        <v>535</v>
      </c>
      <c r="O203" s="21">
        <f>+B203/'Total x Ano'!$H$30</f>
        <v>8.5768005818482777E-5</v>
      </c>
      <c r="P203" s="21">
        <f>+C203/'Total x Ano'!$H$30</f>
        <v>7.9311376948038291E-6</v>
      </c>
      <c r="Q203" s="21">
        <f>+D203/'Total x Ano'!$H$30</f>
        <v>8.0735834569829279E-4</v>
      </c>
      <c r="R203" s="21">
        <f>+E203/'Total x Ano'!$H$30</f>
        <v>3.8071296235956326E-6</v>
      </c>
      <c r="S203" s="21">
        <f>+F203/'Total x Ano'!$H$30</f>
        <v>4.3276601621782695E-4</v>
      </c>
      <c r="T203" s="21">
        <f>+G203/'Total x Ano'!$H$30</f>
        <v>7.7342141803515523E-5</v>
      </c>
      <c r="U203" s="21">
        <f>+H203/'Total x Ano'!$H$30</f>
        <v>2.6010534505148272E-5</v>
      </c>
      <c r="V203" s="21">
        <f>+I203/'Total x Ano'!$H$30</f>
        <v>2.3270918090473087E-5</v>
      </c>
      <c r="W203" s="21">
        <f>+J203/'Total x Ano'!$H$30</f>
        <v>1.0418886942644043E-6</v>
      </c>
      <c r="X203" s="21">
        <f>+K203/'Total x Ano'!$H$30</f>
        <v>8.5671418302797267E-5</v>
      </c>
      <c r="Y203" s="21">
        <f>+L203/'Total x Ano'!$H$30</f>
        <v>1.5509675364492007E-3</v>
      </c>
    </row>
    <row r="204" spans="1:25" x14ac:dyDescent="0.25">
      <c r="A204" s="1" t="s">
        <v>536</v>
      </c>
      <c r="B204" s="11">
        <f>+'SCC x Atuacao = Comércio'!B204+'SCC x Atuacao = Serv. Indústria'!B204</f>
        <v>31137.037813749615</v>
      </c>
      <c r="C204" s="11">
        <f>+'SCC x Atuacao = Comércio'!C204+'SCC x Atuacao = Serv. Indústria'!C204</f>
        <v>3382.3976702086916</v>
      </c>
      <c r="D204" s="11">
        <f>+'SCC x Atuacao = Comércio'!D204+'SCC x Atuacao = Serv. Indústria'!D204</f>
        <v>222888.98979129418</v>
      </c>
      <c r="E204" s="11">
        <f>+'SCC x Atuacao = Comércio'!E204+'SCC x Atuacao = Serv. Indústria'!E204</f>
        <v>790.7044681504276</v>
      </c>
      <c r="F204" s="11">
        <f>+'SCC x Atuacao = Comércio'!F204+'SCC x Atuacao = Serv. Indústria'!F204</f>
        <v>95783.004735183451</v>
      </c>
      <c r="G204" s="11">
        <f>+'SCC x Atuacao = Comércio'!G204+'SCC x Atuacao = Serv. Indústria'!G204</f>
        <v>12074.005596238401</v>
      </c>
      <c r="H204" s="11">
        <f>+'SCC x Atuacao = Comércio'!H204+'SCC x Atuacao = Serv. Indústria'!H204</f>
        <v>4923.913082505539</v>
      </c>
      <c r="I204" s="11">
        <f>+'SCC x Atuacao = Comércio'!I204+'SCC x Atuacao = Serv. Indústria'!I204</f>
        <v>10348.459903855126</v>
      </c>
      <c r="J204" s="11">
        <f>+'SCC x Atuacao = Comércio'!J204+'SCC x Atuacao = Serv. Indústria'!J204</f>
        <v>2690.9581302414335</v>
      </c>
      <c r="K204" s="11">
        <f>+'SCC x Atuacao = Comércio'!K204+'SCC x Atuacao = Serv. Indústria'!K204</f>
        <v>36402.166791792064</v>
      </c>
      <c r="L204" s="154">
        <f t="shared" si="6"/>
        <v>420421.63798321894</v>
      </c>
      <c r="N204" s="124" t="s">
        <v>536</v>
      </c>
      <c r="O204" s="21">
        <f>+B204/'Total x Ano'!$H$30</f>
        <v>3.8484305193191932E-4</v>
      </c>
      <c r="P204" s="21">
        <f>+C204/'Total x Ano'!$H$30</f>
        <v>4.180526901874141E-5</v>
      </c>
      <c r="Q204" s="21">
        <f>+D204/'Total x Ano'!$H$30</f>
        <v>2.7548310660247262E-3</v>
      </c>
      <c r="R204" s="21">
        <f>+E204/'Total x Ano'!$H$30</f>
        <v>9.7728346067923962E-6</v>
      </c>
      <c r="S204" s="21">
        <f>+F204/'Total x Ano'!$H$30</f>
        <v>1.1838449144067284E-3</v>
      </c>
      <c r="T204" s="21">
        <f>+G204/'Total x Ano'!$H$30</f>
        <v>1.4923054628682749E-4</v>
      </c>
      <c r="U204" s="21">
        <f>+H204/'Total x Ano'!$H$30</f>
        <v>6.0857868030149092E-5</v>
      </c>
      <c r="V204" s="21">
        <f>+I204/'Total x Ano'!$H$30</f>
        <v>1.2790339646361867E-4</v>
      </c>
      <c r="W204" s="21">
        <f>+J204/'Total x Ano'!$H$30</f>
        <v>3.3259314699673257E-5</v>
      </c>
      <c r="X204" s="21">
        <f>+K204/'Total x Ano'!$H$30</f>
        <v>4.4991823078628949E-4</v>
      </c>
      <c r="Y204" s="21">
        <f>+L204/'Total x Ano'!$H$30</f>
        <v>5.1962664922554662E-3</v>
      </c>
    </row>
    <row r="205" spans="1:25" x14ac:dyDescent="0.25">
      <c r="A205" s="1" t="s">
        <v>537</v>
      </c>
      <c r="B205" s="11">
        <f>+'SCC x Atuacao = Comércio'!B205+'SCC x Atuacao = Serv. Indústria'!B205</f>
        <v>19791.95932811789</v>
      </c>
      <c r="C205" s="11">
        <f>+'SCC x Atuacao = Comércio'!C205+'SCC x Atuacao = Serv. Indústria'!C205</f>
        <v>19888.312182078869</v>
      </c>
      <c r="D205" s="11">
        <f>+'SCC x Atuacao = Comércio'!D205+'SCC x Atuacao = Serv. Indústria'!D205</f>
        <v>108290.29818482464</v>
      </c>
      <c r="E205" s="11">
        <f>+'SCC x Atuacao = Comércio'!E205+'SCC x Atuacao = Serv. Indústria'!E205</f>
        <v>5253.8079462871328</v>
      </c>
      <c r="F205" s="11">
        <f>+'SCC x Atuacao = Comércio'!F205+'SCC x Atuacao = Serv. Indústria'!F205</f>
        <v>68106.126117399181</v>
      </c>
      <c r="G205" s="11">
        <f>+'SCC x Atuacao = Comércio'!G205+'SCC x Atuacao = Serv. Indústria'!G205</f>
        <v>7937.8531354572706</v>
      </c>
      <c r="H205" s="11">
        <f>+'SCC x Atuacao = Comércio'!H205+'SCC x Atuacao = Serv. Indústria'!H205</f>
        <v>2280.932608227949</v>
      </c>
      <c r="I205" s="11">
        <f>+'SCC x Atuacao = Comércio'!I205+'SCC x Atuacao = Serv. Indústria'!I205</f>
        <v>4617.6480132022843</v>
      </c>
      <c r="J205" s="11">
        <f>+'SCC x Atuacao = Comércio'!J205+'SCC x Atuacao = Serv. Indústria'!J205</f>
        <v>10718.375794085752</v>
      </c>
      <c r="K205" s="11">
        <f>+'SCC x Atuacao = Comércio'!K205+'SCC x Atuacao = Serv. Indústria'!K205</f>
        <v>53221.901257590071</v>
      </c>
      <c r="L205" s="154">
        <f t="shared" si="6"/>
        <v>300107.21456727106</v>
      </c>
      <c r="N205" s="124" t="s">
        <v>537</v>
      </c>
      <c r="O205" s="21">
        <f>+B205/'Total x Ano'!$H$30</f>
        <v>2.4462179341227678E-4</v>
      </c>
      <c r="P205" s="21">
        <f>+C205/'Total x Ano'!$H$30</f>
        <v>2.458126814666414E-4</v>
      </c>
      <c r="Q205" s="21">
        <f>+D205/'Total x Ano'!$H$30</f>
        <v>1.3384307491723761E-3</v>
      </c>
      <c r="R205" s="21">
        <f>+E205/'Total x Ano'!$H$30</f>
        <v>6.4935254805146384E-5</v>
      </c>
      <c r="S205" s="21">
        <f>+F205/'Total x Ano'!$H$30</f>
        <v>8.4176823714123862E-4</v>
      </c>
      <c r="T205" s="21">
        <f>+G205/'Total x Ano'!$H$30</f>
        <v>9.8109127936626278E-5</v>
      </c>
      <c r="U205" s="21">
        <f>+H205/'Total x Ano'!$H$30</f>
        <v>2.8191540616424791E-5</v>
      </c>
      <c r="V205" s="21">
        <f>+I205/'Total x Ano'!$H$30</f>
        <v>5.7072537367809774E-5</v>
      </c>
      <c r="W205" s="21">
        <f>+J205/'Total x Ano'!$H$30</f>
        <v>1.3247542932705319E-4</v>
      </c>
      <c r="X205" s="21">
        <f>+K205/'Total x Ano'!$H$30</f>
        <v>6.57804349665711E-4</v>
      </c>
      <c r="Y205" s="21">
        <f>+L205/'Total x Ano'!$H$30</f>
        <v>3.7092217009113046E-3</v>
      </c>
    </row>
    <row r="206" spans="1:25" x14ac:dyDescent="0.25">
      <c r="A206" s="1" t="s">
        <v>538</v>
      </c>
      <c r="B206" s="11">
        <f>+'SCC x Atuacao = Comércio'!B206+'SCC x Atuacao = Serv. Indústria'!B206</f>
        <v>82343.836503707105</v>
      </c>
      <c r="C206" s="11">
        <f>+'SCC x Atuacao = Comércio'!C206+'SCC x Atuacao = Serv. Indústria'!C206</f>
        <v>87110.626219288635</v>
      </c>
      <c r="D206" s="11">
        <f>+'SCC x Atuacao = Comércio'!D206+'SCC x Atuacao = Serv. Indústria'!D206</f>
        <v>398059.18316189578</v>
      </c>
      <c r="E206" s="11">
        <f>+'SCC x Atuacao = Comércio'!E206+'SCC x Atuacao = Serv. Indústria'!E206</f>
        <v>5044.5338054932072</v>
      </c>
      <c r="F206" s="11">
        <f>+'SCC x Atuacao = Comércio'!F206+'SCC x Atuacao = Serv. Indústria'!F206</f>
        <v>378703.61816981999</v>
      </c>
      <c r="G206" s="11">
        <f>+'SCC x Atuacao = Comércio'!G206+'SCC x Atuacao = Serv. Indústria'!G206</f>
        <v>33809.279365967232</v>
      </c>
      <c r="H206" s="11">
        <f>+'SCC x Atuacao = Comércio'!H206+'SCC x Atuacao = Serv. Indústria'!H206</f>
        <v>58712.88400604971</v>
      </c>
      <c r="I206" s="11">
        <f>+'SCC x Atuacao = Comércio'!I206+'SCC x Atuacao = Serv. Indústria'!I206</f>
        <v>25067.995915748623</v>
      </c>
      <c r="J206" s="11">
        <f>+'SCC x Atuacao = Comércio'!J206+'SCC x Atuacao = Serv. Indústria'!J206</f>
        <v>198.12362768850767</v>
      </c>
      <c r="K206" s="11">
        <f>+'SCC x Atuacao = Comércio'!K206+'SCC x Atuacao = Serv. Indústria'!K206</f>
        <v>110641.68451422561</v>
      </c>
      <c r="L206" s="154">
        <f t="shared" si="6"/>
        <v>1179691.7652898845</v>
      </c>
      <c r="N206" s="124" t="s">
        <v>538</v>
      </c>
      <c r="O206" s="21">
        <f>+B206/'Total x Ano'!$H$30</f>
        <v>1.0177414286299282E-3</v>
      </c>
      <c r="P206" s="21">
        <f>+C206/'Total x Ano'!$H$30</f>
        <v>1.0766573060179824E-3</v>
      </c>
      <c r="Q206" s="21">
        <f>+D206/'Total x Ano'!$H$30</f>
        <v>4.9198742608041052E-3</v>
      </c>
      <c r="R206" s="21">
        <f>+E206/'Total x Ano'!$H$30</f>
        <v>6.2348698578593579E-5</v>
      </c>
      <c r="S206" s="21">
        <f>+F206/'Total x Ano'!$H$30</f>
        <v>4.6806461509250148E-3</v>
      </c>
      <c r="T206" s="21">
        <f>+G206/'Total x Ano'!$H$30</f>
        <v>4.1787103618033086E-4</v>
      </c>
      <c r="U206" s="21">
        <f>+H206/'Total x Ano'!$H$30</f>
        <v>7.2567100325244323E-4</v>
      </c>
      <c r="V206" s="21">
        <f>+I206/'Total x Ano'!$H$30</f>
        <v>3.0983178656042616E-4</v>
      </c>
      <c r="W206" s="21">
        <f>+J206/'Total x Ano'!$H$30</f>
        <v>2.4487397290502498E-6</v>
      </c>
      <c r="X206" s="21">
        <f>+K206/'Total x Ano'!$H$30</f>
        <v>1.3674930734914243E-3</v>
      </c>
      <c r="Y206" s="21">
        <f>+L206/'Total x Ano'!$H$30</f>
        <v>1.4580583484169301E-2</v>
      </c>
    </row>
    <row r="207" spans="1:25" x14ac:dyDescent="0.25">
      <c r="A207" s="1" t="s">
        <v>539</v>
      </c>
      <c r="B207" s="11">
        <f>+'SCC x Atuacao = Comércio'!B207+'SCC x Atuacao = Serv. Indústria'!B207</f>
        <v>22910.911584221412</v>
      </c>
      <c r="C207" s="11">
        <f>+'SCC x Atuacao = Comércio'!C207+'SCC x Atuacao = Serv. Indústria'!C207</f>
        <v>12650.011272788901</v>
      </c>
      <c r="D207" s="11">
        <f>+'SCC x Atuacao = Comércio'!D207+'SCC x Atuacao = Serv. Indústria'!D207</f>
        <v>272459.53158021631</v>
      </c>
      <c r="E207" s="11">
        <f>+'SCC x Atuacao = Comércio'!E207+'SCC x Atuacao = Serv. Indústria'!E207</f>
        <v>5926.2856458474616</v>
      </c>
      <c r="F207" s="11">
        <f>+'SCC x Atuacao = Comércio'!F207+'SCC x Atuacao = Serv. Indústria'!F207</f>
        <v>94150.233850114004</v>
      </c>
      <c r="G207" s="11">
        <f>+'SCC x Atuacao = Comércio'!G207+'SCC x Atuacao = Serv. Indústria'!G207</f>
        <v>14282.166862883581</v>
      </c>
      <c r="H207" s="11">
        <f>+'SCC x Atuacao = Comércio'!H207+'SCC x Atuacao = Serv. Indústria'!H207</f>
        <v>10664.104796357213</v>
      </c>
      <c r="I207" s="11">
        <f>+'SCC x Atuacao = Comércio'!I207+'SCC x Atuacao = Serv. Indústria'!I207</f>
        <v>6510.2083266290792</v>
      </c>
      <c r="J207" s="11">
        <f>+'SCC x Atuacao = Comércio'!J207+'SCC x Atuacao = Serv. Indústria'!J207</f>
        <v>2759.8264354144144</v>
      </c>
      <c r="K207" s="11">
        <f>+'SCC x Atuacao = Comércio'!K207+'SCC x Atuacao = Serv. Indústria'!K207</f>
        <v>49534.565170170143</v>
      </c>
      <c r="L207" s="154">
        <f t="shared" si="6"/>
        <v>491847.84552464256</v>
      </c>
      <c r="N207" s="124" t="s">
        <v>539</v>
      </c>
      <c r="O207" s="21">
        <f>+B207/'Total x Ano'!$H$30</f>
        <v>2.8317096794354152E-4</v>
      </c>
      <c r="P207" s="21">
        <f>+C207/'Total x Ano'!$H$30</f>
        <v>1.5634977785341914E-4</v>
      </c>
      <c r="Q207" s="21">
        <f>+D207/'Total x Ano'!$H$30</f>
        <v>3.367505871575545E-3</v>
      </c>
      <c r="R207" s="21">
        <f>+E207/'Total x Ano'!$H$30</f>
        <v>7.3246847314459274E-5</v>
      </c>
      <c r="S207" s="21">
        <f>+F207/'Total x Ano'!$H$30</f>
        <v>1.1636644292149665E-3</v>
      </c>
      <c r="T207" s="21">
        <f>+G207/'Total x Ano'!$H$30</f>
        <v>1.7652265821143477E-4</v>
      </c>
      <c r="U207" s="21">
        <f>+H207/'Total x Ano'!$H$30</f>
        <v>1.3180465850671464E-4</v>
      </c>
      <c r="V207" s="21">
        <f>+I207/'Total x Ano'!$H$30</f>
        <v>8.0463930323718214E-5</v>
      </c>
      <c r="W207" s="21">
        <f>+J207/'Total x Ano'!$H$30</f>
        <v>3.4110503207156943E-5</v>
      </c>
      <c r="X207" s="21">
        <f>+K207/'Total x Ano'!$H$30</f>
        <v>6.122301469470838E-4</v>
      </c>
      <c r="Y207" s="21">
        <f>+L207/'Total x Ano'!$H$30</f>
        <v>6.0790697910980407E-3</v>
      </c>
    </row>
    <row r="208" spans="1:25" x14ac:dyDescent="0.25">
      <c r="A208" s="1" t="s">
        <v>540</v>
      </c>
      <c r="B208" s="11">
        <f>+'SCC x Atuacao = Comércio'!B208+'SCC x Atuacao = Serv. Indústria'!B208</f>
        <v>15212.365874143074</v>
      </c>
      <c r="C208" s="11">
        <f>+'SCC x Atuacao = Comércio'!C208+'SCC x Atuacao = Serv. Indústria'!C208</f>
        <v>10188.17872806442</v>
      </c>
      <c r="D208" s="11">
        <f>+'SCC x Atuacao = Comércio'!D208+'SCC x Atuacao = Serv. Indústria'!D208</f>
        <v>226171.95113474695</v>
      </c>
      <c r="E208" s="11">
        <f>+'SCC x Atuacao = Comércio'!E208+'SCC x Atuacao = Serv. Indústria'!E208</f>
        <v>5514.4228720340561</v>
      </c>
      <c r="F208" s="11">
        <f>+'SCC x Atuacao = Comércio'!F208+'SCC x Atuacao = Serv. Indústria'!F208</f>
        <v>92160.136912356655</v>
      </c>
      <c r="G208" s="11">
        <f>+'SCC x Atuacao = Comércio'!G208+'SCC x Atuacao = Serv. Indústria'!G208</f>
        <v>12333.869997661612</v>
      </c>
      <c r="H208" s="11">
        <f>+'SCC x Atuacao = Comércio'!H208+'SCC x Atuacao = Serv. Indústria'!H208</f>
        <v>5059.4281462453173</v>
      </c>
      <c r="I208" s="11">
        <f>+'SCC x Atuacao = Comércio'!I208+'SCC x Atuacao = Serv. Indústria'!I208</f>
        <v>18663.655902792565</v>
      </c>
      <c r="J208" s="11">
        <f>+'SCC x Atuacao = Comércio'!J208+'SCC x Atuacao = Serv. Indústria'!J208</f>
        <v>0</v>
      </c>
      <c r="K208" s="11">
        <f>+'SCC x Atuacao = Comércio'!K208+'SCC x Atuacao = Serv. Indústria'!K208</f>
        <v>38164.708996975431</v>
      </c>
      <c r="L208" s="154">
        <f t="shared" si="6"/>
        <v>423468.71856502007</v>
      </c>
      <c r="N208" s="124" t="s">
        <v>540</v>
      </c>
      <c r="O208" s="21">
        <f>+B208/'Total x Ano'!$H$30</f>
        <v>1.8801959727604543E-4</v>
      </c>
      <c r="P208" s="21">
        <f>+C208/'Total x Ano'!$H$30</f>
        <v>1.2592237639268264E-4</v>
      </c>
      <c r="Q208" s="21">
        <f>+D208/'Total x Ano'!$H$30</f>
        <v>2.7954073363284791E-3</v>
      </c>
      <c r="R208" s="21">
        <f>+E208/'Total x Ano'!$H$30</f>
        <v>6.8156365432412523E-5</v>
      </c>
      <c r="S208" s="21">
        <f>+F208/'Total x Ano'!$H$30</f>
        <v>1.1390675172110664E-3</v>
      </c>
      <c r="T208" s="21">
        <f>+G208/'Total x Ano'!$H$30</f>
        <v>1.5244238069221874E-4</v>
      </c>
      <c r="U208" s="21">
        <f>+H208/'Total x Ano'!$H$30</f>
        <v>6.2532787495010178E-5</v>
      </c>
      <c r="V208" s="21">
        <f>+I208/'Total x Ano'!$H$30</f>
        <v>2.3067635209236766E-4</v>
      </c>
      <c r="W208" s="21">
        <f>+J208/'Total x Ano'!$H$30</f>
        <v>0</v>
      </c>
      <c r="X208" s="21">
        <f>+K208/'Total x Ano'!$H$30</f>
        <v>4.7170264475202825E-4</v>
      </c>
      <c r="Y208" s="21">
        <f>+L208/'Total x Ano'!$H$30</f>
        <v>5.2339273576723112E-3</v>
      </c>
    </row>
    <row r="209" spans="1:25" x14ac:dyDescent="0.25">
      <c r="A209" s="1" t="s">
        <v>541</v>
      </c>
      <c r="B209" s="11">
        <f>+'SCC x Atuacao = Comércio'!B209+'SCC x Atuacao = Serv. Indústria'!B209</f>
        <v>68735.420402857853</v>
      </c>
      <c r="C209" s="11">
        <f>+'SCC x Atuacao = Comércio'!C209+'SCC x Atuacao = Serv. Indústria'!C209</f>
        <v>27186.281751950126</v>
      </c>
      <c r="D209" s="11">
        <f>+'SCC x Atuacao = Comércio'!D209+'SCC x Atuacao = Serv. Indústria'!D209</f>
        <v>572310.173706676</v>
      </c>
      <c r="E209" s="11">
        <f>+'SCC x Atuacao = Comércio'!E209+'SCC x Atuacao = Serv. Indústria'!E209</f>
        <v>22329.19278249811</v>
      </c>
      <c r="F209" s="11">
        <f>+'SCC x Atuacao = Comércio'!F209+'SCC x Atuacao = Serv. Indústria'!F209</f>
        <v>695987.29446481157</v>
      </c>
      <c r="G209" s="11">
        <f>+'SCC x Atuacao = Comércio'!G209+'SCC x Atuacao = Serv. Indústria'!G209</f>
        <v>51802.078431499285</v>
      </c>
      <c r="H209" s="11">
        <f>+'SCC x Atuacao = Comércio'!H209+'SCC x Atuacao = Serv. Indústria'!H209</f>
        <v>28037.43113569124</v>
      </c>
      <c r="I209" s="11">
        <f>+'SCC x Atuacao = Comércio'!I209+'SCC x Atuacao = Serv. Indústria'!I209</f>
        <v>25808.722425231659</v>
      </c>
      <c r="J209" s="11">
        <f>+'SCC x Atuacao = Comércio'!J209+'SCC x Atuacao = Serv. Indústria'!J209</f>
        <v>6069.4054841535835</v>
      </c>
      <c r="K209" s="11">
        <f>+'SCC x Atuacao = Comércio'!K209+'SCC x Atuacao = Serv. Indústria'!K209</f>
        <v>216357.44353238068</v>
      </c>
      <c r="L209" s="154">
        <f t="shared" si="6"/>
        <v>1714623.4441177503</v>
      </c>
      <c r="N209" s="124" t="s">
        <v>541</v>
      </c>
      <c r="O209" s="21">
        <f>+B209/'Total x Ano'!$H$30</f>
        <v>8.4954609754105766E-4</v>
      </c>
      <c r="P209" s="21">
        <f>+C209/'Total x Ano'!$H$30</f>
        <v>3.3601306915205281E-4</v>
      </c>
      <c r="Q209" s="21">
        <f>+D209/'Total x Ano'!$H$30</f>
        <v>7.0735564255796166E-3</v>
      </c>
      <c r="R209" s="21">
        <f>+E209/'Total x Ano'!$H$30</f>
        <v>2.759811241195887E-4</v>
      </c>
      <c r="S209" s="21">
        <f>+F209/'Total x Ano'!$H$30</f>
        <v>8.6021629966804708E-3</v>
      </c>
      <c r="T209" s="21">
        <f>+G209/'Total x Ano'!$H$30</f>
        <v>6.4025582906256952E-4</v>
      </c>
      <c r="U209" s="21">
        <f>+H209/'Total x Ano'!$H$30</f>
        <v>3.4653298207531293E-4</v>
      </c>
      <c r="V209" s="21">
        <f>+I209/'Total x Ano'!$H$30</f>
        <v>3.1898691082951928E-4</v>
      </c>
      <c r="W209" s="21">
        <f>+J209/'Total x Ano'!$H$30</f>
        <v>7.5015759170981761E-5</v>
      </c>
      <c r="X209" s="21">
        <f>+K209/'Total x Ano'!$H$30</f>
        <v>2.6741034062148774E-3</v>
      </c>
      <c r="Y209" s="21">
        <f>+L209/'Total x Ano'!$H$30</f>
        <v>2.119215460042605E-2</v>
      </c>
    </row>
    <row r="210" spans="1:25" x14ac:dyDescent="0.25">
      <c r="A210" s="1" t="s">
        <v>542</v>
      </c>
      <c r="B210" s="11">
        <f>+'SCC x Atuacao = Comércio'!B210+'SCC x Atuacao = Serv. Indústria'!B210</f>
        <v>9752.4737868796838</v>
      </c>
      <c r="C210" s="11">
        <f>+'SCC x Atuacao = Comércio'!C210+'SCC x Atuacao = Serv. Indústria'!C210</f>
        <v>3182.9410286089851</v>
      </c>
      <c r="D210" s="11">
        <f>+'SCC x Atuacao = Comércio'!D210+'SCC x Atuacao = Serv. Indústria'!D210</f>
        <v>147337.21327717049</v>
      </c>
      <c r="E210" s="11">
        <f>+'SCC x Atuacao = Comércio'!E210+'SCC x Atuacao = Serv. Indústria'!E210</f>
        <v>5856.9585645019934</v>
      </c>
      <c r="F210" s="11">
        <f>+'SCC x Atuacao = Comércio'!F210+'SCC x Atuacao = Serv. Indústria'!F210</f>
        <v>48560.870012219013</v>
      </c>
      <c r="G210" s="11">
        <f>+'SCC x Atuacao = Comércio'!G210+'SCC x Atuacao = Serv. Indústria'!G210</f>
        <v>11957.82302396595</v>
      </c>
      <c r="H210" s="11">
        <f>+'SCC x Atuacao = Comércio'!H210+'SCC x Atuacao = Serv. Indústria'!H210</f>
        <v>6687.0321505272577</v>
      </c>
      <c r="I210" s="11">
        <f>+'SCC x Atuacao = Comércio'!I210+'SCC x Atuacao = Serv. Indústria'!I210</f>
        <v>3592.0653782768395</v>
      </c>
      <c r="J210" s="11">
        <f>+'SCC x Atuacao = Comércio'!J210+'SCC x Atuacao = Serv. Indústria'!J210</f>
        <v>125.12478654764683</v>
      </c>
      <c r="K210" s="11">
        <f>+'SCC x Atuacao = Comércio'!K210+'SCC x Atuacao = Serv. Indústria'!K210</f>
        <v>18959.442561254156</v>
      </c>
      <c r="L210" s="154">
        <f t="shared" si="6"/>
        <v>256011.94456995203</v>
      </c>
      <c r="N210" s="124" t="s">
        <v>542</v>
      </c>
      <c r="O210" s="21">
        <f>+B210/'Total x Ano'!$H$30</f>
        <v>1.2053721354224261E-4</v>
      </c>
      <c r="P210" s="21">
        <f>+C210/'Total x Ano'!$H$30</f>
        <v>3.9340053697346055E-5</v>
      </c>
      <c r="Q210" s="21">
        <f>+D210/'Total x Ano'!$H$30</f>
        <v>1.8210371570956516E-3</v>
      </c>
      <c r="R210" s="21">
        <f>+E210/'Total x Ano'!$H$30</f>
        <v>7.2389988491660759E-5</v>
      </c>
      <c r="S210" s="21">
        <f>+F210/'Total x Ano'!$H$30</f>
        <v>6.0019561050599123E-4</v>
      </c>
      <c r="T210" s="21">
        <f>+G210/'Total x Ano'!$H$30</f>
        <v>1.477945697510349E-4</v>
      </c>
      <c r="U210" s="21">
        <f>+H210/'Total x Ano'!$H$30</f>
        <v>8.2649411821678743E-5</v>
      </c>
      <c r="V210" s="21">
        <f>+I210/'Total x Ano'!$H$30</f>
        <v>4.4396689601109255E-5</v>
      </c>
      <c r="W210" s="21">
        <f>+J210/'Total x Ano'!$H$30</f>
        <v>1.5464992211321593E-6</v>
      </c>
      <c r="X210" s="21">
        <f>+K210/'Total x Ano'!$H$30</f>
        <v>2.3433217320945662E-4</v>
      </c>
      <c r="Y210" s="21">
        <f>+L210/'Total x Ano'!$H$30</f>
        <v>3.1642193669373041E-3</v>
      </c>
    </row>
    <row r="211" spans="1:25" x14ac:dyDescent="0.25">
      <c r="A211" s="1" t="s">
        <v>543</v>
      </c>
      <c r="B211" s="11">
        <f>+'SCC x Atuacao = Comércio'!B211+'SCC x Atuacao = Serv. Indústria'!B211</f>
        <v>40983.121852919816</v>
      </c>
      <c r="C211" s="11">
        <f>+'SCC x Atuacao = Comércio'!C211+'SCC x Atuacao = Serv. Indústria'!C211</f>
        <v>6557.3633092235577</v>
      </c>
      <c r="D211" s="11">
        <f>+'SCC x Atuacao = Comércio'!D211+'SCC x Atuacao = Serv. Indústria'!D211</f>
        <v>121217.16591973735</v>
      </c>
      <c r="E211" s="11">
        <f>+'SCC x Atuacao = Comércio'!E211+'SCC x Atuacao = Serv. Indústria'!E211</f>
        <v>8223.1090036242967</v>
      </c>
      <c r="F211" s="11">
        <f>+'SCC x Atuacao = Comércio'!F211+'SCC x Atuacao = Serv. Indústria'!F211</f>
        <v>81597.892737661241</v>
      </c>
      <c r="G211" s="11">
        <f>+'SCC x Atuacao = Comércio'!G211+'SCC x Atuacao = Serv. Indústria'!G211</f>
        <v>11687.031627607852</v>
      </c>
      <c r="H211" s="11">
        <f>+'SCC x Atuacao = Comércio'!H211+'SCC x Atuacao = Serv. Indústria'!H211</f>
        <v>4939.0403428766067</v>
      </c>
      <c r="I211" s="11">
        <f>+'SCC x Atuacao = Comércio'!I211+'SCC x Atuacao = Serv. Indústria'!I211</f>
        <v>1073.999636543462</v>
      </c>
      <c r="J211" s="11">
        <f>+'SCC x Atuacao = Comércio'!J211+'SCC x Atuacao = Serv. Indústria'!J211</f>
        <v>235.3520174277923</v>
      </c>
      <c r="K211" s="11">
        <f>+'SCC x Atuacao = Comércio'!K211+'SCC x Atuacao = Serv. Indústria'!K211</f>
        <v>36681.64435448392</v>
      </c>
      <c r="L211" s="154">
        <f t="shared" si="6"/>
        <v>313195.72080210591</v>
      </c>
      <c r="N211" s="124" t="s">
        <v>543</v>
      </c>
      <c r="O211" s="21">
        <f>+B211/'Total x Ano'!$H$30</f>
        <v>5.0653725591747541E-4</v>
      </c>
      <c r="P211" s="21">
        <f>+C211/'Total x Ano'!$H$30</f>
        <v>8.1046749650463622E-5</v>
      </c>
      <c r="Q211" s="21">
        <f>+D211/'Total x Ano'!$H$30</f>
        <v>1.4982023774429132E-3</v>
      </c>
      <c r="R211" s="21">
        <f>+E211/'Total x Ano'!$H$30</f>
        <v>1.0163479211648641E-4</v>
      </c>
      <c r="S211" s="21">
        <f>+F211/'Total x Ano'!$H$30</f>
        <v>1.0085218208685273E-3</v>
      </c>
      <c r="T211" s="21">
        <f>+G211/'Total x Ano'!$H$30</f>
        <v>1.4444768145566411E-4</v>
      </c>
      <c r="U211" s="21">
        <f>+H211/'Total x Ano'!$H$30</f>
        <v>6.104483575274985E-5</v>
      </c>
      <c r="V211" s="21">
        <f>+I211/'Total x Ano'!$H$30</f>
        <v>1.3274265213457202E-5</v>
      </c>
      <c r="W211" s="21">
        <f>+J211/'Total x Ano'!$H$30</f>
        <v>2.9088697906019182E-6</v>
      </c>
      <c r="X211" s="21">
        <f>+K211/'Total x Ano'!$H$30</f>
        <v>4.5337247710272409E-4</v>
      </c>
      <c r="Y211" s="21">
        <f>+L211/'Total x Ano'!$H$30</f>
        <v>3.8709911253110635E-3</v>
      </c>
    </row>
    <row r="212" spans="1:25" x14ac:dyDescent="0.25">
      <c r="A212" s="1" t="s">
        <v>544</v>
      </c>
      <c r="B212" s="11">
        <f>+'SCC x Atuacao = Comércio'!B212+'SCC x Atuacao = Serv. Indústria'!B212</f>
        <v>110624.44022514293</v>
      </c>
      <c r="C212" s="11">
        <f>+'SCC x Atuacao = Comércio'!C212+'SCC x Atuacao = Serv. Indústria'!C212</f>
        <v>86233.613064599063</v>
      </c>
      <c r="D212" s="11">
        <f>+'SCC x Atuacao = Comércio'!D212+'SCC x Atuacao = Serv. Indústria'!D212</f>
        <v>626341.86577907531</v>
      </c>
      <c r="E212" s="11">
        <f>+'SCC x Atuacao = Comércio'!E212+'SCC x Atuacao = Serv. Indústria'!E212</f>
        <v>11880.993011546601</v>
      </c>
      <c r="F212" s="11">
        <f>+'SCC x Atuacao = Comércio'!F212+'SCC x Atuacao = Serv. Indústria'!F212</f>
        <v>411260.05600986659</v>
      </c>
      <c r="G212" s="11">
        <f>+'SCC x Atuacao = Comércio'!G212+'SCC x Atuacao = Serv. Indústria'!G212</f>
        <v>56220.32235938192</v>
      </c>
      <c r="H212" s="11">
        <f>+'SCC x Atuacao = Comércio'!H212+'SCC x Atuacao = Serv. Indústria'!H212</f>
        <v>26426.595191034405</v>
      </c>
      <c r="I212" s="11">
        <f>+'SCC x Atuacao = Comércio'!I212+'SCC x Atuacao = Serv. Indústria'!I212</f>
        <v>38386.566637030075</v>
      </c>
      <c r="J212" s="11">
        <f>+'SCC x Atuacao = Comércio'!J212+'SCC x Atuacao = Serv. Indústria'!J212</f>
        <v>9479.5272242302708</v>
      </c>
      <c r="K212" s="11">
        <f>+'SCC x Atuacao = Comércio'!K212+'SCC x Atuacao = Serv. Indústria'!K212</f>
        <v>208908.98137183176</v>
      </c>
      <c r="L212" s="154">
        <f t="shared" si="6"/>
        <v>1585762.9608737391</v>
      </c>
      <c r="N212" s="124" t="s">
        <v>544</v>
      </c>
      <c r="O212" s="21">
        <f>+B212/'Total x Ano'!$H$30</f>
        <v>1.3672799400238583E-3</v>
      </c>
      <c r="P212" s="21">
        <f>+C212/'Total x Ano'!$H$30</f>
        <v>1.0658177258031254E-3</v>
      </c>
      <c r="Q212" s="21">
        <f>+D212/'Total x Ano'!$H$30</f>
        <v>7.741369510516221E-3</v>
      </c>
      <c r="R212" s="21">
        <f>+E212/'Total x Ano'!$H$30</f>
        <v>1.4684497728702816E-4</v>
      </c>
      <c r="S212" s="21">
        <f>+F212/'Total x Ano'!$H$30</f>
        <v>5.0830324978003976E-3</v>
      </c>
      <c r="T212" s="21">
        <f>+G212/'Total x Ano'!$H$30</f>
        <v>6.948638006864851E-4</v>
      </c>
      <c r="U212" s="21">
        <f>+H212/'Total x Ano'!$H$30</f>
        <v>3.266236051843093E-4</v>
      </c>
      <c r="V212" s="21">
        <f>+I212/'Total x Ano'!$H$30</f>
        <v>4.7444472869089731E-4</v>
      </c>
      <c r="W212" s="21">
        <f>+J212/'Total x Ano'!$H$30</f>
        <v>1.1716368813457065E-4</v>
      </c>
      <c r="X212" s="21">
        <f>+K212/'Total x Ano'!$H$30</f>
        <v>2.582042981995613E-3</v>
      </c>
      <c r="Y212" s="21">
        <f>+L212/'Total x Ano'!$H$30</f>
        <v>1.9599483456122509E-2</v>
      </c>
    </row>
    <row r="213" spans="1:25" x14ac:dyDescent="0.25">
      <c r="A213" s="1" t="s">
        <v>545</v>
      </c>
      <c r="B213" s="11">
        <f>+'SCC x Atuacao = Comércio'!B213+'SCC x Atuacao = Serv. Indústria'!B213</f>
        <v>340113.89785432053</v>
      </c>
      <c r="C213" s="11">
        <f>+'SCC x Atuacao = Comércio'!C213+'SCC x Atuacao = Serv. Indústria'!C213</f>
        <v>115747.20815146936</v>
      </c>
      <c r="D213" s="11">
        <f>+'SCC x Atuacao = Comércio'!D213+'SCC x Atuacao = Serv. Indústria'!D213</f>
        <v>1580179.5856830531</v>
      </c>
      <c r="E213" s="11">
        <f>+'SCC x Atuacao = Comércio'!E213+'SCC x Atuacao = Serv. Indústria'!E213</f>
        <v>35531.832994705743</v>
      </c>
      <c r="F213" s="11">
        <f>+'SCC x Atuacao = Comércio'!F213+'SCC x Atuacao = Serv. Indústria'!F213</f>
        <v>1319713.32209467</v>
      </c>
      <c r="G213" s="11">
        <f>+'SCC x Atuacao = Comércio'!G213+'SCC x Atuacao = Serv. Indústria'!G213</f>
        <v>210545.30255984745</v>
      </c>
      <c r="H213" s="11">
        <f>+'SCC x Atuacao = Comércio'!H213+'SCC x Atuacao = Serv. Indústria'!H213</f>
        <v>88698.010991373783</v>
      </c>
      <c r="I213" s="11">
        <f>+'SCC x Atuacao = Comércio'!I213+'SCC x Atuacao = Serv. Indústria'!I213</f>
        <v>91448.087018801525</v>
      </c>
      <c r="J213" s="11">
        <f>+'SCC x Atuacao = Comércio'!J213+'SCC x Atuacao = Serv. Indústria'!J213</f>
        <v>50429.689080757707</v>
      </c>
      <c r="K213" s="11">
        <f>+'SCC x Atuacao = Comércio'!K213+'SCC x Atuacao = Serv. Indústria'!K213</f>
        <v>433363.09640934982</v>
      </c>
      <c r="L213" s="154">
        <f t="shared" si="6"/>
        <v>4265770.0328383483</v>
      </c>
      <c r="N213" s="124" t="s">
        <v>545</v>
      </c>
      <c r="O213" s="21">
        <f>+B213/'Total x Ano'!$H$30</f>
        <v>4.2036905128116798E-3</v>
      </c>
      <c r="P213" s="21">
        <f>+C213/'Total x Ano'!$H$30</f>
        <v>1.430595585362345E-3</v>
      </c>
      <c r="Q213" s="21">
        <f>+D213/'Total x Ano'!$H$30</f>
        <v>1.9530474863804978E-2</v>
      </c>
      <c r="R213" s="21">
        <f>+E213/'Total x Ano'!$H$30</f>
        <v>4.3916120512849587E-4</v>
      </c>
      <c r="S213" s="21">
        <f>+F213/'Total x Ano'!$H$30</f>
        <v>1.6311201649562571E-2</v>
      </c>
      <c r="T213" s="21">
        <f>+G213/'Total x Ano'!$H$30</f>
        <v>2.6022673477077152E-3</v>
      </c>
      <c r="U213" s="21">
        <f>+H213/'Total x Ano'!$H$30</f>
        <v>1.0962768345015089E-3</v>
      </c>
      <c r="V213" s="21">
        <f>+I213/'Total x Ano'!$H$30</f>
        <v>1.130266826027702E-3</v>
      </c>
      <c r="W213" s="21">
        <f>+J213/'Total x Ano'!$H$30</f>
        <v>6.2329356986060307E-4</v>
      </c>
      <c r="X213" s="21">
        <f>+K213/'Total x Ano'!$H$30</f>
        <v>5.3562184564388731E-3</v>
      </c>
      <c r="Y213" s="21">
        <f>+L213/'Total x Ano'!$H$30</f>
        <v>5.272344685120646E-2</v>
      </c>
    </row>
    <row r="214" spans="1:25" x14ac:dyDescent="0.25">
      <c r="A214" s="1" t="s">
        <v>546</v>
      </c>
      <c r="B214" s="11">
        <f>+'SCC x Atuacao = Comércio'!B214+'SCC x Atuacao = Serv. Indústria'!B214</f>
        <v>56014.327570466412</v>
      </c>
      <c r="C214" s="11">
        <f>+'SCC x Atuacao = Comércio'!C214+'SCC x Atuacao = Serv. Indústria'!C214</f>
        <v>28071.442630629328</v>
      </c>
      <c r="D214" s="11">
        <f>+'SCC x Atuacao = Comércio'!D214+'SCC x Atuacao = Serv. Indústria'!D214</f>
        <v>408452.58936156658</v>
      </c>
      <c r="E214" s="11">
        <f>+'SCC x Atuacao = Comércio'!E214+'SCC x Atuacao = Serv. Indústria'!E214</f>
        <v>7099.7671594117392</v>
      </c>
      <c r="F214" s="11">
        <f>+'SCC x Atuacao = Comércio'!F214+'SCC x Atuacao = Serv. Indústria'!F214</f>
        <v>318522.91778310528</v>
      </c>
      <c r="G214" s="11">
        <f>+'SCC x Atuacao = Comércio'!G214+'SCC x Atuacao = Serv. Indústria'!G214</f>
        <v>40778.264928533201</v>
      </c>
      <c r="H214" s="11">
        <f>+'SCC x Atuacao = Comércio'!H214+'SCC x Atuacao = Serv. Indústria'!H214</f>
        <v>26222.546465313</v>
      </c>
      <c r="I214" s="11">
        <f>+'SCC x Atuacao = Comércio'!I214+'SCC x Atuacao = Serv. Indústria'!I214</f>
        <v>39726.279530685933</v>
      </c>
      <c r="J214" s="11">
        <f>+'SCC x Atuacao = Comércio'!J214+'SCC x Atuacao = Serv. Indústria'!J214</f>
        <v>970.3471165553326</v>
      </c>
      <c r="K214" s="11">
        <f>+'SCC x Atuacao = Comércio'!K214+'SCC x Atuacao = Serv. Indústria'!K214</f>
        <v>87494.960484225696</v>
      </c>
      <c r="L214" s="154">
        <f t="shared" si="6"/>
        <v>1013353.4430304925</v>
      </c>
      <c r="N214" s="124" t="s">
        <v>546</v>
      </c>
      <c r="O214" s="21">
        <f>+B214/'Total x Ano'!$H$30</f>
        <v>6.9231777611849263E-4</v>
      </c>
      <c r="P214" s="21">
        <f>+C214/'Total x Ano'!$H$30</f>
        <v>3.4695335242624465E-4</v>
      </c>
      <c r="Q214" s="21">
        <f>+D214/'Total x Ano'!$H$30</f>
        <v>5.0483331779873951E-3</v>
      </c>
      <c r="R214" s="21">
        <f>+E214/'Total x Ano'!$H$30</f>
        <v>8.7750674228474272E-5</v>
      </c>
      <c r="S214" s="21">
        <f>+F214/'Total x Ano'!$H$30</f>
        <v>3.9368334432821391E-3</v>
      </c>
      <c r="T214" s="21">
        <f>+G214/'Total x Ano'!$H$30</f>
        <v>5.0400529496274658E-4</v>
      </c>
      <c r="U214" s="21">
        <f>+H214/'Total x Ano'!$H$30</f>
        <v>3.241016332864312E-4</v>
      </c>
      <c r="V214" s="21">
        <f>+I214/'Total x Ano'!$H$30</f>
        <v>4.9100311814949231E-4</v>
      </c>
      <c r="W214" s="21">
        <f>+J214/'Total x Ano'!$H$30</f>
        <v>1.1993155803780114E-5</v>
      </c>
      <c r="X214" s="21">
        <f>+K214/'Total x Ano'!$H$30</f>
        <v>1.0814075450216129E-3</v>
      </c>
      <c r="Y214" s="21">
        <f>+L214/'Total x Ano'!$H$30</f>
        <v>1.2524699171266808E-2</v>
      </c>
    </row>
    <row r="215" spans="1:25" x14ac:dyDescent="0.25">
      <c r="A215" s="1" t="s">
        <v>547</v>
      </c>
      <c r="B215" s="11">
        <f>+'SCC x Atuacao = Comércio'!B215+'SCC x Atuacao = Serv. Indústria'!B215</f>
        <v>559087.03946388769</v>
      </c>
      <c r="C215" s="11">
        <f>+'SCC x Atuacao = Comércio'!C215+'SCC x Atuacao = Serv. Indústria'!C215</f>
        <v>206006.11784050812</v>
      </c>
      <c r="D215" s="11">
        <f>+'SCC x Atuacao = Comércio'!D215+'SCC x Atuacao = Serv. Indústria'!D215</f>
        <v>8392911.9893980213</v>
      </c>
      <c r="E215" s="11">
        <f>+'SCC x Atuacao = Comércio'!E215+'SCC x Atuacao = Serv. Indústria'!E215</f>
        <v>166629.9038729234</v>
      </c>
      <c r="F215" s="11">
        <f>+'SCC x Atuacao = Comércio'!F215+'SCC x Atuacao = Serv. Indústria'!F215</f>
        <v>2274932.9655142813</v>
      </c>
      <c r="G215" s="11">
        <f>+'SCC x Atuacao = Comércio'!G215+'SCC x Atuacao = Serv. Indústria'!G215</f>
        <v>343042.0600516501</v>
      </c>
      <c r="H215" s="11">
        <f>+'SCC x Atuacao = Comércio'!H215+'SCC x Atuacao = Serv. Indústria'!H215</f>
        <v>140849.1116423707</v>
      </c>
      <c r="I215" s="11">
        <f>+'SCC x Atuacao = Comércio'!I215+'SCC x Atuacao = Serv. Indústria'!I215</f>
        <v>255116.91672929921</v>
      </c>
      <c r="J215" s="11">
        <f>+'SCC x Atuacao = Comércio'!J215+'SCC x Atuacao = Serv. Indústria'!J215</f>
        <v>169878.20809009756</v>
      </c>
      <c r="K215" s="11">
        <f>+'SCC x Atuacao = Comércio'!K215+'SCC x Atuacao = Serv. Indústria'!K215</f>
        <v>1005482.3261217335</v>
      </c>
      <c r="L215" s="154">
        <f t="shared" si="6"/>
        <v>13513936.63872477</v>
      </c>
      <c r="N215" s="124" t="s">
        <v>547</v>
      </c>
      <c r="O215" s="21">
        <f>+B215/'Total x Ano'!$H$30</f>
        <v>6.9101230454186764E-3</v>
      </c>
      <c r="P215" s="21">
        <f>+C215/'Total x Ano'!$H$30</f>
        <v>2.546164589599431E-3</v>
      </c>
      <c r="Q215" s="21">
        <f>+D215/'Total x Ano'!$H$30</f>
        <v>0.10373349847587734</v>
      </c>
      <c r="R215" s="21">
        <f>+E215/'Total x Ano'!$H$30</f>
        <v>2.0594881611140613E-3</v>
      </c>
      <c r="S215" s="21">
        <f>+F215/'Total x Ano'!$H$30</f>
        <v>2.8117387101044163E-2</v>
      </c>
      <c r="T215" s="21">
        <f>+G215/'Total x Ano'!$H$30</f>
        <v>4.2398815879972056E-3</v>
      </c>
      <c r="U215" s="21">
        <f>+H215/'Total x Ano'!$H$30</f>
        <v>1.7408464578609851E-3</v>
      </c>
      <c r="V215" s="21">
        <f>+I215/'Total x Ano'!$H$30</f>
        <v>3.1531571314150552E-3</v>
      </c>
      <c r="W215" s="21">
        <f>+J215/'Total x Ano'!$H$30</f>
        <v>2.0996360812861148E-3</v>
      </c>
      <c r="X215" s="21">
        <f>+K215/'Total x Ano'!$H$30</f>
        <v>1.2427414880082819E-2</v>
      </c>
      <c r="Y215" s="21">
        <f>+L215/'Total x Ano'!$H$30</f>
        <v>0.16702759751169582</v>
      </c>
    </row>
    <row r="216" spans="1:25" x14ac:dyDescent="0.25">
      <c r="A216" s="1" t="s">
        <v>548</v>
      </c>
      <c r="B216" s="11">
        <f>+'SCC x Atuacao = Comércio'!B216+'SCC x Atuacao = Serv. Indústria'!B216</f>
        <v>2276158.4789089379</v>
      </c>
      <c r="C216" s="11">
        <f>+'SCC x Atuacao = Comércio'!C216+'SCC x Atuacao = Serv. Indústria'!C216</f>
        <v>621118.41096323426</v>
      </c>
      <c r="D216" s="11">
        <f>+'SCC x Atuacao = Comércio'!D216+'SCC x Atuacao = Serv. Indústria'!D216</f>
        <v>12580565.228443203</v>
      </c>
      <c r="E216" s="11">
        <f>+'SCC x Atuacao = Comércio'!E216+'SCC x Atuacao = Serv. Indústria'!E216</f>
        <v>1660276.1435860023</v>
      </c>
      <c r="F216" s="11">
        <f>+'SCC x Atuacao = Comércio'!F216+'SCC x Atuacao = Serv. Indústria'!F216</f>
        <v>10092880.643361378</v>
      </c>
      <c r="G216" s="11">
        <f>+'SCC x Atuacao = Comércio'!G216+'SCC x Atuacao = Serv. Indústria'!G216</f>
        <v>1158887.3866781653</v>
      </c>
      <c r="H216" s="11">
        <f>+'SCC x Atuacao = Comércio'!H216+'SCC x Atuacao = Serv. Indústria'!H216</f>
        <v>410663.7614132138</v>
      </c>
      <c r="I216" s="11">
        <f>+'SCC x Atuacao = Comércio'!I216+'SCC x Atuacao = Serv. Indústria'!I216</f>
        <v>1703051.9490236866</v>
      </c>
      <c r="J216" s="11">
        <f>+'SCC x Atuacao = Comércio'!J216+'SCC x Atuacao = Serv. Indústria'!J216</f>
        <v>118566.02861104946</v>
      </c>
      <c r="K216" s="11">
        <f>+'SCC x Atuacao = Comércio'!K216+'SCC x Atuacao = Serv. Indústria'!K216</f>
        <v>7600632.2459472623</v>
      </c>
      <c r="L216" s="154">
        <f t="shared" si="6"/>
        <v>38222800.276936136</v>
      </c>
      <c r="N216" s="124" t="s">
        <v>548</v>
      </c>
      <c r="O216" s="21">
        <f>+B216/'Total x Ano'!$H$30</f>
        <v>2.8132534024068897E-2</v>
      </c>
      <c r="P216" s="21">
        <f>+C216/'Total x Ano'!$H$30</f>
        <v>7.6768094099382185E-3</v>
      </c>
      <c r="Q216" s="21">
        <f>+D216/'Total x Ano'!$H$30</f>
        <v>0.15549144868895393</v>
      </c>
      <c r="R216" s="21">
        <f>+E216/'Total x Ano'!$H$30</f>
        <v>2.0520440703747565E-2</v>
      </c>
      <c r="S216" s="21">
        <f>+F216/'Total x Ano'!$H$30</f>
        <v>0.12474452492268218</v>
      </c>
      <c r="T216" s="21">
        <f>+G216/'Total x Ano'!$H$30</f>
        <v>1.432344853747422E-2</v>
      </c>
      <c r="U216" s="21">
        <f>+H216/'Total x Ano'!$H$30</f>
        <v>5.0756625021765676E-3</v>
      </c>
      <c r="V216" s="21">
        <f>+I216/'Total x Ano'!$H$30</f>
        <v>2.1049134910690239E-2</v>
      </c>
      <c r="W216" s="21">
        <f>+J216/'Total x Ano'!$H$30</f>
        <v>1.4654352343681958E-3</v>
      </c>
      <c r="X216" s="21">
        <f>+K216/'Total x Ano'!$H$30</f>
        <v>9.39411940094972E-2</v>
      </c>
      <c r="Y216" s="21">
        <f>+L216/'Total x Ano'!$H$30</f>
        <v>0.47242063294359721</v>
      </c>
    </row>
    <row r="217" spans="1:25" x14ac:dyDescent="0.25">
      <c r="A217" s="1" t="s">
        <v>549</v>
      </c>
      <c r="B217" s="11">
        <f>+'SCC x Atuacao = Comércio'!B217+'SCC x Atuacao = Serv. Indústria'!B217</f>
        <v>331747.02511090389</v>
      </c>
      <c r="C217" s="11">
        <f>+'SCC x Atuacao = Comércio'!C217+'SCC x Atuacao = Serv. Indústria'!C217</f>
        <v>102059.53186049935</v>
      </c>
      <c r="D217" s="11">
        <f>+'SCC x Atuacao = Comércio'!D217+'SCC x Atuacao = Serv. Indústria'!D217</f>
        <v>1345662.7480334414</v>
      </c>
      <c r="E217" s="11">
        <f>+'SCC x Atuacao = Comércio'!E217+'SCC x Atuacao = Serv. Indústria'!E217</f>
        <v>89369.320991167609</v>
      </c>
      <c r="F217" s="11">
        <f>+'SCC x Atuacao = Comércio'!F217+'SCC x Atuacao = Serv. Indústria'!F217</f>
        <v>1424033.4800840141</v>
      </c>
      <c r="G217" s="11">
        <f>+'SCC x Atuacao = Comércio'!G217+'SCC x Atuacao = Serv. Indústria'!G217</f>
        <v>150065.82998811474</v>
      </c>
      <c r="H217" s="11">
        <f>+'SCC x Atuacao = Comércio'!H217+'SCC x Atuacao = Serv. Indústria'!H217</f>
        <v>71098.99617213622</v>
      </c>
      <c r="I217" s="11">
        <f>+'SCC x Atuacao = Comércio'!I217+'SCC x Atuacao = Serv. Indústria'!I217</f>
        <v>170924.8275925495</v>
      </c>
      <c r="J217" s="11">
        <f>+'SCC x Atuacao = Comércio'!J217+'SCC x Atuacao = Serv. Indústria'!J217</f>
        <v>55525.867778345433</v>
      </c>
      <c r="K217" s="11">
        <f>+'SCC x Atuacao = Comércio'!K217+'SCC x Atuacao = Serv. Indústria'!K217</f>
        <v>396208.79219889594</v>
      </c>
      <c r="L217" s="154">
        <f t="shared" si="6"/>
        <v>4136696.4198100679</v>
      </c>
      <c r="N217" s="124" t="s">
        <v>549</v>
      </c>
      <c r="O217" s="21">
        <f>+B217/'Total x Ano'!$H$30</f>
        <v>4.1002788504383063E-3</v>
      </c>
      <c r="P217" s="21">
        <f>+C217/'Total x Ano'!$H$30</f>
        <v>1.2614206256509565E-3</v>
      </c>
      <c r="Q217" s="21">
        <f>+D217/'Total x Ano'!$H$30</f>
        <v>1.6631927607307601E-2</v>
      </c>
      <c r="R217" s="21">
        <f>+E217/'Total x Ano'!$H$30</f>
        <v>1.1045739946443081E-3</v>
      </c>
      <c r="S217" s="21">
        <f>+F217/'Total x Ano'!$H$30</f>
        <v>1.7600562834746057E-2</v>
      </c>
      <c r="T217" s="21">
        <f>+G217/'Total x Ano'!$H$30</f>
        <v>1.8547619188688642E-3</v>
      </c>
      <c r="U217" s="21">
        <f>+H217/'Total x Ano'!$H$30</f>
        <v>8.7875907913430849E-4</v>
      </c>
      <c r="V217" s="21">
        <f>+I217/'Total x Ano'!$H$30</f>
        <v>2.1125719374823393E-3</v>
      </c>
      <c r="W217" s="21">
        <f>+J217/'Total x Ano'!$H$30</f>
        <v>6.8628058149932888E-4</v>
      </c>
      <c r="X217" s="21">
        <f>+K217/'Total x Ano'!$H$30</f>
        <v>4.8970040664803004E-3</v>
      </c>
      <c r="Y217" s="21">
        <f>+L217/'Total x Ano'!$H$30</f>
        <v>5.1128141496252368E-2</v>
      </c>
    </row>
    <row r="218" spans="1:25" x14ac:dyDescent="0.25">
      <c r="A218" s="1" t="s">
        <v>550</v>
      </c>
      <c r="B218" s="11">
        <f>+'SCC x Atuacao = Comércio'!B218+'SCC x Atuacao = Serv. Indústria'!B218</f>
        <v>180437.50550457853</v>
      </c>
      <c r="C218" s="11">
        <f>+'SCC x Atuacao = Comércio'!C218+'SCC x Atuacao = Serv. Indústria'!C218</f>
        <v>36252.130316299794</v>
      </c>
      <c r="D218" s="11">
        <f>+'SCC x Atuacao = Comércio'!D218+'SCC x Atuacao = Serv. Indústria'!D218</f>
        <v>929941.3685231905</v>
      </c>
      <c r="E218" s="11">
        <f>+'SCC x Atuacao = Comércio'!E218+'SCC x Atuacao = Serv. Indústria'!E218</f>
        <v>33049.46701175467</v>
      </c>
      <c r="F218" s="11">
        <f>+'SCC x Atuacao = Comércio'!F218+'SCC x Atuacao = Serv. Indústria'!F218</f>
        <v>512378.31502183876</v>
      </c>
      <c r="G218" s="11">
        <f>+'SCC x Atuacao = Comércio'!G218+'SCC x Atuacao = Serv. Indústria'!G218</f>
        <v>126360.06736100299</v>
      </c>
      <c r="H218" s="11">
        <f>+'SCC x Atuacao = Comércio'!H218+'SCC x Atuacao = Serv. Indústria'!H218</f>
        <v>89931.657345050844</v>
      </c>
      <c r="I218" s="11">
        <f>+'SCC x Atuacao = Comércio'!I218+'SCC x Atuacao = Serv. Indústria'!I218</f>
        <v>73593.031679220585</v>
      </c>
      <c r="J218" s="11">
        <f>+'SCC x Atuacao = Comércio'!J218+'SCC x Atuacao = Serv. Indústria'!J218</f>
        <v>972.05899754636312</v>
      </c>
      <c r="K218" s="11">
        <f>+'SCC x Atuacao = Comércio'!K218+'SCC x Atuacao = Serv. Indústria'!K218</f>
        <v>251813.00161268478</v>
      </c>
      <c r="L218" s="154">
        <f t="shared" si="6"/>
        <v>2234728.603373168</v>
      </c>
      <c r="N218" s="124" t="s">
        <v>550</v>
      </c>
      <c r="O218" s="21">
        <f>+B218/'Total x Ano'!$H$30</f>
        <v>2.2301453566883891E-3</v>
      </c>
      <c r="P218" s="21">
        <f>+C218/'Total x Ano'!$H$30</f>
        <v>4.4806383167886842E-4</v>
      </c>
      <c r="Q218" s="21">
        <f>+D218/'Total x Ano'!$H$30</f>
        <v>1.1493754689220169E-2</v>
      </c>
      <c r="R218" s="21">
        <f>+E218/'Total x Ano'!$H$30</f>
        <v>4.0848001745080948E-4</v>
      </c>
      <c r="S218" s="21">
        <f>+F218/'Total x Ano'!$H$30</f>
        <v>6.3328193155761589E-3</v>
      </c>
      <c r="T218" s="21">
        <f>+G218/'Total x Ano'!$H$30</f>
        <v>1.5617668660844034E-3</v>
      </c>
      <c r="U218" s="21">
        <f>+H218/'Total x Ano'!$H$30</f>
        <v>1.1115242780956494E-3</v>
      </c>
      <c r="V218" s="21">
        <f>+I218/'Total x Ano'!$H$30</f>
        <v>9.0958449810685704E-4</v>
      </c>
      <c r="W218" s="21">
        <f>+J218/'Total x Ano'!$H$30</f>
        <v>1.2014314062605926E-5</v>
      </c>
      <c r="X218" s="21">
        <f>+K218/'Total x Ano'!$H$30</f>
        <v>3.1123218796994781E-3</v>
      </c>
      <c r="Y218" s="21">
        <f>+L218/'Total x Ano'!$H$30</f>
        <v>2.762047504666339E-2</v>
      </c>
    </row>
    <row r="219" spans="1:25" x14ac:dyDescent="0.25">
      <c r="A219" s="1" t="s">
        <v>551</v>
      </c>
      <c r="B219" s="11">
        <f>+'SCC x Atuacao = Comércio'!B219+'SCC x Atuacao = Serv. Indústria'!B219</f>
        <v>449587.97784769523</v>
      </c>
      <c r="C219" s="11">
        <f>+'SCC x Atuacao = Comércio'!C219+'SCC x Atuacao = Serv. Indústria'!C219</f>
        <v>45217.10514603489</v>
      </c>
      <c r="D219" s="11">
        <f>+'SCC x Atuacao = Comércio'!D219+'SCC x Atuacao = Serv. Indústria'!D219</f>
        <v>1546497.3738444429</v>
      </c>
      <c r="E219" s="11">
        <f>+'SCC x Atuacao = Comércio'!E219+'SCC x Atuacao = Serv. Indústria'!E219</f>
        <v>26496.025293429469</v>
      </c>
      <c r="F219" s="11">
        <f>+'SCC x Atuacao = Comércio'!F219+'SCC x Atuacao = Serv. Indústria'!F219</f>
        <v>1112392.0810461119</v>
      </c>
      <c r="G219" s="11">
        <f>+'SCC x Atuacao = Comércio'!G219+'SCC x Atuacao = Serv. Indústria'!G219</f>
        <v>157319.74029163405</v>
      </c>
      <c r="H219" s="11">
        <f>+'SCC x Atuacao = Comércio'!H219+'SCC x Atuacao = Serv. Indústria'!H219</f>
        <v>66159.534841007611</v>
      </c>
      <c r="I219" s="11">
        <f>+'SCC x Atuacao = Comércio'!I219+'SCC x Atuacao = Serv. Indústria'!I219</f>
        <v>106213.61120753852</v>
      </c>
      <c r="J219" s="11">
        <f>+'SCC x Atuacao = Comércio'!J219+'SCC x Atuacao = Serv. Indústria'!J219</f>
        <v>32763.823210066334</v>
      </c>
      <c r="K219" s="11">
        <f>+'SCC x Atuacao = Comércio'!K219+'SCC x Atuacao = Serv. Indústria'!K219</f>
        <v>444511.69599719602</v>
      </c>
      <c r="L219" s="154">
        <f t="shared" si="6"/>
        <v>3987158.968725157</v>
      </c>
      <c r="N219" s="124" t="s">
        <v>551</v>
      </c>
      <c r="O219" s="21">
        <f>+B219/'Total x Ano'!$H$30</f>
        <v>5.5567523969927536E-3</v>
      </c>
      <c r="P219" s="21">
        <f>+C219/'Total x Ano'!$H$30</f>
        <v>5.5886782962515287E-4</v>
      </c>
      <c r="Q219" s="21">
        <f>+D219/'Total x Ano'!$H$30</f>
        <v>1.9114174338452364E-2</v>
      </c>
      <c r="R219" s="21">
        <f>+E219/'Total x Ano'!$H$30</f>
        <v>3.2748173731176114E-4</v>
      </c>
      <c r="S219" s="21">
        <f>+F219/'Total x Ano'!$H$30</f>
        <v>1.3748782590540588E-2</v>
      </c>
      <c r="T219" s="21">
        <f>+G219/'Total x Ano'!$H$30</f>
        <v>1.9444177492129451E-3</v>
      </c>
      <c r="U219" s="21">
        <f>+H219/'Total x Ano'!$H$30</f>
        <v>8.177090401119124E-4</v>
      </c>
      <c r="V219" s="21">
        <f>+I219/'Total x Ano'!$H$30</f>
        <v>1.3127636141344646E-3</v>
      </c>
      <c r="W219" s="21">
        <f>+J219/'Total x Ano'!$H$30</f>
        <v>4.0494955854637787E-4</v>
      </c>
      <c r="X219" s="21">
        <f>+K219/'Total x Ano'!$H$30</f>
        <v>5.494011303523995E-3</v>
      </c>
      <c r="Y219" s="21">
        <f>+L219/'Total x Ano'!$H$30</f>
        <v>4.9279910158452317E-2</v>
      </c>
    </row>
    <row r="220" spans="1:25" x14ac:dyDescent="0.25">
      <c r="A220" s="1" t="s">
        <v>552</v>
      </c>
      <c r="B220" s="11">
        <f>+'SCC x Atuacao = Comércio'!B220+'SCC x Atuacao = Serv. Indústria'!B220</f>
        <v>27329.581828300499</v>
      </c>
      <c r="C220" s="11">
        <f>+'SCC x Atuacao = Comércio'!C220+'SCC x Atuacao = Serv. Indústria'!C220</f>
        <v>15454.85344773926</v>
      </c>
      <c r="D220" s="11">
        <f>+'SCC x Atuacao = Comércio'!D220+'SCC x Atuacao = Serv. Indústria'!D220</f>
        <v>251299.80939901338</v>
      </c>
      <c r="E220" s="11">
        <f>+'SCC x Atuacao = Comércio'!E220+'SCC x Atuacao = Serv. Indústria'!E220</f>
        <v>4011.5814124635926</v>
      </c>
      <c r="F220" s="11">
        <f>+'SCC x Atuacao = Comércio'!F220+'SCC x Atuacao = Serv. Indústria'!F220</f>
        <v>99230.578847502751</v>
      </c>
      <c r="G220" s="11">
        <f>+'SCC x Atuacao = Comércio'!G220+'SCC x Atuacao = Serv. Indústria'!G220</f>
        <v>16090.978885376779</v>
      </c>
      <c r="H220" s="11">
        <f>+'SCC x Atuacao = Comércio'!H220+'SCC x Atuacao = Serv. Indústria'!H220</f>
        <v>15176.372955399351</v>
      </c>
      <c r="I220" s="11">
        <f>+'SCC x Atuacao = Comércio'!I220+'SCC x Atuacao = Serv. Indústria'!I220</f>
        <v>7304.7474063931004</v>
      </c>
      <c r="J220" s="11">
        <f>+'SCC x Atuacao = Comércio'!J220+'SCC x Atuacao = Serv. Indústria'!J220</f>
        <v>3653.2046249550631</v>
      </c>
      <c r="K220" s="11">
        <f>+'SCC x Atuacao = Comércio'!K220+'SCC x Atuacao = Serv. Indústria'!K220</f>
        <v>70200.291204518755</v>
      </c>
      <c r="L220" s="154">
        <f t="shared" si="6"/>
        <v>509752.00001166255</v>
      </c>
      <c r="N220" s="124" t="s">
        <v>552</v>
      </c>
      <c r="O220" s="21">
        <f>+B220/'Total x Ano'!$H$30</f>
        <v>3.3778420868865966E-4</v>
      </c>
      <c r="P220" s="21">
        <f>+C220/'Total x Ano'!$H$30</f>
        <v>1.9101666008068747E-4</v>
      </c>
      <c r="Q220" s="21">
        <f>+D220/'Total x Ano'!$H$30</f>
        <v>3.1059790008772098E-3</v>
      </c>
      <c r="R220" s="21">
        <f>+E220/'Total x Ano'!$H$30</f>
        <v>4.9581763142675008E-5</v>
      </c>
      <c r="S220" s="21">
        <f>+F220/'Total x Ano'!$H$30</f>
        <v>1.2264557417783852E-3</v>
      </c>
      <c r="T220" s="21">
        <f>+G220/'Total x Ano'!$H$30</f>
        <v>1.9887895116618844E-4</v>
      </c>
      <c r="U220" s="21">
        <f>+H220/'Total x Ano'!$H$30</f>
        <v>1.8757473721003247E-4</v>
      </c>
      <c r="V220" s="21">
        <f>+I220/'Total x Ano'!$H$30</f>
        <v>9.0284159407955008E-5</v>
      </c>
      <c r="W220" s="21">
        <f>+J220/'Total x Ano'!$H$30</f>
        <v>4.5152349610427032E-5</v>
      </c>
      <c r="X220" s="21">
        <f>+K220/'Total x Ano'!$H$30</f>
        <v>8.6765139559057862E-4</v>
      </c>
      <c r="Y220" s="21">
        <f>+L220/'Total x Ano'!$H$30</f>
        <v>6.300358967552799E-3</v>
      </c>
    </row>
    <row r="221" spans="1:25" x14ac:dyDescent="0.25">
      <c r="A221" s="1" t="s">
        <v>553</v>
      </c>
      <c r="B221" s="11">
        <f>+'SCC x Atuacao = Comércio'!B221+'SCC x Atuacao = Serv. Indústria'!B221</f>
        <v>25154.879536336553</v>
      </c>
      <c r="C221" s="11">
        <f>+'SCC x Atuacao = Comércio'!C221+'SCC x Atuacao = Serv. Indústria'!C221</f>
        <v>6030.2405935920488</v>
      </c>
      <c r="D221" s="11">
        <f>+'SCC x Atuacao = Comércio'!D221+'SCC x Atuacao = Serv. Indústria'!D221</f>
        <v>249123.98590692136</v>
      </c>
      <c r="E221" s="11">
        <f>+'SCC x Atuacao = Comércio'!E221+'SCC x Atuacao = Serv. Indústria'!E221</f>
        <v>5849.3781904842108</v>
      </c>
      <c r="F221" s="11">
        <f>+'SCC x Atuacao = Comércio'!F221+'SCC x Atuacao = Serv. Indústria'!F221</f>
        <v>99805.579043977821</v>
      </c>
      <c r="G221" s="11">
        <f>+'SCC x Atuacao = Comércio'!G221+'SCC x Atuacao = Serv. Indústria'!G221</f>
        <v>19096.463120551613</v>
      </c>
      <c r="H221" s="11">
        <f>+'SCC x Atuacao = Comércio'!H221+'SCC x Atuacao = Serv. Indústria'!H221</f>
        <v>8096.735709002176</v>
      </c>
      <c r="I221" s="11">
        <f>+'SCC x Atuacao = Comércio'!I221+'SCC x Atuacao = Serv. Indústria'!I221</f>
        <v>20174.329514926452</v>
      </c>
      <c r="J221" s="11">
        <f>+'SCC x Atuacao = Comércio'!J221+'SCC x Atuacao = Serv. Indústria'!J221</f>
        <v>503.94993917778277</v>
      </c>
      <c r="K221" s="11">
        <f>+'SCC x Atuacao = Comércio'!K221+'SCC x Atuacao = Serv. Indústria'!K221</f>
        <v>49775.98258972085</v>
      </c>
      <c r="L221" s="154">
        <f t="shared" si="6"/>
        <v>483611.52414469089</v>
      </c>
      <c r="N221" s="124" t="s">
        <v>553</v>
      </c>
      <c r="O221" s="21">
        <f>+B221/'Total x Ano'!$H$30</f>
        <v>3.1090563815510769E-4</v>
      </c>
      <c r="P221" s="21">
        <f>+C221/'Total x Ano'!$H$30</f>
        <v>7.453169462693496E-5</v>
      </c>
      <c r="Q221" s="21">
        <f>+D221/'Total x Ano'!$H$30</f>
        <v>3.0790865726966431E-3</v>
      </c>
      <c r="R221" s="21">
        <f>+E221/'Total x Ano'!$H$30</f>
        <v>7.2296297682366726E-5</v>
      </c>
      <c r="S221" s="21">
        <f>+F221/'Total x Ano'!$H$30</f>
        <v>1.2335625459579146E-3</v>
      </c>
      <c r="T221" s="21">
        <f>+G221/'Total x Ano'!$H$30</f>
        <v>2.3602570008034496E-4</v>
      </c>
      <c r="U221" s="21">
        <f>+H221/'Total x Ano'!$H$30</f>
        <v>1.000728617660151E-4</v>
      </c>
      <c r="V221" s="21">
        <f>+I221/'Total x Ano'!$H$30</f>
        <v>2.4934775708741497E-4</v>
      </c>
      <c r="W221" s="21">
        <f>+J221/'Total x Ano'!$H$30</f>
        <v>6.2286474960839574E-6</v>
      </c>
      <c r="X221" s="21">
        <f>+K221/'Total x Ano'!$H$30</f>
        <v>6.1521398301669201E-4</v>
      </c>
      <c r="Y221" s="21">
        <f>+L221/'Total x Ano'!$H$30</f>
        <v>5.9772716985655181E-3</v>
      </c>
    </row>
    <row r="222" spans="1:25" x14ac:dyDescent="0.25">
      <c r="A222" s="1" t="s">
        <v>554</v>
      </c>
      <c r="B222" s="11">
        <f>+'SCC x Atuacao = Comércio'!B222+'SCC x Atuacao = Serv. Indústria'!B222</f>
        <v>109951.14210516193</v>
      </c>
      <c r="C222" s="11">
        <f>+'SCC x Atuacao = Comércio'!C222+'SCC x Atuacao = Serv. Indústria'!C222</f>
        <v>21245.818910196627</v>
      </c>
      <c r="D222" s="11">
        <f>+'SCC x Atuacao = Comércio'!D222+'SCC x Atuacao = Serv. Indústria'!D222</f>
        <v>518350.11816903896</v>
      </c>
      <c r="E222" s="11">
        <f>+'SCC x Atuacao = Comércio'!E222+'SCC x Atuacao = Serv. Indústria'!E222</f>
        <v>11302.044521494103</v>
      </c>
      <c r="F222" s="11">
        <f>+'SCC x Atuacao = Comércio'!F222+'SCC x Atuacao = Serv. Indústria'!F222</f>
        <v>286147.70665392268</v>
      </c>
      <c r="G222" s="11">
        <f>+'SCC x Atuacao = Comércio'!G222+'SCC x Atuacao = Serv. Indústria'!G222</f>
        <v>42517.401735137122</v>
      </c>
      <c r="H222" s="11">
        <f>+'SCC x Atuacao = Comércio'!H222+'SCC x Atuacao = Serv. Indústria'!H222</f>
        <v>29034.581985400022</v>
      </c>
      <c r="I222" s="11">
        <f>+'SCC x Atuacao = Comércio'!I222+'SCC x Atuacao = Serv. Indústria'!I222</f>
        <v>35305.602590152281</v>
      </c>
      <c r="J222" s="11">
        <f>+'SCC x Atuacao = Comércio'!J222+'SCC x Atuacao = Serv. Indústria'!J222</f>
        <v>2317.8057688136741</v>
      </c>
      <c r="K222" s="11">
        <f>+'SCC x Atuacao = Comércio'!K222+'SCC x Atuacao = Serv. Indústria'!K222</f>
        <v>117625.52976767298</v>
      </c>
      <c r="L222" s="154">
        <f t="shared" si="6"/>
        <v>1173797.7522069905</v>
      </c>
      <c r="N222" s="124" t="s">
        <v>554</v>
      </c>
      <c r="O222" s="21">
        <f>+B222/'Total x Ano'!$H$30</f>
        <v>1.358958207401011E-3</v>
      </c>
      <c r="P222" s="21">
        <f>+C222/'Total x Ano'!$H$30</f>
        <v>2.6259099658421678E-4</v>
      </c>
      <c r="Q222" s="21">
        <f>+D222/'Total x Ano'!$H$30</f>
        <v>6.4066287435137871E-3</v>
      </c>
      <c r="R222" s="21">
        <f>+E222/'Total x Ano'!$H$30</f>
        <v>1.3968937356017677E-4</v>
      </c>
      <c r="S222" s="21">
        <f>+F222/'Total x Ano'!$H$30</f>
        <v>3.5366869960695843E-3</v>
      </c>
      <c r="T222" s="21">
        <f>+G222/'Total x Ano'!$H$30</f>
        <v>5.255004262717703E-4</v>
      </c>
      <c r="U222" s="21">
        <f>+H222/'Total x Ano'!$H$30</f>
        <v>3.5885742277946294E-4</v>
      </c>
      <c r="V222" s="21">
        <f>+I222/'Total x Ano'!$H$30</f>
        <v>4.3636507532806564E-4</v>
      </c>
      <c r="W222" s="21">
        <f>+J222/'Total x Ano'!$H$30</f>
        <v>2.8647280168114577E-5</v>
      </c>
      <c r="X222" s="21">
        <f>+K222/'Total x Ano'!$H$30</f>
        <v>1.4538109929298014E-3</v>
      </c>
      <c r="Y222" s="21">
        <f>+L222/'Total x Ano'!$H$30</f>
        <v>1.4507735514605992E-2</v>
      </c>
    </row>
    <row r="223" spans="1:25" x14ac:dyDescent="0.25">
      <c r="A223" s="1" t="s">
        <v>555</v>
      </c>
      <c r="B223" s="11">
        <f>+'SCC x Atuacao = Comércio'!B223+'SCC x Atuacao = Serv. Indústria'!B223</f>
        <v>76991.369089537489</v>
      </c>
      <c r="C223" s="11">
        <f>+'SCC x Atuacao = Comércio'!C223+'SCC x Atuacao = Serv. Indústria'!C223</f>
        <v>34170.621418512608</v>
      </c>
      <c r="D223" s="11">
        <f>+'SCC x Atuacao = Comércio'!D223+'SCC x Atuacao = Serv. Indústria'!D223</f>
        <v>1514681.6774172827</v>
      </c>
      <c r="E223" s="11">
        <f>+'SCC x Atuacao = Comércio'!E223+'SCC x Atuacao = Serv. Indústria'!E223</f>
        <v>5706.8809261384631</v>
      </c>
      <c r="F223" s="11">
        <f>+'SCC x Atuacao = Comércio'!F223+'SCC x Atuacao = Serv. Indústria'!F223</f>
        <v>616665.94535221206</v>
      </c>
      <c r="G223" s="11">
        <f>+'SCC x Atuacao = Comércio'!G223+'SCC x Atuacao = Serv. Indústria'!G223</f>
        <v>92933.672703045057</v>
      </c>
      <c r="H223" s="11">
        <f>+'SCC x Atuacao = Comércio'!H223+'SCC x Atuacao = Serv. Indústria'!H223</f>
        <v>28274.947009875472</v>
      </c>
      <c r="I223" s="11">
        <f>+'SCC x Atuacao = Comércio'!I223+'SCC x Atuacao = Serv. Indústria'!I223</f>
        <v>20683.556843898659</v>
      </c>
      <c r="J223" s="11">
        <f>+'SCC x Atuacao = Comércio'!J223+'SCC x Atuacao = Serv. Indústria'!J223</f>
        <v>19345.726528268671</v>
      </c>
      <c r="K223" s="11">
        <f>+'SCC x Atuacao = Comércio'!K223+'SCC x Atuacao = Serv. Indústria'!K223</f>
        <v>301812.55496911419</v>
      </c>
      <c r="L223" s="154">
        <f t="shared" si="6"/>
        <v>2711266.9522578856</v>
      </c>
      <c r="N223" s="124" t="s">
        <v>555</v>
      </c>
      <c r="O223" s="21">
        <f>+B223/'Total x Ano'!$H$30</f>
        <v>9.5158677681762306E-4</v>
      </c>
      <c r="P223" s="21">
        <f>+C223/'Total x Ano'!$H$30</f>
        <v>4.2233709936606849E-4</v>
      </c>
      <c r="Q223" s="21">
        <f>+D223/'Total x Ano'!$H$30</f>
        <v>1.8720943300047001E-2</v>
      </c>
      <c r="R223" s="21">
        <f>+E223/'Total x Ano'!$H$30</f>
        <v>7.0535080625343046E-5</v>
      </c>
      <c r="S223" s="21">
        <f>+F223/'Total x Ano'!$H$30</f>
        <v>7.62177847010967E-3</v>
      </c>
      <c r="T223" s="21">
        <f>+G223/'Total x Ano'!$H$30</f>
        <v>1.1486281528838549E-3</v>
      </c>
      <c r="U223" s="21">
        <f>+H223/'Total x Ano'!$H$30</f>
        <v>3.4946859638936863E-4</v>
      </c>
      <c r="V223" s="21">
        <f>+I223/'Total x Ano'!$H$30</f>
        <v>2.5564163130181651E-4</v>
      </c>
      <c r="W223" s="21">
        <f>+J223/'Total x Ano'!$H$30</f>
        <v>2.3910650985854498E-4</v>
      </c>
      <c r="X223" s="21">
        <f>+K223/'Total x Ano'!$H$30</f>
        <v>3.7302991203098292E-3</v>
      </c>
      <c r="Y223" s="21">
        <f>+L223/'Total x Ano'!$H$30</f>
        <v>3.3510324737709124E-2</v>
      </c>
    </row>
    <row r="224" spans="1:25" x14ac:dyDescent="0.25">
      <c r="A224" s="1" t="s">
        <v>95</v>
      </c>
      <c r="B224" s="11">
        <f>+'SCC x Atuacao = Comércio'!B224+'SCC x Atuacao = Serv. Indústria'!B224</f>
        <v>4968661.6721138861</v>
      </c>
      <c r="C224" s="11">
        <f>+'SCC x Atuacao = Comércio'!C224+'SCC x Atuacao = Serv. Indústria'!C224</f>
        <v>1555926.3868402881</v>
      </c>
      <c r="D224" s="11">
        <f>+'SCC x Atuacao = Comércio'!D224+'SCC x Atuacao = Serv. Indústria'!D224</f>
        <v>32950318.811256722</v>
      </c>
      <c r="E224" s="11">
        <f>+'SCC x Atuacao = Comércio'!E224+'SCC x Atuacao = Serv. Indústria'!E224</f>
        <v>2122866.0882156286</v>
      </c>
      <c r="F224" s="11">
        <f>+'SCC x Atuacao = Comércio'!F224+'SCC x Atuacao = Serv. Indústria'!F224</f>
        <v>20570289.188929323</v>
      </c>
      <c r="G224" s="11">
        <f>+'SCC x Atuacao = Comércio'!G224+'SCC x Atuacao = Serv. Indústria'!G224</f>
        <v>2636606.7252611746</v>
      </c>
      <c r="H224" s="11">
        <f>+'SCC x Atuacao = Comércio'!H224+'SCC x Atuacao = Serv. Indústria'!H224</f>
        <v>1150029.5260152763</v>
      </c>
      <c r="I224" s="11">
        <f>+'SCC x Atuacao = Comércio'!I224+'SCC x Atuacao = Serv. Indústria'!I224</f>
        <v>2700800.7156405528</v>
      </c>
      <c r="J224" s="11">
        <f>+'SCC x Atuacao = Comércio'!J224+'SCC x Atuacao = Serv. Indústria'!J224</f>
        <v>581485.92038463335</v>
      </c>
      <c r="K224" s="11">
        <f>+'SCC x Atuacao = Comércio'!K224+'SCC x Atuacao = Serv. Indústria'!K224</f>
        <v>11671420.762046149</v>
      </c>
      <c r="L224" s="154">
        <f t="shared" si="6"/>
        <v>80908405.796703622</v>
      </c>
      <c r="N224" s="124" t="s">
        <v>95</v>
      </c>
      <c r="O224" s="21">
        <f>+B224/'Total x Ano'!$H$30</f>
        <v>6.1410945169263487E-2</v>
      </c>
      <c r="P224" s="21">
        <f>+C224/'Total x Ano'!$H$30</f>
        <v>1.923071368814042E-2</v>
      </c>
      <c r="Q224" s="21">
        <f>+D224/'Total x Ano'!$H$30</f>
        <v>0.40725457987702912</v>
      </c>
      <c r="R224" s="21">
        <f>+E224/'Total x Ano'!$H$30</f>
        <v>2.6237892927339308E-2</v>
      </c>
      <c r="S224" s="21">
        <f>+F224/'Total x Ano'!$H$30</f>
        <v>0.25424168213888354</v>
      </c>
      <c r="T224" s="21">
        <f>+G224/'Total x Ano'!$H$30</f>
        <v>3.2587550073426307E-2</v>
      </c>
      <c r="U224" s="21">
        <f>+H224/'Total x Ano'!$H$30</f>
        <v>1.421396843369927E-2</v>
      </c>
      <c r="V224" s="21">
        <f>+I224/'Total x Ano'!$H$30</f>
        <v>3.3380965661674047E-2</v>
      </c>
      <c r="W224" s="21">
        <f>+J224/'Total x Ano'!$H$30</f>
        <v>7.1869654908998876E-3</v>
      </c>
      <c r="X224" s="21">
        <f>+K224/'Total x Ano'!$H$30</f>
        <v>0.14425473653964477</v>
      </c>
      <c r="Y224" s="21">
        <f>+L224/'Total x Ano'!$H$30</f>
        <v>1</v>
      </c>
    </row>
    <row r="225" spans="1:25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54"/>
    </row>
    <row r="226" spans="1:25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54"/>
    </row>
    <row r="227" spans="1:25" s="124" customFormat="1" x14ac:dyDescent="0.25">
      <c r="B227" s="124">
        <v>2014</v>
      </c>
      <c r="C227" s="124">
        <v>2014</v>
      </c>
      <c r="D227" s="124">
        <v>2014</v>
      </c>
      <c r="E227" s="124">
        <v>2014</v>
      </c>
      <c r="F227" s="124">
        <v>2014</v>
      </c>
      <c r="G227" s="124">
        <v>2014</v>
      </c>
      <c r="H227" s="124">
        <v>2014</v>
      </c>
      <c r="I227" s="124">
        <v>2014</v>
      </c>
      <c r="J227" s="124">
        <v>2014</v>
      </c>
      <c r="K227" s="124">
        <v>2014</v>
      </c>
      <c r="L227" s="124">
        <v>2014</v>
      </c>
      <c r="O227" s="16">
        <v>2014</v>
      </c>
      <c r="P227" s="124">
        <v>2014</v>
      </c>
      <c r="Q227" s="124">
        <v>2014</v>
      </c>
      <c r="R227" s="124">
        <v>2014</v>
      </c>
      <c r="S227" s="124">
        <v>2014</v>
      </c>
      <c r="T227" s="124">
        <v>2014</v>
      </c>
      <c r="U227" s="124">
        <v>2014</v>
      </c>
      <c r="V227" s="124">
        <v>2014</v>
      </c>
      <c r="W227" s="124">
        <v>2014</v>
      </c>
      <c r="X227" s="124">
        <v>2014</v>
      </c>
      <c r="Y227" s="124">
        <v>2014</v>
      </c>
    </row>
    <row r="228" spans="1:25" x14ac:dyDescent="0.25">
      <c r="A228" s="1"/>
      <c r="B228" s="1" t="s">
        <v>780</v>
      </c>
      <c r="C228" s="1" t="s">
        <v>782</v>
      </c>
      <c r="D228" s="1" t="s">
        <v>23</v>
      </c>
      <c r="E228" s="1" t="s">
        <v>787</v>
      </c>
      <c r="F228" s="1" t="s">
        <v>788</v>
      </c>
      <c r="G228" s="1" t="s">
        <v>791</v>
      </c>
      <c r="H228" s="1" t="s">
        <v>25</v>
      </c>
      <c r="I228" s="1" t="s">
        <v>24</v>
      </c>
      <c r="J228" s="1" t="s">
        <v>35</v>
      </c>
      <c r="K228" s="1" t="s">
        <v>795</v>
      </c>
      <c r="L228" s="156" t="s">
        <v>935</v>
      </c>
      <c r="N228" s="124"/>
      <c r="O228" s="124" t="s">
        <v>780</v>
      </c>
      <c r="P228" s="124" t="s">
        <v>782</v>
      </c>
      <c r="Q228" s="124" t="s">
        <v>23</v>
      </c>
      <c r="R228" s="124" t="s">
        <v>787</v>
      </c>
      <c r="S228" s="124" t="s">
        <v>788</v>
      </c>
      <c r="T228" s="124" t="s">
        <v>791</v>
      </c>
      <c r="U228" s="124" t="s">
        <v>25</v>
      </c>
      <c r="V228" s="124" t="s">
        <v>24</v>
      </c>
      <c r="W228" s="124" t="s">
        <v>35</v>
      </c>
      <c r="X228" s="124" t="s">
        <v>795</v>
      </c>
      <c r="Y228" s="124" t="s">
        <v>935</v>
      </c>
    </row>
    <row r="229" spans="1:25" x14ac:dyDescent="0.25">
      <c r="A229" s="1" t="s">
        <v>529</v>
      </c>
      <c r="B229" s="11">
        <f>+'SCC x Atuacao = Comércio'!B229+'SCC x Atuacao = Serv. Indústria'!B229</f>
        <v>19319.488433451988</v>
      </c>
      <c r="C229" s="11">
        <f>+'SCC x Atuacao = Comércio'!C229+'SCC x Atuacao = Serv. Indústria'!C229</f>
        <v>1999.4233936346986</v>
      </c>
      <c r="D229" s="11">
        <f>+'SCC x Atuacao = Comércio'!D229+'SCC x Atuacao = Serv. Indústria'!D229</f>
        <v>142770.33396171467</v>
      </c>
      <c r="E229" s="11">
        <f>+'SCC x Atuacao = Comércio'!E229+'SCC x Atuacao = Serv. Indústria'!E229</f>
        <v>816.846453552958</v>
      </c>
      <c r="F229" s="11">
        <f>+'SCC x Atuacao = Comércio'!F229+'SCC x Atuacao = Serv. Indústria'!F229</f>
        <v>74572.236507235342</v>
      </c>
      <c r="G229" s="11">
        <f>+'SCC x Atuacao = Comércio'!G229+'SCC x Atuacao = Serv. Indústria'!G229</f>
        <v>8814.3808621823355</v>
      </c>
      <c r="H229" s="11">
        <f>+'SCC x Atuacao = Comércio'!H229+'SCC x Atuacao = Serv. Indústria'!H229</f>
        <v>2306.2091912479573</v>
      </c>
      <c r="I229" s="11">
        <f>+'SCC x Atuacao = Comércio'!I229+'SCC x Atuacao = Serv. Indústria'!I229</f>
        <v>5580.3173400688529</v>
      </c>
      <c r="J229" s="11">
        <f>+'SCC x Atuacao = Comércio'!J229+'SCC x Atuacao = Serv. Indústria'!J229</f>
        <v>1240.5851325745534</v>
      </c>
      <c r="K229" s="11">
        <f>+'SCC x Atuacao = Comércio'!K229+'SCC x Atuacao = Serv. Indústria'!K229</f>
        <v>17658.829605326995</v>
      </c>
      <c r="L229" s="154">
        <f>SUM(B229:K229)</f>
        <v>275078.65088099032</v>
      </c>
      <c r="N229" s="124" t="s">
        <v>529</v>
      </c>
      <c r="O229" s="21">
        <f>+B229/'Total x Ano'!$I$30</f>
        <v>2.3537235422725882E-4</v>
      </c>
      <c r="P229" s="21">
        <f>+C229/'Total x Ano'!$I$30</f>
        <v>2.4359288439645617E-5</v>
      </c>
      <c r="Q229" s="21">
        <f>+D229/'Total x Ano'!$I$30</f>
        <v>1.7393933454363409E-3</v>
      </c>
      <c r="R229" s="21">
        <f>+E229/'Total x Ano'!$I$30</f>
        <v>9.9517683129766794E-6</v>
      </c>
      <c r="S229" s="21">
        <f>+F229/'Total x Ano'!$I$30</f>
        <v>9.0852524005283414E-4</v>
      </c>
      <c r="T229" s="21">
        <f>+G229/'Total x Ano'!$I$30</f>
        <v>1.0738698292834937E-4</v>
      </c>
      <c r="U229" s="21">
        <f>+H229/'Total x Ano'!$I$30</f>
        <v>2.809690787384809E-5</v>
      </c>
      <c r="V229" s="21">
        <f>+I229/'Total x Ano'!$I$30</f>
        <v>6.7985880381435878E-5</v>
      </c>
      <c r="W229" s="21">
        <f>+J229/'Total x Ano'!$I$30</f>
        <v>1.5114243023526812E-5</v>
      </c>
      <c r="X229" s="21">
        <f>+K229/'Total x Ano'!$I$30</f>
        <v>2.1514028756097704E-4</v>
      </c>
      <c r="Y229" s="21">
        <f>+L229/'Total x Ano'!$I$30</f>
        <v>3.3513262982371927E-3</v>
      </c>
    </row>
    <row r="230" spans="1:25" x14ac:dyDescent="0.25">
      <c r="A230" s="1" t="s">
        <v>530</v>
      </c>
      <c r="B230" s="11">
        <f>+'SCC x Atuacao = Comércio'!B230+'SCC x Atuacao = Serv. Indústria'!B230</f>
        <v>6239.2309411600127</v>
      </c>
      <c r="C230" s="11">
        <f>+'SCC x Atuacao = Comércio'!C230+'SCC x Atuacao = Serv. Indústria'!C230</f>
        <v>3449.216294801774</v>
      </c>
      <c r="D230" s="11">
        <f>+'SCC x Atuacao = Comércio'!D230+'SCC x Atuacao = Serv. Indústria'!D230</f>
        <v>46097.101556677582</v>
      </c>
      <c r="E230" s="11">
        <f>+'SCC x Atuacao = Comércio'!E230+'SCC x Atuacao = Serv. Indústria'!E230</f>
        <v>33.237212271514693</v>
      </c>
      <c r="F230" s="11">
        <f>+'SCC x Atuacao = Comércio'!F230+'SCC x Atuacao = Serv. Indústria'!F230</f>
        <v>17495.101718887472</v>
      </c>
      <c r="G230" s="11">
        <f>+'SCC x Atuacao = Comércio'!G230+'SCC x Atuacao = Serv. Indústria'!G230</f>
        <v>1836.4110072641467</v>
      </c>
      <c r="H230" s="11">
        <f>+'SCC x Atuacao = Comércio'!H230+'SCC x Atuacao = Serv. Indústria'!H230</f>
        <v>2364.9184842455224</v>
      </c>
      <c r="I230" s="11">
        <f>+'SCC x Atuacao = Comércio'!I230+'SCC x Atuacao = Serv. Indústria'!I230</f>
        <v>2266.8230311035377</v>
      </c>
      <c r="J230" s="11">
        <f>+'SCC x Atuacao = Comércio'!J230+'SCC x Atuacao = Serv. Indústria'!J230</f>
        <v>10148.351259800964</v>
      </c>
      <c r="K230" s="11">
        <f>+'SCC x Atuacao = Comércio'!K230+'SCC x Atuacao = Serv. Indústria'!K230</f>
        <v>2475.0192480878522</v>
      </c>
      <c r="L230" s="154">
        <f t="shared" ref="L230:L256" si="7">SUM(B230:K230)</f>
        <v>92405.410754300392</v>
      </c>
      <c r="N230" s="124" t="s">
        <v>530</v>
      </c>
      <c r="O230" s="21">
        <f>+B230/'Total x Ano'!$I$30</f>
        <v>7.6013528010689159E-5</v>
      </c>
      <c r="P230" s="21">
        <f>+C230/'Total x Ano'!$I$30</f>
        <v>4.2022342482981352E-5</v>
      </c>
      <c r="Q230" s="21">
        <f>+D230/'Total x Ano'!$I$30</f>
        <v>5.6160820995970729E-4</v>
      </c>
      <c r="R230" s="21">
        <f>+E230/'Total x Ano'!$I$30</f>
        <v>4.0493416413406152E-7</v>
      </c>
      <c r="S230" s="21">
        <f>+F230/'Total x Ano'!$I$30</f>
        <v>2.1314556507043758E-4</v>
      </c>
      <c r="T230" s="21">
        <f>+G230/'Total x Ano'!$I$30</f>
        <v>2.2373282998538572E-5</v>
      </c>
      <c r="U230" s="21">
        <f>+H230/'Total x Ano'!$I$30</f>
        <v>2.8812172387991636E-5</v>
      </c>
      <c r="V230" s="21">
        <f>+I230/'Total x Ano'!$I$30</f>
        <v>2.7617060114467877E-5</v>
      </c>
      <c r="W230" s="21">
        <f>+J230/'Total x Ano'!$I$30</f>
        <v>1.2363895326589249E-4</v>
      </c>
      <c r="X230" s="21">
        <f>+K230/'Total x Ano'!$I$30</f>
        <v>3.0153547242561644E-5</v>
      </c>
      <c r="Y230" s="21">
        <f>+L230/'Total x Ano'!$I$30</f>
        <v>1.1257895956974019E-3</v>
      </c>
    </row>
    <row r="231" spans="1:25" x14ac:dyDescent="0.25">
      <c r="A231" s="1" t="s">
        <v>531</v>
      </c>
      <c r="B231" s="11">
        <f>+'SCC x Atuacao = Comércio'!B231+'SCC x Atuacao = Serv. Indústria'!B231</f>
        <v>69967.133336915693</v>
      </c>
      <c r="C231" s="11">
        <f>+'SCC x Atuacao = Comércio'!C231+'SCC x Atuacao = Serv. Indústria'!C231</f>
        <v>46392.976721605824</v>
      </c>
      <c r="D231" s="11">
        <f>+'SCC x Atuacao = Comércio'!D231+'SCC x Atuacao = Serv. Indústria'!D231</f>
        <v>350674.09109132719</v>
      </c>
      <c r="E231" s="11">
        <f>+'SCC x Atuacao = Comércio'!E231+'SCC x Atuacao = Serv. Indústria'!E231</f>
        <v>1692.7695591277461</v>
      </c>
      <c r="F231" s="11">
        <f>+'SCC x Atuacao = Comércio'!F231+'SCC x Atuacao = Serv. Indústria'!F231</f>
        <v>134571.86451143379</v>
      </c>
      <c r="G231" s="11">
        <f>+'SCC x Atuacao = Comércio'!G231+'SCC x Atuacao = Serv. Indústria'!G231</f>
        <v>13635.476991047422</v>
      </c>
      <c r="H231" s="11">
        <f>+'SCC x Atuacao = Comércio'!H231+'SCC x Atuacao = Serv. Indústria'!H231</f>
        <v>8168.8312527677554</v>
      </c>
      <c r="I231" s="11">
        <f>+'SCC x Atuacao = Comércio'!I231+'SCC x Atuacao = Serv. Indústria'!I231</f>
        <v>8674.4671241930591</v>
      </c>
      <c r="J231" s="11">
        <f>+'SCC x Atuacao = Comércio'!J231+'SCC x Atuacao = Serv. Indústria'!J231</f>
        <v>128.77675902393756</v>
      </c>
      <c r="K231" s="11">
        <f>+'SCC x Atuacao = Comércio'!K231+'SCC x Atuacao = Serv. Indústria'!K231</f>
        <v>50180.616770722903</v>
      </c>
      <c r="L231" s="154">
        <f t="shared" si="7"/>
        <v>684087.00411816523</v>
      </c>
      <c r="N231" s="124" t="s">
        <v>531</v>
      </c>
      <c r="O231" s="21">
        <f>+B231/'Total x Ano'!$I$30</f>
        <v>8.5242054668110197E-4</v>
      </c>
      <c r="P231" s="21">
        <f>+C231/'Total x Ano'!$I$30</f>
        <v>5.6521290344661943E-4</v>
      </c>
      <c r="Q231" s="21">
        <f>+D231/'Total x Ano'!$I$30</f>
        <v>4.2723173893027301E-3</v>
      </c>
      <c r="R231" s="21">
        <f>+E231/'Total x Ano'!$I$30</f>
        <v>2.0623276732640965E-5</v>
      </c>
      <c r="S231" s="21">
        <f>+F231/'Total x Ano'!$I$30</f>
        <v>1.6395101077295092E-3</v>
      </c>
      <c r="T231" s="21">
        <f>+G231/'Total x Ano'!$I$30</f>
        <v>1.6612315235207272E-4</v>
      </c>
      <c r="U231" s="21">
        <f>+H231/'Total x Ano'!$I$30</f>
        <v>9.9522150903330386E-5</v>
      </c>
      <c r="V231" s="21">
        <f>+I231/'Total x Ano'!$I$30</f>
        <v>1.0568239193916718E-4</v>
      </c>
      <c r="W231" s="21">
        <f>+J231/'Total x Ano'!$I$30</f>
        <v>1.5689074296986822E-6</v>
      </c>
      <c r="X231" s="21">
        <f>+K231/'Total x Ano'!$I$30</f>
        <v>6.1135831554679084E-4</v>
      </c>
      <c r="Y231" s="21">
        <f>+L231/'Total x Ano'!$I$30</f>
        <v>8.3343391420636608E-3</v>
      </c>
    </row>
    <row r="232" spans="1:25" x14ac:dyDescent="0.25">
      <c r="A232" s="1" t="s">
        <v>532</v>
      </c>
      <c r="B232" s="11">
        <f>+'SCC x Atuacao = Comércio'!B232+'SCC x Atuacao = Serv. Indústria'!B232</f>
        <v>1611.1258704603347</v>
      </c>
      <c r="C232" s="11">
        <f>+'SCC x Atuacao = Comércio'!C232+'SCC x Atuacao = Serv. Indústria'!C232</f>
        <v>121.36367274093575</v>
      </c>
      <c r="D232" s="11">
        <f>+'SCC x Atuacao = Comércio'!D232+'SCC x Atuacao = Serv. Indústria'!D232</f>
        <v>43051.414467224946</v>
      </c>
      <c r="E232" s="11">
        <f>+'SCC x Atuacao = Comércio'!E232+'SCC x Atuacao = Serv. Indústria'!E232</f>
        <v>0</v>
      </c>
      <c r="F232" s="11">
        <f>+'SCC x Atuacao = Comércio'!F232+'SCC x Atuacao = Serv. Indústria'!F232</f>
        <v>14991.991200221992</v>
      </c>
      <c r="G232" s="11">
        <f>+'SCC x Atuacao = Comércio'!G232+'SCC x Atuacao = Serv. Indústria'!G232</f>
        <v>3576.7172315976395</v>
      </c>
      <c r="H232" s="11">
        <f>+'SCC x Atuacao = Comércio'!H232+'SCC x Atuacao = Serv. Indústria'!H232</f>
        <v>4261.4816950813592</v>
      </c>
      <c r="I232" s="11">
        <f>+'SCC x Atuacao = Comércio'!I232+'SCC x Atuacao = Serv. Indústria'!I232</f>
        <v>2438.7808149685529</v>
      </c>
      <c r="J232" s="11">
        <f>+'SCC x Atuacao = Comércio'!J232+'SCC x Atuacao = Serv. Indústria'!J232</f>
        <v>363.81277246448275</v>
      </c>
      <c r="K232" s="11">
        <f>+'SCC x Atuacao = Comércio'!K232+'SCC x Atuacao = Serv. Indústria'!K232</f>
        <v>5657.522627210069</v>
      </c>
      <c r="L232" s="154">
        <f t="shared" si="7"/>
        <v>76074.210351970323</v>
      </c>
      <c r="N232" s="124" t="s">
        <v>532</v>
      </c>
      <c r="O232" s="21">
        <f>+B232/'Total x Ano'!$I$30</f>
        <v>1.9628598883088177E-5</v>
      </c>
      <c r="P232" s="21">
        <f>+C232/'Total x Ano'!$I$30</f>
        <v>1.4785926381590303E-6</v>
      </c>
      <c r="Q232" s="21">
        <f>+D232/'Total x Ano'!$I$30</f>
        <v>5.2450212700345456E-4</v>
      </c>
      <c r="R232" s="21">
        <f>+E232/'Total x Ano'!$I$30</f>
        <v>0</v>
      </c>
      <c r="S232" s="21">
        <f>+F232/'Total x Ano'!$I$30</f>
        <v>1.8264977747757544E-4</v>
      </c>
      <c r="T232" s="21">
        <f>+G232/'Total x Ano'!$I$30</f>
        <v>4.3575706370601729E-5</v>
      </c>
      <c r="U232" s="21">
        <f>+H232/'Total x Ano'!$I$30</f>
        <v>5.1918299106248524E-5</v>
      </c>
      <c r="V232" s="21">
        <f>+I232/'Total x Ano'!$I$30</f>
        <v>2.971204873465977E-5</v>
      </c>
      <c r="W232" s="21">
        <f>+J232/'Total x Ano'!$I$30</f>
        <v>4.4323880028127014E-6</v>
      </c>
      <c r="X232" s="21">
        <f>+K232/'Total x Ano'!$I$30</f>
        <v>6.8926484489863224E-5</v>
      </c>
      <c r="Y232" s="21">
        <f>+L232/'Total x Ano'!$I$30</f>
        <v>9.2682402270646326E-4</v>
      </c>
    </row>
    <row r="233" spans="1:25" x14ac:dyDescent="0.25">
      <c r="A233" s="1" t="s">
        <v>533</v>
      </c>
      <c r="B233" s="11">
        <f>+'SCC x Atuacao = Comércio'!B233+'SCC x Atuacao = Serv. Indústria'!B233</f>
        <v>45446.794918101485</v>
      </c>
      <c r="C233" s="11">
        <f>+'SCC x Atuacao = Comércio'!C233+'SCC x Atuacao = Serv. Indústria'!C233</f>
        <v>22788.119415847057</v>
      </c>
      <c r="D233" s="11">
        <f>+'SCC x Atuacao = Comércio'!D233+'SCC x Atuacao = Serv. Indústria'!D233</f>
        <v>279193.39242890966</v>
      </c>
      <c r="E233" s="11">
        <f>+'SCC x Atuacao = Comércio'!E233+'SCC x Atuacao = Serv. Indústria'!E233</f>
        <v>3303.0298161166506</v>
      </c>
      <c r="F233" s="11">
        <f>+'SCC x Atuacao = Comércio'!F233+'SCC x Atuacao = Serv. Indústria'!F233</f>
        <v>200672.01153124651</v>
      </c>
      <c r="G233" s="11">
        <f>+'SCC x Atuacao = Comércio'!G233+'SCC x Atuacao = Serv. Indústria'!G233</f>
        <v>36003.089092573406</v>
      </c>
      <c r="H233" s="11">
        <f>+'SCC x Atuacao = Comércio'!H233+'SCC x Atuacao = Serv. Indústria'!H233</f>
        <v>36272.494684837555</v>
      </c>
      <c r="I233" s="11">
        <f>+'SCC x Atuacao = Comércio'!I233+'SCC x Atuacao = Serv. Indústria'!I233</f>
        <v>15651.28350143251</v>
      </c>
      <c r="J233" s="11">
        <f>+'SCC x Atuacao = Comércio'!J233+'SCC x Atuacao = Serv. Indústria'!J233</f>
        <v>75767.820166519523</v>
      </c>
      <c r="K233" s="11">
        <f>+'SCC x Atuacao = Comércio'!K233+'SCC x Atuacao = Serv. Indústria'!K233</f>
        <v>75368.399276589058</v>
      </c>
      <c r="L233" s="154">
        <f t="shared" si="7"/>
        <v>790466.43483217328</v>
      </c>
      <c r="N233" s="124" t="s">
        <v>533</v>
      </c>
      <c r="O233" s="21">
        <f>+B233/'Total x Ano'!$I$30</f>
        <v>5.5368542230316471E-4</v>
      </c>
      <c r="P233" s="21">
        <f>+C233/'Total x Ano'!$I$30</f>
        <v>2.7763122889074596E-4</v>
      </c>
      <c r="Q233" s="21">
        <f>+D233/'Total x Ano'!$I$30</f>
        <v>3.4014568391418643E-3</v>
      </c>
      <c r="R233" s="21">
        <f>+E233/'Total x Ano'!$I$30</f>
        <v>4.0241329711197394E-5</v>
      </c>
      <c r="S233" s="21">
        <f>+F233/'Total x Ano'!$I$30</f>
        <v>2.4448185542969699E-3</v>
      </c>
      <c r="T233" s="21">
        <f>+G233/'Total x Ano'!$I$30</f>
        <v>4.3863127475464919E-4</v>
      </c>
      <c r="U233" s="21">
        <f>+H233/'Total x Ano'!$I$30</f>
        <v>4.4191348529100096E-4</v>
      </c>
      <c r="V233" s="21">
        <f>+I233/'Total x Ano'!$I$30</f>
        <v>1.9068203886971104E-4</v>
      </c>
      <c r="W233" s="21">
        <f>+J233/'Total x Ano'!$I$30</f>
        <v>9.2309122307721362E-4</v>
      </c>
      <c r="X233" s="21">
        <f>+K233/'Total x Ano'!$I$30</f>
        <v>9.1822501580085037E-4</v>
      </c>
      <c r="Y233" s="21">
        <f>+L233/'Total x Ano'!$I$30</f>
        <v>9.6303764121373654E-3</v>
      </c>
    </row>
    <row r="234" spans="1:25" x14ac:dyDescent="0.25">
      <c r="A234" s="1" t="s">
        <v>534</v>
      </c>
      <c r="B234" s="11">
        <f>+'SCC x Atuacao = Comércio'!B234+'SCC x Atuacao = Serv. Indústria'!B234</f>
        <v>3333.1042885676734</v>
      </c>
      <c r="C234" s="11">
        <f>+'SCC x Atuacao = Comércio'!C234+'SCC x Atuacao = Serv. Indústria'!C234</f>
        <v>2256.4132314577673</v>
      </c>
      <c r="D234" s="11">
        <f>+'SCC x Atuacao = Comércio'!D234+'SCC x Atuacao = Serv. Indústria'!D234</f>
        <v>38634.655938261451</v>
      </c>
      <c r="E234" s="11">
        <f>+'SCC x Atuacao = Comércio'!E234+'SCC x Atuacao = Serv. Indústria'!E234</f>
        <v>304.03739925368063</v>
      </c>
      <c r="F234" s="11">
        <f>+'SCC x Atuacao = Comércio'!F234+'SCC x Atuacao = Serv. Indústria'!F234</f>
        <v>13526.269293761196</v>
      </c>
      <c r="G234" s="11">
        <f>+'SCC x Atuacao = Comércio'!G234+'SCC x Atuacao = Serv. Indústria'!G234</f>
        <v>2671.7844786215637</v>
      </c>
      <c r="H234" s="11">
        <f>+'SCC x Atuacao = Comércio'!H234+'SCC x Atuacao = Serv. Indústria'!H234</f>
        <v>1502.4268623529467</v>
      </c>
      <c r="I234" s="11">
        <f>+'SCC x Atuacao = Comércio'!I234+'SCC x Atuacao = Serv. Indústria'!I234</f>
        <v>149.77149652604464</v>
      </c>
      <c r="J234" s="11">
        <f>+'SCC x Atuacao = Comércio'!J234+'SCC x Atuacao = Serv. Indústria'!J234</f>
        <v>153.73357371623953</v>
      </c>
      <c r="K234" s="11">
        <f>+'SCC x Atuacao = Comércio'!K234+'SCC x Atuacao = Serv. Indústria'!K234</f>
        <v>4967.7466202283194</v>
      </c>
      <c r="L234" s="154">
        <f t="shared" si="7"/>
        <v>67499.943182746894</v>
      </c>
      <c r="N234" s="124" t="s">
        <v>534</v>
      </c>
      <c r="O234" s="21">
        <f>+B234/'Total x Ano'!$I$30</f>
        <v>4.0607731720615156E-5</v>
      </c>
      <c r="P234" s="21">
        <f>+C234/'Total x Ano'!$I$30</f>
        <v>2.7490235894556522E-5</v>
      </c>
      <c r="Q234" s="21">
        <f>+D234/'Total x Ano'!$I$30</f>
        <v>4.7069206590393757E-4</v>
      </c>
      <c r="R234" s="21">
        <f>+E234/'Total x Ano'!$I$30</f>
        <v>3.7041352664163273E-6</v>
      </c>
      <c r="S234" s="21">
        <f>+F234/'Total x Ano'!$I$30</f>
        <v>1.647926578672659E-4</v>
      </c>
      <c r="T234" s="21">
        <f>+G234/'Total x Ano'!$I$30</f>
        <v>3.255076887191893E-5</v>
      </c>
      <c r="U234" s="21">
        <f>+H234/'Total x Ano'!$I$30</f>
        <v>1.8304301838239749E-5</v>
      </c>
      <c r="V234" s="21">
        <f>+I234/'Total x Ano'!$I$30</f>
        <v>1.824689605778347E-6</v>
      </c>
      <c r="W234" s="21">
        <f>+J234/'Total x Ano'!$I$30</f>
        <v>1.8729602128960567E-6</v>
      </c>
      <c r="X234" s="21">
        <f>+K234/'Total x Ano'!$I$30</f>
        <v>6.0522835334658169E-5</v>
      </c>
      <c r="Y234" s="21">
        <f>+L234/'Total x Ano'!$I$30</f>
        <v>8.2236238251628285E-4</v>
      </c>
    </row>
    <row r="235" spans="1:25" x14ac:dyDescent="0.25">
      <c r="A235" s="1" t="s">
        <v>535</v>
      </c>
      <c r="B235" s="11">
        <f>+'SCC x Atuacao = Comércio'!B235+'SCC x Atuacao = Serv. Indústria'!B235</f>
        <v>8637.2451706206502</v>
      </c>
      <c r="C235" s="11">
        <f>+'SCC x Atuacao = Comércio'!C235+'SCC x Atuacao = Serv. Indústria'!C235</f>
        <v>916.77750568177271</v>
      </c>
      <c r="D235" s="11">
        <f>+'SCC x Atuacao = Comércio'!D235+'SCC x Atuacao = Serv. Indústria'!D235</f>
        <v>69408.282946049061</v>
      </c>
      <c r="E235" s="11">
        <f>+'SCC x Atuacao = Comércio'!E235+'SCC x Atuacao = Serv. Indústria'!E235</f>
        <v>944.84586626663906</v>
      </c>
      <c r="F235" s="11">
        <f>+'SCC x Atuacao = Comércio'!F235+'SCC x Atuacao = Serv. Indústria'!F235</f>
        <v>31116.784686523635</v>
      </c>
      <c r="G235" s="11">
        <f>+'SCC x Atuacao = Comércio'!G235+'SCC x Atuacao = Serv. Indústria'!G235</f>
        <v>6866.7509303660381</v>
      </c>
      <c r="H235" s="11">
        <f>+'SCC x Atuacao = Comércio'!H235+'SCC x Atuacao = Serv. Indústria'!H235</f>
        <v>2476.4185949542111</v>
      </c>
      <c r="I235" s="11">
        <f>+'SCC x Atuacao = Comércio'!I235+'SCC x Atuacao = Serv. Indústria'!I235</f>
        <v>1916.9665507532377</v>
      </c>
      <c r="J235" s="11">
        <f>+'SCC x Atuacao = Comércio'!J235+'SCC x Atuacao = Serv. Indústria'!J235</f>
        <v>140.84796304129597</v>
      </c>
      <c r="K235" s="11">
        <f>+'SCC x Atuacao = Comércio'!K235+'SCC x Atuacao = Serv. Indústria'!K235</f>
        <v>6322.4384316598607</v>
      </c>
      <c r="L235" s="154">
        <f t="shared" si="7"/>
        <v>128747.35864591639</v>
      </c>
      <c r="N235" s="124" t="s">
        <v>535</v>
      </c>
      <c r="O235" s="21">
        <f>+B235/'Total x Ano'!$I$30</f>
        <v>1.0522891104750414E-4</v>
      </c>
      <c r="P235" s="21">
        <f>+C235/'Total x Ano'!$I$30</f>
        <v>1.116924397652681E-5</v>
      </c>
      <c r="Q235" s="21">
        <f>+D235/'Total x Ano'!$I$30</f>
        <v>8.4561198481818318E-4</v>
      </c>
      <c r="R235" s="21">
        <f>+E235/'Total x Ano'!$I$30</f>
        <v>1.1511205210796363E-5</v>
      </c>
      <c r="S235" s="21">
        <f>+F235/'Total x Ano'!$I$30</f>
        <v>3.7910066267428247E-4</v>
      </c>
      <c r="T235" s="21">
        <f>+G235/'Total x Ano'!$I$30</f>
        <v>8.3658702348139003E-5</v>
      </c>
      <c r="U235" s="21">
        <f>+H235/'Total x Ano'!$I$30</f>
        <v>3.0170595704659901E-5</v>
      </c>
      <c r="V235" s="21">
        <f>+I235/'Total x Ano'!$I$30</f>
        <v>2.335470380491216E-5</v>
      </c>
      <c r="W235" s="21">
        <f>+J235/'Total x Ano'!$I$30</f>
        <v>1.7159727993491314E-6</v>
      </c>
      <c r="X235" s="21">
        <f>+K235/'Total x Ano'!$I$30</f>
        <v>7.7027257902955888E-5</v>
      </c>
      <c r="Y235" s="21">
        <f>+L235/'Total x Ano'!$I$30</f>
        <v>1.568549240287309E-3</v>
      </c>
    </row>
    <row r="236" spans="1:25" x14ac:dyDescent="0.25">
      <c r="A236" s="1" t="s">
        <v>536</v>
      </c>
      <c r="B236" s="11">
        <f>+'SCC x Atuacao = Comércio'!B236+'SCC x Atuacao = Serv. Indústria'!B236</f>
        <v>39011.707798132556</v>
      </c>
      <c r="C236" s="11">
        <f>+'SCC x Atuacao = Comércio'!C236+'SCC x Atuacao = Serv. Indústria'!C236</f>
        <v>4262.1417305012328</v>
      </c>
      <c r="D236" s="11">
        <f>+'SCC x Atuacao = Comércio'!D236+'SCC x Atuacao = Serv. Indústria'!D236</f>
        <v>216386.77330462</v>
      </c>
      <c r="E236" s="11">
        <f>+'SCC x Atuacao = Comércio'!E236+'SCC x Atuacao = Serv. Indústria'!E236</f>
        <v>1176.1793564672851</v>
      </c>
      <c r="F236" s="11">
        <f>+'SCC x Atuacao = Comércio'!F236+'SCC x Atuacao = Serv. Indústria'!F236</f>
        <v>93937.032560591819</v>
      </c>
      <c r="G236" s="11">
        <f>+'SCC x Atuacao = Comércio'!G236+'SCC x Atuacao = Serv. Indústria'!G236</f>
        <v>14999.47469874027</v>
      </c>
      <c r="H236" s="11">
        <f>+'SCC x Atuacao = Comércio'!H236+'SCC x Atuacao = Serv. Indústria'!H236</f>
        <v>4216.4840371848995</v>
      </c>
      <c r="I236" s="11">
        <f>+'SCC x Atuacao = Comércio'!I236+'SCC x Atuacao = Serv. Indústria'!I236</f>
        <v>6829.7072188777911</v>
      </c>
      <c r="J236" s="11">
        <f>+'SCC x Atuacao = Comércio'!J236+'SCC x Atuacao = Serv. Indústria'!J236</f>
        <v>2154.4540494296998</v>
      </c>
      <c r="K236" s="11">
        <f>+'SCC x Atuacao = Comércio'!K236+'SCC x Atuacao = Serv. Indústria'!K236</f>
        <v>33977.232496858735</v>
      </c>
      <c r="L236" s="154">
        <f t="shared" si="7"/>
        <v>416951.18725140434</v>
      </c>
      <c r="N236" s="124" t="s">
        <v>536</v>
      </c>
      <c r="O236" s="21">
        <f>+B236/'Total x Ano'!$I$30</f>
        <v>4.7528574778269589E-4</v>
      </c>
      <c r="P236" s="21">
        <f>+C236/'Total x Ano'!$I$30</f>
        <v>5.1926340421171752E-5</v>
      </c>
      <c r="Q236" s="21">
        <f>+D236/'Total x Ano'!$I$30</f>
        <v>2.6362739588984131E-3</v>
      </c>
      <c r="R236" s="21">
        <f>+E236/'Total x Ano'!$I$30</f>
        <v>1.4329577363231539E-5</v>
      </c>
      <c r="S236" s="21">
        <f>+F236/'Total x Ano'!$I$30</f>
        <v>1.1444495841114017E-3</v>
      </c>
      <c r="T236" s="21">
        <f>+G236/'Total x Ano'!$I$30</f>
        <v>1.8274095011240843E-4</v>
      </c>
      <c r="U236" s="21">
        <f>+H236/'Total x Ano'!$I$30</f>
        <v>5.1370085590643023E-5</v>
      </c>
      <c r="V236" s="21">
        <f>+I236/'Total x Ano'!$I$30</f>
        <v>8.3207393007711191E-5</v>
      </c>
      <c r="W236" s="21">
        <f>+J236/'Total x Ano'!$I$30</f>
        <v>2.624805120671156E-5</v>
      </c>
      <c r="X236" s="21">
        <f>+K236/'Total x Ano'!$I$30</f>
        <v>4.1394994647296743E-4</v>
      </c>
      <c r="Y236" s="21">
        <f>+L236/'Total x Ano'!$I$30</f>
        <v>5.0797816349673558E-3</v>
      </c>
    </row>
    <row r="237" spans="1:25" x14ac:dyDescent="0.25">
      <c r="A237" s="1" t="s">
        <v>537</v>
      </c>
      <c r="B237" s="11">
        <f>+'SCC x Atuacao = Comércio'!B237+'SCC x Atuacao = Serv. Indústria'!B237</f>
        <v>22289.040292548652</v>
      </c>
      <c r="C237" s="11">
        <f>+'SCC x Atuacao = Comércio'!C237+'SCC x Atuacao = Serv. Indústria'!C237</f>
        <v>20371.656406875787</v>
      </c>
      <c r="D237" s="11">
        <f>+'SCC x Atuacao = Comércio'!D237+'SCC x Atuacao = Serv. Indústria'!D237</f>
        <v>105802.41791311368</v>
      </c>
      <c r="E237" s="11">
        <f>+'SCC x Atuacao = Comércio'!E237+'SCC x Atuacao = Serv. Indústria'!E237</f>
        <v>5405.4077163710772</v>
      </c>
      <c r="F237" s="11">
        <f>+'SCC x Atuacao = Comércio'!F237+'SCC x Atuacao = Serv. Indústria'!F237</f>
        <v>65874.500035592442</v>
      </c>
      <c r="G237" s="11">
        <f>+'SCC x Atuacao = Comércio'!G237+'SCC x Atuacao = Serv. Indústria'!G237</f>
        <v>7234.2895255406111</v>
      </c>
      <c r="H237" s="11">
        <f>+'SCC x Atuacao = Comércio'!H237+'SCC x Atuacao = Serv. Indústria'!H237</f>
        <v>2783.5254794062503</v>
      </c>
      <c r="I237" s="11">
        <f>+'SCC x Atuacao = Comércio'!I237+'SCC x Atuacao = Serv. Indústria'!I237</f>
        <v>4831.8630749235253</v>
      </c>
      <c r="J237" s="11">
        <f>+'SCC x Atuacao = Comércio'!J237+'SCC x Atuacao = Serv. Indústria'!J237</f>
        <v>6296.6944352892533</v>
      </c>
      <c r="K237" s="11">
        <f>+'SCC x Atuacao = Comércio'!K237+'SCC x Atuacao = Serv. Indústria'!K237</f>
        <v>23309.004857449683</v>
      </c>
      <c r="L237" s="154">
        <f t="shared" si="7"/>
        <v>264198.399737111</v>
      </c>
      <c r="N237" s="124" t="s">
        <v>537</v>
      </c>
      <c r="O237" s="21">
        <f>+B237/'Total x Ano'!$I$30</f>
        <v>2.7155086974453682E-4</v>
      </c>
      <c r="P237" s="21">
        <f>+C237/'Total x Ano'!$I$30</f>
        <v>2.48191081482918E-4</v>
      </c>
      <c r="Q237" s="21">
        <f>+D237/'Total x Ano'!$I$30</f>
        <v>1.2890074327240469E-3</v>
      </c>
      <c r="R237" s="21">
        <f>+E237/'Total x Ano'!$I$30</f>
        <v>6.5854929034118377E-5</v>
      </c>
      <c r="S237" s="21">
        <f>+F237/'Total x Ano'!$I$30</f>
        <v>8.0255935400824763E-4</v>
      </c>
      <c r="T237" s="21">
        <f>+G237/'Total x Ano'!$I$30</f>
        <v>8.8136482632726046E-5</v>
      </c>
      <c r="U237" s="21">
        <f>+H237/'Total x Ano'!$I$30</f>
        <v>3.3912126990121553E-5</v>
      </c>
      <c r="V237" s="21">
        <f>+I237/'Total x Ano'!$I$30</f>
        <v>5.8867344814331748E-5</v>
      </c>
      <c r="W237" s="21">
        <f>+J237/'Total x Ano'!$I$30</f>
        <v>7.6713614762049734E-5</v>
      </c>
      <c r="X237" s="21">
        <f>+K237/'Total x Ano'!$I$30</f>
        <v>2.8397725782909134E-4</v>
      </c>
      <c r="Y237" s="21">
        <f>+L237/'Total x Ano'!$I$30</f>
        <v>3.2187704940221887E-3</v>
      </c>
    </row>
    <row r="238" spans="1:25" x14ac:dyDescent="0.25">
      <c r="A238" s="1" t="s">
        <v>538</v>
      </c>
      <c r="B238" s="11">
        <f>+'SCC x Atuacao = Comércio'!B238+'SCC x Atuacao = Serv. Indústria'!B238</f>
        <v>89832.879996505173</v>
      </c>
      <c r="C238" s="11">
        <f>+'SCC x Atuacao = Comércio'!C238+'SCC x Atuacao = Serv. Indústria'!C238</f>
        <v>77393.875334865908</v>
      </c>
      <c r="D238" s="11">
        <f>+'SCC x Atuacao = Comércio'!D238+'SCC x Atuacao = Serv. Indústria'!D238</f>
        <v>463992.84572680009</v>
      </c>
      <c r="E238" s="11">
        <f>+'SCC x Atuacao = Comércio'!E238+'SCC x Atuacao = Serv. Indústria'!E238</f>
        <v>8444.8585453370015</v>
      </c>
      <c r="F238" s="11">
        <f>+'SCC x Atuacao = Comércio'!F238+'SCC x Atuacao = Serv. Indústria'!F238</f>
        <v>379303.14913070318</v>
      </c>
      <c r="G238" s="11">
        <f>+'SCC x Atuacao = Comércio'!G238+'SCC x Atuacao = Serv. Indústria'!G238</f>
        <v>34463.384158963083</v>
      </c>
      <c r="H238" s="11">
        <f>+'SCC x Atuacao = Comércio'!H238+'SCC x Atuacao = Serv. Indústria'!H238</f>
        <v>71606.112082767126</v>
      </c>
      <c r="I238" s="11">
        <f>+'SCC x Atuacao = Comércio'!I238+'SCC x Atuacao = Serv. Indústria'!I238</f>
        <v>21766.132294657313</v>
      </c>
      <c r="J238" s="11">
        <f>+'SCC x Atuacao = Comércio'!J238+'SCC x Atuacao = Serv. Indústria'!J238</f>
        <v>323.69479231869991</v>
      </c>
      <c r="K238" s="11">
        <f>+'SCC x Atuacao = Comércio'!K238+'SCC x Atuacao = Serv. Indústria'!K238</f>
        <v>127634.18367881671</v>
      </c>
      <c r="L238" s="154">
        <f t="shared" si="7"/>
        <v>1274761.1157417342</v>
      </c>
      <c r="N238" s="124" t="s">
        <v>538</v>
      </c>
      <c r="O238" s="21">
        <f>+B238/'Total x Ano'!$I$30</f>
        <v>1.0944480504556625E-3</v>
      </c>
      <c r="P238" s="21">
        <f>+C238/'Total x Ano'!$I$30</f>
        <v>9.4290170793531118E-4</v>
      </c>
      <c r="Q238" s="21">
        <f>+D238/'Total x Ano'!$I$30</f>
        <v>5.6528975298446096E-3</v>
      </c>
      <c r="R238" s="21">
        <f>+E238/'Total x Ano'!$I$30</f>
        <v>1.0288503465187233E-4</v>
      </c>
      <c r="S238" s="21">
        <f>+F238/'Total x Ano'!$I$30</f>
        <v>4.6211096885009307E-3</v>
      </c>
      <c r="T238" s="21">
        <f>+G238/'Total x Ano'!$I$30</f>
        <v>4.198728083341989E-4</v>
      </c>
      <c r="U238" s="21">
        <f>+H238/'Total x Ano'!$I$30</f>
        <v>8.7238848150858559E-4</v>
      </c>
      <c r="V238" s="21">
        <f>+I238/'Total x Ano'!$I$30</f>
        <v>2.6518019968606695E-4</v>
      </c>
      <c r="W238" s="21">
        <f>+J238/'Total x Ano'!$I$30</f>
        <v>3.9436243657070099E-6</v>
      </c>
      <c r="X238" s="21">
        <f>+K238/'Total x Ano'!$I$30</f>
        <v>1.5549872552701783E-3</v>
      </c>
      <c r="Y238" s="21">
        <f>+L238/'Total x Ano'!$I$30</f>
        <v>1.5530614380553122E-2</v>
      </c>
    </row>
    <row r="239" spans="1:25" x14ac:dyDescent="0.25">
      <c r="A239" s="1" t="s">
        <v>539</v>
      </c>
      <c r="B239" s="11">
        <f>+'SCC x Atuacao = Comércio'!B239+'SCC x Atuacao = Serv. Indústria'!B239</f>
        <v>22590.751274327293</v>
      </c>
      <c r="C239" s="11">
        <f>+'SCC x Atuacao = Comércio'!C239+'SCC x Atuacao = Serv. Indústria'!C239</f>
        <v>14313.981010032225</v>
      </c>
      <c r="D239" s="11">
        <f>+'SCC x Atuacao = Comércio'!D239+'SCC x Atuacao = Serv. Indústria'!D239</f>
        <v>279448.41977546678</v>
      </c>
      <c r="E239" s="11">
        <f>+'SCC x Atuacao = Comércio'!E239+'SCC x Atuacao = Serv. Indústria'!E239</f>
        <v>7103.4083972449662</v>
      </c>
      <c r="F239" s="11">
        <f>+'SCC x Atuacao = Comércio'!F239+'SCC x Atuacao = Serv. Indústria'!F239</f>
        <v>92994.192570351617</v>
      </c>
      <c r="G239" s="11">
        <f>+'SCC x Atuacao = Comércio'!G239+'SCC x Atuacao = Serv. Indústria'!G239</f>
        <v>13641.280763802113</v>
      </c>
      <c r="H239" s="11">
        <f>+'SCC x Atuacao = Comércio'!H239+'SCC x Atuacao = Serv. Indústria'!H239</f>
        <v>11078.889271693914</v>
      </c>
      <c r="I239" s="11">
        <f>+'SCC x Atuacao = Comércio'!I239+'SCC x Atuacao = Serv. Indústria'!I239</f>
        <v>6321.7663838070885</v>
      </c>
      <c r="J239" s="11">
        <f>+'SCC x Atuacao = Comércio'!J239+'SCC x Atuacao = Serv. Indústria'!J239</f>
        <v>2776.6133572129565</v>
      </c>
      <c r="K239" s="11">
        <f>+'SCC x Atuacao = Comércio'!K239+'SCC x Atuacao = Serv. Indústria'!K239</f>
        <v>59486.95829392915</v>
      </c>
      <c r="L239" s="154">
        <f t="shared" si="7"/>
        <v>509756.26109786821</v>
      </c>
      <c r="N239" s="124" t="s">
        <v>539</v>
      </c>
      <c r="O239" s="21">
        <f>+B239/'Total x Ano'!$I$30</f>
        <v>2.7522666190239194E-4</v>
      </c>
      <c r="P239" s="21">
        <f>+C239/'Total x Ano'!$I$30</f>
        <v>1.743894731116113E-4</v>
      </c>
      <c r="Q239" s="21">
        <f>+D239/'Total x Ano'!$I$30</f>
        <v>3.4045638772582333E-3</v>
      </c>
      <c r="R239" s="21">
        <f>+E239/'Total x Ano'!$I$30</f>
        <v>8.6541937342514056E-5</v>
      </c>
      <c r="S239" s="21">
        <f>+F239/'Total x Ano'!$I$30</f>
        <v>1.1329628168024813E-3</v>
      </c>
      <c r="T239" s="21">
        <f>+G239/'Total x Ano'!$I$30</f>
        <v>1.6619386062477761E-4</v>
      </c>
      <c r="U239" s="21">
        <f>+H239/'Total x Ano'!$I$30</f>
        <v>1.3497584364534763E-4</v>
      </c>
      <c r="V239" s="21">
        <f>+I239/'Total x Ano'!$I$30</f>
        <v>7.7019070238680759E-5</v>
      </c>
      <c r="W239" s="21">
        <f>+J239/'Total x Ano'!$I$30</f>
        <v>3.3827915522569187E-5</v>
      </c>
      <c r="X239" s="21">
        <f>+K239/'Total x Ano'!$I$30</f>
        <v>7.2473893228026194E-4</v>
      </c>
      <c r="Y239" s="21">
        <f>+L239/'Total x Ano'!$I$30</f>
        <v>6.2104403887288705E-3</v>
      </c>
    </row>
    <row r="240" spans="1:25" x14ac:dyDescent="0.25">
      <c r="A240" s="1" t="s">
        <v>540</v>
      </c>
      <c r="B240" s="11">
        <f>+'SCC x Atuacao = Comércio'!B240+'SCC x Atuacao = Serv. Indústria'!B240</f>
        <v>19022.354008501094</v>
      </c>
      <c r="C240" s="11">
        <f>+'SCC x Atuacao = Comércio'!C240+'SCC x Atuacao = Serv. Indústria'!C240</f>
        <v>13085.147055634061</v>
      </c>
      <c r="D240" s="11">
        <f>+'SCC x Atuacao = Comércio'!D240+'SCC x Atuacao = Serv. Indústria'!D240</f>
        <v>254911.41621445757</v>
      </c>
      <c r="E240" s="11">
        <f>+'SCC x Atuacao = Comércio'!E240+'SCC x Atuacao = Serv. Indústria'!E240</f>
        <v>11058.321734969688</v>
      </c>
      <c r="F240" s="11">
        <f>+'SCC x Atuacao = Comércio'!F240+'SCC x Atuacao = Serv. Indústria'!F240</f>
        <v>102036.89898063774</v>
      </c>
      <c r="G240" s="11">
        <f>+'SCC x Atuacao = Comércio'!G240+'SCC x Atuacao = Serv. Indústria'!G240</f>
        <v>14282.716858592368</v>
      </c>
      <c r="H240" s="11">
        <f>+'SCC x Atuacao = Comércio'!H240+'SCC x Atuacao = Serv. Indústria'!H240</f>
        <v>6523.5279512783209</v>
      </c>
      <c r="I240" s="11">
        <f>+'SCC x Atuacao = Comércio'!I240+'SCC x Atuacao = Serv. Indústria'!I240</f>
        <v>11880.984529898371</v>
      </c>
      <c r="J240" s="11">
        <f>+'SCC x Atuacao = Comércio'!J240+'SCC x Atuacao = Serv. Indústria'!J240</f>
        <v>63.248187191960149</v>
      </c>
      <c r="K240" s="11">
        <f>+'SCC x Atuacao = Comércio'!K240+'SCC x Atuacao = Serv. Indústria'!K240</f>
        <v>41325.716552466671</v>
      </c>
      <c r="L240" s="154">
        <f t="shared" si="7"/>
        <v>474190.3320736278</v>
      </c>
      <c r="N240" s="124" t="s">
        <v>540</v>
      </c>
      <c r="O240" s="21">
        <f>+B240/'Total x Ano'!$I$30</f>
        <v>2.3175231897821168E-4</v>
      </c>
      <c r="P240" s="21">
        <f>+C240/'Total x Ano'!$I$30</f>
        <v>1.594183965327783E-4</v>
      </c>
      <c r="Q240" s="21">
        <f>+D240/'Total x Ano'!$I$30</f>
        <v>3.1056257188421285E-3</v>
      </c>
      <c r="R240" s="21">
        <f>+E240/'Total x Ano'!$I$30</f>
        <v>1.347252661232713E-4</v>
      </c>
      <c r="S240" s="21">
        <f>+F240/'Total x Ano'!$I$30</f>
        <v>1.2431315256534676E-3</v>
      </c>
      <c r="T240" s="21">
        <f>+G240/'Total x Ano'!$I$30</f>
        <v>1.7400857705669428E-4</v>
      </c>
      <c r="U240" s="21">
        <f>+H240/'Total x Ano'!$I$30</f>
        <v>7.9477163023687308E-5</v>
      </c>
      <c r="V240" s="21">
        <f>+I240/'Total x Ano'!$I$30</f>
        <v>1.4474789583443197E-4</v>
      </c>
      <c r="W240" s="21">
        <f>+J240/'Total x Ano'!$I$30</f>
        <v>7.7056257318911043E-7</v>
      </c>
      <c r="X240" s="21">
        <f>+K240/'Total x Ano'!$I$30</f>
        <v>5.0347767895552288E-4</v>
      </c>
      <c r="Y240" s="21">
        <f>+L240/'Total x Ano'!$I$30</f>
        <v>5.7771351035733826E-3</v>
      </c>
    </row>
    <row r="241" spans="1:25" x14ac:dyDescent="0.25">
      <c r="A241" s="1" t="s">
        <v>541</v>
      </c>
      <c r="B241" s="11">
        <f>+'SCC x Atuacao = Comércio'!B241+'SCC x Atuacao = Serv. Indústria'!B241</f>
        <v>91084.696141177585</v>
      </c>
      <c r="C241" s="11">
        <f>+'SCC x Atuacao = Comércio'!C241+'SCC x Atuacao = Serv. Indústria'!C241</f>
        <v>30461.407449394806</v>
      </c>
      <c r="D241" s="11">
        <f>+'SCC x Atuacao = Comércio'!D241+'SCC x Atuacao = Serv. Indústria'!D241</f>
        <v>537366.44092783332</v>
      </c>
      <c r="E241" s="11">
        <f>+'SCC x Atuacao = Comércio'!E241+'SCC x Atuacao = Serv. Indústria'!E241</f>
        <v>8815.8834685984439</v>
      </c>
      <c r="F241" s="11">
        <f>+'SCC x Atuacao = Comércio'!F241+'SCC x Atuacao = Serv. Indústria'!F241</f>
        <v>657508.27555074554</v>
      </c>
      <c r="G241" s="11">
        <f>+'SCC x Atuacao = Comércio'!G241+'SCC x Atuacao = Serv. Indústria'!G241</f>
        <v>43938.163291772238</v>
      </c>
      <c r="H241" s="11">
        <f>+'SCC x Atuacao = Comércio'!H241+'SCC x Atuacao = Serv. Indústria'!H241</f>
        <v>33829.399830771101</v>
      </c>
      <c r="I241" s="11">
        <f>+'SCC x Atuacao = Comércio'!I241+'SCC x Atuacao = Serv. Indústria'!I241</f>
        <v>24286.847401908002</v>
      </c>
      <c r="J241" s="11">
        <f>+'SCC x Atuacao = Comércio'!J241+'SCC x Atuacao = Serv. Indústria'!J241</f>
        <v>5756.2430456085222</v>
      </c>
      <c r="K241" s="11">
        <f>+'SCC x Atuacao = Comércio'!K241+'SCC x Atuacao = Serv. Indústria'!K241</f>
        <v>232694.41142785462</v>
      </c>
      <c r="L241" s="154">
        <f t="shared" si="7"/>
        <v>1665741.7685356638</v>
      </c>
      <c r="N241" s="124" t="s">
        <v>541</v>
      </c>
      <c r="O241" s="21">
        <f>+B241/'Total x Ano'!$I$30</f>
        <v>1.1096991226590578E-3</v>
      </c>
      <c r="P241" s="21">
        <f>+C241/'Total x Ano'!$I$30</f>
        <v>3.7111609912119845E-4</v>
      </c>
      <c r="Q241" s="21">
        <f>+D241/'Total x Ano'!$I$30</f>
        <v>6.5468195350816437E-3</v>
      </c>
      <c r="R241" s="21">
        <f>+E241/'Total x Ano'!$I$30</f>
        <v>1.0740528941771914E-4</v>
      </c>
      <c r="S241" s="21">
        <f>+F241/'Total x Ano'!$I$30</f>
        <v>8.0105263280323795E-3</v>
      </c>
      <c r="T241" s="21">
        <f>+G241/'Total x Ano'!$I$30</f>
        <v>5.3530552685334678E-4</v>
      </c>
      <c r="U241" s="21">
        <f>+H241/'Total x Ano'!$I$30</f>
        <v>4.1214887794216258E-4</v>
      </c>
      <c r="V241" s="21">
        <f>+I241/'Total x Ano'!$I$30</f>
        <v>2.9589046673964443E-4</v>
      </c>
      <c r="W241" s="21">
        <f>+J241/'Total x Ano'!$I$30</f>
        <v>7.0129210813015257E-5</v>
      </c>
      <c r="X241" s="21">
        <f>+K241/'Total x Ano'!$I$30</f>
        <v>2.8349524689518023E-3</v>
      </c>
      <c r="Y241" s="21">
        <f>+L241/'Total x Ano'!$I$30</f>
        <v>2.0293992925611966E-2</v>
      </c>
    </row>
    <row r="242" spans="1:25" x14ac:dyDescent="0.25">
      <c r="A242" s="1" t="s">
        <v>542</v>
      </c>
      <c r="B242" s="11">
        <f>+'SCC x Atuacao = Comércio'!B242+'SCC x Atuacao = Serv. Indústria'!B242</f>
        <v>14507.64261253627</v>
      </c>
      <c r="C242" s="11">
        <f>+'SCC x Atuacao = Comércio'!C242+'SCC x Atuacao = Serv. Indústria'!C242</f>
        <v>3284.7230239157443</v>
      </c>
      <c r="D242" s="11">
        <f>+'SCC x Atuacao = Comércio'!D242+'SCC x Atuacao = Serv. Indústria'!D242</f>
        <v>156186.20341409007</v>
      </c>
      <c r="E242" s="11">
        <f>+'SCC x Atuacao = Comércio'!E242+'SCC x Atuacao = Serv. Indústria'!E242</f>
        <v>3834.5082125491035</v>
      </c>
      <c r="F242" s="11">
        <f>+'SCC x Atuacao = Comércio'!F242+'SCC x Atuacao = Serv. Indústria'!F242</f>
        <v>61970.296467315406</v>
      </c>
      <c r="G242" s="11">
        <f>+'SCC x Atuacao = Comércio'!G242+'SCC x Atuacao = Serv. Indústria'!G242</f>
        <v>12677.972385727619</v>
      </c>
      <c r="H242" s="11">
        <f>+'SCC x Atuacao = Comércio'!H242+'SCC x Atuacao = Serv. Indústria'!H242</f>
        <v>10833.892885879413</v>
      </c>
      <c r="I242" s="11">
        <f>+'SCC x Atuacao = Comércio'!I242+'SCC x Atuacao = Serv. Indústria'!I242</f>
        <v>3201.0624374301024</v>
      </c>
      <c r="J242" s="11">
        <f>+'SCC x Atuacao = Comércio'!J242+'SCC x Atuacao = Serv. Indústria'!J242</f>
        <v>100.41512192003563</v>
      </c>
      <c r="K242" s="11">
        <f>+'SCC x Atuacao = Comércio'!K242+'SCC x Atuacao = Serv. Indústria'!K242</f>
        <v>23784.202147354357</v>
      </c>
      <c r="L242" s="154">
        <f t="shared" si="7"/>
        <v>290380.91870871815</v>
      </c>
      <c r="N242" s="124" t="s">
        <v>542</v>
      </c>
      <c r="O242" s="21">
        <f>+B242/'Total x Ano'!$I$30</f>
        <v>1.7674888275446052E-4</v>
      </c>
      <c r="P242" s="21">
        <f>+C242/'Total x Ano'!$I$30</f>
        <v>4.0018295193822926E-5</v>
      </c>
      <c r="Q242" s="21">
        <f>+D242/'Total x Ano'!$I$30</f>
        <v>1.9028409847404704E-3</v>
      </c>
      <c r="R242" s="21">
        <f>+E242/'Total x Ano'!$I$30</f>
        <v>4.6716414277755084E-5</v>
      </c>
      <c r="S242" s="21">
        <f>+F242/'Total x Ano'!$I$30</f>
        <v>7.5499383029299899E-4</v>
      </c>
      <c r="T242" s="21">
        <f>+G242/'Total x Ano'!$I$30</f>
        <v>1.5445772374023987E-4</v>
      </c>
      <c r="U242" s="21">
        <f>+H242/'Total x Ano'!$I$30</f>
        <v>1.3199101429518323E-4</v>
      </c>
      <c r="V242" s="21">
        <f>+I242/'Total x Ano'!$I$30</f>
        <v>3.8999045162178051E-5</v>
      </c>
      <c r="W242" s="21">
        <f>+J242/'Total x Ano'!$I$30</f>
        <v>1.2233731616522384E-6</v>
      </c>
      <c r="X242" s="21">
        <f>+K242/'Total x Ano'!$I$30</f>
        <v>2.8976666085767306E-4</v>
      </c>
      <c r="Y242" s="21">
        <f>+L242/'Total x Ano'!$I$30</f>
        <v>3.5377562244764348E-3</v>
      </c>
    </row>
    <row r="243" spans="1:25" x14ac:dyDescent="0.25">
      <c r="A243" s="1" t="s">
        <v>543</v>
      </c>
      <c r="B243" s="11">
        <f>+'SCC x Atuacao = Comércio'!B243+'SCC x Atuacao = Serv. Indústria'!B243</f>
        <v>37029.671849988728</v>
      </c>
      <c r="C243" s="11">
        <f>+'SCC x Atuacao = Comércio'!C243+'SCC x Atuacao = Serv. Indústria'!C243</f>
        <v>3994.1425776984088</v>
      </c>
      <c r="D243" s="11">
        <f>+'SCC x Atuacao = Comércio'!D243+'SCC x Atuacao = Serv. Indústria'!D243</f>
        <v>140918.60523402703</v>
      </c>
      <c r="E243" s="11">
        <f>+'SCC x Atuacao = Comércio'!E243+'SCC x Atuacao = Serv. Indústria'!E243</f>
        <v>8006.4568072201882</v>
      </c>
      <c r="F243" s="11">
        <f>+'SCC x Atuacao = Comércio'!F243+'SCC x Atuacao = Serv. Indústria'!F243</f>
        <v>76132.966597047052</v>
      </c>
      <c r="G243" s="11">
        <f>+'SCC x Atuacao = Comércio'!G243+'SCC x Atuacao = Serv. Indústria'!G243</f>
        <v>13396.92606088649</v>
      </c>
      <c r="H243" s="11">
        <f>+'SCC x Atuacao = Comércio'!H243+'SCC x Atuacao = Serv. Indústria'!H243</f>
        <v>6107.082967756578</v>
      </c>
      <c r="I243" s="11">
        <f>+'SCC x Atuacao = Comércio'!I243+'SCC x Atuacao = Serv. Indústria'!I243</f>
        <v>1275.0900215215443</v>
      </c>
      <c r="J243" s="11">
        <f>+'SCC x Atuacao = Comércio'!J243+'SCC x Atuacao = Serv. Indústria'!J243</f>
        <v>312.35358737824623</v>
      </c>
      <c r="K243" s="11">
        <f>+'SCC x Atuacao = Comércio'!K243+'SCC x Atuacao = Serv. Indústria'!K243</f>
        <v>40843.813727136869</v>
      </c>
      <c r="L243" s="154">
        <f t="shared" si="7"/>
        <v>328017.10943066108</v>
      </c>
      <c r="N243" s="124" t="s">
        <v>543</v>
      </c>
      <c r="O243" s="21">
        <f>+B243/'Total x Ano'!$I$30</f>
        <v>4.5113829331542904E-4</v>
      </c>
      <c r="P243" s="21">
        <f>+C243/'Total x Ano'!$I$30</f>
        <v>4.8661264757113884E-5</v>
      </c>
      <c r="Q243" s="21">
        <f>+D243/'Total x Ano'!$I$30</f>
        <v>1.716833444250168E-3</v>
      </c>
      <c r="R243" s="21">
        <f>+E243/'Total x Ano'!$I$30</f>
        <v>9.7543917595211264E-5</v>
      </c>
      <c r="S243" s="21">
        <f>+F243/'Total x Ano'!$I$30</f>
        <v>9.2753985924514293E-4</v>
      </c>
      <c r="T243" s="21">
        <f>+G243/'Total x Ano'!$I$30</f>
        <v>1.6321684899789799E-4</v>
      </c>
      <c r="U243" s="21">
        <f>+H243/'Total x Ano'!$I$30</f>
        <v>7.4403548548061642E-5</v>
      </c>
      <c r="V243" s="21">
        <f>+I243/'Total x Ano'!$I$30</f>
        <v>1.5534621491195805E-5</v>
      </c>
      <c r="W243" s="21">
        <f>+J243/'Total x Ano'!$I$30</f>
        <v>3.8054526891740911E-6</v>
      </c>
      <c r="X243" s="21">
        <f>+K243/'Total x Ano'!$I$30</f>
        <v>4.9760658133834979E-4</v>
      </c>
      <c r="Y243" s="21">
        <f>+L243/'Total x Ano'!$I$30</f>
        <v>3.996283832227744E-3</v>
      </c>
    </row>
    <row r="244" spans="1:25" x14ac:dyDescent="0.25">
      <c r="A244" s="1" t="s">
        <v>544</v>
      </c>
      <c r="B244" s="11">
        <f>+'SCC x Atuacao = Comércio'!B244+'SCC x Atuacao = Serv. Indústria'!B244</f>
        <v>106980.82103980501</v>
      </c>
      <c r="C244" s="11">
        <f>+'SCC x Atuacao = Comércio'!C244+'SCC x Atuacao = Serv. Indústria'!C244</f>
        <v>81124.592786369059</v>
      </c>
      <c r="D244" s="11">
        <f>+'SCC x Atuacao = Comércio'!D244+'SCC x Atuacao = Serv. Indústria'!D244</f>
        <v>660608.13100253057</v>
      </c>
      <c r="E244" s="11">
        <f>+'SCC x Atuacao = Comércio'!E244+'SCC x Atuacao = Serv. Indústria'!E244</f>
        <v>13738.978934789548</v>
      </c>
      <c r="F244" s="11">
        <f>+'SCC x Atuacao = Comércio'!F244+'SCC x Atuacao = Serv. Indústria'!F244</f>
        <v>432440.2605257387</v>
      </c>
      <c r="G244" s="11">
        <f>+'SCC x Atuacao = Comércio'!G244+'SCC x Atuacao = Serv. Indústria'!G244</f>
        <v>62579.892445983918</v>
      </c>
      <c r="H244" s="11">
        <f>+'SCC x Atuacao = Comércio'!H244+'SCC x Atuacao = Serv. Indústria'!H244</f>
        <v>29869.240435032327</v>
      </c>
      <c r="I244" s="11">
        <f>+'SCC x Atuacao = Comércio'!I244+'SCC x Atuacao = Serv. Indústria'!I244</f>
        <v>32888.939471438949</v>
      </c>
      <c r="J244" s="11">
        <f>+'SCC x Atuacao = Comércio'!J244+'SCC x Atuacao = Serv. Indústria'!J244</f>
        <v>9225.8495403784855</v>
      </c>
      <c r="K244" s="11">
        <f>+'SCC x Atuacao = Comércio'!K244+'SCC x Atuacao = Serv. Indústria'!K244</f>
        <v>282289.92800647434</v>
      </c>
      <c r="L244" s="154">
        <f t="shared" si="7"/>
        <v>1711746.634188541</v>
      </c>
      <c r="N244" s="124" t="s">
        <v>544</v>
      </c>
      <c r="O244" s="21">
        <f>+B244/'Total x Ano'!$I$30</f>
        <v>1.3033641026283E-3</v>
      </c>
      <c r="P244" s="21">
        <f>+C244/'Total x Ano'!$I$30</f>
        <v>9.8835362311110631E-4</v>
      </c>
      <c r="Q244" s="21">
        <f>+D244/'Total x Ano'!$I$30</f>
        <v>8.048292352633088E-3</v>
      </c>
      <c r="R244" s="21">
        <f>+E244/'Total x Ano'!$I$30</f>
        <v>1.6738413274757321E-4</v>
      </c>
      <c r="S244" s="21">
        <f>+F244/'Total x Ano'!$I$30</f>
        <v>5.2684874412280442E-3</v>
      </c>
      <c r="T244" s="21">
        <f>+G244/'Total x Ano'!$I$30</f>
        <v>7.6242063360204711E-4</v>
      </c>
      <c r="U244" s="21">
        <f>+H244/'Total x Ano'!$I$30</f>
        <v>3.6390163561475871E-4</v>
      </c>
      <c r="V244" s="21">
        <f>+I244/'Total x Ano'!$I$30</f>
        <v>4.0069110204939427E-4</v>
      </c>
      <c r="W244" s="21">
        <f>+J244/'Total x Ano'!$I$30</f>
        <v>1.1239997029659209E-4</v>
      </c>
      <c r="X244" s="21">
        <f>+K244/'Total x Ano'!$I$30</f>
        <v>3.4391824171948458E-3</v>
      </c>
      <c r="Y244" s="21">
        <f>+L244/'Total x Ano'!$I$30</f>
        <v>2.085447741110575E-2</v>
      </c>
    </row>
    <row r="245" spans="1:25" x14ac:dyDescent="0.25">
      <c r="A245" s="1" t="s">
        <v>545</v>
      </c>
      <c r="B245" s="11">
        <f>+'SCC x Atuacao = Comércio'!B245+'SCC x Atuacao = Serv. Indústria'!B245</f>
        <v>340603.07238116022</v>
      </c>
      <c r="C245" s="11">
        <f>+'SCC x Atuacao = Comércio'!C245+'SCC x Atuacao = Serv. Indústria'!C245</f>
        <v>144721.75413872077</v>
      </c>
      <c r="D245" s="11">
        <f>+'SCC x Atuacao = Comércio'!D245+'SCC x Atuacao = Serv. Indústria'!D245</f>
        <v>1536125.02780255</v>
      </c>
      <c r="E245" s="11">
        <f>+'SCC x Atuacao = Comércio'!E245+'SCC x Atuacao = Serv. Indústria'!E245</f>
        <v>40779.80348136431</v>
      </c>
      <c r="F245" s="11">
        <f>+'SCC x Atuacao = Comércio'!F245+'SCC x Atuacao = Serv. Indústria'!F245</f>
        <v>1261210.6514627235</v>
      </c>
      <c r="G245" s="11">
        <f>+'SCC x Atuacao = Comércio'!G245+'SCC x Atuacao = Serv. Indústria'!G245</f>
        <v>209343.51590949672</v>
      </c>
      <c r="H245" s="11">
        <f>+'SCC x Atuacao = Comércio'!H245+'SCC x Atuacao = Serv. Indústria'!H245</f>
        <v>91320.109616274814</v>
      </c>
      <c r="I245" s="11">
        <f>+'SCC x Atuacao = Comércio'!I245+'SCC x Atuacao = Serv. Indústria'!I245</f>
        <v>76588.149572540351</v>
      </c>
      <c r="J245" s="11">
        <f>+'SCC x Atuacao = Comércio'!J245+'SCC x Atuacao = Serv. Indústria'!J245</f>
        <v>50381.928392330476</v>
      </c>
      <c r="K245" s="11">
        <f>+'SCC x Atuacao = Comércio'!K245+'SCC x Atuacao = Serv. Indústria'!K245</f>
        <v>467612.71864093136</v>
      </c>
      <c r="L245" s="154">
        <f t="shared" si="7"/>
        <v>4218686.7313980926</v>
      </c>
      <c r="N245" s="124" t="s">
        <v>545</v>
      </c>
      <c r="O245" s="21">
        <f>+B245/'Total x Ano'!$I$30</f>
        <v>4.1496205906041521E-3</v>
      </c>
      <c r="P245" s="21">
        <f>+C245/'Total x Ano'!$I$30</f>
        <v>1.7631678031674886E-3</v>
      </c>
      <c r="Q245" s="21">
        <f>+D245/'Total x Ano'!$I$30</f>
        <v>1.8714851867156618E-2</v>
      </c>
      <c r="R245" s="21">
        <f>+E245/'Total x Ano'!$I$30</f>
        <v>4.968267344860872E-4</v>
      </c>
      <c r="S245" s="21">
        <f>+F245/'Total x Ano'!$I$30</f>
        <v>1.536552695139011E-2</v>
      </c>
      <c r="T245" s="21">
        <f>+G245/'Total x Ano'!$I$30</f>
        <v>2.5504648506381638E-3</v>
      </c>
      <c r="U245" s="21">
        <f>+H245/'Total x Ano'!$I$30</f>
        <v>1.1125672019066694E-3</v>
      </c>
      <c r="V245" s="21">
        <f>+I245/'Total x Ano'!$I$30</f>
        <v>9.3308542474575501E-4</v>
      </c>
      <c r="W245" s="21">
        <f>+J245/'Total x Ano'!$I$30</f>
        <v>6.1381092657085065E-4</v>
      </c>
      <c r="X245" s="21">
        <f>+K245/'Total x Ano'!$I$30</f>
        <v>5.6969990086564023E-3</v>
      </c>
      <c r="Y245" s="21">
        <f>+L245/'Total x Ano'!$I$30</f>
        <v>5.1396921359322299E-2</v>
      </c>
    </row>
    <row r="246" spans="1:25" x14ac:dyDescent="0.25">
      <c r="A246" s="1" t="s">
        <v>546</v>
      </c>
      <c r="B246" s="11">
        <f>+'SCC x Atuacao = Comércio'!B246+'SCC x Atuacao = Serv. Indústria'!B246</f>
        <v>56560.443201327042</v>
      </c>
      <c r="C246" s="11">
        <f>+'SCC x Atuacao = Comércio'!C246+'SCC x Atuacao = Serv. Indústria'!C246</f>
        <v>7526.6283802487451</v>
      </c>
      <c r="D246" s="11">
        <f>+'SCC x Atuacao = Comércio'!D246+'SCC x Atuacao = Serv. Indústria'!D246</f>
        <v>400184.90167942346</v>
      </c>
      <c r="E246" s="11">
        <f>+'SCC x Atuacao = Comércio'!E246+'SCC x Atuacao = Serv. Indústria'!E246</f>
        <v>5166.855103665207</v>
      </c>
      <c r="F246" s="11">
        <f>+'SCC x Atuacao = Comércio'!F246+'SCC x Atuacao = Serv. Indústria'!F246</f>
        <v>327250.34900109225</v>
      </c>
      <c r="G246" s="11">
        <f>+'SCC x Atuacao = Comércio'!G246+'SCC x Atuacao = Serv. Indústria'!G246</f>
        <v>42695.574875271057</v>
      </c>
      <c r="H246" s="11">
        <f>+'SCC x Atuacao = Comércio'!H246+'SCC x Atuacao = Serv. Indústria'!H246</f>
        <v>33240.149337107003</v>
      </c>
      <c r="I246" s="11">
        <f>+'SCC x Atuacao = Comércio'!I246+'SCC x Atuacao = Serv. Indústria'!I246</f>
        <v>38430.502001789253</v>
      </c>
      <c r="J246" s="11">
        <f>+'SCC x Atuacao = Comércio'!J246+'SCC x Atuacao = Serv. Indústria'!J246</f>
        <v>823.21402518933996</v>
      </c>
      <c r="K246" s="11">
        <f>+'SCC x Atuacao = Comércio'!K246+'SCC x Atuacao = Serv. Indústria'!K246</f>
        <v>101089.86829512114</v>
      </c>
      <c r="L246" s="154">
        <f t="shared" si="7"/>
        <v>1012968.4859002344</v>
      </c>
      <c r="N246" s="124" t="s">
        <v>546</v>
      </c>
      <c r="O246" s="21">
        <f>+B246/'Total x Ano'!$I$30</f>
        <v>6.890847404314416E-4</v>
      </c>
      <c r="P246" s="21">
        <f>+C246/'Total x Ano'!$I$30</f>
        <v>9.169809269821884E-5</v>
      </c>
      <c r="Q246" s="21">
        <f>+D246/'Total x Ano'!$I$30</f>
        <v>4.8755153511929605E-3</v>
      </c>
      <c r="R246" s="21">
        <f>+E246/'Total x Ano'!$I$30</f>
        <v>6.2948605181235089E-5</v>
      </c>
      <c r="S246" s="21">
        <f>+F246/'Total x Ano'!$I$30</f>
        <v>3.9869422697915756E-3</v>
      </c>
      <c r="T246" s="21">
        <f>+G246/'Total x Ano'!$I$30</f>
        <v>5.2016687750790203E-4</v>
      </c>
      <c r="U246" s="21">
        <f>+H246/'Total x Ano'!$I$30</f>
        <v>4.0496994686430114E-4</v>
      </c>
      <c r="V246" s="21">
        <f>+I246/'Total x Ano'!$I$30</f>
        <v>4.6820482651259735E-4</v>
      </c>
      <c r="W246" s="21">
        <f>+J246/'Total x Ano'!$I$30</f>
        <v>1.0029345435783453E-5</v>
      </c>
      <c r="X246" s="21">
        <f>+K246/'Total x Ano'!$I$30</f>
        <v>1.2315937024474693E-3</v>
      </c>
      <c r="Y246" s="21">
        <f>+L246/'Total x Ano'!$I$30</f>
        <v>1.2341153758063484E-2</v>
      </c>
    </row>
    <row r="247" spans="1:25" x14ac:dyDescent="0.25">
      <c r="A247" s="1" t="s">
        <v>547</v>
      </c>
      <c r="B247" s="11">
        <f>+'SCC x Atuacao = Comércio'!B247+'SCC x Atuacao = Serv. Indústria'!B247</f>
        <v>559371.77109037549</v>
      </c>
      <c r="C247" s="11">
        <f>+'SCC x Atuacao = Comércio'!C247+'SCC x Atuacao = Serv. Indústria'!C247</f>
        <v>227852.58512207377</v>
      </c>
      <c r="D247" s="11">
        <f>+'SCC x Atuacao = Comércio'!D247+'SCC x Atuacao = Serv. Indústria'!D247</f>
        <v>8355212.0766079156</v>
      </c>
      <c r="E247" s="11">
        <f>+'SCC x Atuacao = Comércio'!E247+'SCC x Atuacao = Serv. Indústria'!E247</f>
        <v>156841.25044858194</v>
      </c>
      <c r="F247" s="11">
        <f>+'SCC x Atuacao = Comércio'!F247+'SCC x Atuacao = Serv. Indústria'!F247</f>
        <v>2284487.7062118752</v>
      </c>
      <c r="G247" s="11">
        <f>+'SCC x Atuacao = Comércio'!G247+'SCC x Atuacao = Serv. Indústria'!G247</f>
        <v>363376.58532644395</v>
      </c>
      <c r="H247" s="11">
        <f>+'SCC x Atuacao = Comércio'!H247+'SCC x Atuacao = Serv. Indústria'!H247</f>
        <v>146409.25434358217</v>
      </c>
      <c r="I247" s="11">
        <f>+'SCC x Atuacao = Comércio'!I247+'SCC x Atuacao = Serv. Indústria'!I247</f>
        <v>229823.45309821842</v>
      </c>
      <c r="J247" s="11">
        <f>+'SCC x Atuacao = Comércio'!J247+'SCC x Atuacao = Serv. Indústria'!J247</f>
        <v>130274.11960687443</v>
      </c>
      <c r="K247" s="11">
        <f>+'SCC x Atuacao = Comércio'!K247+'SCC x Atuacao = Serv. Indústria'!K247</f>
        <v>1029061.2616826752</v>
      </c>
      <c r="L247" s="154">
        <f t="shared" si="7"/>
        <v>13482710.063538618</v>
      </c>
      <c r="N247" s="124" t="s">
        <v>547</v>
      </c>
      <c r="O247" s="21">
        <f>+B247/'Total x Ano'!$I$30</f>
        <v>6.8149139198655272E-3</v>
      </c>
      <c r="P247" s="21">
        <f>+C247/'Total x Ano'!$I$30</f>
        <v>2.7759637405350697E-3</v>
      </c>
      <c r="Q247" s="21">
        <f>+D247/'Total x Ano'!$I$30</f>
        <v>0.10179285767909133</v>
      </c>
      <c r="R247" s="21">
        <f>+E247/'Total x Ano'!$I$30</f>
        <v>1.910821525383098E-3</v>
      </c>
      <c r="S247" s="21">
        <f>+F247/'Total x Ano'!$I$30</f>
        <v>2.7832271618707806E-2</v>
      </c>
      <c r="T247" s="21">
        <f>+G247/'Total x Ano'!$I$30</f>
        <v>4.4270738665757366E-3</v>
      </c>
      <c r="U247" s="21">
        <f>+H247/'Total x Ano'!$I$30</f>
        <v>1.7837268825315917E-3</v>
      </c>
      <c r="V247" s="21">
        <f>+I247/'Total x Ano'!$I$30</f>
        <v>2.7999751338498662E-3</v>
      </c>
      <c r="W247" s="21">
        <f>+J247/'Total x Ano'!$I$30</f>
        <v>1.5871500082610991E-3</v>
      </c>
      <c r="X247" s="21">
        <f>+K247/'Total x Ano'!$I$30</f>
        <v>1.2537214566558076E-2</v>
      </c>
      <c r="Y247" s="21">
        <f>+L247/'Total x Ano'!$I$30</f>
        <v>0.16426196894135922</v>
      </c>
    </row>
    <row r="248" spans="1:25" x14ac:dyDescent="0.25">
      <c r="A248" s="1" t="s">
        <v>548</v>
      </c>
      <c r="B248" s="11">
        <f>+'SCC x Atuacao = Comércio'!B248+'SCC x Atuacao = Serv. Indústria'!B248</f>
        <v>2508668.019523514</v>
      </c>
      <c r="C248" s="11">
        <f>+'SCC x Atuacao = Comércio'!C248+'SCC x Atuacao = Serv. Indústria'!C248</f>
        <v>674703.14355373336</v>
      </c>
      <c r="D248" s="11">
        <f>+'SCC x Atuacao = Comércio'!D248+'SCC x Atuacao = Serv. Indústria'!D248</f>
        <v>12533799.578914581</v>
      </c>
      <c r="E248" s="11">
        <f>+'SCC x Atuacao = Comércio'!E248+'SCC x Atuacao = Serv. Indústria'!E248</f>
        <v>2153467.8608078621</v>
      </c>
      <c r="F248" s="11">
        <f>+'SCC x Atuacao = Comércio'!F248+'SCC x Atuacao = Serv. Indústria'!F248</f>
        <v>9929804.4408890512</v>
      </c>
      <c r="G248" s="11">
        <f>+'SCC x Atuacao = Comércio'!G248+'SCC x Atuacao = Serv. Indústria'!G248</f>
        <v>1187843.490848915</v>
      </c>
      <c r="H248" s="11">
        <f>+'SCC x Atuacao = Comércio'!H248+'SCC x Atuacao = Serv. Indústria'!H248</f>
        <v>420403.09425672202</v>
      </c>
      <c r="I248" s="11">
        <f>+'SCC x Atuacao = Comércio'!I248+'SCC x Atuacao = Serv. Indústria'!I248</f>
        <v>1096873.3791955269</v>
      </c>
      <c r="J248" s="11">
        <f>+'SCC x Atuacao = Comércio'!J248+'SCC x Atuacao = Serv. Indústria'!J248</f>
        <v>122673.85450429298</v>
      </c>
      <c r="K248" s="11">
        <f>+'SCC x Atuacao = Comércio'!K248+'SCC x Atuacao = Serv. Indústria'!K248</f>
        <v>8146416.7439212985</v>
      </c>
      <c r="L248" s="154">
        <f t="shared" si="7"/>
        <v>38774653.606415495</v>
      </c>
      <c r="N248" s="124" t="s">
        <v>548</v>
      </c>
      <c r="O248" s="21">
        <f>+B248/'Total x Ano'!$I$30</f>
        <v>3.0563495496468463E-2</v>
      </c>
      <c r="P248" s="21">
        <f>+C248/'Total x Ano'!$I$30</f>
        <v>8.2200140987065979E-3</v>
      </c>
      <c r="Q248" s="21">
        <f>+D248/'Total x Ano'!$I$30</f>
        <v>0.15270124384834072</v>
      </c>
      <c r="R248" s="21">
        <f>+E248/'Total x Ano'!$I$30</f>
        <v>2.6236036316232777E-2</v>
      </c>
      <c r="S248" s="21">
        <f>+F248/'Total x Ano'!$I$30</f>
        <v>0.12097636313296194</v>
      </c>
      <c r="T248" s="21">
        <f>+G248/'Total x Ano'!$I$30</f>
        <v>1.4471683339737295E-2</v>
      </c>
      <c r="U248" s="21">
        <f>+H248/'Total x Ano'!$I$30</f>
        <v>5.1218367587980871E-3</v>
      </c>
      <c r="V248" s="21">
        <f>+I248/'Total x Ano'!$I$30</f>
        <v>1.3363380217844088E-2</v>
      </c>
      <c r="W248" s="21">
        <f>+J248/'Total x Ano'!$I$30</f>
        <v>1.494554787838576E-3</v>
      </c>
      <c r="X248" s="21">
        <f>+K248/'Total x Ano'!$I$30</f>
        <v>9.9249071430537336E-2</v>
      </c>
      <c r="Y248" s="21">
        <f>+L248/'Total x Ano'!$I$30</f>
        <v>0.47239767942746586</v>
      </c>
    </row>
    <row r="249" spans="1:25" x14ac:dyDescent="0.25">
      <c r="A249" s="1" t="s">
        <v>549</v>
      </c>
      <c r="B249" s="11">
        <f>+'SCC x Atuacao = Comércio'!B249+'SCC x Atuacao = Serv. Indústria'!B249</f>
        <v>332656.43334243575</v>
      </c>
      <c r="C249" s="11">
        <f>+'SCC x Atuacao = Comércio'!C249+'SCC x Atuacao = Serv. Indústria'!C249</f>
        <v>89848.14639404921</v>
      </c>
      <c r="D249" s="11">
        <f>+'SCC x Atuacao = Comércio'!D249+'SCC x Atuacao = Serv. Indústria'!D249</f>
        <v>1293115.0818749522</v>
      </c>
      <c r="E249" s="11">
        <f>+'SCC x Atuacao = Comércio'!E249+'SCC x Atuacao = Serv. Indústria'!E249</f>
        <v>60360.975711196457</v>
      </c>
      <c r="F249" s="11">
        <f>+'SCC x Atuacao = Comércio'!F249+'SCC x Atuacao = Serv. Indústria'!F249</f>
        <v>1437348.8813281483</v>
      </c>
      <c r="G249" s="11">
        <f>+'SCC x Atuacao = Comércio'!G249+'SCC x Atuacao = Serv. Indústria'!G249</f>
        <v>170036.0707748183</v>
      </c>
      <c r="H249" s="11">
        <f>+'SCC x Atuacao = Comércio'!H249+'SCC x Atuacao = Serv. Indústria'!H249</f>
        <v>74402.06927928816</v>
      </c>
      <c r="I249" s="11">
        <f>+'SCC x Atuacao = Comércio'!I249+'SCC x Atuacao = Serv. Indústria'!I249</f>
        <v>102057.47939331141</v>
      </c>
      <c r="J249" s="11">
        <f>+'SCC x Atuacao = Comércio'!J249+'SCC x Atuacao = Serv. Indústria'!J249</f>
        <v>58531.501240754675</v>
      </c>
      <c r="K249" s="11">
        <f>+'SCC x Atuacao = Comércio'!K249+'SCC x Atuacao = Serv. Indústria'!K249</f>
        <v>445176.66217383527</v>
      </c>
      <c r="L249" s="154">
        <f t="shared" si="7"/>
        <v>4063533.301512789</v>
      </c>
      <c r="N249" s="124" t="s">
        <v>549</v>
      </c>
      <c r="O249" s="21">
        <f>+B249/'Total x Ano'!$I$30</f>
        <v>4.052805442253735E-3</v>
      </c>
      <c r="P249" s="21">
        <f>+C249/'Total x Ano'!$I$30</f>
        <v>1.0946340433686159E-3</v>
      </c>
      <c r="Q249" s="21">
        <f>+D249/'Total x Ano'!$I$30</f>
        <v>1.5754223625335333E-2</v>
      </c>
      <c r="R249" s="21">
        <f>+E249/'Total x Ano'!$I$30</f>
        <v>7.3538722340072598E-4</v>
      </c>
      <c r="S249" s="21">
        <f>+F249/'Total x Ano'!$I$30</f>
        <v>1.7511446600124797E-2</v>
      </c>
      <c r="T249" s="21">
        <f>+G249/'Total x Ano'!$I$30</f>
        <v>2.0715760885533308E-3</v>
      </c>
      <c r="U249" s="21">
        <f>+H249/'Total x Ano'!$I$30</f>
        <v>9.0645206605590248E-4</v>
      </c>
      <c r="V249" s="21">
        <f>+I249/'Total x Ano'!$I$30</f>
        <v>1.2433822600452533E-3</v>
      </c>
      <c r="W249" s="21">
        <f>+J249/'Total x Ano'!$I$30</f>
        <v>7.1309844931699063E-4</v>
      </c>
      <c r="X249" s="21">
        <f>+K249/'Total x Ano'!$I$30</f>
        <v>5.4236570178254088E-3</v>
      </c>
      <c r="Y249" s="21">
        <f>+L249/'Total x Ano'!$I$30</f>
        <v>4.9506662816280085E-2</v>
      </c>
    </row>
    <row r="250" spans="1:25" x14ac:dyDescent="0.25">
      <c r="A250" s="1" t="s">
        <v>550</v>
      </c>
      <c r="B250" s="11">
        <f>+'SCC x Atuacao = Comércio'!B250+'SCC x Atuacao = Serv. Indústria'!B250</f>
        <v>197115.89395903164</v>
      </c>
      <c r="C250" s="11">
        <f>+'SCC x Atuacao = Comércio'!C250+'SCC x Atuacao = Serv. Indústria'!C250</f>
        <v>37957.968390547991</v>
      </c>
      <c r="D250" s="11">
        <f>+'SCC x Atuacao = Comércio'!D250+'SCC x Atuacao = Serv. Indústria'!D250</f>
        <v>919566.93598050182</v>
      </c>
      <c r="E250" s="11">
        <f>+'SCC x Atuacao = Comércio'!E250+'SCC x Atuacao = Serv. Indústria'!E250</f>
        <v>35151.709766496431</v>
      </c>
      <c r="F250" s="11">
        <f>+'SCC x Atuacao = Comércio'!F250+'SCC x Atuacao = Serv. Indústria'!F250</f>
        <v>497497.36488883465</v>
      </c>
      <c r="G250" s="11">
        <f>+'SCC x Atuacao = Comércio'!G250+'SCC x Atuacao = Serv. Indústria'!G250</f>
        <v>140686.41650003078</v>
      </c>
      <c r="H250" s="11">
        <f>+'SCC x Atuacao = Comércio'!H250+'SCC x Atuacao = Serv. Indústria'!H250</f>
        <v>84964.994091221306</v>
      </c>
      <c r="I250" s="11">
        <f>+'SCC x Atuacao = Comércio'!I250+'SCC x Atuacao = Serv. Indústria'!I250</f>
        <v>42535.080108648981</v>
      </c>
      <c r="J250" s="11">
        <f>+'SCC x Atuacao = Comércio'!J250+'SCC x Atuacao = Serv. Indústria'!J250</f>
        <v>1015.3098093748088</v>
      </c>
      <c r="K250" s="11">
        <f>+'SCC x Atuacao = Comércio'!K250+'SCC x Atuacao = Serv. Indústria'!K250</f>
        <v>289039.4769527145</v>
      </c>
      <c r="L250" s="154">
        <f t="shared" si="7"/>
        <v>2245531.1504474031</v>
      </c>
      <c r="N250" s="124" t="s">
        <v>550</v>
      </c>
      <c r="O250" s="21">
        <f>+B250/'Total x Ano'!$I$30</f>
        <v>2.4014938168038262E-3</v>
      </c>
      <c r="P250" s="21">
        <f>+C250/'Total x Ano'!$I$30</f>
        <v>4.6244787549847097E-4</v>
      </c>
      <c r="Q250" s="21">
        <f>+D250/'Total x Ano'!$I$30</f>
        <v>1.1203228042855807E-2</v>
      </c>
      <c r="R250" s="21">
        <f>+E250/'Total x Ano'!$I$30</f>
        <v>4.2825878704570063E-4</v>
      </c>
      <c r="S250" s="21">
        <f>+F250/'Total x Ano'!$I$30</f>
        <v>6.061088335702884E-3</v>
      </c>
      <c r="T250" s="21">
        <f>+G250/'Total x Ano'!$I$30</f>
        <v>1.7140046525285864E-3</v>
      </c>
      <c r="U250" s="21">
        <f>+H250/'Total x Ano'!$I$30</f>
        <v>1.0351418338556181E-3</v>
      </c>
      <c r="V250" s="21">
        <f>+I250/'Total x Ano'!$I$30</f>
        <v>5.1821154462260773E-4</v>
      </c>
      <c r="W250" s="21">
        <f>+J250/'Total x Ano'!$I$30</f>
        <v>1.2369678468752195E-5</v>
      </c>
      <c r="X250" s="21">
        <f>+K250/'Total x Ano'!$I$30</f>
        <v>3.521413229409204E-3</v>
      </c>
      <c r="Y250" s="21">
        <f>+L250/'Total x Ano'!$I$30</f>
        <v>2.735765779679146E-2</v>
      </c>
    </row>
    <row r="251" spans="1:25" x14ac:dyDescent="0.25">
      <c r="A251" s="1" t="s">
        <v>551</v>
      </c>
      <c r="B251" s="11">
        <f>+'SCC x Atuacao = Comércio'!B251+'SCC x Atuacao = Serv. Indústria'!B251</f>
        <v>482075.07425896573</v>
      </c>
      <c r="C251" s="11">
        <f>+'SCC x Atuacao = Comércio'!C251+'SCC x Atuacao = Serv. Indústria'!C251</f>
        <v>53916.198029343228</v>
      </c>
      <c r="D251" s="11">
        <f>+'SCC x Atuacao = Comércio'!D251+'SCC x Atuacao = Serv. Indústria'!D251</f>
        <v>1645550.8640310732</v>
      </c>
      <c r="E251" s="11">
        <f>+'SCC x Atuacao = Comércio'!E251+'SCC x Atuacao = Serv. Indústria'!E251</f>
        <v>91005.22425921481</v>
      </c>
      <c r="F251" s="11">
        <f>+'SCC x Atuacao = Comércio'!F251+'SCC x Atuacao = Serv. Indústria'!F251</f>
        <v>1130078.8156035091</v>
      </c>
      <c r="G251" s="11">
        <f>+'SCC x Atuacao = Comércio'!G251+'SCC x Atuacao = Serv. Indústria'!G251</f>
        <v>171653.29380747277</v>
      </c>
      <c r="H251" s="11">
        <f>+'SCC x Atuacao = Comércio'!H251+'SCC x Atuacao = Serv. Indústria'!H251</f>
        <v>72423.463604118559</v>
      </c>
      <c r="I251" s="11">
        <f>+'SCC x Atuacao = Comércio'!I251+'SCC x Atuacao = Serv. Indústria'!I251</f>
        <v>79003.874969402706</v>
      </c>
      <c r="J251" s="11">
        <f>+'SCC x Atuacao = Comércio'!J251+'SCC x Atuacao = Serv. Indústria'!J251</f>
        <v>33153.404863139469</v>
      </c>
      <c r="K251" s="11">
        <f>+'SCC x Atuacao = Comércio'!K251+'SCC x Atuacao = Serv. Indústria'!K251</f>
        <v>483935.69675136963</v>
      </c>
      <c r="L251" s="154">
        <f t="shared" si="7"/>
        <v>4242795.910177609</v>
      </c>
      <c r="N251" s="124" t="s">
        <v>551</v>
      </c>
      <c r="O251" s="21">
        <f>+B251/'Total x Ano'!$I$30</f>
        <v>5.8731961528620657E-3</v>
      </c>
      <c r="P251" s="21">
        <f>+C251/'Total x Ano'!$I$30</f>
        <v>6.5686948724667153E-4</v>
      </c>
      <c r="Q251" s="21">
        <f>+D251/'Total x Ano'!$I$30</f>
        <v>2.0048003972871663E-2</v>
      </c>
      <c r="R251" s="21">
        <f>+E251/'Total x Ano'!$I$30</f>
        <v>1.1087309042708286E-3</v>
      </c>
      <c r="S251" s="21">
        <f>+F251/'Total x Ano'!$I$30</f>
        <v>1.3767927251654641E-2</v>
      </c>
      <c r="T251" s="21">
        <f>+G251/'Total x Ano'!$I$30</f>
        <v>2.0912789701186276E-3</v>
      </c>
      <c r="U251" s="21">
        <f>+H251/'Total x Ano'!$I$30</f>
        <v>8.8234640314167629E-4</v>
      </c>
      <c r="V251" s="21">
        <f>+I251/'Total x Ano'!$I$30</f>
        <v>9.6251658570970379E-4</v>
      </c>
      <c r="W251" s="21">
        <f>+J251/'Total x Ano'!$I$30</f>
        <v>4.0391312534833435E-4</v>
      </c>
      <c r="X251" s="21">
        <f>+K251/'Total x Ano'!$I$30</f>
        <v>5.8958644081770969E-3</v>
      </c>
      <c r="Y251" s="21">
        <f>+L251/'Total x Ano'!$I$30</f>
        <v>5.1690647261401303E-2</v>
      </c>
    </row>
    <row r="252" spans="1:25" x14ac:dyDescent="0.25">
      <c r="A252" s="1" t="s">
        <v>552</v>
      </c>
      <c r="B252" s="11">
        <f>+'SCC x Atuacao = Comércio'!B252+'SCC x Atuacao = Serv. Indústria'!B252</f>
        <v>32699.313412343956</v>
      </c>
      <c r="C252" s="11">
        <f>+'SCC x Atuacao = Comércio'!C252+'SCC x Atuacao = Serv. Indústria'!C252</f>
        <v>12971.188075144106</v>
      </c>
      <c r="D252" s="11">
        <f>+'SCC x Atuacao = Comércio'!D252+'SCC x Atuacao = Serv. Indústria'!D252</f>
        <v>220758.51116951258</v>
      </c>
      <c r="E252" s="11">
        <f>+'SCC x Atuacao = Comércio'!E252+'SCC x Atuacao = Serv. Indústria'!E252</f>
        <v>3250.1735083719873</v>
      </c>
      <c r="F252" s="11">
        <f>+'SCC x Atuacao = Comércio'!F252+'SCC x Atuacao = Serv. Indústria'!F252</f>
        <v>109536.35924341154</v>
      </c>
      <c r="G252" s="11">
        <f>+'SCC x Atuacao = Comércio'!G252+'SCC x Atuacao = Serv. Indústria'!G252</f>
        <v>19083.528191405741</v>
      </c>
      <c r="H252" s="11">
        <f>+'SCC x Atuacao = Comércio'!H252+'SCC x Atuacao = Serv. Indústria'!H252</f>
        <v>16202.675218533894</v>
      </c>
      <c r="I252" s="11">
        <f>+'SCC x Atuacao = Comércio'!I252+'SCC x Atuacao = Serv. Indústria'!I252</f>
        <v>7852.6301312117648</v>
      </c>
      <c r="J252" s="11">
        <f>+'SCC x Atuacao = Comércio'!J252+'SCC x Atuacao = Serv. Indústria'!J252</f>
        <v>3920.6525469698659</v>
      </c>
      <c r="K252" s="11">
        <f>+'SCC x Atuacao = Comércio'!K252+'SCC x Atuacao = Serv. Indústria'!K252</f>
        <v>86259.376948717661</v>
      </c>
      <c r="L252" s="154">
        <f t="shared" si="7"/>
        <v>512534.40844562312</v>
      </c>
      <c r="N252" s="124" t="s">
        <v>552</v>
      </c>
      <c r="O252" s="21">
        <f>+B252/'Total x Ano'!$I$30</f>
        <v>3.983808580641165E-4</v>
      </c>
      <c r="P252" s="21">
        <f>+C252/'Total x Ano'!$I$30</f>
        <v>1.5803001642035179E-4</v>
      </c>
      <c r="Q252" s="21">
        <f>+D252/'Total x Ano'!$I$30</f>
        <v>2.6895355261944971E-3</v>
      </c>
      <c r="R252" s="21">
        <f>+E252/'Total x Ano'!$I$30</f>
        <v>3.959737303333421E-5</v>
      </c>
      <c r="S252" s="21">
        <f>+F252/'Total x Ano'!$I$30</f>
        <v>1.3344986249202596E-3</v>
      </c>
      <c r="T252" s="21">
        <f>+G252/'Total x Ano'!$I$30</f>
        <v>2.3249761363224944E-4</v>
      </c>
      <c r="U252" s="21">
        <f>+H252/'Total x Ano'!$I$30</f>
        <v>1.9739973054165217E-4</v>
      </c>
      <c r="V252" s="21">
        <f>+I252/'Total x Ano'!$I$30</f>
        <v>9.5669823102503875E-5</v>
      </c>
      <c r="W252" s="21">
        <f>+J252/'Total x Ano'!$I$30</f>
        <v>4.7765924199604102E-5</v>
      </c>
      <c r="X252" s="21">
        <f>+K252/'Total x Ano'!$I$30</f>
        <v>1.0509115029899623E-3</v>
      </c>
      <c r="Y252" s="21">
        <f>+L252/'Total x Ano'!$I$30</f>
        <v>6.2442869930985313E-3</v>
      </c>
    </row>
    <row r="253" spans="1:25" x14ac:dyDescent="0.25">
      <c r="A253" s="1" t="s">
        <v>553</v>
      </c>
      <c r="B253" s="11">
        <f>+'SCC x Atuacao = Comércio'!B253+'SCC x Atuacao = Serv. Indústria'!B253</f>
        <v>30951.437868137938</v>
      </c>
      <c r="C253" s="11">
        <f>+'SCC x Atuacao = Comércio'!C253+'SCC x Atuacao = Serv. Indústria'!C253</f>
        <v>8387.3246599158119</v>
      </c>
      <c r="D253" s="11">
        <f>+'SCC x Atuacao = Comércio'!D253+'SCC x Atuacao = Serv. Indústria'!D253</f>
        <v>255062.03874801871</v>
      </c>
      <c r="E253" s="11">
        <f>+'SCC x Atuacao = Comércio'!E253+'SCC x Atuacao = Serv. Indústria'!E253</f>
        <v>5473.0745259044716</v>
      </c>
      <c r="F253" s="11">
        <f>+'SCC x Atuacao = Comércio'!F253+'SCC x Atuacao = Serv. Indústria'!F253</f>
        <v>96995.635856579596</v>
      </c>
      <c r="G253" s="11">
        <f>+'SCC x Atuacao = Comércio'!G253+'SCC x Atuacao = Serv. Indústria'!G253</f>
        <v>23395.245999150338</v>
      </c>
      <c r="H253" s="11">
        <f>+'SCC x Atuacao = Comércio'!H253+'SCC x Atuacao = Serv. Indústria'!H253</f>
        <v>9580.1328109534115</v>
      </c>
      <c r="I253" s="11">
        <f>+'SCC x Atuacao = Comércio'!I253+'SCC x Atuacao = Serv. Indústria'!I253</f>
        <v>17306.15555338905</v>
      </c>
      <c r="J253" s="11">
        <f>+'SCC x Atuacao = Comércio'!J253+'SCC x Atuacao = Serv. Indústria'!J253</f>
        <v>620.84167554876353</v>
      </c>
      <c r="K253" s="11">
        <f>+'SCC x Atuacao = Comércio'!K253+'SCC x Atuacao = Serv. Indústria'!K253</f>
        <v>58238.036486208424</v>
      </c>
      <c r="L253" s="154">
        <f t="shared" si="7"/>
        <v>506009.92418380652</v>
      </c>
      <c r="N253" s="124" t="s">
        <v>553</v>
      </c>
      <c r="O253" s="21">
        <f>+B253/'Total x Ano'!$I$30</f>
        <v>3.7708621648221659E-4</v>
      </c>
      <c r="P253" s="21">
        <f>+C253/'Total x Ano'!$I$30</f>
        <v>1.0218409031237425E-4</v>
      </c>
      <c r="Q253" s="21">
        <f>+D253/'Total x Ano'!$I$30</f>
        <v>3.1074607767654309E-3</v>
      </c>
      <c r="R253" s="21">
        <f>+E253/'Total x Ano'!$I$30</f>
        <v>6.667932437552632E-5</v>
      </c>
      <c r="S253" s="21">
        <f>+F253/'Total x Ano'!$I$30</f>
        <v>1.1817130272353594E-3</v>
      </c>
      <c r="T253" s="21">
        <f>+G253/'Total x Ano'!$I$30</f>
        <v>2.8502794716919738E-4</v>
      </c>
      <c r="U253" s="21">
        <f>+H253/'Total x Ano'!$I$30</f>
        <v>1.1671625888496717E-4</v>
      </c>
      <c r="V253" s="21">
        <f>+I253/'Total x Ano'!$I$30</f>
        <v>2.1084360433536078E-4</v>
      </c>
      <c r="W253" s="21">
        <f>+J253/'Total x Ano'!$I$30</f>
        <v>7.563811395921019E-6</v>
      </c>
      <c r="X253" s="21">
        <f>+K253/'Total x Ano'!$I$30</f>
        <v>7.0952312223738362E-4</v>
      </c>
      <c r="Y253" s="21">
        <f>+L253/'Total x Ano'!$I$30</f>
        <v>6.164798179193738E-3</v>
      </c>
    </row>
    <row r="254" spans="1:25" x14ac:dyDescent="0.25">
      <c r="A254" s="1" t="s">
        <v>554</v>
      </c>
      <c r="B254" s="11">
        <f>+'SCC x Atuacao = Comércio'!B254+'SCC x Atuacao = Serv. Indústria'!B254</f>
        <v>129686.92849913292</v>
      </c>
      <c r="C254" s="11">
        <f>+'SCC x Atuacao = Comércio'!C254+'SCC x Atuacao = Serv. Indústria'!C254</f>
        <v>28900.138383356876</v>
      </c>
      <c r="D254" s="11">
        <f>+'SCC x Atuacao = Comércio'!D254+'SCC x Atuacao = Serv. Indústria'!D254</f>
        <v>488104.68578442547</v>
      </c>
      <c r="E254" s="11">
        <f>+'SCC x Atuacao = Comércio'!E254+'SCC x Atuacao = Serv. Indústria'!E254</f>
        <v>14684.661547875501</v>
      </c>
      <c r="F254" s="11">
        <f>+'SCC x Atuacao = Comércio'!F254+'SCC x Atuacao = Serv. Indústria'!F254</f>
        <v>299311.73571516853</v>
      </c>
      <c r="G254" s="11">
        <f>+'SCC x Atuacao = Comércio'!G254+'SCC x Atuacao = Serv. Indústria'!G254</f>
        <v>43125.361488169074</v>
      </c>
      <c r="H254" s="11">
        <f>+'SCC x Atuacao = Comércio'!H254+'SCC x Atuacao = Serv. Indústria'!H254</f>
        <v>34163.080805033293</v>
      </c>
      <c r="I254" s="11">
        <f>+'SCC x Atuacao = Comércio'!I254+'SCC x Atuacao = Serv. Indústria'!I254</f>
        <v>28117.327163091686</v>
      </c>
      <c r="J254" s="11">
        <f>+'SCC x Atuacao = Comércio'!J254+'SCC x Atuacao = Serv. Indústria'!J254</f>
        <v>2250.5395454446852</v>
      </c>
      <c r="K254" s="11">
        <f>+'SCC x Atuacao = Comércio'!K254+'SCC x Atuacao = Serv. Indústria'!K254</f>
        <v>129870.9484548317</v>
      </c>
      <c r="L254" s="154">
        <f t="shared" si="7"/>
        <v>1198215.40738653</v>
      </c>
      <c r="N254" s="124" t="s">
        <v>554</v>
      </c>
      <c r="O254" s="21">
        <f>+B254/'Total x Ano'!$I$30</f>
        <v>1.5799961670045614E-3</v>
      </c>
      <c r="P254" s="21">
        <f>+C254/'Total x Ano'!$I$30</f>
        <v>3.520949134970882E-4</v>
      </c>
      <c r="Q254" s="21">
        <f>+D254/'Total x Ano'!$I$30</f>
        <v>5.9466558546917422E-3</v>
      </c>
      <c r="R254" s="21">
        <f>+E254/'Total x Ano'!$I$30</f>
        <v>1.7890553217595625E-4</v>
      </c>
      <c r="S254" s="21">
        <f>+F254/'Total x Ano'!$I$30</f>
        <v>3.6465617671915984E-3</v>
      </c>
      <c r="T254" s="21">
        <f>+G254/'Total x Ano'!$I$30</f>
        <v>5.2540303514435403E-4</v>
      </c>
      <c r="U254" s="21">
        <f>+H254/'Total x Ano'!$I$30</f>
        <v>4.1621416552694901E-4</v>
      </c>
      <c r="V254" s="21">
        <f>+I254/'Total x Ano'!$I$30</f>
        <v>3.4255780176330669E-4</v>
      </c>
      <c r="W254" s="21">
        <f>+J254/'Total x Ano'!$I$30</f>
        <v>2.7418675857671848E-5</v>
      </c>
      <c r="X254" s="21">
        <f>+K254/'Total x Ano'!$I$30</f>
        <v>1.5822381109538962E-3</v>
      </c>
      <c r="Y254" s="21">
        <f>+L254/'Total x Ano'!$I$30</f>
        <v>1.4598046023807126E-2</v>
      </c>
    </row>
    <row r="255" spans="1:25" x14ac:dyDescent="0.25">
      <c r="A255" s="1" t="s">
        <v>555</v>
      </c>
      <c r="B255" s="11">
        <f>+'SCC x Atuacao = Comércio'!B255+'SCC x Atuacao = Serv. Indústria'!B255</f>
        <v>82926.076729583816</v>
      </c>
      <c r="C255" s="11">
        <f>+'SCC x Atuacao = Comércio'!C255+'SCC x Atuacao = Serv. Indústria'!C255</f>
        <v>39262.406508578046</v>
      </c>
      <c r="D255" s="11">
        <f>+'SCC x Atuacao = Comércio'!D255+'SCC x Atuacao = Serv. Indústria'!D255</f>
        <v>1525014.5007934079</v>
      </c>
      <c r="E255" s="11">
        <f>+'SCC x Atuacao = Comércio'!E255+'SCC x Atuacao = Serv. Indústria'!E255</f>
        <v>12398.49931329671</v>
      </c>
      <c r="F255" s="11">
        <f>+'SCC x Atuacao = Comércio'!F255+'SCC x Atuacao = Serv. Indústria'!F255</f>
        <v>609902.11527237156</v>
      </c>
      <c r="G255" s="11">
        <f>+'SCC x Atuacao = Comércio'!G255+'SCC x Atuacao = Serv. Indústria'!G255</f>
        <v>96276.801439456525</v>
      </c>
      <c r="H255" s="11">
        <f>+'SCC x Atuacao = Comércio'!H255+'SCC x Atuacao = Serv. Indústria'!H255</f>
        <v>25076.620344949162</v>
      </c>
      <c r="I255" s="11">
        <f>+'SCC x Atuacao = Comércio'!I255+'SCC x Atuacao = Serv. Indústria'!I255</f>
        <v>15569.273786001837</v>
      </c>
      <c r="J255" s="11">
        <f>+'SCC x Atuacao = Comércio'!J255+'SCC x Atuacao = Serv. Indústria'!J255</f>
        <v>19037.528859809849</v>
      </c>
      <c r="K255" s="11">
        <f>+'SCC x Atuacao = Comércio'!K255+'SCC x Atuacao = Serv. Indústria'!K255</f>
        <v>347328.06411847926</v>
      </c>
      <c r="L255" s="154">
        <f t="shared" si="7"/>
        <v>2772791.8871659348</v>
      </c>
      <c r="N255" s="124" t="s">
        <v>555</v>
      </c>
      <c r="O255" s="21">
        <f>+B255/'Total x Ano'!$I$30</f>
        <v>1.0103013842165643E-3</v>
      </c>
      <c r="P255" s="21">
        <f>+C255/'Total x Ano'!$I$30</f>
        <v>4.7834004944718095E-4</v>
      </c>
      <c r="Q255" s="21">
        <f>+D255/'Total x Ano'!$I$30</f>
        <v>1.8579490575999485E-2</v>
      </c>
      <c r="R255" s="21">
        <f>+E255/'Total x Ano'!$I$30</f>
        <v>1.5105285951581824E-4</v>
      </c>
      <c r="S255" s="21">
        <f>+F255/'Total x Ano'!$I$30</f>
        <v>7.4305330192530866E-3</v>
      </c>
      <c r="T255" s="21">
        <f>+G255/'Total x Ano'!$I$30</f>
        <v>1.1729553549170348E-3</v>
      </c>
      <c r="U255" s="21">
        <f>+H255/'Total x Ano'!$I$30</f>
        <v>3.0551239423264764E-4</v>
      </c>
      <c r="V255" s="21">
        <f>+I255/'Total x Ano'!$I$30</f>
        <v>1.8968290165875869E-4</v>
      </c>
      <c r="W255" s="21">
        <f>+J255/'Total x Ano'!$I$30</f>
        <v>2.3193719656903886E-4</v>
      </c>
      <c r="X255" s="21">
        <f>+K255/'Total x Ano'!$I$30</f>
        <v>4.2315522184950263E-3</v>
      </c>
      <c r="Y255" s="21">
        <f>+L255/'Total x Ano'!$I$30</f>
        <v>3.3781357954304647E-2</v>
      </c>
    </row>
    <row r="256" spans="1:25" x14ac:dyDescent="0.25">
      <c r="A256" s="1" t="s">
        <v>95</v>
      </c>
      <c r="B256" s="11">
        <f>+'SCC x Atuacao = Comércio'!B256+'SCC x Atuacao = Serv. Indústria'!B256</f>
        <v>5350218.1522388086</v>
      </c>
      <c r="C256" s="11">
        <f>+'SCC x Atuacao = Comércio'!C256+'SCC x Atuacao = Serv. Indústria'!C256</f>
        <v>1652263.4392467691</v>
      </c>
      <c r="D256" s="11">
        <f>+'SCC x Atuacao = Comércio'!D256+'SCC x Atuacao = Serv. Indústria'!D256</f>
        <v>32957944.729289468</v>
      </c>
      <c r="E256" s="11">
        <f>+'SCC x Atuacao = Comércio'!E256+'SCC x Atuacao = Serv. Indústria'!E256</f>
        <v>2653258.8579539671</v>
      </c>
      <c r="F256" s="11">
        <f>+'SCC x Atuacao = Comércio'!F256+'SCC x Atuacao = Serv. Indústria'!F256</f>
        <v>20432567.887340795</v>
      </c>
      <c r="G256" s="11">
        <f>+'SCC x Atuacao = Comércio'!G256+'SCC x Atuacao = Serv. Indústria'!G256</f>
        <v>2758134.5959442914</v>
      </c>
      <c r="H256" s="11">
        <f>+'SCC x Atuacao = Comércio'!H256+'SCC x Atuacao = Serv. Indústria'!H256</f>
        <v>1242386.579415041</v>
      </c>
      <c r="I256" s="11">
        <f>+'SCC x Atuacao = Comércio'!I256+'SCC x Atuacao = Serv. Indústria'!I256</f>
        <v>1884118.1076666405</v>
      </c>
      <c r="J256" s="11">
        <f>+'SCC x Atuacao = Comércio'!J256+'SCC x Atuacao = Serv. Indústria'!J256</f>
        <v>537636.3888135982</v>
      </c>
      <c r="K256" s="11">
        <f>+'SCC x Atuacao = Comércio'!K256+'SCC x Atuacao = Serv. Indústria'!K256</f>
        <v>12612004.878194349</v>
      </c>
      <c r="L256" s="154">
        <f t="shared" si="7"/>
        <v>82080533.616103724</v>
      </c>
      <c r="N256" s="124" t="s">
        <v>95</v>
      </c>
      <c r="O256" s="21">
        <f>+B256/'Total x Ano'!$I$30</f>
        <v>6.5182545928150842E-2</v>
      </c>
      <c r="P256" s="21">
        <f>+C256/'Total x Ano'!$I$30</f>
        <v>2.0129784328334396E-2</v>
      </c>
      <c r="Q256" s="21">
        <f>+D256/'Total x Ano'!$I$30</f>
        <v>0.40153180391633464</v>
      </c>
      <c r="R256" s="21">
        <f>+E256/'Total x Ano'!$I$30</f>
        <v>3.2325068333052522E-2</v>
      </c>
      <c r="S256" s="21">
        <f>+F256/'Total x Ano'!$I$30</f>
        <v>0.24893317559197797</v>
      </c>
      <c r="T256" s="21">
        <f>+G256/'Total x Ano'!$I$30</f>
        <v>3.360278587910108E-2</v>
      </c>
      <c r="U256" s="21">
        <f>+H256/'Total x Ano'!$I$30</f>
        <v>1.5136190332603931E-2</v>
      </c>
      <c r="V256" s="21">
        <f>+I256/'Total x Ano'!$I$30</f>
        <v>2.2954506076663564E-2</v>
      </c>
      <c r="W256" s="21">
        <f>+J256/'Total x Ano'!$I$30</f>
        <v>6.5501083524646718E-3</v>
      </c>
      <c r="X256" s="21">
        <f>+K256/'Total x Ano'!$I$30</f>
        <v>0.15365403126131663</v>
      </c>
      <c r="Y256" s="21">
        <f>+L256/'Total x Ano'!$I$30</f>
        <v>1.0000000000000002</v>
      </c>
    </row>
    <row r="258" spans="1:25" x14ac:dyDescent="0.25">
      <c r="C258" s="134"/>
      <c r="D258" s="134"/>
      <c r="E258" s="134"/>
      <c r="F258" s="134"/>
      <c r="G258" s="134"/>
      <c r="H258" s="134"/>
      <c r="I258" s="134"/>
      <c r="J258" s="134"/>
      <c r="K258" s="134"/>
    </row>
    <row r="259" spans="1:25" s="124" customFormat="1" x14ac:dyDescent="0.25">
      <c r="B259" s="124">
        <v>2015</v>
      </c>
      <c r="C259" s="124">
        <v>2015</v>
      </c>
      <c r="D259" s="124">
        <v>2015</v>
      </c>
      <c r="E259" s="124">
        <v>2015</v>
      </c>
      <c r="F259" s="124">
        <v>2015</v>
      </c>
      <c r="G259" s="124">
        <v>2015</v>
      </c>
      <c r="H259" s="124">
        <v>2015</v>
      </c>
      <c r="I259" s="124">
        <v>2015</v>
      </c>
      <c r="J259" s="124">
        <v>2015</v>
      </c>
      <c r="K259" s="124">
        <v>2015</v>
      </c>
      <c r="L259" s="124">
        <v>2015</v>
      </c>
      <c r="O259" s="16">
        <v>2015</v>
      </c>
      <c r="P259" s="124">
        <v>2015</v>
      </c>
      <c r="Q259" s="124">
        <v>2015</v>
      </c>
      <c r="R259" s="124">
        <v>2015</v>
      </c>
      <c r="S259" s="124">
        <v>2015</v>
      </c>
      <c r="T259" s="124">
        <v>2015</v>
      </c>
      <c r="U259" s="124">
        <v>2015</v>
      </c>
      <c r="V259" s="124">
        <v>2015</v>
      </c>
      <c r="W259" s="124">
        <v>2015</v>
      </c>
      <c r="X259" s="124">
        <v>2015</v>
      </c>
      <c r="Y259" s="124">
        <v>2015</v>
      </c>
    </row>
    <row r="260" spans="1:25" x14ac:dyDescent="0.25">
      <c r="A260" s="124"/>
      <c r="B260" s="124" t="s">
        <v>780</v>
      </c>
      <c r="C260" s="124" t="s">
        <v>782</v>
      </c>
      <c r="D260" s="124" t="s">
        <v>23</v>
      </c>
      <c r="E260" s="124" t="s">
        <v>787</v>
      </c>
      <c r="F260" s="124" t="s">
        <v>788</v>
      </c>
      <c r="G260" s="124" t="s">
        <v>791</v>
      </c>
      <c r="H260" s="124" t="s">
        <v>25</v>
      </c>
      <c r="I260" s="124" t="s">
        <v>24</v>
      </c>
      <c r="J260" s="124" t="s">
        <v>35</v>
      </c>
      <c r="K260" s="124" t="s">
        <v>795</v>
      </c>
      <c r="L260" s="156" t="s">
        <v>935</v>
      </c>
      <c r="M260" s="134"/>
      <c r="N260" s="124"/>
      <c r="O260" s="124" t="s">
        <v>780</v>
      </c>
      <c r="P260" s="124" t="s">
        <v>782</v>
      </c>
      <c r="Q260" s="124" t="s">
        <v>23</v>
      </c>
      <c r="R260" s="124" t="s">
        <v>787</v>
      </c>
      <c r="S260" s="124" t="s">
        <v>788</v>
      </c>
      <c r="T260" s="124" t="s">
        <v>791</v>
      </c>
      <c r="U260" s="124" t="s">
        <v>25</v>
      </c>
      <c r="V260" s="124" t="s">
        <v>24</v>
      </c>
      <c r="W260" s="124" t="s">
        <v>35</v>
      </c>
      <c r="X260" s="124" t="s">
        <v>795</v>
      </c>
      <c r="Y260" s="124" t="s">
        <v>935</v>
      </c>
    </row>
    <row r="261" spans="1:25" x14ac:dyDescent="0.25">
      <c r="A261" s="124" t="s">
        <v>529</v>
      </c>
      <c r="B261" s="134">
        <f>'[1]SCC x Ano'!B5</f>
        <v>19581.600954133726</v>
      </c>
      <c r="C261" s="134">
        <f>'[1]SCC x Ano'!C5</f>
        <v>1556.4697298739211</v>
      </c>
      <c r="D261" s="134">
        <f>'[1]SCC x Ano'!D5</f>
        <v>126965.82892036172</v>
      </c>
      <c r="E261" s="134">
        <f>'[1]SCC x Ano'!E5</f>
        <v>283.23819263814852</v>
      </c>
      <c r="F261" s="134">
        <f>'[1]SCC x Ano'!F5</f>
        <v>48963.959187852837</v>
      </c>
      <c r="G261" s="134">
        <f>'[1]SCC x Ano'!G5</f>
        <v>8734.1890889345432</v>
      </c>
      <c r="H261" s="134">
        <f>'[1]SCC x Ano'!H5</f>
        <v>2017.0846676651822</v>
      </c>
      <c r="I261" s="134">
        <f>'[1]SCC x Ano'!I5</f>
        <v>3498.7795784167788</v>
      </c>
      <c r="J261" s="134">
        <f>'[1]SCC x Ano'!J5</f>
        <v>429.39549496110709</v>
      </c>
      <c r="K261" s="134">
        <f>'[1]SCC x Ano'!K5</f>
        <v>12017.13210014465</v>
      </c>
      <c r="L261" s="154">
        <f>SUM(B261:K261)</f>
        <v>224047.67791498263</v>
      </c>
      <c r="M261" s="134"/>
      <c r="N261" s="124" t="s">
        <v>529</v>
      </c>
      <c r="O261" s="21">
        <f>B261/'Total x Ano'!$J$30</f>
        <v>2.8053200963100151E-4</v>
      </c>
      <c r="P261" s="21">
        <f>C261/'Total x Ano'!$J$30</f>
        <v>2.229846182005754E-5</v>
      </c>
      <c r="Q261" s="21">
        <f>D261/'Total x Ano'!$J$30</f>
        <v>1.8189513321675548E-3</v>
      </c>
      <c r="R261" s="21">
        <f>E261/'Total x Ano'!$J$30</f>
        <v>4.0577570532229072E-6</v>
      </c>
      <c r="S261" s="21">
        <f>F261/'Total x Ano'!$J$30</f>
        <v>7.0147266827838204E-4</v>
      </c>
      <c r="T261" s="21">
        <f>G261/'Total x Ano'!$J$30</f>
        <v>1.2512866661695127E-4</v>
      </c>
      <c r="U261" s="21">
        <f>H261/'Total x Ano'!$J$30</f>
        <v>2.8897372423297216E-5</v>
      </c>
      <c r="V261" s="21">
        <f>I261/'Total x Ano'!$J$30</f>
        <v>5.0124587294378802E-5</v>
      </c>
      <c r="W261" s="21">
        <f>J261/'Total x Ano'!$J$30</f>
        <v>6.1516513082914554E-6</v>
      </c>
      <c r="X261" s="21">
        <f>K261/'Total x Ano'!$J$30</f>
        <v>1.7216111317716999E-4</v>
      </c>
      <c r="Y261" s="21">
        <f>L261/'Total x Ano'!$J$30</f>
        <v>3.2097756197703078E-3</v>
      </c>
    </row>
    <row r="262" spans="1:25" x14ac:dyDescent="0.25">
      <c r="A262" s="124" t="s">
        <v>530</v>
      </c>
      <c r="B262" s="134">
        <f>'[1]SCC x Ano'!B6</f>
        <v>8684.5714537332587</v>
      </c>
      <c r="C262" s="134">
        <f>'[1]SCC x Ano'!C6</f>
        <v>1043.3788928231616</v>
      </c>
      <c r="D262" s="134">
        <f>'[1]SCC x Ano'!D6</f>
        <v>39258.617639383694</v>
      </c>
      <c r="E262" s="134">
        <f>'[1]SCC x Ano'!E6</f>
        <v>0</v>
      </c>
      <c r="F262" s="134">
        <f>'[1]SCC x Ano'!F6</f>
        <v>12475.467138631913</v>
      </c>
      <c r="G262" s="134">
        <f>'[1]SCC x Ano'!G6</f>
        <v>2190.7696215830292</v>
      </c>
      <c r="H262" s="134">
        <f>'[1]SCC x Ano'!H6</f>
        <v>616.84246053333652</v>
      </c>
      <c r="I262" s="134">
        <f>'[1]SCC x Ano'!I6</f>
        <v>2061.413964100027</v>
      </c>
      <c r="J262" s="134">
        <f>'[1]SCC x Ano'!J6</f>
        <v>9601.6182257265318</v>
      </c>
      <c r="K262" s="134">
        <f>'[1]SCC x Ano'!K6</f>
        <v>4856.3645614746038</v>
      </c>
      <c r="L262" s="154">
        <f t="shared" ref="L262:L288" si="8">SUM(B262:K262)</f>
        <v>80789.043957989546</v>
      </c>
      <c r="M262" s="134"/>
      <c r="N262" s="124" t="s">
        <v>530</v>
      </c>
      <c r="O262" s="21">
        <f>B262/'Total x Ano'!$J$30</f>
        <v>1.2441782918599974E-4</v>
      </c>
      <c r="P262" s="21">
        <f>C262/'Total x Ano'!$J$30</f>
        <v>1.4947765419990386E-5</v>
      </c>
      <c r="Q262" s="21">
        <f>D262/'Total x Ano'!$J$30</f>
        <v>5.6243097423484454E-4</v>
      </c>
      <c r="R262" s="21">
        <f>E262/'Total x Ano'!$J$30</f>
        <v>0</v>
      </c>
      <c r="S262" s="21">
        <f>F262/'Total x Ano'!$J$30</f>
        <v>1.7872736124505289E-4</v>
      </c>
      <c r="T262" s="21">
        <f>G262/'Total x Ano'!$J$30</f>
        <v>3.1385636241938446E-5</v>
      </c>
      <c r="U262" s="21">
        <f>H262/'Total x Ano'!$J$30</f>
        <v>8.8370739187501714E-6</v>
      </c>
      <c r="V262" s="21">
        <f>I262/'Total x Ano'!$J$30</f>
        <v>2.9532447494203007E-5</v>
      </c>
      <c r="W262" s="21">
        <f>J262/'Total x Ano'!$J$30</f>
        <v>1.3755572196991878E-4</v>
      </c>
      <c r="X262" s="21">
        <f>K262/'Total x Ano'!$J$30</f>
        <v>6.9573765348519633E-5</v>
      </c>
      <c r="Y262" s="21">
        <f>L262/'Total x Ano'!$J$30</f>
        <v>1.1574085750592174E-3</v>
      </c>
    </row>
    <row r="263" spans="1:25" x14ac:dyDescent="0.25">
      <c r="A263" s="124" t="s">
        <v>531</v>
      </c>
      <c r="B263" s="134">
        <f>'[1]SCC x Ano'!B7</f>
        <v>81998.516719482315</v>
      </c>
      <c r="C263" s="134">
        <f>'[1]SCC x Ano'!C7</f>
        <v>44692.339300989865</v>
      </c>
      <c r="D263" s="134">
        <f>'[1]SCC x Ano'!D7</f>
        <v>236611.88703808159</v>
      </c>
      <c r="E263" s="134">
        <f>'[1]SCC x Ano'!E7</f>
        <v>1620.7476169711458</v>
      </c>
      <c r="F263" s="134">
        <f>'[1]SCC x Ano'!F7</f>
        <v>132318.21481235104</v>
      </c>
      <c r="G263" s="134">
        <f>'[1]SCC x Ano'!G7</f>
        <v>12054.211267540415</v>
      </c>
      <c r="H263" s="134">
        <f>'[1]SCC x Ano'!H7</f>
        <v>8742.2675007713005</v>
      </c>
      <c r="I263" s="134">
        <f>'[1]SCC x Ano'!I7</f>
        <v>11200.570122169578</v>
      </c>
      <c r="J263" s="134">
        <f>'[1]SCC x Ano'!J7</f>
        <v>0</v>
      </c>
      <c r="K263" s="134">
        <f>'[1]SCC x Ano'!K7</f>
        <v>48211.788202655589</v>
      </c>
      <c r="L263" s="154">
        <f t="shared" si="8"/>
        <v>577450.54258101294</v>
      </c>
      <c r="M263" s="134"/>
      <c r="N263" s="124" t="s">
        <v>531</v>
      </c>
      <c r="O263" s="21">
        <f>B263/'Total x Ano'!$J$30</f>
        <v>1.1747358520867834E-3</v>
      </c>
      <c r="P263" s="21">
        <f>C263/'Total x Ano'!$J$30</f>
        <v>6.4027613414165455E-4</v>
      </c>
      <c r="Q263" s="21">
        <f>D263/'Total x Ano'!$J$30</f>
        <v>3.3897743258507244E-3</v>
      </c>
      <c r="R263" s="21">
        <f>E263/'Total x Ano'!$J$30</f>
        <v>2.3219326507498351E-5</v>
      </c>
      <c r="S263" s="21">
        <f>F263/'Total x Ano'!$J$30</f>
        <v>1.895631250940152E-3</v>
      </c>
      <c r="T263" s="21">
        <f>G263/'Total x Ano'!$J$30</f>
        <v>1.7269232068003673E-4</v>
      </c>
      <c r="U263" s="21">
        <f>H263/'Total x Ano'!$J$30</f>
        <v>1.2524440041790556E-4</v>
      </c>
      <c r="V263" s="21">
        <f>I263/'Total x Ano'!$J$30</f>
        <v>1.6046279631297842E-4</v>
      </c>
      <c r="W263" s="21">
        <f>J263/'Total x Ano'!$J$30</f>
        <v>0</v>
      </c>
      <c r="X263" s="21">
        <f>K263/'Total x Ano'!$J$30</f>
        <v>6.9069683648823575E-4</v>
      </c>
      <c r="Y263" s="21">
        <f>L263/'Total x Ano'!$J$30</f>
        <v>8.2727332434259695E-3</v>
      </c>
    </row>
    <row r="264" spans="1:25" x14ac:dyDescent="0.25">
      <c r="A264" s="124" t="s">
        <v>532</v>
      </c>
      <c r="B264" s="134">
        <f>'[1]SCC x Ano'!B8</f>
        <v>2764.5532575131688</v>
      </c>
      <c r="C264" s="134">
        <f>'[1]SCC x Ano'!C8</f>
        <v>60.51018275364747</v>
      </c>
      <c r="D264" s="134">
        <f>'[1]SCC x Ano'!D8</f>
        <v>45764.281699476087</v>
      </c>
      <c r="E264" s="134">
        <f>'[1]SCC x Ano'!E8</f>
        <v>0</v>
      </c>
      <c r="F264" s="134">
        <f>'[1]SCC x Ano'!F8</f>
        <v>12022.972934975482</v>
      </c>
      <c r="G264" s="134">
        <f>'[1]SCC x Ano'!G8</f>
        <v>3874.6012385387994</v>
      </c>
      <c r="H264" s="134">
        <f>'[1]SCC x Ano'!H8</f>
        <v>3815.0015765337494</v>
      </c>
      <c r="I264" s="134">
        <f>'[1]SCC x Ano'!I8</f>
        <v>1673.4634859283863</v>
      </c>
      <c r="J264" s="134">
        <f>'[1]SCC x Ano'!J8</f>
        <v>324.15464611729686</v>
      </c>
      <c r="K264" s="134">
        <f>'[1]SCC x Ano'!K8</f>
        <v>5050.4218474520749</v>
      </c>
      <c r="L264" s="154">
        <f t="shared" si="8"/>
        <v>75349.960869288683</v>
      </c>
      <c r="M264" s="134"/>
      <c r="N264" s="124" t="s">
        <v>532</v>
      </c>
      <c r="O264" s="21">
        <f>B264/'Total x Ano'!$J$30</f>
        <v>3.9605836258162596E-5</v>
      </c>
      <c r="P264" s="21">
        <f>C264/'Total x Ano'!$J$30</f>
        <v>8.6688740163691356E-7</v>
      </c>
      <c r="Q264" s="21">
        <f>D264/'Total x Ano'!$J$30</f>
        <v>6.556331090876961E-4</v>
      </c>
      <c r="R264" s="21">
        <f>E264/'Total x Ano'!$J$30</f>
        <v>0</v>
      </c>
      <c r="S264" s="21">
        <f>F264/'Total x Ano'!$J$30</f>
        <v>1.722447907649655E-4</v>
      </c>
      <c r="T264" s="21">
        <f>G264/'Total x Ano'!$J$30</f>
        <v>5.5508723444627186E-5</v>
      </c>
      <c r="U264" s="21">
        <f>H264/'Total x Ano'!$J$30</f>
        <v>5.4654880441965261E-5</v>
      </c>
      <c r="V264" s="21">
        <f>I264/'Total x Ano'!$J$30</f>
        <v>2.3974550183675722E-5</v>
      </c>
      <c r="W264" s="21">
        <f>J264/'Total x Ano'!$J$30</f>
        <v>4.643938691198517E-6</v>
      </c>
      <c r="X264" s="21">
        <f>K264/'Total x Ano'!$J$30</f>
        <v>7.2353889432669432E-5</v>
      </c>
      <c r="Y264" s="21">
        <f>L264/'Total x Ano'!$J$30</f>
        <v>1.0794866057065972E-3</v>
      </c>
    </row>
    <row r="265" spans="1:25" x14ac:dyDescent="0.25">
      <c r="A265" s="124" t="s">
        <v>533</v>
      </c>
      <c r="B265" s="134">
        <f>'[1]SCC x Ano'!B9</f>
        <v>39852.228557252682</v>
      </c>
      <c r="C265" s="134">
        <f>'[1]SCC x Ano'!C9</f>
        <v>19429.104099001801</v>
      </c>
      <c r="D265" s="134">
        <f>'[1]SCC x Ano'!D9</f>
        <v>239614.75192372163</v>
      </c>
      <c r="E265" s="134">
        <f>'[1]SCC x Ano'!E9</f>
        <v>6443.1881123510175</v>
      </c>
      <c r="F265" s="134">
        <f>'[1]SCC x Ano'!F9</f>
        <v>152612.66424722987</v>
      </c>
      <c r="G265" s="134">
        <f>'[1]SCC x Ano'!G9</f>
        <v>41378.352910429538</v>
      </c>
      <c r="H265" s="134">
        <f>'[1]SCC x Ano'!H9</f>
        <v>39888.1550879442</v>
      </c>
      <c r="I265" s="134">
        <f>'[1]SCC x Ano'!I9</f>
        <v>13801.360156287163</v>
      </c>
      <c r="J265" s="134">
        <f>'[1]SCC x Ano'!J9</f>
        <v>65160.25727968799</v>
      </c>
      <c r="K265" s="134">
        <f>'[1]SCC x Ano'!K9</f>
        <v>72457.715930975726</v>
      </c>
      <c r="L265" s="154">
        <f t="shared" si="8"/>
        <v>690637.77830488165</v>
      </c>
      <c r="M265" s="134"/>
      <c r="N265" s="124" t="s">
        <v>533</v>
      </c>
      <c r="O265" s="21">
        <f>B265/'Total x Ano'!$J$30</f>
        <v>5.7093522596169506E-4</v>
      </c>
      <c r="P265" s="21">
        <f>C265/'Total x Ano'!$J$30</f>
        <v>2.7834729300171406E-4</v>
      </c>
      <c r="Q265" s="21">
        <f>D265/'Total x Ano'!$J$30</f>
        <v>3.4327942874459037E-3</v>
      </c>
      <c r="R265" s="21">
        <f>E265/'Total x Ano'!$J$30</f>
        <v>9.2307085300236285E-5</v>
      </c>
      <c r="S265" s="21">
        <f>F265/'Total x Ano'!$J$30</f>
        <v>2.186375746125028E-3</v>
      </c>
      <c r="T265" s="21">
        <f>G265/'Total x Ano'!$J$30</f>
        <v>5.9279895062579809E-4</v>
      </c>
      <c r="U265" s="21">
        <f>H265/'Total x Ano'!$J$30</f>
        <v>5.7144992043828909E-4</v>
      </c>
      <c r="V265" s="21">
        <f>I265/'Total x Ano'!$J$30</f>
        <v>1.9772251050122335E-4</v>
      </c>
      <c r="W265" s="21">
        <f>J265/'Total x Ano'!$J$30</f>
        <v>9.3350579278785224E-4</v>
      </c>
      <c r="X265" s="21">
        <f>K265/'Total x Ano'!$J$30</f>
        <v>1.0380514193400431E-3</v>
      </c>
      <c r="Y265" s="21">
        <f>L265/'Total x Ano'!$J$30</f>
        <v>9.8942882315277841E-3</v>
      </c>
    </row>
    <row r="266" spans="1:25" x14ac:dyDescent="0.25">
      <c r="A266" s="124" t="s">
        <v>534</v>
      </c>
      <c r="B266" s="134">
        <f>'[1]SCC x Ano'!B10</f>
        <v>2002.4761422763468</v>
      </c>
      <c r="C266" s="134">
        <f>'[1]SCC x Ano'!C10</f>
        <v>360.93796272319469</v>
      </c>
      <c r="D266" s="134">
        <f>'[1]SCC x Ano'!D10</f>
        <v>36903.844867082174</v>
      </c>
      <c r="E266" s="134">
        <f>'[1]SCC x Ano'!E10</f>
        <v>247.42573285683116</v>
      </c>
      <c r="F266" s="134">
        <f>'[1]SCC x Ano'!F10</f>
        <v>10778.071648781814</v>
      </c>
      <c r="G266" s="134">
        <f>'[1]SCC x Ano'!G10</f>
        <v>3272.1209861625284</v>
      </c>
      <c r="H266" s="134">
        <f>'[1]SCC x Ano'!H10</f>
        <v>1133.2744122758886</v>
      </c>
      <c r="I266" s="134">
        <f>'[1]SCC x Ano'!I10</f>
        <v>85.739394677633115</v>
      </c>
      <c r="J266" s="134">
        <f>'[1]SCC x Ano'!J10</f>
        <v>163.61495446487044</v>
      </c>
      <c r="K266" s="134">
        <f>'[1]SCC x Ano'!K10</f>
        <v>3249.6868005688748</v>
      </c>
      <c r="L266" s="154">
        <f t="shared" si="8"/>
        <v>58197.192901870163</v>
      </c>
      <c r="M266" s="134"/>
      <c r="N266" s="124" t="s">
        <v>534</v>
      </c>
      <c r="O266" s="21">
        <f>B266/'Total x Ano'!$J$30</f>
        <v>2.8688086216583339E-5</v>
      </c>
      <c r="P266" s="21">
        <f>C266/'Total x Ano'!$J$30</f>
        <v>5.1709077450831316E-6</v>
      </c>
      <c r="Q266" s="21">
        <f>D266/'Total x Ano'!$J$30</f>
        <v>5.2869577865071338E-4</v>
      </c>
      <c r="R266" s="21">
        <f>E266/'Total x Ano'!$J$30</f>
        <v>3.5446967914080264E-6</v>
      </c>
      <c r="S266" s="21">
        <f>F266/'Total x Ano'!$J$30</f>
        <v>1.5440995384707784E-4</v>
      </c>
      <c r="T266" s="21">
        <f>G266/'Total x Ano'!$J$30</f>
        <v>4.6877406916525396E-5</v>
      </c>
      <c r="U266" s="21">
        <f>H266/'Total x Ano'!$J$30</f>
        <v>1.6235636150681208E-5</v>
      </c>
      <c r="V266" s="21">
        <f>I266/'Total x Ano'!$J$30</f>
        <v>1.2283288148809118E-6</v>
      </c>
      <c r="W266" s="21">
        <f>J266/'Total x Ano'!$J$30</f>
        <v>2.3439979238278503E-6</v>
      </c>
      <c r="X266" s="21">
        <f>K266/'Total x Ano'!$J$30</f>
        <v>4.6556007906109245E-5</v>
      </c>
      <c r="Y266" s="21">
        <f>L266/'Total x Ano'!$J$30</f>
        <v>8.3375080096289038E-4</v>
      </c>
    </row>
    <row r="267" spans="1:25" x14ac:dyDescent="0.25">
      <c r="A267" s="124" t="s">
        <v>535</v>
      </c>
      <c r="B267" s="134">
        <f>'[1]SCC x Ano'!B11</f>
        <v>5936.8350003580781</v>
      </c>
      <c r="C267" s="134">
        <f>'[1]SCC x Ano'!C11</f>
        <v>770.78836552193707</v>
      </c>
      <c r="D267" s="134">
        <f>'[1]SCC x Ano'!D11</f>
        <v>66903.822598432773</v>
      </c>
      <c r="E267" s="134">
        <f>'[1]SCC x Ano'!E11</f>
        <v>1113.0706794691569</v>
      </c>
      <c r="F267" s="134">
        <f>'[1]SCC x Ano'!F11</f>
        <v>25331.005715215237</v>
      </c>
      <c r="G267" s="134">
        <f>'[1]SCC x Ano'!G11</f>
        <v>7122.9356546372574</v>
      </c>
      <c r="H267" s="134">
        <f>'[1]SCC x Ano'!H11</f>
        <v>1599.9915760456877</v>
      </c>
      <c r="I267" s="134">
        <f>'[1]SCC x Ano'!I11</f>
        <v>2237.7518364397547</v>
      </c>
      <c r="J267" s="134">
        <f>'[1]SCC x Ano'!J11</f>
        <v>38.372204869849405</v>
      </c>
      <c r="K267" s="134">
        <f>'[1]SCC x Ano'!K11</f>
        <v>13122.645446610448</v>
      </c>
      <c r="L267" s="154">
        <f t="shared" si="8"/>
        <v>124177.21907760018</v>
      </c>
      <c r="M267" s="134"/>
      <c r="N267" s="124" t="s">
        <v>535</v>
      </c>
      <c r="O267" s="21">
        <f>B267/'Total x Ano'!$J$30</f>
        <v>8.5052915611914451E-5</v>
      </c>
      <c r="P267" s="21">
        <f>C267/'Total x Ano'!$J$30</f>
        <v>1.1042550079870619E-5</v>
      </c>
      <c r="Q267" s="21">
        <f>D267/'Total x Ano'!$J$30</f>
        <v>9.5848464328818054E-4</v>
      </c>
      <c r="R267" s="21">
        <f>E267/'Total x Ano'!$J$30</f>
        <v>1.5946191289681536E-5</v>
      </c>
      <c r="S267" s="21">
        <f>F267/'Total x Ano'!$J$30</f>
        <v>3.6289974225848918E-4</v>
      </c>
      <c r="T267" s="21">
        <f>G267/'Total x Ano'!$J$30</f>
        <v>1.0204535667681837E-4</v>
      </c>
      <c r="U267" s="21">
        <f>H267/'Total x Ano'!$J$30</f>
        <v>2.292196911131605E-5</v>
      </c>
      <c r="V267" s="21">
        <f>I267/'Total x Ano'!$J$30</f>
        <v>3.2058717834273228E-5</v>
      </c>
      <c r="W267" s="21">
        <f>J267/'Total x Ano'!$J$30</f>
        <v>5.4973195354790006E-7</v>
      </c>
      <c r="X267" s="21">
        <f>K267/'Total x Ano'!$J$30</f>
        <v>1.8799903580077828E-4</v>
      </c>
      <c r="Y267" s="21">
        <f>L267/'Total x Ano'!$J$30</f>
        <v>1.7790008539048702E-3</v>
      </c>
    </row>
    <row r="268" spans="1:25" x14ac:dyDescent="0.25">
      <c r="A268" s="124" t="s">
        <v>536</v>
      </c>
      <c r="B268" s="134">
        <f>'[1]SCC x Ano'!B12</f>
        <v>28987.025455215327</v>
      </c>
      <c r="C268" s="134">
        <f>'[1]SCC x Ano'!C12</f>
        <v>4221.2540204235438</v>
      </c>
      <c r="D268" s="134">
        <f>'[1]SCC x Ano'!D12</f>
        <v>158911.11325058879</v>
      </c>
      <c r="E268" s="134">
        <f>'[1]SCC x Ano'!E12</f>
        <v>3184.2044131565867</v>
      </c>
      <c r="F268" s="134">
        <f>'[1]SCC x Ano'!F12</f>
        <v>78048.069256083254</v>
      </c>
      <c r="G268" s="134">
        <f>'[1]SCC x Ano'!G12</f>
        <v>15402.361620366872</v>
      </c>
      <c r="H268" s="134">
        <f>'[1]SCC x Ano'!H12</f>
        <v>6442.5657762614537</v>
      </c>
      <c r="I268" s="134">
        <f>'[1]SCC x Ano'!I12</f>
        <v>6094.8549083473736</v>
      </c>
      <c r="J268" s="134">
        <f>'[1]SCC x Ano'!J12</f>
        <v>1945.3559405131614</v>
      </c>
      <c r="K268" s="134">
        <f>'[1]SCC x Ano'!K12</f>
        <v>28970.040145024657</v>
      </c>
      <c r="L268" s="154">
        <f t="shared" si="8"/>
        <v>332206.84478598094</v>
      </c>
      <c r="M268" s="134"/>
      <c r="N268" s="124" t="s">
        <v>536</v>
      </c>
      <c r="O268" s="21">
        <f>B268/'Total x Ano'!$J$30</f>
        <v>4.1527700024240926E-4</v>
      </c>
      <c r="P268" s="21">
        <f>C268/'Total x Ano'!$J$30</f>
        <v>6.0474977316008189E-5</v>
      </c>
      <c r="Q268" s="21">
        <f>D268/'Total x Ano'!$J$30</f>
        <v>2.2766092546419943E-3</v>
      </c>
      <c r="R268" s="21">
        <f>E268/'Total x Ano'!$J$30</f>
        <v>4.5617887178430587E-5</v>
      </c>
      <c r="S268" s="21">
        <f>F268/'Total x Ano'!$J$30</f>
        <v>1.1181405324065974E-3</v>
      </c>
      <c r="T268" s="21">
        <f>G268/'Total x Ano'!$J$30</f>
        <v>2.2065894757766389E-4</v>
      </c>
      <c r="U268" s="21">
        <f>H268/'Total x Ano'!$J$30</f>
        <v>9.2298169522906322E-5</v>
      </c>
      <c r="V268" s="21">
        <f>I268/'Total x Ano'!$J$30</f>
        <v>8.7316757187165468E-5</v>
      </c>
      <c r="W268" s="21">
        <f>J268/'Total x Ano'!$J$30</f>
        <v>2.7869764720364103E-5</v>
      </c>
      <c r="X268" s="21">
        <f>K268/'Total x Ano'!$J$30</f>
        <v>4.1503366348903778E-4</v>
      </c>
      <c r="Y268" s="21">
        <f>L268/'Total x Ano'!$J$30</f>
        <v>4.7592969542825762E-3</v>
      </c>
    </row>
    <row r="269" spans="1:25" x14ac:dyDescent="0.25">
      <c r="A269" s="124" t="s">
        <v>537</v>
      </c>
      <c r="B269" s="134">
        <f>'[1]SCC x Ano'!B13</f>
        <v>22948.298092678047</v>
      </c>
      <c r="C269" s="134">
        <f>'[1]SCC x Ano'!C13</f>
        <v>16981.901544452601</v>
      </c>
      <c r="D269" s="134">
        <f>'[1]SCC x Ano'!D13</f>
        <v>100342.28826034805</v>
      </c>
      <c r="E269" s="134">
        <f>'[1]SCC x Ano'!E13</f>
        <v>7711.3980762287983</v>
      </c>
      <c r="F269" s="134">
        <f>'[1]SCC x Ano'!F13</f>
        <v>59357.156766153275</v>
      </c>
      <c r="G269" s="134">
        <f>'[1]SCC x Ano'!G13</f>
        <v>8026.5618144909204</v>
      </c>
      <c r="H269" s="134">
        <f>'[1]SCC x Ano'!H13</f>
        <v>2918.1643863477871</v>
      </c>
      <c r="I269" s="134">
        <f>'[1]SCC x Ano'!I13</f>
        <v>4508.2200532978559</v>
      </c>
      <c r="J269" s="134">
        <f>'[1]SCC x Ano'!J13</f>
        <v>155.13474632077541</v>
      </c>
      <c r="K269" s="134">
        <f>'[1]SCC x Ano'!K13</f>
        <v>27396.582672559038</v>
      </c>
      <c r="L269" s="154">
        <f t="shared" si="8"/>
        <v>250345.70641287713</v>
      </c>
      <c r="M269" s="134"/>
      <c r="N269" s="124" t="s">
        <v>537</v>
      </c>
      <c r="O269" s="21">
        <f>B269/'Total x Ano'!$J$30</f>
        <v>3.28764343458405E-4</v>
      </c>
      <c r="P269" s="21">
        <f>C269/'Total x Ano'!$J$30</f>
        <v>2.4328792006229761E-4</v>
      </c>
      <c r="Q269" s="21">
        <f>D269/'Total x Ano'!$J$30</f>
        <v>1.4375343386162874E-3</v>
      </c>
      <c r="R269" s="21">
        <f>E269/'Total x Ano'!$J$30</f>
        <v>1.1047584946992942E-4</v>
      </c>
      <c r="S269" s="21">
        <f>F269/'Total x Ano'!$J$30</f>
        <v>8.5036879837325997E-4</v>
      </c>
      <c r="T269" s="21">
        <f>G269/'Total x Ano'!$J$30</f>
        <v>1.1499098166287852E-4</v>
      </c>
      <c r="U269" s="21">
        <f>H269/'Total x Ano'!$J$30</f>
        <v>4.1806516313618696E-5</v>
      </c>
      <c r="V269" s="21">
        <f>I269/'Total x Ano'!$J$30</f>
        <v>6.458614054962891E-5</v>
      </c>
      <c r="W269" s="21">
        <f>J269/'Total x Ano'!$J$30</f>
        <v>2.2225078659758666E-6</v>
      </c>
      <c r="X269" s="21">
        <f>K269/'Total x Ano'!$J$30</f>
        <v>3.9249183006828702E-4</v>
      </c>
      <c r="Y269" s="21">
        <f>L269/'Total x Ano'!$J$30</f>
        <v>3.5865292264405683E-3</v>
      </c>
    </row>
    <row r="270" spans="1:25" x14ac:dyDescent="0.25">
      <c r="A270" s="124" t="s">
        <v>538</v>
      </c>
      <c r="B270" s="134">
        <f>'[1]SCC x Ano'!B14</f>
        <v>93227.905474316882</v>
      </c>
      <c r="C270" s="134">
        <f>'[1]SCC x Ano'!C14</f>
        <v>73326.311983503401</v>
      </c>
      <c r="D270" s="134">
        <f>'[1]SCC x Ano'!D14</f>
        <v>372480.24180328532</v>
      </c>
      <c r="E270" s="134">
        <f>'[1]SCC x Ano'!E14</f>
        <v>11053.133452004762</v>
      </c>
      <c r="F270" s="134">
        <f>'[1]SCC x Ano'!F14</f>
        <v>368786.60437459609</v>
      </c>
      <c r="G270" s="134">
        <f>'[1]SCC x Ano'!G14</f>
        <v>31598.390895698438</v>
      </c>
      <c r="H270" s="134">
        <f>'[1]SCC x Ano'!H14</f>
        <v>72352.361690213118</v>
      </c>
      <c r="I270" s="134">
        <f>'[1]SCC x Ano'!I14</f>
        <v>18015.151172694583</v>
      </c>
      <c r="J270" s="134">
        <f>'[1]SCC x Ano'!J14</f>
        <v>256.04173058344907</v>
      </c>
      <c r="K270" s="134">
        <f>'[1]SCC x Ano'!K14</f>
        <v>147498.43223534519</v>
      </c>
      <c r="L270" s="154">
        <f t="shared" si="8"/>
        <v>1188594.5748122414</v>
      </c>
      <c r="M270" s="134"/>
      <c r="N270" s="124" t="s">
        <v>538</v>
      </c>
      <c r="O270" s="21">
        <f>B270/'Total x Ano'!$J$30</f>
        <v>1.3356115129533426E-3</v>
      </c>
      <c r="P270" s="21">
        <f>C270/'Total x Ano'!$J$30</f>
        <v>1.0504951922850588E-3</v>
      </c>
      <c r="Q270" s="21">
        <f>D270/'Total x Ano'!$J$30</f>
        <v>5.3362659685319731E-3</v>
      </c>
      <c r="R270" s="21">
        <f>E270/'Total x Ano'!$J$30</f>
        <v>1.5835057344256456E-4</v>
      </c>
      <c r="S270" s="21">
        <f>F270/'Total x Ano'!$J$30</f>
        <v>5.2833497880242835E-3</v>
      </c>
      <c r="T270" s="21">
        <f>G270/'Total x Ano'!$J$30</f>
        <v>4.5268822093961299E-4</v>
      </c>
      <c r="U270" s="21">
        <f>H270/'Total x Ano'!$J$30</f>
        <v>1.0365420822356095E-3</v>
      </c>
      <c r="V270" s="21">
        <f>I270/'Total x Ano'!$J$30</f>
        <v>2.5809057053710561E-4</v>
      </c>
      <c r="W270" s="21">
        <f>J270/'Total x Ano'!$J$30</f>
        <v>3.6681322123874338E-6</v>
      </c>
      <c r="X270" s="21">
        <f>K270/'Total x Ano'!$J$30</f>
        <v>2.1131076927429914E-3</v>
      </c>
      <c r="Y270" s="21">
        <f>L270/'Total x Ano'!$J$30</f>
        <v>1.7028169733904933E-2</v>
      </c>
    </row>
    <row r="271" spans="1:25" x14ac:dyDescent="0.25">
      <c r="A271" s="124" t="s">
        <v>539</v>
      </c>
      <c r="B271" s="134">
        <f>'[1]SCC x Ano'!B15</f>
        <v>40303.93348712728</v>
      </c>
      <c r="C271" s="134">
        <f>'[1]SCC x Ano'!C15</f>
        <v>8037.8572308621278</v>
      </c>
      <c r="D271" s="134">
        <f>'[1]SCC x Ano'!D15</f>
        <v>264923.77101695683</v>
      </c>
      <c r="E271" s="134">
        <f>'[1]SCC x Ano'!E15</f>
        <v>4257.6133553060099</v>
      </c>
      <c r="F271" s="134">
        <f>'[1]SCC x Ano'!F15</f>
        <v>76269.711203287938</v>
      </c>
      <c r="G271" s="134">
        <f>'[1]SCC x Ano'!G15</f>
        <v>15733.951514105018</v>
      </c>
      <c r="H271" s="134">
        <f>'[1]SCC x Ano'!H15</f>
        <v>9657.5538753393139</v>
      </c>
      <c r="I271" s="134">
        <f>'[1]SCC x Ano'!I15</f>
        <v>4536.3732402749301</v>
      </c>
      <c r="J271" s="134">
        <f>'[1]SCC x Ano'!J15</f>
        <v>2581.478209016956</v>
      </c>
      <c r="K271" s="134">
        <f>'[1]SCC x Ano'!K15</f>
        <v>60769.470395539727</v>
      </c>
      <c r="L271" s="154">
        <f t="shared" si="8"/>
        <v>487071.71352781617</v>
      </c>
      <c r="M271" s="134"/>
      <c r="N271" s="124" t="s">
        <v>539</v>
      </c>
      <c r="O271" s="21">
        <f>B271/'Total x Ano'!$J$30</f>
        <v>5.774064890639697E-4</v>
      </c>
      <c r="P271" s="21">
        <f>C271/'Total x Ano'!$J$30</f>
        <v>1.1515280325558975E-4</v>
      </c>
      <c r="Q271" s="21">
        <f>D271/'Total x Ano'!$J$30</f>
        <v>3.7953790426273146E-3</v>
      </c>
      <c r="R271" s="21">
        <f>E271/'Total x Ano'!$J$30</f>
        <v>6.099587227793272E-5</v>
      </c>
      <c r="S271" s="21">
        <f>F271/'Total x Ano'!$J$30</f>
        <v>1.0926632305474342E-3</v>
      </c>
      <c r="T271" s="21">
        <f>G271/'Total x Ano'!$J$30</f>
        <v>2.2540940590237281E-4</v>
      </c>
      <c r="U271" s="21">
        <f>H271/'Total x Ano'!$J$30</f>
        <v>1.3835707320941366E-4</v>
      </c>
      <c r="V271" s="21">
        <f>I271/'Total x Ano'!$J$30</f>
        <v>6.4989471724577027E-5</v>
      </c>
      <c r="W271" s="21">
        <f>J271/'Total x Ano'!$J$30</f>
        <v>3.6983047070075622E-5</v>
      </c>
      <c r="X271" s="21">
        <f>K271/'Total x Ano'!$J$30</f>
        <v>8.7060203576835643E-4</v>
      </c>
      <c r="Y271" s="21">
        <f>L271/'Total x Ano'!$J$30</f>
        <v>6.9779384714470372E-3</v>
      </c>
    </row>
    <row r="272" spans="1:25" x14ac:dyDescent="0.25">
      <c r="A272" s="124" t="s">
        <v>540</v>
      </c>
      <c r="B272" s="134">
        <f>'[1]SCC x Ano'!B16</f>
        <v>23950.748741012561</v>
      </c>
      <c r="C272" s="134">
        <f>'[1]SCC x Ano'!C16</f>
        <v>11861.073259591019</v>
      </c>
      <c r="D272" s="134">
        <f>'[1]SCC x Ano'!D16</f>
        <v>188983.17542301322</v>
      </c>
      <c r="E272" s="134">
        <f>'[1]SCC x Ano'!E16</f>
        <v>7859.1589944031775</v>
      </c>
      <c r="F272" s="134">
        <f>'[1]SCC x Ano'!F16</f>
        <v>73196.889673887388</v>
      </c>
      <c r="G272" s="134">
        <f>'[1]SCC x Ano'!G16</f>
        <v>16665.77653491871</v>
      </c>
      <c r="H272" s="134">
        <f>'[1]SCC x Ano'!H16</f>
        <v>5726.8828038266975</v>
      </c>
      <c r="I272" s="134">
        <f>'[1]SCC x Ano'!I16</f>
        <v>8260.9908048988291</v>
      </c>
      <c r="J272" s="134">
        <f>'[1]SCC x Ano'!J16</f>
        <v>0</v>
      </c>
      <c r="K272" s="134">
        <f>'[1]SCC x Ano'!K16</f>
        <v>47605.715004748854</v>
      </c>
      <c r="L272" s="154">
        <f t="shared" si="8"/>
        <v>384110.41124030045</v>
      </c>
      <c r="M272" s="134"/>
      <c r="N272" s="124" t="s">
        <v>540</v>
      </c>
      <c r="O272" s="21">
        <f>B272/'Total x Ano'!$J$30</f>
        <v>3.431257583188082E-4</v>
      </c>
      <c r="P272" s="21">
        <f>C272/'Total x Ano'!$J$30</f>
        <v>1.6992536645432852E-4</v>
      </c>
      <c r="Q272" s="21">
        <f>D272/'Total x Ano'!$J$30</f>
        <v>2.7074308230489305E-3</v>
      </c>
      <c r="R272" s="21">
        <f>E272/'Total x Ano'!$J$30</f>
        <v>1.1259271761658777E-4</v>
      </c>
      <c r="S272" s="21">
        <f>F272/'Total x Ano'!$J$30</f>
        <v>1.0486410486584621E-3</v>
      </c>
      <c r="T272" s="21">
        <f>G272/'Total x Ano'!$J$30</f>
        <v>2.3875901640284272E-4</v>
      </c>
      <c r="U272" s="21">
        <f>H272/'Total x Ano'!$J$30</f>
        <v>8.2045076173384906E-5</v>
      </c>
      <c r="V272" s="21">
        <f>I272/'Total x Ano'!$J$30</f>
        <v>1.1834948314337234E-4</v>
      </c>
      <c r="W272" s="21">
        <f>J272/'Total x Ano'!$J$30</f>
        <v>0</v>
      </c>
      <c r="X272" s="21">
        <f>K272/'Total x Ano'!$J$30</f>
        <v>6.8201404632258422E-4</v>
      </c>
      <c r="Y272" s="21">
        <f>L272/'Total x Ano'!$J$30</f>
        <v>5.5028833361393014E-3</v>
      </c>
    </row>
    <row r="273" spans="1:25" x14ac:dyDescent="0.25">
      <c r="A273" s="124" t="s">
        <v>541</v>
      </c>
      <c r="B273" s="134">
        <f>'[1]SCC x Ano'!B17</f>
        <v>79980.62795882349</v>
      </c>
      <c r="C273" s="134">
        <f>'[1]SCC x Ano'!C17</f>
        <v>28850.786449697414</v>
      </c>
      <c r="D273" s="134">
        <f>'[1]SCC x Ano'!D17</f>
        <v>414057.43792235712</v>
      </c>
      <c r="E273" s="134">
        <f>'[1]SCC x Ano'!E17</f>
        <v>10022.174460958699</v>
      </c>
      <c r="F273" s="134">
        <f>'[1]SCC x Ano'!F17</f>
        <v>549656.9984132261</v>
      </c>
      <c r="G273" s="134">
        <f>'[1]SCC x Ano'!G17</f>
        <v>49687.377375044467</v>
      </c>
      <c r="H273" s="134">
        <f>'[1]SCC x Ano'!H17</f>
        <v>29577.25683017687</v>
      </c>
      <c r="I273" s="134">
        <f>'[1]SCC x Ano'!I17</f>
        <v>16701.189793212317</v>
      </c>
      <c r="J273" s="134">
        <f>'[1]SCC x Ano'!J17</f>
        <v>4418.1513892457142</v>
      </c>
      <c r="K273" s="134">
        <f>'[1]SCC x Ano'!K17</f>
        <v>235155.76927551144</v>
      </c>
      <c r="L273" s="154">
        <f t="shared" si="8"/>
        <v>1418107.7698682533</v>
      </c>
      <c r="M273" s="134"/>
      <c r="N273" s="124" t="s">
        <v>541</v>
      </c>
      <c r="O273" s="21">
        <f>B273/'Total x Ano'!$J$30</f>
        <v>1.1458269599811085E-3</v>
      </c>
      <c r="P273" s="21">
        <f>C273/'Total x Ano'!$J$30</f>
        <v>4.1332519854358026E-4</v>
      </c>
      <c r="Q273" s="21">
        <f>D273/'Total x Ano'!$J$30</f>
        <v>5.9319136078350935E-3</v>
      </c>
      <c r="R273" s="21">
        <f>E273/'Total x Ano'!$J$30</f>
        <v>1.435807393374401E-4</v>
      </c>
      <c r="S273" s="21">
        <f>F273/'Total x Ano'!$J$30</f>
        <v>7.8745544214583376E-3</v>
      </c>
      <c r="T273" s="21">
        <f>G273/'Total x Ano'!$J$30</f>
        <v>7.1183657868243116E-4</v>
      </c>
      <c r="U273" s="21">
        <f>H273/'Total x Ano'!$J$30</f>
        <v>4.2373283560301475E-4</v>
      </c>
      <c r="V273" s="21">
        <f>I273/'Total x Ano'!$J$30</f>
        <v>2.3926635758194024E-4</v>
      </c>
      <c r="W273" s="21">
        <f>J273/'Total x Ano'!$J$30</f>
        <v>6.3295789296403474E-5</v>
      </c>
      <c r="X273" s="21">
        <f>K273/'Total x Ano'!$J$30</f>
        <v>3.3689135370342221E-3</v>
      </c>
      <c r="Y273" s="21">
        <f>L273/'Total x Ano'!$J$30</f>
        <v>2.0316246025353566E-2</v>
      </c>
    </row>
    <row r="274" spans="1:25" x14ac:dyDescent="0.25">
      <c r="A274" s="124" t="s">
        <v>542</v>
      </c>
      <c r="B274" s="134">
        <f>'[1]SCC x Ano'!B18</f>
        <v>14932.782341719794</v>
      </c>
      <c r="C274" s="134">
        <f>'[1]SCC x Ano'!C18</f>
        <v>3250.340824281514</v>
      </c>
      <c r="D274" s="134">
        <f>'[1]SCC x Ano'!D18</f>
        <v>94348.900376381949</v>
      </c>
      <c r="E274" s="134">
        <f>'[1]SCC x Ano'!E18</f>
        <v>3891.0407579741245</v>
      </c>
      <c r="F274" s="134">
        <f>'[1]SCC x Ano'!F18</f>
        <v>52737.812697599111</v>
      </c>
      <c r="G274" s="134">
        <f>'[1]SCC x Ano'!G18</f>
        <v>14334.772604778389</v>
      </c>
      <c r="H274" s="134">
        <f>'[1]SCC x Ano'!H18</f>
        <v>8482.2050000609088</v>
      </c>
      <c r="I274" s="134">
        <f>'[1]SCC x Ano'!I18</f>
        <v>3037.5918974955966</v>
      </c>
      <c r="J274" s="134">
        <f>'[1]SCC x Ano'!J18</f>
        <v>112.92204548764809</v>
      </c>
      <c r="K274" s="134">
        <f>'[1]SCC x Ano'!K18</f>
        <v>23763.968120179794</v>
      </c>
      <c r="L274" s="154">
        <f t="shared" si="8"/>
        <v>218892.33666595881</v>
      </c>
      <c r="M274" s="134"/>
      <c r="N274" s="124" t="s">
        <v>542</v>
      </c>
      <c r="O274" s="21">
        <f>B274/'Total x Ano'!$J$30</f>
        <v>2.1393161108314036E-4</v>
      </c>
      <c r="P274" s="21">
        <f>C274/'Total x Ano'!$J$30</f>
        <v>4.656537765002767E-5</v>
      </c>
      <c r="Q274" s="21">
        <f>D274/'Total x Ano'!$J$30</f>
        <v>1.3516712290817133E-3</v>
      </c>
      <c r="R274" s="21">
        <f>E274/'Total x Ano'!$J$30</f>
        <v>5.5744241032558936E-5</v>
      </c>
      <c r="S274" s="21">
        <f>F274/'Total x Ano'!$J$30</f>
        <v>7.5553804891921464E-4</v>
      </c>
      <c r="T274" s="21">
        <f>G274/'Total x Ano'!$J$30</f>
        <v>2.0536434052768234E-4</v>
      </c>
      <c r="U274" s="21">
        <f>H274/'Total x Ano'!$J$30</f>
        <v>1.2151866542183269E-4</v>
      </c>
      <c r="V274" s="21">
        <f>I274/'Total x Ano'!$J$30</f>
        <v>4.3517471397730513E-5</v>
      </c>
      <c r="W274" s="21">
        <f>J274/'Total x Ano'!$J$30</f>
        <v>1.6177557915971077E-6</v>
      </c>
      <c r="X274" s="21">
        <f>K274/'Total x Ano'!$J$30</f>
        <v>3.4044988196706995E-4</v>
      </c>
      <c r="Y274" s="21">
        <f>L274/'Total x Ano'!$J$30</f>
        <v>3.135918622872567E-3</v>
      </c>
    </row>
    <row r="275" spans="1:25" x14ac:dyDescent="0.25">
      <c r="A275" s="124" t="s">
        <v>543</v>
      </c>
      <c r="B275" s="134">
        <f>'[1]SCC x Ano'!B19</f>
        <v>41398.495558039751</v>
      </c>
      <c r="C275" s="134">
        <f>'[1]SCC x Ano'!C19</f>
        <v>2940.4482911155842</v>
      </c>
      <c r="D275" s="134">
        <f>'[1]SCC x Ano'!D19</f>
        <v>107848.33052957695</v>
      </c>
      <c r="E275" s="134">
        <f>'[1]SCC x Ano'!E19</f>
        <v>8133.6621082331749</v>
      </c>
      <c r="F275" s="134">
        <f>'[1]SCC x Ano'!F19</f>
        <v>63193.17829663193</v>
      </c>
      <c r="G275" s="134">
        <f>'[1]SCC x Ano'!G19</f>
        <v>13316.616555280623</v>
      </c>
      <c r="H275" s="134">
        <f>'[1]SCC x Ano'!H19</f>
        <v>5901.6188606769383</v>
      </c>
      <c r="I275" s="134">
        <f>'[1]SCC x Ano'!I19</f>
        <v>2015.3575830856569</v>
      </c>
      <c r="J275" s="134">
        <f>'[1]SCC x Ano'!J19</f>
        <v>378.39755725338307</v>
      </c>
      <c r="K275" s="134">
        <f>'[1]SCC x Ano'!K19</f>
        <v>30011.543313198716</v>
      </c>
      <c r="L275" s="154">
        <f t="shared" si="8"/>
        <v>275137.64865309274</v>
      </c>
      <c r="M275" s="134"/>
      <c r="N275" s="124" t="s">
        <v>543</v>
      </c>
      <c r="O275" s="21">
        <f>B275/'Total x Ano'!$J$30</f>
        <v>5.930875203615729E-4</v>
      </c>
      <c r="P275" s="21">
        <f>C275/'Total x Ano'!$J$30</f>
        <v>4.2125762354919333E-5</v>
      </c>
      <c r="Q275" s="21">
        <f>D275/'Total x Ano'!$J$30</f>
        <v>1.545068197931172E-3</v>
      </c>
      <c r="R275" s="21">
        <f>E275/'Total x Ano'!$J$30</f>
        <v>1.1652533325680387E-4</v>
      </c>
      <c r="S275" s="21">
        <f>F275/'Total x Ano'!$J$30</f>
        <v>9.0532481711011372E-4</v>
      </c>
      <c r="T275" s="21">
        <f>G275/'Total x Ano'!$J$30</f>
        <v>1.9077792528244297E-4</v>
      </c>
      <c r="U275" s="21">
        <f>H275/'Total x Ano'!$J$30</f>
        <v>8.4548398414401518E-5</v>
      </c>
      <c r="V275" s="21">
        <f>I275/'Total x Ano'!$J$30</f>
        <v>2.8872629680912064E-5</v>
      </c>
      <c r="W275" s="21">
        <f>J275/'Total x Ano'!$J$30</f>
        <v>5.4210392410914912E-6</v>
      </c>
      <c r="X275" s="21">
        <f>K275/'Total x Ano'!$J$30</f>
        <v>4.2995455670350423E-4</v>
      </c>
      <c r="Y275" s="21">
        <f>L275/'Total x Ano'!$J$30</f>
        <v>3.9417061803369343E-3</v>
      </c>
    </row>
    <row r="276" spans="1:25" x14ac:dyDescent="0.25">
      <c r="A276" s="124" t="s">
        <v>544</v>
      </c>
      <c r="B276" s="134">
        <f>'[1]SCC x Ano'!B20</f>
        <v>95779.24348450356</v>
      </c>
      <c r="C276" s="134">
        <f>'[1]SCC x Ano'!C20</f>
        <v>63099.64470296714</v>
      </c>
      <c r="D276" s="134">
        <f>'[1]SCC x Ano'!D20</f>
        <v>551294.38079119066</v>
      </c>
      <c r="E276" s="134">
        <f>'[1]SCC x Ano'!E20</f>
        <v>16051.379434968951</v>
      </c>
      <c r="F276" s="134">
        <f>'[1]SCC x Ano'!F20</f>
        <v>359528.34767990717</v>
      </c>
      <c r="G276" s="134">
        <f>'[1]SCC x Ano'!G20</f>
        <v>70320.632283665327</v>
      </c>
      <c r="H276" s="134">
        <f>'[1]SCC x Ano'!H20</f>
        <v>24372.919397786154</v>
      </c>
      <c r="I276" s="134">
        <f>'[1]SCC x Ano'!I20</f>
        <v>28571.727811066667</v>
      </c>
      <c r="J276" s="134">
        <f>'[1]SCC x Ano'!J20</f>
        <v>8836.1242650324148</v>
      </c>
      <c r="K276" s="134">
        <f>'[1]SCC x Ano'!K20</f>
        <v>248623.23935297033</v>
      </c>
      <c r="L276" s="154">
        <f t="shared" si="8"/>
        <v>1466477.6392040583</v>
      </c>
      <c r="M276" s="134"/>
      <c r="N276" s="124" t="s">
        <v>544</v>
      </c>
      <c r="O276" s="21">
        <f>B276/'Total x Ano'!$J$30</f>
        <v>1.3721627623083927E-3</v>
      </c>
      <c r="P276" s="21">
        <f>C276/'Total x Ano'!$J$30</f>
        <v>9.0398482621456577E-4</v>
      </c>
      <c r="Q276" s="21">
        <f>D276/'Total x Ano'!$J$30</f>
        <v>7.8980120626440959E-3</v>
      </c>
      <c r="R276" s="21">
        <f>E276/'Total x Ano'!$J$30</f>
        <v>2.2995697546839193E-4</v>
      </c>
      <c r="S276" s="21">
        <f>F276/'Total x Ano'!$J$30</f>
        <v>5.1507131684585851E-3</v>
      </c>
      <c r="T276" s="21">
        <f>G276/'Total x Ano'!$J$30</f>
        <v>1.007434904800001E-3</v>
      </c>
      <c r="U276" s="21">
        <f>H276/'Total x Ano'!$J$30</f>
        <v>3.4917390438354222E-4</v>
      </c>
      <c r="V276" s="21">
        <f>I276/'Total x Ano'!$J$30</f>
        <v>4.0932731906052151E-4</v>
      </c>
      <c r="W276" s="21">
        <f>J276/'Total x Ano'!$J$30</f>
        <v>1.2658902115434618E-4</v>
      </c>
      <c r="X276" s="21">
        <f>K276/'Total x Ano'!$J$30</f>
        <v>3.5618526360549976E-3</v>
      </c>
      <c r="Y276" s="21">
        <f>L276/'Total x Ano'!$J$30</f>
        <v>2.1009207580547438E-2</v>
      </c>
    </row>
    <row r="277" spans="1:25" x14ac:dyDescent="0.25">
      <c r="A277" s="124" t="s">
        <v>545</v>
      </c>
      <c r="B277" s="134">
        <f>'[1]SCC x Ano'!B21</f>
        <v>319970.14209046302</v>
      </c>
      <c r="C277" s="134">
        <f>'[1]SCC x Ano'!C21</f>
        <v>129230.27322499742</v>
      </c>
      <c r="D277" s="134">
        <f>'[1]SCC x Ano'!D21</f>
        <v>1074394.9862028752</v>
      </c>
      <c r="E277" s="134">
        <f>'[1]SCC x Ano'!E21</f>
        <v>45431.716316189792</v>
      </c>
      <c r="F277" s="134">
        <f>'[1]SCC x Ano'!F21</f>
        <v>1035209.2609200216</v>
      </c>
      <c r="G277" s="134">
        <f>'[1]SCC x Ano'!G21</f>
        <v>208619.43830693304</v>
      </c>
      <c r="H277" s="134">
        <f>'[1]SCC x Ano'!H21</f>
        <v>77971.079097948998</v>
      </c>
      <c r="I277" s="134">
        <f>'[1]SCC x Ano'!I21</f>
        <v>82878.746762367227</v>
      </c>
      <c r="J277" s="134">
        <f>'[1]SCC x Ano'!J21</f>
        <v>44057.131774257548</v>
      </c>
      <c r="K277" s="134">
        <f>'[1]SCC x Ano'!K21</f>
        <v>490803.86365081748</v>
      </c>
      <c r="L277" s="154">
        <f t="shared" si="8"/>
        <v>3508566.6383468714</v>
      </c>
      <c r="M277" s="134"/>
      <c r="N277" s="124" t="s">
        <v>545</v>
      </c>
      <c r="O277" s="21">
        <f>B277/'Total x Ano'!$J$30</f>
        <v>4.5839902055406631E-3</v>
      </c>
      <c r="P277" s="21">
        <f>C277/'Total x Ano'!$J$30</f>
        <v>1.8513924544723594E-3</v>
      </c>
      <c r="Q277" s="21">
        <f>D277/'Total x Ano'!$J$30</f>
        <v>1.5392111468461823E-2</v>
      </c>
      <c r="R277" s="21">
        <f>E277/'Total x Ano'!$J$30</f>
        <v>6.5086867560110151E-4</v>
      </c>
      <c r="S277" s="21">
        <f>F277/'Total x Ano'!$J$30</f>
        <v>1.4830724772440596E-2</v>
      </c>
      <c r="T277" s="21">
        <f>G277/'Total x Ano'!$J$30</f>
        <v>2.9887459362192758E-3</v>
      </c>
      <c r="U277" s="21">
        <f>H277/'Total x Ano'!$J$30</f>
        <v>1.1170375478327722E-3</v>
      </c>
      <c r="V277" s="21">
        <f>I277/'Total x Ano'!$J$30</f>
        <v>1.1873462971390791E-3</v>
      </c>
      <c r="W277" s="21">
        <f>J277/'Total x Ano'!$J$30</f>
        <v>6.3117595666258399E-4</v>
      </c>
      <c r="X277" s="21">
        <f>K277/'Total x Ano'!$J$30</f>
        <v>7.0314063966030304E-3</v>
      </c>
      <c r="Y277" s="21">
        <f>L277/'Total x Ano'!$J$30</f>
        <v>5.0264799710973286E-2</v>
      </c>
    </row>
    <row r="278" spans="1:25" x14ac:dyDescent="0.25">
      <c r="A278" s="124" t="s">
        <v>546</v>
      </c>
      <c r="B278" s="134">
        <f>'[1]SCC x Ano'!B22</f>
        <v>54568.829383324133</v>
      </c>
      <c r="C278" s="134">
        <f>'[1]SCC x Ano'!C22</f>
        <v>7006.6857885538611</v>
      </c>
      <c r="D278" s="134">
        <f>'[1]SCC x Ano'!D22</f>
        <v>276492.60570811859</v>
      </c>
      <c r="E278" s="134">
        <f>'[1]SCC x Ano'!E22</f>
        <v>4312.2565805211725</v>
      </c>
      <c r="F278" s="134">
        <f>'[1]SCC x Ano'!F22</f>
        <v>265681.630033458</v>
      </c>
      <c r="G278" s="134">
        <f>'[1]SCC x Ano'!G22</f>
        <v>41441.310032363763</v>
      </c>
      <c r="H278" s="134">
        <f>'[1]SCC x Ano'!H22</f>
        <v>18396.886551850999</v>
      </c>
      <c r="I278" s="134">
        <f>'[1]SCC x Ano'!I22</f>
        <v>43965.07928151809</v>
      </c>
      <c r="J278" s="134">
        <f>'[1]SCC x Ano'!J22</f>
        <v>745.04741403473429</v>
      </c>
      <c r="K278" s="134">
        <f>'[1]SCC x Ano'!K22</f>
        <v>86989.295439168112</v>
      </c>
      <c r="L278" s="154">
        <f t="shared" si="8"/>
        <v>799599.62621291145</v>
      </c>
      <c r="M278" s="134"/>
      <c r="N278" s="124" t="s">
        <v>546</v>
      </c>
      <c r="O278" s="21">
        <f>B278/'Total x Ano'!$J$30</f>
        <v>7.8176975447370365E-4</v>
      </c>
      <c r="P278" s="21">
        <f>C278/'Total x Ano'!$J$30</f>
        <v>1.0037992550864694E-4</v>
      </c>
      <c r="Q278" s="21">
        <f>D278/'Total x Ano'!$J$30</f>
        <v>3.961117709889622E-3</v>
      </c>
      <c r="R278" s="21">
        <f>E278/'Total x Ano'!$J$30</f>
        <v>6.1778707849867551E-5</v>
      </c>
      <c r="S278" s="21">
        <f>F278/'Total x Ano'!$J$30</f>
        <v>3.8062363628951533E-3</v>
      </c>
      <c r="T278" s="21">
        <f>G278/'Total x Ano'!$J$30</f>
        <v>5.9370089362719824E-4</v>
      </c>
      <c r="U278" s="21">
        <f>H278/'Total x Ano'!$J$30</f>
        <v>2.635594284365612E-4</v>
      </c>
      <c r="V278" s="21">
        <f>I278/'Total x Ano'!$J$30</f>
        <v>6.2985718447229014E-4</v>
      </c>
      <c r="W278" s="21">
        <f>J278/'Total x Ano'!$J$30</f>
        <v>1.0673777328989148E-5</v>
      </c>
      <c r="X278" s="21">
        <f>K278/'Total x Ano'!$J$30</f>
        <v>1.2462352758129897E-3</v>
      </c>
      <c r="Y278" s="21">
        <f>L278/'Total x Ano'!$J$30</f>
        <v>1.1455309020295023E-2</v>
      </c>
    </row>
    <row r="279" spans="1:25" x14ac:dyDescent="0.25">
      <c r="A279" s="124" t="s">
        <v>547</v>
      </c>
      <c r="B279" s="134">
        <f>'[1]SCC x Ano'!B23</f>
        <v>637345.58423901862</v>
      </c>
      <c r="C279" s="134">
        <f>'[1]SCC x Ano'!C23</f>
        <v>209237.77761983476</v>
      </c>
      <c r="D279" s="134">
        <f>'[1]SCC x Ano'!D23</f>
        <v>7389244.8188384986</v>
      </c>
      <c r="E279" s="134">
        <f>'[1]SCC x Ano'!E23</f>
        <v>270764.14329519653</v>
      </c>
      <c r="F279" s="134">
        <f>'[1]SCC x Ano'!F23</f>
        <v>1852603.685371276</v>
      </c>
      <c r="G279" s="134">
        <f>'[1]SCC x Ano'!G23</f>
        <v>372507.98352967459</v>
      </c>
      <c r="H279" s="134">
        <f>'[1]SCC x Ano'!H23</f>
        <v>125896.76801658911</v>
      </c>
      <c r="I279" s="134">
        <f>'[1]SCC x Ano'!I23</f>
        <v>188458.64591026216</v>
      </c>
      <c r="J279" s="134">
        <f>'[1]SCC x Ano'!J23</f>
        <v>151637.77309970031</v>
      </c>
      <c r="K279" s="134">
        <f>'[1]SCC x Ano'!K23</f>
        <v>876764.39682587981</v>
      </c>
      <c r="L279" s="154">
        <f t="shared" si="8"/>
        <v>12074461.576745931</v>
      </c>
      <c r="M279" s="134"/>
      <c r="N279" s="124" t="s">
        <v>547</v>
      </c>
      <c r="O279" s="21">
        <f>B279/'Total x Ano'!$J$30</f>
        <v>9.1308079454183958E-3</v>
      </c>
      <c r="P279" s="21">
        <f>C279/'Total x Ano'!$J$30</f>
        <v>2.9976044545032749E-3</v>
      </c>
      <c r="Q279" s="21">
        <f>D279/'Total x Ano'!$J$30</f>
        <v>0.10586058328630331</v>
      </c>
      <c r="R279" s="21">
        <f>E279/'Total x Ano'!$J$30</f>
        <v>3.8790500037527839E-3</v>
      </c>
      <c r="S279" s="21">
        <f>F279/'Total x Ano'!$J$30</f>
        <v>2.6540967519680284E-2</v>
      </c>
      <c r="T279" s="21">
        <f>G279/'Total x Ano'!$J$30</f>
        <v>5.3366634049965824E-3</v>
      </c>
      <c r="U279" s="21">
        <f>H279/'Total x Ano'!$J$30</f>
        <v>1.8036356383968699E-3</v>
      </c>
      <c r="V279" s="21">
        <f>I279/'Total x Ano'!$J$30</f>
        <v>2.6999162526791486E-3</v>
      </c>
      <c r="W279" s="21">
        <f>J279/'Total x Ano'!$J$30</f>
        <v>2.1724091571097308E-3</v>
      </c>
      <c r="X279" s="21">
        <f>K279/'Total x Ano'!$J$30</f>
        <v>1.2560795145943063E-2</v>
      </c>
      <c r="Y279" s="21">
        <f>L279/'Total x Ano'!$J$30</f>
        <v>0.17298243280878345</v>
      </c>
    </row>
    <row r="280" spans="1:25" x14ac:dyDescent="0.25">
      <c r="A280" s="124" t="s">
        <v>548</v>
      </c>
      <c r="B280" s="134">
        <f>'[1]SCC x Ano'!B24</f>
        <v>2281578.244065485</v>
      </c>
      <c r="C280" s="134">
        <f>'[1]SCC x Ano'!C24</f>
        <v>621306.90758356289</v>
      </c>
      <c r="D280" s="134">
        <f>'[1]SCC x Ano'!D24</f>
        <v>8601199.8699431624</v>
      </c>
      <c r="E280" s="134">
        <f>'[1]SCC x Ano'!E24</f>
        <v>2387196.7312898408</v>
      </c>
      <c r="F280" s="134">
        <f>'[1]SCC x Ano'!F24</f>
        <v>8252203.5022825738</v>
      </c>
      <c r="G280" s="134">
        <f>'[1]SCC x Ano'!G24</f>
        <v>1150972.873538435</v>
      </c>
      <c r="H280" s="134">
        <f>'[1]SCC x Ano'!H24</f>
        <v>420802.91975237185</v>
      </c>
      <c r="I280" s="134">
        <f>'[1]SCC x Ano'!I24</f>
        <v>862335.02976806893</v>
      </c>
      <c r="J280" s="134">
        <f>'[1]SCC x Ano'!J24</f>
        <v>77128.279798966803</v>
      </c>
      <c r="K280" s="134">
        <f>'[1]SCC x Ano'!K24</f>
        <v>7830690.5401157923</v>
      </c>
      <c r="L280" s="154">
        <f t="shared" si="8"/>
        <v>32485414.898138259</v>
      </c>
      <c r="M280" s="134"/>
      <c r="N280" s="124" t="s">
        <v>548</v>
      </c>
      <c r="O280" s="21">
        <f>B280/'Total x Ano'!$J$30</f>
        <v>3.2686588366154234E-2</v>
      </c>
      <c r="P280" s="21">
        <f>C280/'Total x Ano'!$J$30</f>
        <v>8.9010329538579125E-3</v>
      </c>
      <c r="Q280" s="21">
        <f>D280/'Total x Ano'!$J$30</f>
        <v>0.12322342235473308</v>
      </c>
      <c r="R280" s="21">
        <f>E280/'Total x Ano'!$J$30</f>
        <v>3.4199711146290349E-2</v>
      </c>
      <c r="S280" s="21">
        <f>F280/'Total x Ano'!$J$30</f>
        <v>0.11822359355610378</v>
      </c>
      <c r="T280" s="21">
        <f>G280/'Total x Ano'!$J$30</f>
        <v>1.648918972461973E-2</v>
      </c>
      <c r="U280" s="21">
        <f>H280/'Total x Ano'!$J$30</f>
        <v>6.0285514454733874E-3</v>
      </c>
      <c r="V280" s="21">
        <f>I280/'Total x Ano'!$J$30</f>
        <v>1.2354075616323778E-2</v>
      </c>
      <c r="W280" s="21">
        <f>J280/'Total x Ano'!$J$30</f>
        <v>1.1049633470760071E-3</v>
      </c>
      <c r="X280" s="21">
        <f>K280/'Total x Ano'!$J$30</f>
        <v>0.11218486982564183</v>
      </c>
      <c r="Y280" s="21">
        <f>L280/'Total x Ano'!$J$30</f>
        <v>0.46539599833627404</v>
      </c>
    </row>
    <row r="281" spans="1:25" x14ac:dyDescent="0.25">
      <c r="A281" s="124" t="s">
        <v>549</v>
      </c>
      <c r="B281" s="134">
        <f>'[1]SCC x Ano'!B25</f>
        <v>325526.42299548612</v>
      </c>
      <c r="C281" s="134">
        <f>'[1]SCC x Ano'!C25</f>
        <v>89957.061940742991</v>
      </c>
      <c r="D281" s="134">
        <f>'[1]SCC x Ano'!D25</f>
        <v>978326.90429791296</v>
      </c>
      <c r="E281" s="134">
        <f>'[1]SCC x Ano'!E25</f>
        <v>64626.596060402117</v>
      </c>
      <c r="F281" s="134">
        <f>'[1]SCC x Ano'!F25</f>
        <v>1184507.9367517042</v>
      </c>
      <c r="G281" s="134">
        <f>'[1]SCC x Ano'!G25</f>
        <v>155602.22291167118</v>
      </c>
      <c r="H281" s="134">
        <f>'[1]SCC x Ano'!H25</f>
        <v>71560.044047369622</v>
      </c>
      <c r="I281" s="134">
        <f>'[1]SCC x Ano'!I25</f>
        <v>79261.571394962317</v>
      </c>
      <c r="J281" s="134">
        <f>'[1]SCC x Ano'!J25</f>
        <v>42410.558435716106</v>
      </c>
      <c r="K281" s="134">
        <f>'[1]SCC x Ano'!K25</f>
        <v>436036.21323401568</v>
      </c>
      <c r="L281" s="154">
        <f t="shared" si="8"/>
        <v>3427815.5320699839</v>
      </c>
      <c r="M281" s="134"/>
      <c r="N281" s="124" t="s">
        <v>549</v>
      </c>
      <c r="O281" s="21">
        <f>B281/'Total x Ano'!$J$30</f>
        <v>4.6635911866867649E-3</v>
      </c>
      <c r="P281" s="21">
        <f>C281/'Total x Ano'!$J$30</f>
        <v>1.2887524072136586E-3</v>
      </c>
      <c r="Q281" s="21">
        <f>D281/'Total x Ano'!$J$30</f>
        <v>1.4015810718522098E-2</v>
      </c>
      <c r="R281" s="21">
        <f>E281/'Total x Ano'!$J$30</f>
        <v>9.2586039879483486E-4</v>
      </c>
      <c r="S281" s="21">
        <f>F281/'Total x Ano'!$J$30</f>
        <v>1.6969623306039183E-2</v>
      </c>
      <c r="T281" s="21">
        <f>G281/'Total x Ano'!$J$30</f>
        <v>2.2292050787219857E-3</v>
      </c>
      <c r="U281" s="21">
        <f>H281/'Total x Ano'!$J$30</f>
        <v>1.0251910971382412E-3</v>
      </c>
      <c r="V281" s="21">
        <f>I281/'Total x Ano'!$J$30</f>
        <v>1.1355255355280812E-3</v>
      </c>
      <c r="W281" s="21">
        <f>J281/'Total x Ano'!$J$30</f>
        <v>6.0758664296204376E-4</v>
      </c>
      <c r="X281" s="21">
        <f>K281/'Total x Ano'!$J$30</f>
        <v>6.2467882711402002E-3</v>
      </c>
      <c r="Y281" s="21">
        <f>L281/'Total x Ano'!$J$30</f>
        <v>4.9107934642747104E-2</v>
      </c>
    </row>
    <row r="282" spans="1:25" x14ac:dyDescent="0.25">
      <c r="A282" s="124" t="s">
        <v>550</v>
      </c>
      <c r="B282" s="134">
        <f>'[1]SCC x Ano'!B26</f>
        <v>187296.65444753718</v>
      </c>
      <c r="C282" s="134">
        <f>'[1]SCC x Ano'!C26</f>
        <v>34155.49952146149</v>
      </c>
      <c r="D282" s="134">
        <f>'[1]SCC x Ano'!D26</f>
        <v>596426.16505048005</v>
      </c>
      <c r="E282" s="134">
        <f>'[1]SCC x Ano'!E26</f>
        <v>85567.775231471591</v>
      </c>
      <c r="F282" s="134">
        <f>'[1]SCC x Ano'!F26</f>
        <v>395144.72463609092</v>
      </c>
      <c r="G282" s="134">
        <f>'[1]SCC x Ano'!G26</f>
        <v>137038.3359233478</v>
      </c>
      <c r="H282" s="134">
        <f>'[1]SCC x Ano'!H26</f>
        <v>83698.041128450655</v>
      </c>
      <c r="I282" s="134">
        <f>'[1]SCC x Ano'!I26</f>
        <v>40604.283085526848</v>
      </c>
      <c r="J282" s="134">
        <f>'[1]SCC x Ano'!J26</f>
        <v>1255.1619045100811</v>
      </c>
      <c r="K282" s="134">
        <f>'[1]SCC x Ano'!K26</f>
        <v>279749.88990213512</v>
      </c>
      <c r="L282" s="154">
        <f t="shared" si="8"/>
        <v>1840936.5308310122</v>
      </c>
      <c r="M282" s="134"/>
      <c r="N282" s="124" t="s">
        <v>550</v>
      </c>
      <c r="O282" s="21">
        <f>B282/'Total x Ano'!$J$30</f>
        <v>2.6832692072728077E-3</v>
      </c>
      <c r="P282" s="21">
        <f>C282/'Total x Ano'!$J$30</f>
        <v>4.893221418999236E-4</v>
      </c>
      <c r="Q282" s="21">
        <f>D282/'Total x Ano'!$J$30</f>
        <v>8.5445838197821915E-3</v>
      </c>
      <c r="R282" s="21">
        <f>E282/'Total x Ano'!$J$30</f>
        <v>1.2258701421586854E-3</v>
      </c>
      <c r="S282" s="21">
        <f>F282/'Total x Ano'!$J$30</f>
        <v>5.6609642876953034E-3</v>
      </c>
      <c r="T282" s="21">
        <f>G282/'Total x Ano'!$J$30</f>
        <v>1.9632531509099858E-3</v>
      </c>
      <c r="U282" s="21">
        <f>H282/'Total x Ano'!$J$30</f>
        <v>1.1990837590317555E-3</v>
      </c>
      <c r="V282" s="21">
        <f>I282/'Total x Ano'!$J$30</f>
        <v>5.8170938935431129E-4</v>
      </c>
      <c r="W282" s="21">
        <f>J282/'Total x Ano'!$J$30</f>
        <v>1.798183367689128E-5</v>
      </c>
      <c r="X282" s="21">
        <f>K282/'Total x Ano'!$J$30</f>
        <v>4.0077825603799929E-3</v>
      </c>
      <c r="Y282" s="21">
        <f>L282/'Total x Ano'!$J$30</f>
        <v>2.6373820292161856E-2</v>
      </c>
    </row>
    <row r="283" spans="1:25" x14ac:dyDescent="0.25">
      <c r="A283" s="124" t="s">
        <v>551</v>
      </c>
      <c r="B283" s="134">
        <f>'[1]SCC x Ano'!B27</f>
        <v>477892.144068175</v>
      </c>
      <c r="C283" s="134">
        <f>'[1]SCC x Ano'!C27</f>
        <v>46729.934424551066</v>
      </c>
      <c r="D283" s="134">
        <f>'[1]SCC x Ano'!D27</f>
        <v>948030.91653690394</v>
      </c>
      <c r="E283" s="134">
        <f>'[1]SCC x Ano'!E27</f>
        <v>80998.726420657375</v>
      </c>
      <c r="F283" s="134">
        <f>'[1]SCC x Ano'!F27</f>
        <v>887969.96639756439</v>
      </c>
      <c r="G283" s="134">
        <f>'[1]SCC x Ano'!G27</f>
        <v>168482.43568578339</v>
      </c>
      <c r="H283" s="134">
        <f>'[1]SCC x Ano'!H27</f>
        <v>70148.653616796932</v>
      </c>
      <c r="I283" s="134">
        <f>'[1]SCC x Ano'!I27</f>
        <v>68917.932858187851</v>
      </c>
      <c r="J283" s="134">
        <f>'[1]SCC x Ano'!J27</f>
        <v>27611.093008960022</v>
      </c>
      <c r="K283" s="134">
        <f>'[1]SCC x Ano'!K27</f>
        <v>409308.36226945254</v>
      </c>
      <c r="L283" s="154">
        <f t="shared" si="8"/>
        <v>3186090.1652870327</v>
      </c>
      <c r="M283" s="134"/>
      <c r="N283" s="124" t="s">
        <v>551</v>
      </c>
      <c r="O283" s="21">
        <f>B283/'Total x Ano'!$J$30</f>
        <v>6.846429149298539E-3</v>
      </c>
      <c r="P283" s="21">
        <f>C283/'Total x Ano'!$J$30</f>
        <v>6.6946734563482326E-4</v>
      </c>
      <c r="Q283" s="21">
        <f>D283/'Total x Ano'!$J$30</f>
        <v>1.3581781123584514E-2</v>
      </c>
      <c r="R283" s="21">
        <f>E283/'Total x Ano'!$J$30</f>
        <v>1.1604125502078463E-3</v>
      </c>
      <c r="S283" s="21">
        <f>F283/'Total x Ano'!$J$30</f>
        <v>1.2721329565900235E-2</v>
      </c>
      <c r="T283" s="21">
        <f>G283/'Total x Ano'!$J$30</f>
        <v>2.4137309498425395E-3</v>
      </c>
      <c r="U283" s="21">
        <f>H283/'Total x Ano'!$J$30</f>
        <v>1.0049710857719624E-3</v>
      </c>
      <c r="V283" s="21">
        <f>I283/'Total x Ano'!$J$30</f>
        <v>9.8733940343322547E-4</v>
      </c>
      <c r="W283" s="21">
        <f>J283/'Total x Ano'!$J$30</f>
        <v>3.9556497081393613E-4</v>
      </c>
      <c r="X283" s="21">
        <f>K283/'Total x Ano'!$J$30</f>
        <v>5.8638768962342609E-3</v>
      </c>
      <c r="Y283" s="21">
        <f>L283/'Total x Ano'!$J$30</f>
        <v>4.5644903040721885E-2</v>
      </c>
    </row>
    <row r="284" spans="1:25" x14ac:dyDescent="0.25">
      <c r="A284" s="124" t="s">
        <v>552</v>
      </c>
      <c r="B284" s="134">
        <f>'[1]SCC x Ano'!B28</f>
        <v>32627.000165303354</v>
      </c>
      <c r="C284" s="134">
        <f>'[1]SCC x Ano'!C28</f>
        <v>12668.898166219509</v>
      </c>
      <c r="D284" s="134">
        <f>'[1]SCC x Ano'!D28</f>
        <v>163154.75475519939</v>
      </c>
      <c r="E284" s="134">
        <f>'[1]SCC x Ano'!E28</f>
        <v>4925.6620549714489</v>
      </c>
      <c r="F284" s="134">
        <f>'[1]SCC x Ano'!F28</f>
        <v>88126.369071774607</v>
      </c>
      <c r="G284" s="134">
        <f>'[1]SCC x Ano'!G28</f>
        <v>19428.25419922555</v>
      </c>
      <c r="H284" s="134">
        <f>'[1]SCC x Ano'!H28</f>
        <v>14734.126123883269</v>
      </c>
      <c r="I284" s="134">
        <f>'[1]SCC x Ano'!I28</f>
        <v>7014.0190010726874</v>
      </c>
      <c r="J284" s="134">
        <f>'[1]SCC x Ano'!J28</f>
        <v>3483.9007951627036</v>
      </c>
      <c r="K284" s="134">
        <f>'[1]SCC x Ano'!K28</f>
        <v>77029.591145019018</v>
      </c>
      <c r="L284" s="154">
        <f t="shared" si="8"/>
        <v>423192.57547783153</v>
      </c>
      <c r="M284" s="134"/>
      <c r="N284" s="124" t="s">
        <v>552</v>
      </c>
      <c r="O284" s="21">
        <f>B284/'Total x Ano'!$J$30</f>
        <v>4.6742439221606976E-4</v>
      </c>
      <c r="P284" s="21">
        <f>C284/'Total x Ano'!$J$30</f>
        <v>1.8149851335979778E-4</v>
      </c>
      <c r="Q284" s="21">
        <f>D284/'Total x Ano'!$J$30</f>
        <v>2.3374049619097714E-3</v>
      </c>
      <c r="R284" s="21">
        <f>E284/'Total x Ano'!$J$30</f>
        <v>7.0566542453854189E-5</v>
      </c>
      <c r="S284" s="21">
        <f>F284/'Total x Ano'!$J$30</f>
        <v>1.2625253407571525E-3</v>
      </c>
      <c r="T284" s="21">
        <f>G284/'Total x Ano'!$J$30</f>
        <v>2.7833511707734635E-4</v>
      </c>
      <c r="U284" s="21">
        <f>H284/'Total x Ano'!$J$30</f>
        <v>2.1108560129334277E-4</v>
      </c>
      <c r="V284" s="21">
        <f>I284/'Total x Ano'!$J$30</f>
        <v>1.0048498335605054E-4</v>
      </c>
      <c r="W284" s="21">
        <f>J284/'Total x Ano'!$J$30</f>
        <v>4.9911429290755576E-5</v>
      </c>
      <c r="X284" s="21">
        <f>K284/'Total x Ano'!$J$30</f>
        <v>1.1035495032087666E-3</v>
      </c>
      <c r="Y284" s="21">
        <f>L284/'Total x Ano'!$J$30</f>
        <v>6.0627863849229075E-3</v>
      </c>
    </row>
    <row r="285" spans="1:25" x14ac:dyDescent="0.25">
      <c r="A285" s="124" t="s">
        <v>553</v>
      </c>
      <c r="B285" s="134">
        <f>'[1]SCC x Ano'!B29</f>
        <v>26651.560521177445</v>
      </c>
      <c r="C285" s="134">
        <f>'[1]SCC x Ano'!C29</f>
        <v>6267.7961366919881</v>
      </c>
      <c r="D285" s="134">
        <f>'[1]SCC x Ano'!D29</f>
        <v>216827.20236775407</v>
      </c>
      <c r="E285" s="134">
        <f>'[1]SCC x Ano'!E29</f>
        <v>7164.9081745048852</v>
      </c>
      <c r="F285" s="134">
        <f>'[1]SCC x Ano'!F29</f>
        <v>85611.68847123938</v>
      </c>
      <c r="G285" s="134">
        <f>'[1]SCC x Ano'!G29</f>
        <v>24109.047949904449</v>
      </c>
      <c r="H285" s="134">
        <f>'[1]SCC x Ano'!H29</f>
        <v>8061.2166414720432</v>
      </c>
      <c r="I285" s="134">
        <f>'[1]SCC x Ano'!I29</f>
        <v>15387.64704622783</v>
      </c>
      <c r="J285" s="134">
        <f>'[1]SCC x Ano'!J29</f>
        <v>70.642197390357623</v>
      </c>
      <c r="K285" s="134">
        <f>'[1]SCC x Ano'!K29</f>
        <v>63997.963198963553</v>
      </c>
      <c r="L285" s="154">
        <f t="shared" si="8"/>
        <v>454149.67270532605</v>
      </c>
      <c r="M285" s="134"/>
      <c r="N285" s="124" t="s">
        <v>553</v>
      </c>
      <c r="O285" s="21">
        <f>B285/'Total x Ano'!$J$30</f>
        <v>3.8181841465980023E-4</v>
      </c>
      <c r="P285" s="21">
        <f>C285/'Total x Ano'!$J$30</f>
        <v>8.9794366165573693E-5</v>
      </c>
      <c r="Q285" s="21">
        <f>D285/'Total x Ano'!$J$30</f>
        <v>3.1063328767331035E-3</v>
      </c>
      <c r="R285" s="21">
        <f>E285/'Total x Ano'!$J$30</f>
        <v>1.0264666784516068E-4</v>
      </c>
      <c r="S285" s="21">
        <f>F285/'Total x Ano'!$J$30</f>
        <v>1.2264992566744148E-3</v>
      </c>
      <c r="T285" s="21">
        <f>G285/'Total x Ano'!$J$30</f>
        <v>3.4539360124428997E-4</v>
      </c>
      <c r="U285" s="21">
        <f>H285/'Total x Ano'!$J$30</f>
        <v>1.1548745732282075E-4</v>
      </c>
      <c r="V285" s="21">
        <f>I285/'Total x Ano'!$J$30</f>
        <v>2.2044814208409071E-4</v>
      </c>
      <c r="W285" s="21">
        <f>J285/'Total x Ano'!$J$30</f>
        <v>1.0120417449566814E-6</v>
      </c>
      <c r="X285" s="21">
        <f>K285/'Total x Ano'!$J$30</f>
        <v>9.1685441198341335E-4</v>
      </c>
      <c r="Y285" s="21">
        <f>L285/'Total x Ano'!$J$30</f>
        <v>6.5062872364576247E-3</v>
      </c>
    </row>
    <row r="286" spans="1:25" x14ac:dyDescent="0.25">
      <c r="A286" s="124" t="s">
        <v>554</v>
      </c>
      <c r="B286" s="134">
        <f>'[1]SCC x Ano'!B30</f>
        <v>126224.23629813563</v>
      </c>
      <c r="C286" s="134">
        <f>'[1]SCC x Ano'!C30</f>
        <v>29215.362178442945</v>
      </c>
      <c r="D286" s="134">
        <f>'[1]SCC x Ano'!D30</f>
        <v>421543.79293431912</v>
      </c>
      <c r="E286" s="134">
        <f>'[1]SCC x Ano'!E30</f>
        <v>21443.578446017582</v>
      </c>
      <c r="F286" s="134">
        <f>'[1]SCC x Ano'!F30</f>
        <v>252705.77043053415</v>
      </c>
      <c r="G286" s="134">
        <f>'[1]SCC x Ano'!G30</f>
        <v>45480.665158428186</v>
      </c>
      <c r="H286" s="134">
        <f>'[1]SCC x Ano'!H30</f>
        <v>31799.561126418103</v>
      </c>
      <c r="I286" s="134">
        <f>'[1]SCC x Ano'!I30</f>
        <v>25365.065407137961</v>
      </c>
      <c r="J286" s="134">
        <f>'[1]SCC x Ano'!J30</f>
        <v>7795.6436282631039</v>
      </c>
      <c r="K286" s="134">
        <f>'[1]SCC x Ano'!K30</f>
        <v>132004.13293486758</v>
      </c>
      <c r="L286" s="154">
        <f t="shared" si="8"/>
        <v>1093577.8085425643</v>
      </c>
      <c r="M286" s="134"/>
      <c r="N286" s="124" t="s">
        <v>554</v>
      </c>
      <c r="O286" s="21">
        <f>B286/'Total x Ano'!$J$30</f>
        <v>1.8083270492436046E-3</v>
      </c>
      <c r="P286" s="21">
        <f>C286/'Total x Ano'!$J$30</f>
        <v>4.1854822203830021E-4</v>
      </c>
      <c r="Q286" s="21">
        <f>D286/'Total x Ano'!$J$30</f>
        <v>6.0391654214756669E-3</v>
      </c>
      <c r="R286" s="21">
        <f>E286/'Total x Ano'!$J$30</f>
        <v>3.0720726917231095E-4</v>
      </c>
      <c r="S286" s="21">
        <f>F286/'Total x Ano'!$J$30</f>
        <v>3.6203402260254298E-3</v>
      </c>
      <c r="T286" s="21">
        <f>G286/'Total x Ano'!$J$30</f>
        <v>6.5156993169933428E-4</v>
      </c>
      <c r="U286" s="21">
        <f>H286/'Total x Ano'!$J$30</f>
        <v>4.5557024724756951E-4</v>
      </c>
      <c r="V286" s="21">
        <f>I286/'Total x Ano'!$J$30</f>
        <v>3.6338769183140077E-4</v>
      </c>
      <c r="W286" s="21">
        <f>J286/'Total x Ano'!$J$30</f>
        <v>1.1168277703780368E-4</v>
      </c>
      <c r="X286" s="21">
        <f>K286/'Total x Ano'!$J$30</f>
        <v>1.8911316178158995E-3</v>
      </c>
      <c r="Y286" s="21">
        <f>L286/'Total x Ano'!$J$30</f>
        <v>1.566693045358732E-2</v>
      </c>
    </row>
    <row r="287" spans="1:25" x14ac:dyDescent="0.25">
      <c r="A287" s="124" t="s">
        <v>555</v>
      </c>
      <c r="B287" s="134">
        <f>'[1]SCC x Ano'!B31</f>
        <v>83481.741547957703</v>
      </c>
      <c r="C287" s="134">
        <f>'[1]SCC x Ano'!C31</f>
        <v>26776.337992464316</v>
      </c>
      <c r="D287" s="134">
        <f>'[1]SCC x Ano'!D31</f>
        <v>1552077.1325988381</v>
      </c>
      <c r="E287" s="134">
        <f>'[1]SCC x Ano'!E31</f>
        <v>17646.338216818476</v>
      </c>
      <c r="F287" s="134">
        <f>'[1]SCC x Ano'!F31</f>
        <v>500427.73586761265</v>
      </c>
      <c r="G287" s="134">
        <f>'[1]SCC x Ano'!G31</f>
        <v>93747.268940333626</v>
      </c>
      <c r="H287" s="134">
        <f>'[1]SCC x Ano'!H31</f>
        <v>23276.40719781764</v>
      </c>
      <c r="I287" s="134">
        <f>'[1]SCC x Ano'!I31</f>
        <v>14673.336324970216</v>
      </c>
      <c r="J287" s="134">
        <f>'[1]SCC x Ano'!J31</f>
        <v>16178.966663555198</v>
      </c>
      <c r="K287" s="134">
        <f>'[1]SCC x Ano'!K31</f>
        <v>327979.20972714666</v>
      </c>
      <c r="L287" s="154">
        <f t="shared" si="8"/>
        <v>2656264.4750775145</v>
      </c>
      <c r="M287" s="134"/>
      <c r="N287" s="124" t="s">
        <v>555</v>
      </c>
      <c r="O287" s="21">
        <f>B287/'Total x Ano'!$J$30</f>
        <v>1.1959849850275176E-3</v>
      </c>
      <c r="P287" s="21">
        <f>C287/'Total x Ano'!$J$30</f>
        <v>3.8360601491060561E-4</v>
      </c>
      <c r="Q287" s="21">
        <f>D287/'Total x Ano'!$J$30</f>
        <v>2.2235532126823311E-2</v>
      </c>
      <c r="R287" s="21">
        <f>E287/'Total x Ano'!$J$30</f>
        <v>2.528068432294039E-4</v>
      </c>
      <c r="S287" s="21">
        <f>F287/'Total x Ano'!$J$30</f>
        <v>7.1692809360614385E-3</v>
      </c>
      <c r="T287" s="21">
        <f>G287/'Total x Ano'!$J$30</f>
        <v>1.3430520729561671E-3</v>
      </c>
      <c r="U287" s="21">
        <f>H287/'Total x Ano'!$J$30</f>
        <v>3.3346493494010451E-4</v>
      </c>
      <c r="V287" s="21">
        <f>I287/'Total x Ano'!$J$30</f>
        <v>2.1021470802500952E-4</v>
      </c>
      <c r="W287" s="21">
        <f>J287/'Total x Ano'!$J$30</f>
        <v>2.3178482916239718E-4</v>
      </c>
      <c r="X287" s="21">
        <f>K287/'Total x Ano'!$J$30</f>
        <v>4.6987305602569189E-3</v>
      </c>
      <c r="Y287" s="21">
        <f>L287/'Total x Ano'!$J$30</f>
        <v>3.8054458011392872E-2</v>
      </c>
    </row>
    <row r="288" spans="1:25" x14ac:dyDescent="0.25">
      <c r="A288" s="124" t="s">
        <v>95</v>
      </c>
      <c r="B288" s="134">
        <f>'[1]SCC x Ano'!B32</f>
        <v>5155492.4025002494</v>
      </c>
      <c r="C288" s="134">
        <f>'[1]SCC x Ano'!C32</f>
        <v>1493035.681418105</v>
      </c>
      <c r="D288" s="134">
        <f>'[1]SCC x Ano'!D32</f>
        <v>25262931.823294304</v>
      </c>
      <c r="E288" s="134">
        <f>'[1]SCC x Ano'!E32</f>
        <v>3071949.8674741122</v>
      </c>
      <c r="F288" s="134">
        <f>'[1]SCC x Ano'!F32</f>
        <v>16875469.394280259</v>
      </c>
      <c r="G288" s="134">
        <f>'[1]SCC x Ano'!G32</f>
        <v>2731143.4581422755</v>
      </c>
      <c r="H288" s="134">
        <f>'[1]SCC x Ano'!H32</f>
        <v>1169589.8492034278</v>
      </c>
      <c r="I288" s="134">
        <f>'[1]SCC x Ano'!I32</f>
        <v>1555161.8926426952</v>
      </c>
      <c r="J288" s="134">
        <f>'[1]SCC x Ano'!J32</f>
        <v>466775.21740979812</v>
      </c>
      <c r="K288" s="134">
        <f>'[1]SCC x Ano'!K32</f>
        <v>12020113.973848216</v>
      </c>
      <c r="L288" s="154">
        <f t="shared" si="8"/>
        <v>69801663.560213432</v>
      </c>
      <c r="M288" s="134"/>
      <c r="N288" s="124" t="s">
        <v>95</v>
      </c>
      <c r="O288" s="21">
        <f>B288/'Total x Ano'!$J$30</f>
        <v>7.3859162368715398E-2</v>
      </c>
      <c r="P288" s="21">
        <f>C288/'Total x Ano'!$J$30</f>
        <v>2.138968622331126E-2</v>
      </c>
      <c r="Q288" s="21">
        <f>D288/'Total x Ano'!$J$30</f>
        <v>0.36192449484390271</v>
      </c>
      <c r="R288" s="21">
        <f>E288/'Total x Ano'!$J$30</f>
        <v>4.4009694193378884E-2</v>
      </c>
      <c r="S288" s="21">
        <f>F288/'Total x Ano'!$J$30</f>
        <v>0.24176314049768838</v>
      </c>
      <c r="T288" s="21">
        <f>G288/'Total x Ano'!$J$30</f>
        <v>3.9127197244895058E-2</v>
      </c>
      <c r="U288" s="21">
        <f>H288/'Total x Ano'!$J$30</f>
        <v>1.6755902217065317E-2</v>
      </c>
      <c r="V288" s="21">
        <f>I288/'Total x Ano'!$J$30</f>
        <v>2.2279725343525032E-2</v>
      </c>
      <c r="W288" s="21">
        <f>J288/'Total x Ano'!$J$30</f>
        <v>6.6871646548529737E-3</v>
      </c>
      <c r="X288" s="21">
        <f>K288/'Total x Ano'!$J$30</f>
        <v>0.17220383241266493</v>
      </c>
      <c r="Y288" s="21">
        <f>L288/'Total x Ano'!$J$30</f>
        <v>0.99999999999999978</v>
      </c>
    </row>
    <row r="289" spans="1:25" x14ac:dyDescent="0.25">
      <c r="L289" s="154"/>
    </row>
    <row r="291" spans="1:25" x14ac:dyDescent="0.25">
      <c r="A291" s="124"/>
      <c r="B291" s="124">
        <v>2016</v>
      </c>
      <c r="C291" s="124">
        <v>2016</v>
      </c>
      <c r="D291" s="124">
        <v>2016</v>
      </c>
      <c r="E291" s="124">
        <v>2016</v>
      </c>
      <c r="F291" s="124">
        <v>2016</v>
      </c>
      <c r="G291" s="124">
        <v>2016</v>
      </c>
      <c r="H291" s="124">
        <v>2016</v>
      </c>
      <c r="I291" s="124">
        <v>2016</v>
      </c>
      <c r="J291" s="124">
        <v>2016</v>
      </c>
      <c r="K291" s="124">
        <v>2016</v>
      </c>
      <c r="L291" s="124">
        <v>2016</v>
      </c>
      <c r="N291" s="124"/>
      <c r="O291" s="16">
        <v>2016</v>
      </c>
      <c r="P291" s="16">
        <v>2016</v>
      </c>
      <c r="Q291" s="16">
        <v>2016</v>
      </c>
      <c r="R291" s="16">
        <v>2016</v>
      </c>
      <c r="S291" s="16">
        <v>2016</v>
      </c>
      <c r="T291" s="16">
        <v>2016</v>
      </c>
      <c r="U291" s="16">
        <v>2016</v>
      </c>
      <c r="V291" s="16">
        <v>2016</v>
      </c>
      <c r="W291" s="16">
        <v>2016</v>
      </c>
      <c r="X291" s="16">
        <v>2016</v>
      </c>
      <c r="Y291" s="16">
        <v>2016</v>
      </c>
    </row>
    <row r="292" spans="1:25" x14ac:dyDescent="0.25">
      <c r="A292" s="124"/>
      <c r="B292" s="124" t="s">
        <v>780</v>
      </c>
      <c r="C292" s="124" t="s">
        <v>782</v>
      </c>
      <c r="D292" s="124" t="s">
        <v>23</v>
      </c>
      <c r="E292" s="124" t="s">
        <v>787</v>
      </c>
      <c r="F292" s="124" t="s">
        <v>788</v>
      </c>
      <c r="G292" s="124" t="s">
        <v>791</v>
      </c>
      <c r="H292" s="124" t="s">
        <v>25</v>
      </c>
      <c r="I292" s="124" t="s">
        <v>24</v>
      </c>
      <c r="J292" s="124" t="s">
        <v>35</v>
      </c>
      <c r="K292" s="124" t="s">
        <v>795</v>
      </c>
      <c r="L292" s="156" t="s">
        <v>935</v>
      </c>
      <c r="N292" s="124"/>
      <c r="O292" s="124" t="s">
        <v>780</v>
      </c>
      <c r="P292" s="124" t="s">
        <v>782</v>
      </c>
      <c r="Q292" s="124" t="s">
        <v>23</v>
      </c>
      <c r="R292" s="124" t="s">
        <v>787</v>
      </c>
      <c r="S292" s="124" t="s">
        <v>788</v>
      </c>
      <c r="T292" s="124" t="s">
        <v>791</v>
      </c>
      <c r="U292" s="124" t="s">
        <v>25</v>
      </c>
      <c r="V292" s="124" t="s">
        <v>24</v>
      </c>
      <c r="W292" s="124" t="s">
        <v>35</v>
      </c>
      <c r="X292" s="124" t="s">
        <v>795</v>
      </c>
      <c r="Y292" s="124" t="s">
        <v>935</v>
      </c>
    </row>
    <row r="293" spans="1:25" x14ac:dyDescent="0.25">
      <c r="A293" s="124" t="s">
        <v>529</v>
      </c>
      <c r="B293" s="134">
        <f>'[1]SCC x Ano'!B37</f>
        <v>19870.493415550183</v>
      </c>
      <c r="C293" s="134">
        <f>'[1]SCC x Ano'!C37</f>
        <v>1555.4319435538753</v>
      </c>
      <c r="D293" s="134">
        <f>'[1]SCC x Ano'!D37</f>
        <v>104107.510617388</v>
      </c>
      <c r="E293" s="134">
        <f>'[1]SCC x Ano'!E37</f>
        <v>518.81453528932548</v>
      </c>
      <c r="F293" s="134">
        <f>'[1]SCC x Ano'!F37</f>
        <v>42797.798917405533</v>
      </c>
      <c r="G293" s="134">
        <f>'[1]SCC x Ano'!G37</f>
        <v>10139.055208155009</v>
      </c>
      <c r="H293" s="134">
        <f>'[1]SCC x Ano'!H37</f>
        <v>2085.5196481142912</v>
      </c>
      <c r="I293" s="134">
        <f>'[1]SCC x Ano'!I37</f>
        <v>3812.0478423746031</v>
      </c>
      <c r="J293" s="134">
        <f>'[1]SCC x Ano'!J37</f>
        <v>416.79813682637695</v>
      </c>
      <c r="K293" s="134">
        <f>'[1]SCC x Ano'!K37</f>
        <v>11669.517882641198</v>
      </c>
      <c r="L293" s="154">
        <f>SUM(B293:K293)</f>
        <v>196972.98814729837</v>
      </c>
      <c r="N293" s="124" t="s">
        <v>529</v>
      </c>
      <c r="O293" s="21">
        <f>B293/'Total x Ano'!$K$30</f>
        <v>3.0593965707911841E-4</v>
      </c>
      <c r="P293" s="21">
        <f>C293/'Total x Ano'!$K$30</f>
        <v>2.3948490129005847E-5</v>
      </c>
      <c r="Q293" s="21">
        <f>D293/'Total x Ano'!$K$30</f>
        <v>1.602910175985807E-3</v>
      </c>
      <c r="R293" s="21">
        <f>E293/'Total x Ano'!$K$30</f>
        <v>7.9880221237920142E-6</v>
      </c>
      <c r="S293" s="21">
        <f>F293/'Total x Ano'!$K$30</f>
        <v>6.5894407605829308E-4</v>
      </c>
      <c r="T293" s="21">
        <f>G293/'Total x Ano'!$K$30</f>
        <v>1.5610780309369105E-4</v>
      </c>
      <c r="U293" s="21">
        <f>H293/'Total x Ano'!$K$30</f>
        <v>3.2110081648829729E-5</v>
      </c>
      <c r="V293" s="21">
        <f>I293/'Total x Ano'!$K$30</f>
        <v>5.8692886244716706E-5</v>
      </c>
      <c r="W293" s="21">
        <f>J293/'Total x Ano'!$K$30</f>
        <v>6.41730813549335E-6</v>
      </c>
      <c r="X293" s="21">
        <f>K293/'Total x Ano'!$K$30</f>
        <v>1.7967184934119238E-4</v>
      </c>
      <c r="Y293" s="21">
        <f>L293/'Total x Ano'!$K$30</f>
        <v>3.0327303498399391E-3</v>
      </c>
    </row>
    <row r="294" spans="1:25" x14ac:dyDescent="0.25">
      <c r="A294" s="124" t="s">
        <v>530</v>
      </c>
      <c r="B294" s="134">
        <f>'[1]SCC x Ano'!B38</f>
        <v>4058.0382592241981</v>
      </c>
      <c r="C294" s="134">
        <f>'[1]SCC x Ano'!C38</f>
        <v>887.73073667321614</v>
      </c>
      <c r="D294" s="134">
        <f>'[1]SCC x Ano'!D38</f>
        <v>32102.210122923312</v>
      </c>
      <c r="E294" s="134">
        <f>'[1]SCC x Ano'!E38</f>
        <v>86.274826441328713</v>
      </c>
      <c r="F294" s="134">
        <f>'[1]SCC x Ano'!F38</f>
        <v>15232.237515551093</v>
      </c>
      <c r="G294" s="134">
        <f>'[1]SCC x Ano'!G38</f>
        <v>1863.0224318771216</v>
      </c>
      <c r="H294" s="134">
        <f>'[1]SCC x Ano'!H38</f>
        <v>578.14182931614494</v>
      </c>
      <c r="I294" s="134">
        <f>'[1]SCC x Ano'!I38</f>
        <v>984.60828049104964</v>
      </c>
      <c r="J294" s="134">
        <f>'[1]SCC x Ano'!J38</f>
        <v>21478.521114461404</v>
      </c>
      <c r="K294" s="134">
        <f>'[1]SCC x Ano'!K38</f>
        <v>6084.1030291949883</v>
      </c>
      <c r="L294" s="154">
        <f t="shared" ref="L294:L320" si="9">SUM(B294:K294)</f>
        <v>83354.888146153855</v>
      </c>
      <c r="N294" s="124" t="s">
        <v>530</v>
      </c>
      <c r="O294" s="21">
        <f>B294/'Total x Ano'!$K$30</f>
        <v>6.2480322329057676E-5</v>
      </c>
      <c r="P294" s="21">
        <f>C294/'Total x Ano'!$K$30</f>
        <v>1.3668107352777426E-5</v>
      </c>
      <c r="Q294" s="21">
        <f>D294/'Total x Ano'!$K$30</f>
        <v>4.9426750262794236E-4</v>
      </c>
      <c r="R294" s="21">
        <f>E294/'Total x Ano'!$K$30</f>
        <v>1.3283460185928014E-6</v>
      </c>
      <c r="S294" s="21">
        <f>F294/'Total x Ano'!$K$30</f>
        <v>2.3452590857197652E-4</v>
      </c>
      <c r="T294" s="21">
        <f>G294/'Total x Ano'!$K$30</f>
        <v>2.8684362890211104E-5</v>
      </c>
      <c r="U294" s="21">
        <f>H294/'Total x Ano'!$K$30</f>
        <v>8.9014655703343617E-6</v>
      </c>
      <c r="V294" s="21">
        <f>I294/'Total x Ano'!$K$30</f>
        <v>1.5159700033163545E-5</v>
      </c>
      <c r="W294" s="21">
        <f>J294/'Total x Ano'!$K$30</f>
        <v>3.3069794729820409E-4</v>
      </c>
      <c r="X294" s="21">
        <f>K294/'Total x Ano'!$K$30</f>
        <v>9.3674996159344328E-5</v>
      </c>
      <c r="Y294" s="21">
        <f>L294/'Total x Ano'!$K$30</f>
        <v>1.2833886588516042E-3</v>
      </c>
    </row>
    <row r="295" spans="1:25" x14ac:dyDescent="0.25">
      <c r="A295" s="124" t="s">
        <v>531</v>
      </c>
      <c r="B295" s="134">
        <f>'[1]SCC x Ano'!B39</f>
        <v>80660.770866613864</v>
      </c>
      <c r="C295" s="134">
        <f>'[1]SCC x Ano'!C39</f>
        <v>34889.384423480617</v>
      </c>
      <c r="D295" s="134">
        <f>'[1]SCC x Ano'!D39</f>
        <v>183809.48481615155</v>
      </c>
      <c r="E295" s="134">
        <f>'[1]SCC x Ano'!E39</f>
        <v>4815.7635178466462</v>
      </c>
      <c r="F295" s="134">
        <f>'[1]SCC x Ano'!F39</f>
        <v>143041.7053385952</v>
      </c>
      <c r="G295" s="134">
        <f>'[1]SCC x Ano'!G39</f>
        <v>16109.462016683507</v>
      </c>
      <c r="H295" s="134">
        <f>'[1]SCC x Ano'!H39</f>
        <v>8818.0812203861115</v>
      </c>
      <c r="I295" s="134">
        <f>'[1]SCC x Ano'!I39</f>
        <v>6777.9488047025116</v>
      </c>
      <c r="J295" s="134">
        <f>'[1]SCC x Ano'!J39</f>
        <v>0</v>
      </c>
      <c r="K295" s="134">
        <f>'[1]SCC x Ano'!K39</f>
        <v>47766.834462446153</v>
      </c>
      <c r="L295" s="154">
        <f t="shared" si="9"/>
        <v>526689.43546690606</v>
      </c>
      <c r="N295" s="124" t="s">
        <v>531</v>
      </c>
      <c r="O295" s="21">
        <f>B295/'Total x Ano'!$K$30</f>
        <v>1.2419081933495062E-3</v>
      </c>
      <c r="P295" s="21">
        <f>C295/'Total x Ano'!$K$30</f>
        <v>5.3718073743795082E-4</v>
      </c>
      <c r="Q295" s="21">
        <f>D295/'Total x Ano'!$K$30</f>
        <v>2.8300560824793073E-3</v>
      </c>
      <c r="R295" s="21">
        <f>E295/'Total x Ano'!$K$30</f>
        <v>7.4146776751458812E-5</v>
      </c>
      <c r="S295" s="21">
        <f>F295/'Total x Ano'!$K$30</f>
        <v>2.2023675690435998E-3</v>
      </c>
      <c r="T295" s="21">
        <f>G295/'Total x Ano'!$K$30</f>
        <v>2.4803225476304923E-4</v>
      </c>
      <c r="U295" s="21">
        <f>H295/'Total x Ano'!$K$30</f>
        <v>1.3576918741985063E-4</v>
      </c>
      <c r="V295" s="21">
        <f>I295/'Total x Ano'!$K$30</f>
        <v>1.0435791852998084E-4</v>
      </c>
      <c r="W295" s="21">
        <f>J295/'Total x Ano'!$K$30</f>
        <v>0</v>
      </c>
      <c r="X295" s="21">
        <f>K295/'Total x Ano'!$K$30</f>
        <v>7.3545073338538217E-4</v>
      </c>
      <c r="Y295" s="21">
        <f>L295/'Total x Ano'!$K$30</f>
        <v>8.1092694531600847E-3</v>
      </c>
    </row>
    <row r="296" spans="1:25" x14ac:dyDescent="0.25">
      <c r="A296" s="124" t="s">
        <v>532</v>
      </c>
      <c r="B296" s="134">
        <f>'[1]SCC x Ano'!B40</f>
        <v>2087.7014001294478</v>
      </c>
      <c r="C296" s="134">
        <f>'[1]SCC x Ano'!C40</f>
        <v>5685.3931285183926</v>
      </c>
      <c r="D296" s="134">
        <f>'[1]SCC x Ano'!D40</f>
        <v>40419.527607388918</v>
      </c>
      <c r="E296" s="134">
        <f>'[1]SCC x Ano'!E40</f>
        <v>33.044698599962778</v>
      </c>
      <c r="F296" s="134">
        <f>'[1]SCC x Ano'!F40</f>
        <v>11966.638567000129</v>
      </c>
      <c r="G296" s="134">
        <f>'[1]SCC x Ano'!G40</f>
        <v>3635.4572803233777</v>
      </c>
      <c r="H296" s="134">
        <f>'[1]SCC x Ano'!H40</f>
        <v>3052.1130384601515</v>
      </c>
      <c r="I296" s="134">
        <f>'[1]SCC x Ano'!I40</f>
        <v>2008.6476935182498</v>
      </c>
      <c r="J296" s="134">
        <f>'[1]SCC x Ano'!J40</f>
        <v>368.34637754637941</v>
      </c>
      <c r="K296" s="134">
        <f>'[1]SCC x Ano'!K40</f>
        <v>2137.7376457245045</v>
      </c>
      <c r="L296" s="154">
        <f t="shared" si="9"/>
        <v>71394.607437209517</v>
      </c>
      <c r="N296" s="124" t="s">
        <v>532</v>
      </c>
      <c r="O296" s="21">
        <f>B296/'Total x Ano'!$K$30</f>
        <v>3.2143673389577661E-5</v>
      </c>
      <c r="P296" s="21">
        <f>C296/'Total x Ano'!$K$30</f>
        <v>8.7536186833573511E-5</v>
      </c>
      <c r="Q296" s="21">
        <f>D296/'Total x Ano'!$K$30</f>
        <v>6.2232659033153309E-4</v>
      </c>
      <c r="R296" s="21">
        <f>E296/'Total x Ano'!$K$30</f>
        <v>5.0877869746524938E-7</v>
      </c>
      <c r="S296" s="21">
        <f>F296/'Total x Ano'!$K$30</f>
        <v>1.8424652186607027E-4</v>
      </c>
      <c r="T296" s="21">
        <f>G296/'Total x Ano'!$K$30</f>
        <v>5.5973977616354156E-5</v>
      </c>
      <c r="U296" s="21">
        <f>H296/'Total x Ano'!$K$30</f>
        <v>4.6992412157337983E-5</v>
      </c>
      <c r="V296" s="21">
        <f>I296/'Total x Ano'!$K$30</f>
        <v>3.0926508652614665E-5</v>
      </c>
      <c r="W296" s="21">
        <f>J296/'Total x Ano'!$K$30</f>
        <v>5.6713118328850782E-6</v>
      </c>
      <c r="X296" s="21">
        <f>K296/'Total x Ano'!$K$30</f>
        <v>3.2914065523217308E-5</v>
      </c>
      <c r="Y296" s="21">
        <f>L296/'Total x Ano'!$K$30</f>
        <v>1.0992400269006291E-3</v>
      </c>
    </row>
    <row r="297" spans="1:25" x14ac:dyDescent="0.25">
      <c r="A297" s="124" t="s">
        <v>533</v>
      </c>
      <c r="B297" s="134">
        <f>'[1]SCC x Ano'!B41</f>
        <v>41316.673776665659</v>
      </c>
      <c r="C297" s="134">
        <f>'[1]SCC x Ano'!C41</f>
        <v>12787.503788644666</v>
      </c>
      <c r="D297" s="134">
        <f>'[1]SCC x Ano'!D41</f>
        <v>201944.10223522416</v>
      </c>
      <c r="E297" s="134">
        <f>'[1]SCC x Ano'!E41</f>
        <v>6108.1529453291241</v>
      </c>
      <c r="F297" s="134">
        <f>'[1]SCC x Ano'!F41</f>
        <v>147604.99668176332</v>
      </c>
      <c r="G297" s="134">
        <f>'[1]SCC x Ano'!G41</f>
        <v>42162.562240364205</v>
      </c>
      <c r="H297" s="134">
        <f>'[1]SCC x Ano'!H41</f>
        <v>35682.341215396926</v>
      </c>
      <c r="I297" s="134">
        <f>'[1]SCC x Ano'!I41</f>
        <v>11577.977995743235</v>
      </c>
      <c r="J297" s="134">
        <f>'[1]SCC x Ano'!J41</f>
        <v>62578.398837909248</v>
      </c>
      <c r="K297" s="134">
        <f>'[1]SCC x Ano'!K41</f>
        <v>64168.740526240712</v>
      </c>
      <c r="L297" s="154">
        <f t="shared" si="9"/>
        <v>625931.4502432812</v>
      </c>
      <c r="N297" s="124" t="s">
        <v>533</v>
      </c>
      <c r="O297" s="21">
        <f>B297/'Total x Ano'!$K$30</f>
        <v>6.3613966410068143E-4</v>
      </c>
      <c r="P297" s="21">
        <f>C297/'Total x Ano'!$K$30</f>
        <v>1.9688512218495171E-4</v>
      </c>
      <c r="Q297" s="21">
        <f>D297/'Total x Ano'!$K$30</f>
        <v>3.1092690098296805E-3</v>
      </c>
      <c r="R297" s="21">
        <f>E297/'Total x Ano'!$K$30</f>
        <v>9.4045285056604472E-5</v>
      </c>
      <c r="S297" s="21">
        <f>F297/'Total x Ano'!$K$30</f>
        <v>2.2726271121502857E-3</v>
      </c>
      <c r="T297" s="21">
        <f>G297/'Total x Ano'!$K$30</f>
        <v>6.4916353930594389E-4</v>
      </c>
      <c r="U297" s="21">
        <f>H297/'Total x Ano'!$K$30</f>
        <v>5.4938964055495062E-4</v>
      </c>
      <c r="V297" s="21">
        <f>I297/'Total x Ano'!$K$30</f>
        <v>1.782624388640118E-4</v>
      </c>
      <c r="W297" s="21">
        <f>J297/'Total x Ano'!$K$30</f>
        <v>9.6349967163108586E-4</v>
      </c>
      <c r="X297" s="21">
        <f>K297/'Total x Ano'!$K$30</f>
        <v>9.8798565597941579E-4</v>
      </c>
      <c r="Y297" s="21">
        <f>L297/'Total x Ano'!$K$30</f>
        <v>9.6372671396576116E-3</v>
      </c>
    </row>
    <row r="298" spans="1:25" x14ac:dyDescent="0.25">
      <c r="A298" s="124" t="s">
        <v>534</v>
      </c>
      <c r="B298" s="134">
        <f>'[1]SCC x Ano'!B42</f>
        <v>2214.9693167834048</v>
      </c>
      <c r="C298" s="134">
        <f>'[1]SCC x Ano'!C42</f>
        <v>44.280123597252818</v>
      </c>
      <c r="D298" s="134">
        <f>'[1]SCC x Ano'!D42</f>
        <v>31678.729681635356</v>
      </c>
      <c r="E298" s="134">
        <f>'[1]SCC x Ano'!E42</f>
        <v>127.37229278531107</v>
      </c>
      <c r="F298" s="134">
        <f>'[1]SCC x Ano'!F42</f>
        <v>12348.223462085696</v>
      </c>
      <c r="G298" s="134">
        <f>'[1]SCC x Ano'!G42</f>
        <v>2865.2830667087414</v>
      </c>
      <c r="H298" s="134">
        <f>'[1]SCC x Ano'!H42</f>
        <v>1049.5241625472154</v>
      </c>
      <c r="I298" s="134">
        <f>'[1]SCC x Ano'!I42</f>
        <v>87.218842261123228</v>
      </c>
      <c r="J298" s="134">
        <f>'[1]SCC x Ano'!J42</f>
        <v>149.84266271020832</v>
      </c>
      <c r="K298" s="134">
        <f>'[1]SCC x Ano'!K42</f>
        <v>1475.2137360089841</v>
      </c>
      <c r="L298" s="154">
        <f t="shared" si="9"/>
        <v>52040.657347123291</v>
      </c>
      <c r="N298" s="124" t="s">
        <v>534</v>
      </c>
      <c r="O298" s="21">
        <f>B298/'Total x Ano'!$K$30</f>
        <v>3.4103176959217999E-5</v>
      </c>
      <c r="P298" s="21">
        <f>C298/'Total x Ano'!$K$30</f>
        <v>6.8176695693741069E-7</v>
      </c>
      <c r="Q298" s="21">
        <f>D298/'Total x Ano'!$K$30</f>
        <v>4.8774730917940112E-4</v>
      </c>
      <c r="R298" s="21">
        <f>E298/'Total x Ano'!$K$30</f>
        <v>1.9611106156842339E-6</v>
      </c>
      <c r="S298" s="21">
        <f>F298/'Total x Ano'!$K$30</f>
        <v>1.9012166293618031E-4</v>
      </c>
      <c r="T298" s="21">
        <f>G298/'Total x Ano'!$K$30</f>
        <v>4.4115850599737374E-5</v>
      </c>
      <c r="U298" s="21">
        <f>H298/'Total x Ano'!$K$30</f>
        <v>1.6159189189266211E-5</v>
      </c>
      <c r="V298" s="21">
        <f>I298/'Total x Ano'!$K$30</f>
        <v>1.3428807294399504E-6</v>
      </c>
      <c r="W298" s="21">
        <f>J298/'Total x Ano'!$K$30</f>
        <v>2.3070797431485833E-6</v>
      </c>
      <c r="X298" s="21">
        <f>K298/'Total x Ano'!$K$30</f>
        <v>2.2713395942135802E-5</v>
      </c>
      <c r="Y298" s="21">
        <f>L298/'Total x Ano'!$K$30</f>
        <v>8.0125342285114899E-4</v>
      </c>
    </row>
    <row r="299" spans="1:25" x14ac:dyDescent="0.25">
      <c r="A299" s="124" t="s">
        <v>535</v>
      </c>
      <c r="B299" s="134">
        <f>'[1]SCC x Ano'!B43</f>
        <v>4807.4703353984005</v>
      </c>
      <c r="C299" s="134">
        <f>'[1]SCC x Ano'!C43</f>
        <v>2970.3034181714197</v>
      </c>
      <c r="D299" s="134">
        <f>'[1]SCC x Ano'!D43</f>
        <v>57853.668969250546</v>
      </c>
      <c r="E299" s="134">
        <f>'[1]SCC x Ano'!E43</f>
        <v>1297.6701956237557</v>
      </c>
      <c r="F299" s="134">
        <f>'[1]SCC x Ano'!F43</f>
        <v>26364.780831498985</v>
      </c>
      <c r="G299" s="134">
        <f>'[1]SCC x Ano'!G43</f>
        <v>7422.4196106661875</v>
      </c>
      <c r="H299" s="134">
        <f>'[1]SCC x Ano'!H43</f>
        <v>1454.8657927713084</v>
      </c>
      <c r="I299" s="134">
        <f>'[1]SCC x Ano'!I43</f>
        <v>2316.7680203254849</v>
      </c>
      <c r="J299" s="134">
        <f>'[1]SCC x Ano'!J43</f>
        <v>147.06392848262428</v>
      </c>
      <c r="K299" s="134">
        <f>'[1]SCC x Ano'!K43</f>
        <v>11208.624023480617</v>
      </c>
      <c r="L299" s="154">
        <f t="shared" si="9"/>
        <v>115843.63512566932</v>
      </c>
      <c r="N299" s="124" t="s">
        <v>535</v>
      </c>
      <c r="O299" s="21">
        <f>B299/'Total x Ano'!$K$30</f>
        <v>7.4019089263219331E-5</v>
      </c>
      <c r="P299" s="21">
        <f>C299/'Total x Ano'!$K$30</f>
        <v>4.5732815495419133E-5</v>
      </c>
      <c r="Q299" s="21">
        <f>D299/'Total x Ano'!$K$30</f>
        <v>8.9075451097605607E-4</v>
      </c>
      <c r="R299" s="21">
        <f>E299/'Total x Ano'!$K$30</f>
        <v>1.9979814609949973E-5</v>
      </c>
      <c r="S299" s="21">
        <f>F299/'Total x Ano'!$K$30</f>
        <v>4.0593013157099687E-4</v>
      </c>
      <c r="T299" s="21">
        <f>G299/'Total x Ano'!$K$30</f>
        <v>1.142806302236789E-4</v>
      </c>
      <c r="U299" s="21">
        <f>H299/'Total x Ano'!$K$30</f>
        <v>2.240010514224413E-5</v>
      </c>
      <c r="V299" s="21">
        <f>I299/'Total x Ano'!$K$30</f>
        <v>3.5670539168169999E-5</v>
      </c>
      <c r="W299" s="21">
        <f>J299/'Total x Ano'!$K$30</f>
        <v>2.2642964574534339E-6</v>
      </c>
      <c r="X299" s="21">
        <f>K299/'Total x Ano'!$K$30</f>
        <v>1.7257561341626503E-4</v>
      </c>
      <c r="Y299" s="21">
        <f>L299/'Total x Ano'!$K$30</f>
        <v>1.7836075463234526E-3</v>
      </c>
    </row>
    <row r="300" spans="1:25" x14ac:dyDescent="0.25">
      <c r="A300" s="124" t="s">
        <v>536</v>
      </c>
      <c r="B300" s="134">
        <f>'[1]SCC x Ano'!B44</f>
        <v>27821.366947819308</v>
      </c>
      <c r="C300" s="134">
        <f>'[1]SCC x Ano'!C44</f>
        <v>3569.7483744246415</v>
      </c>
      <c r="D300" s="134">
        <f>'[1]SCC x Ano'!D44</f>
        <v>138618.80263989078</v>
      </c>
      <c r="E300" s="134">
        <f>'[1]SCC x Ano'!E44</f>
        <v>3828.0807581856907</v>
      </c>
      <c r="F300" s="134">
        <f>'[1]SCC x Ano'!F44</f>
        <v>78223.504954145945</v>
      </c>
      <c r="G300" s="134">
        <f>'[1]SCC x Ano'!G44</f>
        <v>15297.855444215515</v>
      </c>
      <c r="H300" s="134">
        <f>'[1]SCC x Ano'!H44</f>
        <v>4551.1985817890163</v>
      </c>
      <c r="I300" s="134">
        <f>'[1]SCC x Ano'!I44</f>
        <v>4140.7869819082525</v>
      </c>
      <c r="J300" s="134">
        <f>'[1]SCC x Ano'!J44</f>
        <v>1798.8066360801395</v>
      </c>
      <c r="K300" s="134">
        <f>'[1]SCC x Ano'!K44</f>
        <v>30434.142010282467</v>
      </c>
      <c r="L300" s="154">
        <f t="shared" si="9"/>
        <v>308284.2933287418</v>
      </c>
      <c r="N300" s="124" t="s">
        <v>536</v>
      </c>
      <c r="O300" s="21">
        <f>B300/'Total x Ano'!$K$30</f>
        <v>4.2835672398689064E-4</v>
      </c>
      <c r="P300" s="21">
        <f>C300/'Total x Ano'!$K$30</f>
        <v>5.4962278524776925E-5</v>
      </c>
      <c r="Q300" s="21">
        <f>D300/'Total x Ano'!$K$30</f>
        <v>2.1342695451728386E-3</v>
      </c>
      <c r="R300" s="21">
        <f>E300/'Total x Ano'!$K$30</f>
        <v>5.8939739941937122E-5</v>
      </c>
      <c r="S300" s="21">
        <f>F300/'Total x Ano'!$K$30</f>
        <v>1.2043823865224082E-3</v>
      </c>
      <c r="T300" s="21">
        <f>G300/'Total x Ano'!$K$30</f>
        <v>2.3553620691605916E-4</v>
      </c>
      <c r="U300" s="21">
        <f>H300/'Total x Ano'!$K$30</f>
        <v>7.0073354712060049E-5</v>
      </c>
      <c r="V300" s="21">
        <f>I300/'Total x Ano'!$K$30</f>
        <v>6.3754378051392329E-5</v>
      </c>
      <c r="W300" s="21">
        <f>J300/'Total x Ano'!$K$30</f>
        <v>2.7695652739218238E-5</v>
      </c>
      <c r="X300" s="21">
        <f>K300/'Total x Ano'!$K$30</f>
        <v>4.6858478928542507E-4</v>
      </c>
      <c r="Y300" s="21">
        <f>L300/'Total x Ano'!$K$30</f>
        <v>4.7465550558530075E-3</v>
      </c>
    </row>
    <row r="301" spans="1:25" x14ac:dyDescent="0.25">
      <c r="A301" s="124" t="s">
        <v>537</v>
      </c>
      <c r="B301" s="134">
        <f>'[1]SCC x Ano'!B45</f>
        <v>21353.3996150897</v>
      </c>
      <c r="C301" s="134">
        <f>'[1]SCC x Ano'!C45</f>
        <v>16205.278336131529</v>
      </c>
      <c r="D301" s="134">
        <f>'[1]SCC x Ano'!D45</f>
        <v>84799.438058772692</v>
      </c>
      <c r="E301" s="134">
        <f>'[1]SCC x Ano'!E45</f>
        <v>9087.9015643743205</v>
      </c>
      <c r="F301" s="134">
        <f>'[1]SCC x Ano'!F45</f>
        <v>69414.486639640294</v>
      </c>
      <c r="G301" s="134">
        <f>'[1]SCC x Ano'!G45</f>
        <v>8296.9495204475097</v>
      </c>
      <c r="H301" s="134">
        <f>'[1]SCC x Ano'!H45</f>
        <v>2969.9202962765216</v>
      </c>
      <c r="I301" s="134">
        <f>'[1]SCC x Ano'!I45</f>
        <v>5273.2697861507713</v>
      </c>
      <c r="J301" s="134">
        <f>'[1]SCC x Ano'!J45</f>
        <v>3354.7642849948988</v>
      </c>
      <c r="K301" s="134">
        <f>'[1]SCC x Ano'!K45</f>
        <v>25642.885170057802</v>
      </c>
      <c r="L301" s="154">
        <f t="shared" si="9"/>
        <v>246398.29327193601</v>
      </c>
      <c r="N301" s="124" t="s">
        <v>537</v>
      </c>
      <c r="O301" s="21">
        <f>B301/'Total x Ano'!$K$30</f>
        <v>3.2877149143168555E-4</v>
      </c>
      <c r="P301" s="21">
        <f>C301/'Total x Ano'!$K$30</f>
        <v>2.4950750810988207E-4</v>
      </c>
      <c r="Q301" s="21">
        <f>D301/'Total x Ano'!$K$30</f>
        <v>1.3056299336734172E-3</v>
      </c>
      <c r="R301" s="21">
        <f>E301/'Total x Ano'!$K$30</f>
        <v>1.3992352530096846E-4</v>
      </c>
      <c r="S301" s="21">
        <f>F301/'Total x Ano'!$K$30</f>
        <v>1.0687527377772762E-3</v>
      </c>
      <c r="T301" s="21">
        <f>G301/'Total x Ano'!$K$30</f>
        <v>1.2774548865012085E-4</v>
      </c>
      <c r="U301" s="21">
        <f>H301/'Total x Ano'!$K$30</f>
        <v>4.5726916689652546E-5</v>
      </c>
      <c r="V301" s="21">
        <f>I301/'Total x Ano'!$K$30</f>
        <v>8.1190855019136574E-5</v>
      </c>
      <c r="W301" s="21">
        <f>J301/'Total x Ano'!$K$30</f>
        <v>5.1652236986194381E-5</v>
      </c>
      <c r="X301" s="21">
        <f>K301/'Total x Ano'!$K$30</f>
        <v>3.9481533404234659E-4</v>
      </c>
      <c r="Y301" s="21">
        <f>L301/'Total x Ano'!$K$30</f>
        <v>3.7937160276806797E-3</v>
      </c>
    </row>
    <row r="302" spans="1:25" x14ac:dyDescent="0.25">
      <c r="A302" s="124" t="s">
        <v>538</v>
      </c>
      <c r="B302" s="134">
        <f>'[1]SCC x Ano'!B46</f>
        <v>86998.705958823353</v>
      </c>
      <c r="C302" s="134">
        <f>'[1]SCC x Ano'!C46</f>
        <v>79277.186740061778</v>
      </c>
      <c r="D302" s="134">
        <f>'[1]SCC x Ano'!D46</f>
        <v>352950.29432110098</v>
      </c>
      <c r="E302" s="134">
        <f>'[1]SCC x Ano'!E46</f>
        <v>15570.358194379689</v>
      </c>
      <c r="F302" s="134">
        <f>'[1]SCC x Ano'!F46</f>
        <v>336510.74486100278</v>
      </c>
      <c r="G302" s="134">
        <f>'[1]SCC x Ano'!G46</f>
        <v>33968.805098541503</v>
      </c>
      <c r="H302" s="134">
        <f>'[1]SCC x Ano'!H46</f>
        <v>68001.279883418683</v>
      </c>
      <c r="I302" s="134">
        <f>'[1]SCC x Ano'!I46</f>
        <v>18408.087592628031</v>
      </c>
      <c r="J302" s="134">
        <f>'[1]SCC x Ano'!J46</f>
        <v>763.85913928168065</v>
      </c>
      <c r="K302" s="134">
        <f>'[1]SCC x Ano'!K46</f>
        <v>157590.13663590787</v>
      </c>
      <c r="L302" s="154">
        <f t="shared" si="9"/>
        <v>1150039.4584251465</v>
      </c>
      <c r="N302" s="124" t="s">
        <v>538</v>
      </c>
      <c r="O302" s="21">
        <f>B302/'Total x Ano'!$K$30</f>
        <v>1.33949136092112E-3</v>
      </c>
      <c r="P302" s="21">
        <f>C302/'Total x Ano'!$K$30</f>
        <v>1.2206055893142086E-3</v>
      </c>
      <c r="Q302" s="21">
        <f>D302/'Total x Ano'!$K$30</f>
        <v>5.4342632441159089E-3</v>
      </c>
      <c r="R302" s="21">
        <f>E302/'Total x Ano'!$K$30</f>
        <v>2.3973184495054809E-4</v>
      </c>
      <c r="S302" s="21">
        <f>F302/'Total x Ano'!$K$30</f>
        <v>5.1811487381408497E-3</v>
      </c>
      <c r="T302" s="21">
        <f>G302/'Total x Ano'!$K$30</f>
        <v>5.2300687083604793E-4</v>
      </c>
      <c r="U302" s="21">
        <f>H302/'Total x Ano'!$K$30</f>
        <v>1.0469940435496844E-3</v>
      </c>
      <c r="V302" s="21">
        <f>I302/'Total x Ano'!$K$30</f>
        <v>2.8342346049463004E-4</v>
      </c>
      <c r="W302" s="21">
        <f>J302/'Total x Ano'!$K$30</f>
        <v>1.1760895828872765E-5</v>
      </c>
      <c r="X302" s="21">
        <f>K302/'Total x Ano'!$K$30</f>
        <v>2.4263651311099625E-3</v>
      </c>
      <c r="Y302" s="21">
        <f>L302/'Total x Ano'!$K$30</f>
        <v>1.7706791179261834E-2</v>
      </c>
    </row>
    <row r="303" spans="1:25" x14ac:dyDescent="0.25">
      <c r="A303" s="124" t="s">
        <v>539</v>
      </c>
      <c r="B303" s="134">
        <f>'[1]SCC x Ano'!B47</f>
        <v>32706.969176138744</v>
      </c>
      <c r="C303" s="134">
        <f>'[1]SCC x Ano'!C47</f>
        <v>7726.8416912315697</v>
      </c>
      <c r="D303" s="134">
        <f>'[1]SCC x Ano'!D47</f>
        <v>278942.78975028836</v>
      </c>
      <c r="E303" s="134">
        <f>'[1]SCC x Ano'!E47</f>
        <v>3640.102986136174</v>
      </c>
      <c r="F303" s="134">
        <f>'[1]SCC x Ano'!F47</f>
        <v>75061.545567600493</v>
      </c>
      <c r="G303" s="134">
        <f>'[1]SCC x Ano'!G47</f>
        <v>16770.181898740469</v>
      </c>
      <c r="H303" s="134">
        <f>'[1]SCC x Ano'!H47</f>
        <v>8606.9656466528068</v>
      </c>
      <c r="I303" s="134">
        <f>'[1]SCC x Ano'!I47</f>
        <v>3553.4684504113957</v>
      </c>
      <c r="J303" s="134">
        <f>'[1]SCC x Ano'!J47</f>
        <v>2691.269891231731</v>
      </c>
      <c r="K303" s="134">
        <f>'[1]SCC x Ano'!K47</f>
        <v>61714.592440821987</v>
      </c>
      <c r="L303" s="154">
        <f t="shared" si="9"/>
        <v>491414.7274992537</v>
      </c>
      <c r="N303" s="124" t="s">
        <v>539</v>
      </c>
      <c r="O303" s="21">
        <f>B303/'Total x Ano'!$K$30</f>
        <v>5.0357878511534293E-4</v>
      </c>
      <c r="P303" s="21">
        <f>C303/'Total x Ano'!$K$30</f>
        <v>1.1896772001997957E-4</v>
      </c>
      <c r="Q303" s="21">
        <f>D303/'Total x Ano'!$K$30</f>
        <v>4.2947932724262906E-3</v>
      </c>
      <c r="R303" s="21">
        <f>E303/'Total x Ano'!$K$30</f>
        <v>5.6045506068795352E-5</v>
      </c>
      <c r="S303" s="21">
        <f>F303/'Total x Ano'!$K$30</f>
        <v>1.1556987051367827E-3</v>
      </c>
      <c r="T303" s="21">
        <f>G303/'Total x Ano'!$K$30</f>
        <v>2.5820514830497167E-4</v>
      </c>
      <c r="U303" s="21">
        <f>H303/'Total x Ano'!$K$30</f>
        <v>1.3251870818507315E-4</v>
      </c>
      <c r="V303" s="21">
        <f>I303/'Total x Ano'!$K$30</f>
        <v>5.4711621720956E-5</v>
      </c>
      <c r="W303" s="21">
        <f>J303/'Total x Ano'!$K$30</f>
        <v>4.1436625171393326E-5</v>
      </c>
      <c r="X303" s="21">
        <f>K303/'Total x Ano'!$K$30</f>
        <v>9.5019991971346054E-4</v>
      </c>
      <c r="Y303" s="21">
        <f>L303/'Total x Ano'!$K$30</f>
        <v>7.5661560118630454E-3</v>
      </c>
    </row>
    <row r="304" spans="1:25" x14ac:dyDescent="0.25">
      <c r="A304" s="124" t="s">
        <v>540</v>
      </c>
      <c r="B304" s="134">
        <f>'[1]SCC x Ano'!B48</f>
        <v>19098.307978559136</v>
      </c>
      <c r="C304" s="134">
        <f>'[1]SCC x Ano'!C48</f>
        <v>11184.513527345509</v>
      </c>
      <c r="D304" s="134">
        <f>'[1]SCC x Ano'!D48</f>
        <v>157149.15908074914</v>
      </c>
      <c r="E304" s="134">
        <f>'[1]SCC x Ano'!E48</f>
        <v>6793.0858090363745</v>
      </c>
      <c r="F304" s="134">
        <f>'[1]SCC x Ano'!F48</f>
        <v>76121.981945956781</v>
      </c>
      <c r="G304" s="134">
        <f>'[1]SCC x Ano'!G48</f>
        <v>19379.965778640097</v>
      </c>
      <c r="H304" s="134">
        <f>'[1]SCC x Ano'!H48</f>
        <v>5877.8708999722621</v>
      </c>
      <c r="I304" s="134">
        <f>'[1]SCC x Ano'!I48</f>
        <v>6993.9120407359851</v>
      </c>
      <c r="J304" s="134">
        <f>'[1]SCC x Ano'!J48</f>
        <v>0</v>
      </c>
      <c r="K304" s="134">
        <f>'[1]SCC x Ano'!K48</f>
        <v>70252.897734886705</v>
      </c>
      <c r="L304" s="154">
        <f t="shared" si="9"/>
        <v>372851.69479588198</v>
      </c>
      <c r="N304" s="124" t="s">
        <v>540</v>
      </c>
      <c r="O304" s="21">
        <f>B304/'Total x Ano'!$K$30</f>
        <v>2.9405056389688E-4</v>
      </c>
      <c r="P304" s="21">
        <f>C304/'Total x Ano'!$K$30</f>
        <v>1.7220439178802858E-4</v>
      </c>
      <c r="Q304" s="21">
        <f>D304/'Total x Ano'!$K$30</f>
        <v>2.4195755401731178E-3</v>
      </c>
      <c r="R304" s="21">
        <f>E304/'Total x Ano'!$K$30</f>
        <v>1.0459097816359231E-4</v>
      </c>
      <c r="S304" s="21">
        <f>F304/'Total x Ano'!$K$30</f>
        <v>1.1720259062366132E-3</v>
      </c>
      <c r="T304" s="21">
        <f>G304/'Total x Ano'!$K$30</f>
        <v>2.9838715931846088E-4</v>
      </c>
      <c r="U304" s="21">
        <f>H304/'Total x Ano'!$K$30</f>
        <v>9.0499705764002608E-5</v>
      </c>
      <c r="V304" s="21">
        <f>I304/'Total x Ano'!$K$30</f>
        <v>1.0768303567689936E-4</v>
      </c>
      <c r="W304" s="21">
        <f>J304/'Total x Ano'!$K$30</f>
        <v>0</v>
      </c>
      <c r="X304" s="21">
        <f>K304/'Total x Ano'!$K$30</f>
        <v>1.0816614863225075E-3</v>
      </c>
      <c r="Y304" s="21">
        <f>L304/'Total x Ano'!$K$30</f>
        <v>5.740678767340102E-3</v>
      </c>
    </row>
    <row r="305" spans="1:25" x14ac:dyDescent="0.25">
      <c r="A305" s="124" t="s">
        <v>541</v>
      </c>
      <c r="B305" s="134">
        <f>'[1]SCC x Ano'!B49</f>
        <v>82222.384990640217</v>
      </c>
      <c r="C305" s="134">
        <f>'[1]SCC x Ano'!C49</f>
        <v>31046.39988974384</v>
      </c>
      <c r="D305" s="134">
        <f>'[1]SCC x Ano'!D49</f>
        <v>375524.3588634709</v>
      </c>
      <c r="E305" s="134">
        <f>'[1]SCC x Ano'!E49</f>
        <v>9936.6967048032293</v>
      </c>
      <c r="F305" s="134">
        <f>'[1]SCC x Ano'!F49</f>
        <v>515763.63480934105</v>
      </c>
      <c r="G305" s="134">
        <f>'[1]SCC x Ano'!G49</f>
        <v>49140.4428753006</v>
      </c>
      <c r="H305" s="134">
        <f>'[1]SCC x Ano'!H49</f>
        <v>30485.58832800448</v>
      </c>
      <c r="I305" s="134">
        <f>'[1]SCC x Ano'!I49</f>
        <v>12349.23484052299</v>
      </c>
      <c r="J305" s="134">
        <f>'[1]SCC x Ano'!J49</f>
        <v>5633.7183931366926</v>
      </c>
      <c r="K305" s="134">
        <f>'[1]SCC x Ano'!K49</f>
        <v>222326.98825182114</v>
      </c>
      <c r="L305" s="154">
        <f t="shared" si="9"/>
        <v>1334429.4479467853</v>
      </c>
      <c r="N305" s="124" t="s">
        <v>541</v>
      </c>
      <c r="O305" s="21">
        <f>B305/'Total x Ano'!$K$30</f>
        <v>1.2659518685418218E-3</v>
      </c>
      <c r="P305" s="21">
        <f>C305/'Total x Ano'!$K$30</f>
        <v>4.7801152881167221E-4</v>
      </c>
      <c r="Q305" s="21">
        <f>D305/'Total x Ano'!$K$30</f>
        <v>5.7818289245720276E-3</v>
      </c>
      <c r="R305" s="21">
        <f>E305/'Total x Ano'!$K$30</f>
        <v>1.529921536818834E-4</v>
      </c>
      <c r="S305" s="21">
        <f>F305/'Total x Ano'!$K$30</f>
        <v>7.9410483810112478E-3</v>
      </c>
      <c r="T305" s="21">
        <f>G305/'Total x Ano'!$K$30</f>
        <v>7.565997445347888E-4</v>
      </c>
      <c r="U305" s="21">
        <f>H305/'Total x Ano'!$K$30</f>
        <v>4.693768918504041E-4</v>
      </c>
      <c r="V305" s="21">
        <f>I305/'Total x Ano'!$K$30</f>
        <v>1.9013723480778972E-4</v>
      </c>
      <c r="W305" s="21">
        <f>J305/'Total x Ano'!$K$30</f>
        <v>8.6740567394654115E-5</v>
      </c>
      <c r="X305" s="21">
        <f>K305/'Total x Ano'!$K$30</f>
        <v>3.4230978125568612E-3</v>
      </c>
      <c r="Y305" s="21">
        <f>L305/'Total x Ano'!$K$30</f>
        <v>2.0545785107763153E-2</v>
      </c>
    </row>
    <row r="306" spans="1:25" x14ac:dyDescent="0.25">
      <c r="A306" s="124" t="s">
        <v>542</v>
      </c>
      <c r="B306" s="134">
        <f>'[1]SCC x Ano'!B50</f>
        <v>16810.672757871711</v>
      </c>
      <c r="C306" s="134">
        <f>'[1]SCC x Ano'!C50</f>
        <v>2174.0331375852702</v>
      </c>
      <c r="D306" s="134">
        <f>'[1]SCC x Ano'!D50</f>
        <v>78405.523201833072</v>
      </c>
      <c r="E306" s="134">
        <f>'[1]SCC x Ano'!E50</f>
        <v>3108.6826493468698</v>
      </c>
      <c r="F306" s="134">
        <f>'[1]SCC x Ano'!F50</f>
        <v>52124.066979628507</v>
      </c>
      <c r="G306" s="134">
        <f>'[1]SCC x Ano'!G50</f>
        <v>14439.105888273218</v>
      </c>
      <c r="H306" s="134">
        <f>'[1]SCC x Ano'!H50</f>
        <v>9541.520704310904</v>
      </c>
      <c r="I306" s="134">
        <f>'[1]SCC x Ano'!I50</f>
        <v>2399.4843917216058</v>
      </c>
      <c r="J306" s="134">
        <f>'[1]SCC x Ano'!J50</f>
        <v>168.39264873150182</v>
      </c>
      <c r="K306" s="134">
        <f>'[1]SCC x Ano'!K50</f>
        <v>26177.936543897507</v>
      </c>
      <c r="L306" s="154">
        <f t="shared" si="9"/>
        <v>205349.41890320019</v>
      </c>
      <c r="N306" s="124" t="s">
        <v>542</v>
      </c>
      <c r="O306" s="21">
        <f>B306/'Total x Ano'!$K$30</f>
        <v>2.588285731640522E-4</v>
      </c>
      <c r="P306" s="21">
        <f>C306/'Total x Ano'!$K$30</f>
        <v>3.3472895648930774E-5</v>
      </c>
      <c r="Q306" s="21">
        <f>D306/'Total x Ano'!$K$30</f>
        <v>1.207184863497437E-3</v>
      </c>
      <c r="R306" s="21">
        <f>E306/'Total x Ano'!$K$30</f>
        <v>4.7863396435073021E-5</v>
      </c>
      <c r="S306" s="21">
        <f>F306/'Total x Ano'!$K$30</f>
        <v>8.0253765439145745E-4</v>
      </c>
      <c r="T306" s="21">
        <f>G306/'Total x Ano'!$K$30</f>
        <v>2.2231431357061114E-4</v>
      </c>
      <c r="U306" s="21">
        <f>H306/'Total x Ano'!$K$30</f>
        <v>1.4690775469147351E-4</v>
      </c>
      <c r="V306" s="21">
        <f>I306/'Total x Ano'!$K$30</f>
        <v>3.6944096788030313E-5</v>
      </c>
      <c r="W306" s="21">
        <f>J306/'Total x Ano'!$K$30</f>
        <v>2.5926879685455288E-6</v>
      </c>
      <c r="X306" s="21">
        <f>K306/'Total x Ano'!$K$30</f>
        <v>4.0305334959681331E-4</v>
      </c>
      <c r="Y306" s="21">
        <f>L306/'Total x Ano'!$K$30</f>
        <v>3.1616995857524249E-3</v>
      </c>
    </row>
    <row r="307" spans="1:25" x14ac:dyDescent="0.25">
      <c r="A307" s="124" t="s">
        <v>543</v>
      </c>
      <c r="B307" s="134">
        <f>'[1]SCC x Ano'!B51</f>
        <v>38247.416168693169</v>
      </c>
      <c r="C307" s="134">
        <f>'[1]SCC x Ano'!C51</f>
        <v>5027.6299554280813</v>
      </c>
      <c r="D307" s="134">
        <f>'[1]SCC x Ano'!D51</f>
        <v>88403.203467792686</v>
      </c>
      <c r="E307" s="134">
        <f>'[1]SCC x Ano'!E51</f>
        <v>7248.1229495033585</v>
      </c>
      <c r="F307" s="134">
        <f>'[1]SCC x Ano'!F51</f>
        <v>61114.429795408578</v>
      </c>
      <c r="G307" s="134">
        <f>'[1]SCC x Ano'!G51</f>
        <v>13822.532603890984</v>
      </c>
      <c r="H307" s="134">
        <f>'[1]SCC x Ano'!H51</f>
        <v>6629.0974298001729</v>
      </c>
      <c r="I307" s="134">
        <f>'[1]SCC x Ano'!I51</f>
        <v>2731.3882680003085</v>
      </c>
      <c r="J307" s="134">
        <f>'[1]SCC x Ano'!J51</f>
        <v>116.02569936602832</v>
      </c>
      <c r="K307" s="134">
        <f>'[1]SCC x Ano'!K51</f>
        <v>37125.660148841271</v>
      </c>
      <c r="L307" s="154">
        <f t="shared" si="9"/>
        <v>260465.50648672463</v>
      </c>
      <c r="N307" s="124" t="s">
        <v>543</v>
      </c>
      <c r="O307" s="21">
        <f>B307/'Total x Ano'!$K$30</f>
        <v>5.8888328246821863E-4</v>
      </c>
      <c r="P307" s="21">
        <f>C307/'Total x Ano'!$K$30</f>
        <v>7.7408816797707149E-5</v>
      </c>
      <c r="Q307" s="21">
        <f>D307/'Total x Ano'!$K$30</f>
        <v>1.3611159616432284E-3</v>
      </c>
      <c r="R307" s="21">
        <f>E307/'Total x Ano'!$K$30</f>
        <v>1.1159704005653886E-4</v>
      </c>
      <c r="S307" s="21">
        <f>F307/'Total x Ano'!$K$30</f>
        <v>9.4095940665273384E-4</v>
      </c>
      <c r="T307" s="21">
        <f>G307/'Total x Ano'!$K$30</f>
        <v>2.1282113112953366E-4</v>
      </c>
      <c r="U307" s="21">
        <f>H307/'Total x Ano'!$K$30</f>
        <v>1.0206610132942061E-4</v>
      </c>
      <c r="V307" s="21">
        <f>I307/'Total x Ano'!$K$30</f>
        <v>4.205431503819574E-5</v>
      </c>
      <c r="W307" s="21">
        <f>J307/'Total x Ano'!$K$30</f>
        <v>1.7864107314329986E-6</v>
      </c>
      <c r="X307" s="21">
        <f>K307/'Total x Ano'!$K$30</f>
        <v>5.7161196238256066E-4</v>
      </c>
      <c r="Y307" s="21">
        <f>L307/'Total x Ano'!$K$30</f>
        <v>4.01030442822957E-3</v>
      </c>
    </row>
    <row r="308" spans="1:25" x14ac:dyDescent="0.25">
      <c r="A308" s="124" t="s">
        <v>544</v>
      </c>
      <c r="B308" s="134">
        <f>'[1]SCC x Ano'!B52</f>
        <v>99789.989369802002</v>
      </c>
      <c r="C308" s="134">
        <f>'[1]SCC x Ano'!C52</f>
        <v>52878.329333829293</v>
      </c>
      <c r="D308" s="134">
        <f>'[1]SCC x Ano'!D52</f>
        <v>467148.40809151973</v>
      </c>
      <c r="E308" s="134">
        <f>'[1]SCC x Ano'!E52</f>
        <v>16488.120249342745</v>
      </c>
      <c r="F308" s="134">
        <f>'[1]SCC x Ano'!F52</f>
        <v>319401.11898956064</v>
      </c>
      <c r="G308" s="134">
        <f>'[1]SCC x Ano'!G52</f>
        <v>81543.46663682448</v>
      </c>
      <c r="H308" s="134">
        <f>'[1]SCC x Ano'!H52</f>
        <v>20123.409041180115</v>
      </c>
      <c r="I308" s="134">
        <f>'[1]SCC x Ano'!I52</f>
        <v>22561.385774314193</v>
      </c>
      <c r="J308" s="134">
        <f>'[1]SCC x Ano'!J52</f>
        <v>8342.571131555067</v>
      </c>
      <c r="K308" s="134">
        <f>'[1]SCC x Ano'!K52</f>
        <v>267810.79676694999</v>
      </c>
      <c r="L308" s="154">
        <f t="shared" si="9"/>
        <v>1356087.5953848783</v>
      </c>
      <c r="N308" s="124" t="s">
        <v>544</v>
      </c>
      <c r="O308" s="21">
        <f>B308/'Total x Ano'!$K$30</f>
        <v>1.5364346767470934E-3</v>
      </c>
      <c r="P308" s="21">
        <f>C308/'Total x Ano'!$K$30</f>
        <v>8.1415079157763778E-4</v>
      </c>
      <c r="Q308" s="21">
        <f>D308/'Total x Ano'!$K$30</f>
        <v>7.1925352223377783E-3</v>
      </c>
      <c r="R308" s="21">
        <f>E308/'Total x Ano'!$K$30</f>
        <v>2.5386233494411275E-4</v>
      </c>
      <c r="S308" s="21">
        <f>F308/'Total x Ano'!$K$30</f>
        <v>4.9177172791230973E-3</v>
      </c>
      <c r="T308" s="21">
        <f>G308/'Total x Ano'!$K$30</f>
        <v>1.2554987789276221E-3</v>
      </c>
      <c r="U308" s="21">
        <f>H308/'Total x Ano'!$K$30</f>
        <v>3.0983371839692233E-4</v>
      </c>
      <c r="V308" s="21">
        <f>I308/'Total x Ano'!$K$30</f>
        <v>3.4737046950337477E-4</v>
      </c>
      <c r="W308" s="21">
        <f>J308/'Total x Ano'!$K$30</f>
        <v>1.2844791006290368E-4</v>
      </c>
      <c r="X308" s="21">
        <f>K308/'Total x Ano'!$K$30</f>
        <v>4.1233975227231425E-3</v>
      </c>
      <c r="Y308" s="21">
        <f>L308/'Total x Ano'!$K$30</f>
        <v>2.0879248704343687E-2</v>
      </c>
    </row>
    <row r="309" spans="1:25" x14ac:dyDescent="0.25">
      <c r="A309" s="124" t="s">
        <v>545</v>
      </c>
      <c r="B309" s="134">
        <f>'[1]SCC x Ano'!B53</f>
        <v>262721.93886161502</v>
      </c>
      <c r="C309" s="134">
        <f>'[1]SCC x Ano'!C53</f>
        <v>123695.60506074299</v>
      </c>
      <c r="D309" s="134">
        <f>'[1]SCC x Ano'!D53</f>
        <v>901512.77722338773</v>
      </c>
      <c r="E309" s="134">
        <f>'[1]SCC x Ano'!E53</f>
        <v>60757.43681262921</v>
      </c>
      <c r="F309" s="134">
        <f>'[1]SCC x Ano'!F53</f>
        <v>1003917.8648178682</v>
      </c>
      <c r="G309" s="134">
        <f>'[1]SCC x Ano'!G53</f>
        <v>211066.28058469534</v>
      </c>
      <c r="H309" s="134">
        <f>'[1]SCC x Ano'!H53</f>
        <v>73319.108232487459</v>
      </c>
      <c r="I309" s="134">
        <f>'[1]SCC x Ano'!I53</f>
        <v>80299.767267659961</v>
      </c>
      <c r="J309" s="134">
        <f>'[1]SCC x Ano'!J53</f>
        <v>39892.261500691195</v>
      </c>
      <c r="K309" s="134">
        <f>'[1]SCC x Ano'!K53</f>
        <v>553217.2408308452</v>
      </c>
      <c r="L309" s="154">
        <f t="shared" si="9"/>
        <v>3310400.2811926217</v>
      </c>
      <c r="N309" s="124" t="s">
        <v>545</v>
      </c>
      <c r="O309" s="21">
        <f>B309/'Total x Ano'!$K$30</f>
        <v>4.04504599868579E-3</v>
      </c>
      <c r="P309" s="21">
        <f>C309/'Total x Ano'!$K$30</f>
        <v>1.904501826052413E-3</v>
      </c>
      <c r="Q309" s="21">
        <f>D309/'Total x Ano'!$K$30</f>
        <v>1.3880305040655187E-2</v>
      </c>
      <c r="R309" s="21">
        <f>E309/'Total x Ano'!$K$30</f>
        <v>9.3546289942228434E-4</v>
      </c>
      <c r="S309" s="21">
        <f>F309/'Total x Ano'!$K$30</f>
        <v>1.5457003551689365E-2</v>
      </c>
      <c r="T309" s="21">
        <f>G309/'Total x Ano'!$K$30</f>
        <v>3.2497202838714075E-3</v>
      </c>
      <c r="U309" s="21">
        <f>H309/'Total x Ano'!$K$30</f>
        <v>1.1288709525672789E-3</v>
      </c>
      <c r="V309" s="21">
        <f>I309/'Total x Ano'!$K$30</f>
        <v>1.2363499359394586E-3</v>
      </c>
      <c r="W309" s="21">
        <f>J309/'Total x Ano'!$K$30</f>
        <v>6.1420844205513922E-4</v>
      </c>
      <c r="X309" s="21">
        <f>K309/'Total x Ano'!$K$30</f>
        <v>8.5177096215231819E-3</v>
      </c>
      <c r="Y309" s="21">
        <f>L309/'Total x Ano'!$K$30</f>
        <v>5.0969178552461497E-2</v>
      </c>
    </row>
    <row r="310" spans="1:25" x14ac:dyDescent="0.25">
      <c r="A310" s="124" t="s">
        <v>546</v>
      </c>
      <c r="B310" s="134">
        <f>'[1]SCC x Ano'!B54</f>
        <v>44036.232785085776</v>
      </c>
      <c r="C310" s="134">
        <f>'[1]SCC x Ano'!C54</f>
        <v>8415.4587573822209</v>
      </c>
      <c r="D310" s="134">
        <f>'[1]SCC x Ano'!D54</f>
        <v>222494.57299410307</v>
      </c>
      <c r="E310" s="134">
        <f>'[1]SCC x Ano'!E54</f>
        <v>6903.1704673422391</v>
      </c>
      <c r="F310" s="134">
        <f>'[1]SCC x Ano'!F54</f>
        <v>253484.78217170929</v>
      </c>
      <c r="G310" s="134">
        <f>'[1]SCC x Ano'!G54</f>
        <v>38811.082563043907</v>
      </c>
      <c r="H310" s="134">
        <f>'[1]SCC x Ano'!H54</f>
        <v>11772.978164672108</v>
      </c>
      <c r="I310" s="134">
        <f>'[1]SCC x Ano'!I54</f>
        <v>40400.954255689256</v>
      </c>
      <c r="J310" s="134">
        <f>'[1]SCC x Ano'!J54</f>
        <v>841.19967226037875</v>
      </c>
      <c r="K310" s="134">
        <f>'[1]SCC x Ano'!K54</f>
        <v>91831.905706998499</v>
      </c>
      <c r="L310" s="154">
        <f t="shared" si="9"/>
        <v>718992.33753828681</v>
      </c>
      <c r="N310" s="124" t="s">
        <v>546</v>
      </c>
      <c r="O310" s="21">
        <f>B310/'Total x Ano'!$K$30</f>
        <v>6.7801184779750685E-4</v>
      </c>
      <c r="P310" s="21">
        <f>C310/'Total x Ano'!$K$30</f>
        <v>1.2957013761833117E-4</v>
      </c>
      <c r="Q310" s="21">
        <f>D310/'Total x Ano'!$K$30</f>
        <v>3.425678061447173E-3</v>
      </c>
      <c r="R310" s="21">
        <f>E310/'Total x Ano'!$K$30</f>
        <v>1.0628591657842862E-4</v>
      </c>
      <c r="S310" s="21">
        <f>F310/'Total x Ano'!$K$30</f>
        <v>3.9028244397644463E-3</v>
      </c>
      <c r="T310" s="21">
        <f>G310/'Total x Ano'!$K$30</f>
        <v>5.9756187437775491E-4</v>
      </c>
      <c r="U310" s="21">
        <f>H310/'Total x Ano'!$K$30</f>
        <v>1.8126479434481645E-4</v>
      </c>
      <c r="V310" s="21">
        <f>I310/'Total x Ano'!$K$30</f>
        <v>6.2204062235222978E-4</v>
      </c>
      <c r="W310" s="21">
        <f>J310/'Total x Ano'!$K$30</f>
        <v>1.2951683377173009E-5</v>
      </c>
      <c r="X310" s="21">
        <f>K310/'Total x Ano'!$K$30</f>
        <v>1.4139065977563773E-3</v>
      </c>
      <c r="Y310" s="21">
        <f>L310/'Total x Ano'!$K$30</f>
        <v>1.1070095975414238E-2</v>
      </c>
    </row>
    <row r="311" spans="1:25" x14ac:dyDescent="0.25">
      <c r="A311" s="124" t="s">
        <v>547</v>
      </c>
      <c r="B311" s="134">
        <f>'[1]SCC x Ano'!B55</f>
        <v>435321.50293601543</v>
      </c>
      <c r="C311" s="134">
        <f>'[1]SCC x Ano'!C55</f>
        <v>188020.88620292017</v>
      </c>
      <c r="D311" s="134">
        <f>'[1]SCC x Ano'!D55</f>
        <v>6153675.4344392642</v>
      </c>
      <c r="E311" s="134">
        <f>'[1]SCC x Ano'!E55</f>
        <v>315110.97442408738</v>
      </c>
      <c r="F311" s="134">
        <f>'[1]SCC x Ano'!F55</f>
        <v>1858627.2304871818</v>
      </c>
      <c r="G311" s="134">
        <f>'[1]SCC x Ano'!G55</f>
        <v>368138.97348185495</v>
      </c>
      <c r="H311" s="134">
        <f>'[1]SCC x Ano'!H55</f>
        <v>143056.49129665041</v>
      </c>
      <c r="I311" s="134">
        <f>'[1]SCC x Ano'!I55</f>
        <v>161633.48833081199</v>
      </c>
      <c r="J311" s="134">
        <f>'[1]SCC x Ano'!J55</f>
        <v>147696.88737370132</v>
      </c>
      <c r="K311" s="134">
        <f>'[1]SCC x Ano'!K55</f>
        <v>684655.96005620342</v>
      </c>
      <c r="L311" s="154">
        <f t="shared" si="9"/>
        <v>10455937.829028688</v>
      </c>
      <c r="N311" s="124" t="s">
        <v>547</v>
      </c>
      <c r="O311" s="21">
        <f>B311/'Total x Ano'!$K$30</f>
        <v>6.7025065025907099E-3</v>
      </c>
      <c r="P311" s="21">
        <f>C311/'Total x Ano'!$K$30</f>
        <v>2.8948976880270698E-3</v>
      </c>
      <c r="Q311" s="21">
        <f>D311/'Total x Ano'!$K$30</f>
        <v>9.474618031956987E-2</v>
      </c>
      <c r="R311" s="21">
        <f>E311/'Total x Ano'!$K$30</f>
        <v>4.851663289937626E-3</v>
      </c>
      <c r="S311" s="21">
        <f>F311/'Total x Ano'!$K$30</f>
        <v>2.8616691374566731E-2</v>
      </c>
      <c r="T311" s="21">
        <f>G311/'Total x Ano'!$K$30</f>
        <v>5.6681184985752329E-3</v>
      </c>
      <c r="U311" s="21">
        <f>H311/'Total x Ano'!$K$30</f>
        <v>2.2025952237294897E-3</v>
      </c>
      <c r="V311" s="21">
        <f>I311/'Total x Ano'!$K$30</f>
        <v>2.4886193290868065E-3</v>
      </c>
      <c r="W311" s="21">
        <f>J311/'Total x Ano'!$K$30</f>
        <v>2.2740419238609136E-3</v>
      </c>
      <c r="X311" s="21">
        <f>K311/'Total x Ano'!$K$30</f>
        <v>1.0541429709684426E-2</v>
      </c>
      <c r="Y311" s="21">
        <f>L311/'Total x Ano'!$K$30</f>
        <v>0.16098674385962883</v>
      </c>
    </row>
    <row r="312" spans="1:25" x14ac:dyDescent="0.25">
      <c r="A312" s="124" t="s">
        <v>548</v>
      </c>
      <c r="B312" s="134">
        <f>'[1]SCC x Ano'!B56</f>
        <v>2038842.5125635928</v>
      </c>
      <c r="C312" s="134">
        <f>'[1]SCC x Ano'!C56</f>
        <v>483132.42964239523</v>
      </c>
      <c r="D312" s="134">
        <f>'[1]SCC x Ano'!D56</f>
        <v>8003270.311056355</v>
      </c>
      <c r="E312" s="134">
        <f>'[1]SCC x Ano'!E56</f>
        <v>2442333.7020618482</v>
      </c>
      <c r="F312" s="134">
        <f>'[1]SCC x Ano'!F56</f>
        <v>7553687.4823306259</v>
      </c>
      <c r="G312" s="134">
        <f>'[1]SCC x Ano'!G56</f>
        <v>1162035.9125443653</v>
      </c>
      <c r="H312" s="134">
        <f>'[1]SCC x Ano'!H56</f>
        <v>394554.25039461046</v>
      </c>
      <c r="I312" s="134">
        <f>'[1]SCC x Ano'!I56</f>
        <v>845344.90092871059</v>
      </c>
      <c r="J312" s="134">
        <f>'[1]SCC x Ano'!J56</f>
        <v>145632.05350779783</v>
      </c>
      <c r="K312" s="134">
        <f>'[1]SCC x Ano'!K56</f>
        <v>7909417.1136614513</v>
      </c>
      <c r="L312" s="154">
        <f t="shared" si="9"/>
        <v>30978250.668691747</v>
      </c>
      <c r="N312" s="124" t="s">
        <v>548</v>
      </c>
      <c r="O312" s="21">
        <f>B312/'Total x Ano'!$K$30</f>
        <v>3.1391408662448793E-2</v>
      </c>
      <c r="P312" s="21">
        <f>C312/'Total x Ano'!$K$30</f>
        <v>7.4386361102097009E-3</v>
      </c>
      <c r="Q312" s="21">
        <f>D312/'Total x Ano'!$K$30</f>
        <v>0.12322380341898896</v>
      </c>
      <c r="R312" s="21">
        <f>E312/'Total x Ano'!$K$30</f>
        <v>3.7603833969056304E-2</v>
      </c>
      <c r="S312" s="21">
        <f>F312/'Total x Ano'!$K$30</f>
        <v>0.11630171982637068</v>
      </c>
      <c r="T312" s="21">
        <f>G312/'Total x Ano'!$K$30</f>
        <v>1.789149676168723E-2</v>
      </c>
      <c r="U312" s="21">
        <f>H312/'Total x Ano'!$K$30</f>
        <v>6.0748261022230618E-3</v>
      </c>
      <c r="V312" s="21">
        <f>I312/'Total x Ano'!$K$30</f>
        <v>1.3015506142455301E-2</v>
      </c>
      <c r="W312" s="21">
        <f>J312/'Total x Ano'!$K$30</f>
        <v>2.2422503346110211E-3</v>
      </c>
      <c r="X312" s="21">
        <f>K312/'Total x Ano'!$K$30</f>
        <v>0.12177877563702633</v>
      </c>
      <c r="Y312" s="21">
        <f>L312/'Total x Ano'!$K$30</f>
        <v>0.47696225696507727</v>
      </c>
    </row>
    <row r="313" spans="1:25" x14ac:dyDescent="0.25">
      <c r="A313" s="124" t="s">
        <v>549</v>
      </c>
      <c r="B313" s="134">
        <f>'[1]SCC x Ano'!B57</f>
        <v>290080.06263295631</v>
      </c>
      <c r="C313" s="134">
        <f>'[1]SCC x Ano'!C57</f>
        <v>94744.25256687573</v>
      </c>
      <c r="D313" s="134">
        <f>'[1]SCC x Ano'!D57</f>
        <v>804954.87947325618</v>
      </c>
      <c r="E313" s="134">
        <f>'[1]SCC x Ano'!E57</f>
        <v>70777.833110432941</v>
      </c>
      <c r="F313" s="134">
        <f>'[1]SCC x Ano'!F57</f>
        <v>1197508.9243692341</v>
      </c>
      <c r="G313" s="134">
        <f>'[1]SCC x Ano'!G57</f>
        <v>153828.39974284667</v>
      </c>
      <c r="H313" s="134">
        <f>'[1]SCC x Ano'!H57</f>
        <v>69793.384769036944</v>
      </c>
      <c r="I313" s="134">
        <f>'[1]SCC x Ano'!I57</f>
        <v>78138.725425743294</v>
      </c>
      <c r="J313" s="134">
        <f>'[1]SCC x Ano'!J57</f>
        <v>40005.665205014957</v>
      </c>
      <c r="K313" s="134">
        <f>'[1]SCC x Ano'!K57</f>
        <v>496214.11402877024</v>
      </c>
      <c r="L313" s="154">
        <f t="shared" si="9"/>
        <v>3296046.2413241677</v>
      </c>
      <c r="N313" s="124" t="s">
        <v>549</v>
      </c>
      <c r="O313" s="21">
        <f>B313/'Total x Ano'!$K$30</f>
        <v>4.4662703150574268E-3</v>
      </c>
      <c r="P313" s="21">
        <f>C313/'Total x Ano'!$K$30</f>
        <v>1.4587470745866611E-3</v>
      </c>
      <c r="Q313" s="21">
        <f>D313/'Total x Ano'!$K$30</f>
        <v>1.2393633848945481E-2</v>
      </c>
      <c r="R313" s="21">
        <f>E313/'Total x Ano'!$K$30</f>
        <v>1.0897437490738509E-3</v>
      </c>
      <c r="S313" s="21">
        <f>F313/'Total x Ano'!$K$30</f>
        <v>1.8437663424301198E-2</v>
      </c>
      <c r="T313" s="21">
        <f>G313/'Total x Ano'!$K$30</f>
        <v>2.3684468665245259E-3</v>
      </c>
      <c r="U313" s="21">
        <f>H313/'Total x Ano'!$K$30</f>
        <v>1.0745865115719829E-3</v>
      </c>
      <c r="V313" s="21">
        <f>I313/'Total x Ano'!$K$30</f>
        <v>1.2030770631313676E-3</v>
      </c>
      <c r="W313" s="21">
        <f>J313/'Total x Ano'!$K$30</f>
        <v>6.1595448276418187E-4</v>
      </c>
      <c r="X313" s="21">
        <f>K313/'Total x Ano'!$K$30</f>
        <v>7.6400506373423185E-3</v>
      </c>
      <c r="Y313" s="21">
        <f>L313/'Total x Ano'!$K$30</f>
        <v>5.0748173973298998E-2</v>
      </c>
    </row>
    <row r="314" spans="1:25" x14ac:dyDescent="0.25">
      <c r="A314" s="124" t="s">
        <v>550</v>
      </c>
      <c r="B314" s="134">
        <f>'[1]SCC x Ano'!B58</f>
        <v>181618.85950023314</v>
      </c>
      <c r="C314" s="134">
        <f>'[1]SCC x Ano'!C58</f>
        <v>30697.831705141434</v>
      </c>
      <c r="D314" s="134">
        <f>'[1]SCC x Ano'!D58</f>
        <v>482060.74796130782</v>
      </c>
      <c r="E314" s="134">
        <f>'[1]SCC x Ano'!E58</f>
        <v>81370.070921566919</v>
      </c>
      <c r="F314" s="134">
        <f>'[1]SCC x Ano'!F58</f>
        <v>386293.74932916329</v>
      </c>
      <c r="G314" s="134">
        <f>'[1]SCC x Ano'!G58</f>
        <v>142386.52080895848</v>
      </c>
      <c r="H314" s="134">
        <f>'[1]SCC x Ano'!H58</f>
        <v>80836.726857060887</v>
      </c>
      <c r="I314" s="134">
        <f>'[1]SCC x Ano'!I58</f>
        <v>34933.217865778497</v>
      </c>
      <c r="J314" s="134">
        <f>'[1]SCC x Ano'!J58</f>
        <v>1542.8836656726462</v>
      </c>
      <c r="K314" s="134">
        <f>'[1]SCC x Ano'!K58</f>
        <v>265370.26871239132</v>
      </c>
      <c r="L314" s="154">
        <f t="shared" si="9"/>
        <v>1687110.8773272745</v>
      </c>
      <c r="N314" s="124" t="s">
        <v>550</v>
      </c>
      <c r="O314" s="21">
        <f>B314/'Total x Ano'!$K$30</f>
        <v>2.7963277223462656E-3</v>
      </c>
      <c r="P314" s="21">
        <f>C314/'Total x Ano'!$K$30</f>
        <v>4.7264473551490905E-4</v>
      </c>
      <c r="Q314" s="21">
        <f>D314/'Total x Ano'!$K$30</f>
        <v>7.4221357687660767E-3</v>
      </c>
      <c r="R314" s="21">
        <f>E314/'Total x Ano'!$K$30</f>
        <v>1.2528290603375759E-3</v>
      </c>
      <c r="S314" s="21">
        <f>F314/'Total x Ano'!$K$30</f>
        <v>5.947641798823386E-3</v>
      </c>
      <c r="T314" s="21">
        <f>G314/'Total x Ano'!$K$30</f>
        <v>2.1922799015595233E-3</v>
      </c>
      <c r="U314" s="21">
        <f>H314/'Total x Ano'!$K$30</f>
        <v>1.2446173316810311E-3</v>
      </c>
      <c r="V314" s="21">
        <f>I314/'Total x Ano'!$K$30</f>
        <v>5.378556269852188E-4</v>
      </c>
      <c r="W314" s="21">
        <f>J314/'Total x Ano'!$K$30</f>
        <v>2.3755288291908414E-5</v>
      </c>
      <c r="X314" s="21">
        <f>K314/'Total x Ano'!$K$30</f>
        <v>4.0858214897334776E-3</v>
      </c>
      <c r="Y314" s="21">
        <f>L314/'Total x Ano'!$K$30</f>
        <v>2.5975908724039373E-2</v>
      </c>
    </row>
    <row r="315" spans="1:25" x14ac:dyDescent="0.25">
      <c r="A315" s="124" t="s">
        <v>551</v>
      </c>
      <c r="B315" s="134">
        <f>'[1]SCC x Ano'!B59</f>
        <v>447767.70828330371</v>
      </c>
      <c r="C315" s="134">
        <f>'[1]SCC x Ano'!C59</f>
        <v>44134.883549533952</v>
      </c>
      <c r="D315" s="134">
        <f>'[1]SCC x Ano'!D59</f>
        <v>745042.99045910651</v>
      </c>
      <c r="E315" s="134">
        <f>'[1]SCC x Ano'!E59</f>
        <v>101696.03175592575</v>
      </c>
      <c r="F315" s="134">
        <f>'[1]SCC x Ano'!F59</f>
        <v>910123.30265704275</v>
      </c>
      <c r="G315" s="134">
        <f>'[1]SCC x Ano'!G59</f>
        <v>166803.9111124785</v>
      </c>
      <c r="H315" s="134">
        <f>'[1]SCC x Ano'!H59</f>
        <v>80079.137245154518</v>
      </c>
      <c r="I315" s="134">
        <f>'[1]SCC x Ano'!I59</f>
        <v>61636.84341501935</v>
      </c>
      <c r="J315" s="134">
        <f>'[1]SCC x Ano'!J59</f>
        <v>29304.466147010062</v>
      </c>
      <c r="K315" s="134">
        <f>'[1]SCC x Ano'!K59</f>
        <v>465254.34054773068</v>
      </c>
      <c r="L315" s="154">
        <f t="shared" si="9"/>
        <v>3051843.6151723061</v>
      </c>
      <c r="N315" s="124" t="s">
        <v>551</v>
      </c>
      <c r="O315" s="21">
        <f>B315/'Total x Ano'!$K$30</f>
        <v>6.8941367613997735E-3</v>
      </c>
      <c r="P315" s="21">
        <f>C315/'Total x Ano'!$K$30</f>
        <v>6.7953074219105267E-4</v>
      </c>
      <c r="Q315" s="21">
        <f>D315/'Total x Ano'!$K$30</f>
        <v>1.1471189579614606E-2</v>
      </c>
      <c r="R315" s="21">
        <f>E315/'Total x Ano'!$K$30</f>
        <v>1.5657814041681959E-3</v>
      </c>
      <c r="S315" s="21">
        <f>F315/'Total x Ano'!$K$30</f>
        <v>1.4012878557746709E-2</v>
      </c>
      <c r="T315" s="21">
        <f>G315/'Total x Ano'!$K$30</f>
        <v>2.5682266815413362E-3</v>
      </c>
      <c r="U315" s="21">
        <f>H315/'Total x Ano'!$K$30</f>
        <v>1.2329529657679052E-3</v>
      </c>
      <c r="V315" s="21">
        <f>I315/'Total x Ano'!$K$30</f>
        <v>9.4900284273128157E-4</v>
      </c>
      <c r="W315" s="21">
        <f>J315/'Total x Ano'!$K$30</f>
        <v>4.51191529893605E-4</v>
      </c>
      <c r="X315" s="21">
        <f>K315/'Total x Ano'!$K$30</f>
        <v>7.1633728677493397E-3</v>
      </c>
      <c r="Y315" s="21">
        <f>L315/'Total x Ano'!$K$30</f>
        <v>4.6988263932803809E-2</v>
      </c>
    </row>
    <row r="316" spans="1:25" x14ac:dyDescent="0.25">
      <c r="A316" s="124" t="s">
        <v>552</v>
      </c>
      <c r="B316" s="134">
        <f>'[1]SCC x Ano'!B60</f>
        <v>30342.016209109574</v>
      </c>
      <c r="C316" s="134">
        <f>'[1]SCC x Ano'!C60</f>
        <v>16966.064087277948</v>
      </c>
      <c r="D316" s="134">
        <f>'[1]SCC x Ano'!D60</f>
        <v>166555.54283313747</v>
      </c>
      <c r="E316" s="134">
        <f>'[1]SCC x Ano'!E60</f>
        <v>3053.7015279877892</v>
      </c>
      <c r="F316" s="134">
        <f>'[1]SCC x Ano'!F60</f>
        <v>84497.934381724583</v>
      </c>
      <c r="G316" s="134">
        <f>'[1]SCC x Ano'!G60</f>
        <v>19596.737914928039</v>
      </c>
      <c r="H316" s="134">
        <f>'[1]SCC x Ano'!H60</f>
        <v>19482.981492804436</v>
      </c>
      <c r="I316" s="134">
        <f>'[1]SCC x Ano'!I60</f>
        <v>6724.8119525723923</v>
      </c>
      <c r="J316" s="134">
        <f>'[1]SCC x Ano'!J60</f>
        <v>3120.2985222683565</v>
      </c>
      <c r="K316" s="134">
        <f>'[1]SCC x Ano'!K60</f>
        <v>81665.474203807069</v>
      </c>
      <c r="L316" s="154">
        <f t="shared" si="9"/>
        <v>432005.56312561763</v>
      </c>
      <c r="N316" s="124" t="s">
        <v>552</v>
      </c>
      <c r="O316" s="21">
        <f>B316/'Total x Ano'!$K$30</f>
        <v>4.6716635767280504E-4</v>
      </c>
      <c r="P316" s="21">
        <f>C316/'Total x Ano'!$K$30</f>
        <v>2.6122108396070954E-4</v>
      </c>
      <c r="Q316" s="21">
        <f>D316/'Total x Ano'!$K$30</f>
        <v>2.564402634265718E-3</v>
      </c>
      <c r="R316" s="21">
        <f>E316/'Total x Ano'!$K$30</f>
        <v>4.7016869624558147E-5</v>
      </c>
      <c r="S316" s="21">
        <f>F316/'Total x Ano'!$K$30</f>
        <v>1.3009877776063712E-3</v>
      </c>
      <c r="T316" s="21">
        <f>G316/'Total x Ano'!$K$30</f>
        <v>3.0172473084491032E-4</v>
      </c>
      <c r="U316" s="21">
        <f>H316/'Total x Ano'!$K$30</f>
        <v>2.9997325945226705E-4</v>
      </c>
      <c r="V316" s="21">
        <f>I316/'Total x Ano'!$K$30</f>
        <v>1.0353978734526499E-4</v>
      </c>
      <c r="W316" s="21">
        <f>J316/'Total x Ano'!$K$30</f>
        <v>4.8042242330036712E-5</v>
      </c>
      <c r="X316" s="21">
        <f>K316/'Total x Ano'!$K$30</f>
        <v>1.2573772905691348E-3</v>
      </c>
      <c r="Y316" s="21">
        <f>L316/'Total x Ano'!$K$30</f>
        <v>6.651452033671775E-3</v>
      </c>
    </row>
    <row r="317" spans="1:25" x14ac:dyDescent="0.25">
      <c r="A317" s="124" t="s">
        <v>553</v>
      </c>
      <c r="B317" s="134">
        <f>'[1]SCC x Ano'!B61</f>
        <v>28600.326645490713</v>
      </c>
      <c r="C317" s="134">
        <f>'[1]SCC x Ano'!C61</f>
        <v>7725.0193842305762</v>
      </c>
      <c r="D317" s="134">
        <f>'[1]SCC x Ano'!D61</f>
        <v>168642.19301408206</v>
      </c>
      <c r="E317" s="134">
        <f>'[1]SCC x Ano'!E61</f>
        <v>12510.074387735358</v>
      </c>
      <c r="F317" s="134">
        <f>'[1]SCC x Ano'!F61</f>
        <v>80114.989254934015</v>
      </c>
      <c r="G317" s="134">
        <f>'[1]SCC x Ano'!G61</f>
        <v>23835.828715244006</v>
      </c>
      <c r="H317" s="134">
        <f>'[1]SCC x Ano'!H61</f>
        <v>9692.6098544666966</v>
      </c>
      <c r="I317" s="134">
        <f>'[1]SCC x Ano'!I61</f>
        <v>12799.907402155515</v>
      </c>
      <c r="J317" s="134">
        <f>'[1]SCC x Ano'!J61</f>
        <v>296.0499438094846</v>
      </c>
      <c r="K317" s="134">
        <f>'[1]SCC x Ano'!K61</f>
        <v>75105.085470075122</v>
      </c>
      <c r="L317" s="154">
        <f t="shared" si="9"/>
        <v>419322.08407222352</v>
      </c>
      <c r="N317" s="124" t="s">
        <v>553</v>
      </c>
      <c r="O317" s="21">
        <f>B317/'Total x Ano'!$K$30</f>
        <v>4.4035011830278337E-4</v>
      </c>
      <c r="P317" s="21">
        <f>C317/'Total x Ano'!$K$30</f>
        <v>1.1893966253960816E-4</v>
      </c>
      <c r="Q317" s="21">
        <f>D317/'Total x Ano'!$K$30</f>
        <v>2.5965301223683877E-3</v>
      </c>
      <c r="R317" s="21">
        <f>E317/'Total x Ano'!$K$30</f>
        <v>1.9261363007839756E-4</v>
      </c>
      <c r="S317" s="21">
        <f>F317/'Total x Ano'!$K$30</f>
        <v>1.233504967741291E-3</v>
      </c>
      <c r="T317" s="21">
        <f>G317/'Total x Ano'!$K$30</f>
        <v>3.6699266147218823E-4</v>
      </c>
      <c r="U317" s="21">
        <f>H317/'Total x Ano'!$K$30</f>
        <v>1.4923402620473471E-4</v>
      </c>
      <c r="V317" s="21">
        <f>I317/'Total x Ano'!$K$30</f>
        <v>1.9707609667082339E-4</v>
      </c>
      <c r="W317" s="21">
        <f>J317/'Total x Ano'!$K$30</f>
        <v>4.5581866737383257E-6</v>
      </c>
      <c r="X317" s="21">
        <f>K317/'Total x Ano'!$K$30</f>
        <v>1.1563690751449035E-3</v>
      </c>
      <c r="Y317" s="21">
        <f>L317/'Total x Ano'!$K$30</f>
        <v>6.4561685471968555E-3</v>
      </c>
    </row>
    <row r="318" spans="1:25" x14ac:dyDescent="0.25">
      <c r="A318" s="124" t="s">
        <v>554</v>
      </c>
      <c r="B318" s="134">
        <f>'[1]SCC x Ano'!B62</f>
        <v>122120.49880606949</v>
      </c>
      <c r="C318" s="134">
        <f>'[1]SCC x Ano'!C62</f>
        <v>28363.01582423953</v>
      </c>
      <c r="D318" s="134">
        <f>'[1]SCC x Ano'!D62</f>
        <v>321492.71925853542</v>
      </c>
      <c r="E318" s="134">
        <f>'[1]SCC x Ano'!E62</f>
        <v>22456.784387230331</v>
      </c>
      <c r="F318" s="134">
        <f>'[1]SCC x Ano'!F62</f>
        <v>258380.02636798332</v>
      </c>
      <c r="G318" s="134">
        <f>'[1]SCC x Ano'!G62</f>
        <v>48047.878774248267</v>
      </c>
      <c r="H318" s="134">
        <f>'[1]SCC x Ano'!H62</f>
        <v>33440.710554922865</v>
      </c>
      <c r="I318" s="134">
        <f>'[1]SCC x Ano'!I62</f>
        <v>22752.281046632372</v>
      </c>
      <c r="J318" s="134">
        <f>'[1]SCC x Ano'!J62</f>
        <v>2621.4816714963999</v>
      </c>
      <c r="K318" s="134">
        <f>'[1]SCC x Ano'!K62</f>
        <v>156517.45914401533</v>
      </c>
      <c r="L318" s="154">
        <f t="shared" si="9"/>
        <v>1016192.8558353733</v>
      </c>
      <c r="N318" s="124" t="s">
        <v>554</v>
      </c>
      <c r="O318" s="21">
        <f>B318/'Total x Ano'!$K$30</f>
        <v>1.8802504168226415E-3</v>
      </c>
      <c r="P318" s="21">
        <f>C318/'Total x Ano'!$K$30</f>
        <v>4.3669631918685737E-4</v>
      </c>
      <c r="Q318" s="21">
        <f>D318/'Total x Ano'!$K$30</f>
        <v>4.9499209821542442E-3</v>
      </c>
      <c r="R318" s="21">
        <f>E318/'Total x Ano'!$K$30</f>
        <v>3.4575995526876633E-4</v>
      </c>
      <c r="S318" s="21">
        <f>F318/'Total x Ano'!$K$30</f>
        <v>3.9781949552019037E-3</v>
      </c>
      <c r="T318" s="21">
        <f>G318/'Total x Ano'!$K$30</f>
        <v>7.3977788312336941E-4</v>
      </c>
      <c r="U318" s="21">
        <f>H318/'Total x Ano'!$K$30</f>
        <v>5.1487596738029363E-4</v>
      </c>
      <c r="V318" s="21">
        <f>I318/'Total x Ano'!$K$30</f>
        <v>3.5030962319874021E-4</v>
      </c>
      <c r="W318" s="21">
        <f>J318/'Total x Ano'!$K$30</f>
        <v>4.0362118184199912E-5</v>
      </c>
      <c r="X318" s="21">
        <f>K318/'Total x Ano'!$K$30</f>
        <v>2.4098494574846022E-3</v>
      </c>
      <c r="Y318" s="21">
        <f>L318/'Total x Ano'!$K$30</f>
        <v>1.5645997678005619E-2</v>
      </c>
    </row>
    <row r="319" spans="1:25" x14ac:dyDescent="0.25">
      <c r="A319" s="124" t="s">
        <v>555</v>
      </c>
      <c r="B319" s="134">
        <f>'[1]SCC x Ano'!B63</f>
        <v>74522.369787525386</v>
      </c>
      <c r="C319" s="134">
        <f>'[1]SCC x Ano'!C63</f>
        <v>18139.667934837868</v>
      </c>
      <c r="D319" s="134">
        <f>'[1]SCC x Ano'!D63</f>
        <v>1148094.2898912986</v>
      </c>
      <c r="E319" s="134">
        <f>'[1]SCC x Ano'!E63</f>
        <v>19750.919617881063</v>
      </c>
      <c r="F319" s="134">
        <f>'[1]SCC x Ano'!F63</f>
        <v>464747.98225074535</v>
      </c>
      <c r="G319" s="134">
        <f>'[1]SCC x Ano'!G63</f>
        <v>108783.45058439171</v>
      </c>
      <c r="H319" s="134">
        <f>'[1]SCC x Ano'!H63</f>
        <v>20208.80235847626</v>
      </c>
      <c r="I319" s="134">
        <f>'[1]SCC x Ano'!I63</f>
        <v>12849.473199280033</v>
      </c>
      <c r="J319" s="134">
        <f>'[1]SCC x Ano'!J63</f>
        <v>10580.252135178889</v>
      </c>
      <c r="K319" s="134">
        <f>'[1]SCC x Ano'!K63</f>
        <v>307733.2285335639</v>
      </c>
      <c r="L319" s="154">
        <f t="shared" si="9"/>
        <v>2185410.4362931792</v>
      </c>
      <c r="N319" s="124" t="s">
        <v>555</v>
      </c>
      <c r="O319" s="21">
        <f>B319/'Total x Ano'!$K$30</f>
        <v>1.1473971874134002E-3</v>
      </c>
      <c r="P319" s="21">
        <f>C319/'Total x Ano'!$K$30</f>
        <v>2.792906885326942E-4</v>
      </c>
      <c r="Q319" s="21">
        <f>D319/'Total x Ano'!$K$30</f>
        <v>1.7676842039008437E-2</v>
      </c>
      <c r="R319" s="21">
        <f>E319/'Total x Ano'!$K$30</f>
        <v>3.0409861740841198E-4</v>
      </c>
      <c r="S319" s="21">
        <f>F319/'Total x Ano'!$K$30</f>
        <v>7.1555766303585955E-3</v>
      </c>
      <c r="T319" s="21">
        <f>G319/'Total x Ano'!$K$30</f>
        <v>1.674904134067801E-3</v>
      </c>
      <c r="U319" s="21">
        <f>H319/'Total x Ano'!$K$30</f>
        <v>3.1114849210002454E-4</v>
      </c>
      <c r="V319" s="21">
        <f>I319/'Total x Ano'!$K$30</f>
        <v>1.9783924545923047E-4</v>
      </c>
      <c r="W319" s="21">
        <f>J319/'Total x Ano'!$K$30</f>
        <v>1.6290077162925922E-4</v>
      </c>
      <c r="X319" s="21">
        <f>K319/'Total x Ano'!$K$30</f>
        <v>4.7380704867515085E-3</v>
      </c>
      <c r="Y319" s="21">
        <f>L319/'Total x Ano'!$K$30</f>
        <v>3.3648068292729365E-2</v>
      </c>
    </row>
    <row r="320" spans="1:25" x14ac:dyDescent="0.25">
      <c r="A320" s="124" t="s">
        <v>95</v>
      </c>
      <c r="B320" s="134">
        <f>'[1]SCC x Ano'!B64</f>
        <v>4536039.3593447991</v>
      </c>
      <c r="C320" s="134">
        <f>'[1]SCC x Ano'!C64</f>
        <v>1311945.1032639984</v>
      </c>
      <c r="D320" s="134">
        <f>'[1]SCC x Ano'!D64</f>
        <v>21791653.670129217</v>
      </c>
      <c r="E320" s="134">
        <f>'[1]SCC x Ano'!E64</f>
        <v>3225408.9443516908</v>
      </c>
      <c r="F320" s="134">
        <f>'[1]SCC x Ano'!F64</f>
        <v>16034476.164274398</v>
      </c>
      <c r="G320" s="134">
        <f>'[1]SCC x Ano'!G64</f>
        <v>2780191.5444267076</v>
      </c>
      <c r="H320" s="134">
        <f>'[1]SCC x Ano'!H64</f>
        <v>1145744.6189387401</v>
      </c>
      <c r="I320" s="134">
        <f>'[1]SCC x Ano'!I64</f>
        <v>1463490.6066958632</v>
      </c>
      <c r="J320" s="134">
        <f>'[1]SCC x Ano'!J64</f>
        <v>529541.87822721549</v>
      </c>
      <c r="K320" s="134">
        <f>'[1]SCC x Ano'!K64</f>
        <v>12130568.997905057</v>
      </c>
      <c r="L320" s="154">
        <f t="shared" si="9"/>
        <v>64949060.887557685</v>
      </c>
      <c r="N320" s="124" t="s">
        <v>95</v>
      </c>
      <c r="O320" s="21">
        <f>B320/'Total x Ano'!$K$30</f>
        <v>6.9839952993281371E-2</v>
      </c>
      <c r="P320" s="21">
        <f>C320/'Total x Ano'!$K$30</f>
        <v>2.0199600815403444E-2</v>
      </c>
      <c r="Q320" s="21">
        <f>D320/'Total x Ano'!$K$30</f>
        <v>0.33551914950480594</v>
      </c>
      <c r="R320" s="21">
        <f>E320/'Total x Ano'!$K$30</f>
        <v>4.9660594014371388E-2</v>
      </c>
      <c r="S320" s="21">
        <f>F320/'Total x Ano'!$K$30</f>
        <v>0.24687772148136056</v>
      </c>
      <c r="T320" s="21">
        <f>G320/'Total x Ano'!$K$30</f>
        <v>4.2805723538326158E-2</v>
      </c>
      <c r="U320" s="21">
        <f>H320/'Total x Ano'!$K$30</f>
        <v>1.7640664903874392E-2</v>
      </c>
      <c r="V320" s="21">
        <f>I320/'Total x Ano'!$K$30</f>
        <v>2.2532898654678227E-2</v>
      </c>
      <c r="W320" s="21">
        <f>J320/'Total x Ano'!$K$30</f>
        <v>8.1531876056526609E-3</v>
      </c>
      <c r="X320" s="21">
        <f>K320/'Total x Ano'!$K$30</f>
        <v>0.18677050648824564</v>
      </c>
      <c r="Y320" s="21">
        <f>L320/'Total x Ano'!$K$30</f>
        <v>0.99999999999999978</v>
      </c>
    </row>
    <row r="323" spans="1:25" x14ac:dyDescent="0.25">
      <c r="A323" s="124"/>
      <c r="B323" s="124">
        <v>2017</v>
      </c>
      <c r="C323" s="124">
        <v>2017</v>
      </c>
      <c r="D323" s="124">
        <v>2017</v>
      </c>
      <c r="E323" s="124">
        <v>2017</v>
      </c>
      <c r="F323" s="124">
        <v>2017</v>
      </c>
      <c r="G323" s="124">
        <v>2017</v>
      </c>
      <c r="H323" s="124">
        <v>2017</v>
      </c>
      <c r="I323" s="124">
        <v>2017</v>
      </c>
      <c r="J323" s="124">
        <v>2017</v>
      </c>
      <c r="K323" s="124">
        <v>2017</v>
      </c>
      <c r="L323" s="124">
        <v>2017</v>
      </c>
      <c r="N323" s="124"/>
      <c r="O323" s="16">
        <v>2017</v>
      </c>
      <c r="P323" s="16">
        <v>2017</v>
      </c>
      <c r="Q323" s="16">
        <v>2017</v>
      </c>
      <c r="R323" s="16">
        <v>2017</v>
      </c>
      <c r="S323" s="16">
        <v>2017</v>
      </c>
      <c r="T323" s="16">
        <v>2017</v>
      </c>
      <c r="U323" s="16">
        <v>2017</v>
      </c>
      <c r="V323" s="16">
        <v>2017</v>
      </c>
      <c r="W323" s="16">
        <v>2017</v>
      </c>
      <c r="X323" s="16">
        <v>2017</v>
      </c>
      <c r="Y323" s="16">
        <v>2017</v>
      </c>
    </row>
    <row r="324" spans="1:25" x14ac:dyDescent="0.25">
      <c r="A324" s="124"/>
      <c r="B324" s="124" t="s">
        <v>780</v>
      </c>
      <c r="C324" s="124" t="s">
        <v>782</v>
      </c>
      <c r="D324" s="124" t="s">
        <v>23</v>
      </c>
      <c r="E324" s="124" t="s">
        <v>787</v>
      </c>
      <c r="F324" s="124" t="s">
        <v>788</v>
      </c>
      <c r="G324" s="124" t="s">
        <v>791</v>
      </c>
      <c r="H324" s="124" t="s">
        <v>25</v>
      </c>
      <c r="I324" s="124" t="s">
        <v>24</v>
      </c>
      <c r="J324" s="124" t="s">
        <v>35</v>
      </c>
      <c r="K324" s="124" t="s">
        <v>795</v>
      </c>
      <c r="L324" s="156" t="s">
        <v>935</v>
      </c>
      <c r="N324" s="124"/>
      <c r="O324" s="124" t="s">
        <v>780</v>
      </c>
      <c r="P324" s="124" t="s">
        <v>782</v>
      </c>
      <c r="Q324" s="124" t="s">
        <v>23</v>
      </c>
      <c r="R324" s="124" t="s">
        <v>787</v>
      </c>
      <c r="S324" s="124" t="s">
        <v>788</v>
      </c>
      <c r="T324" s="124" t="s">
        <v>791</v>
      </c>
      <c r="U324" s="124" t="s">
        <v>25</v>
      </c>
      <c r="V324" s="124" t="s">
        <v>24</v>
      </c>
      <c r="W324" s="124" t="s">
        <v>35</v>
      </c>
      <c r="X324" s="124" t="s">
        <v>795</v>
      </c>
      <c r="Y324" s="124" t="s">
        <v>935</v>
      </c>
    </row>
    <row r="325" spans="1:25" x14ac:dyDescent="0.25">
      <c r="A325" s="124" t="s">
        <v>529</v>
      </c>
      <c r="B325" s="134">
        <f>'[1]SCC x Ano'!B69</f>
        <v>21079.263178323898</v>
      </c>
      <c r="C325" s="134">
        <f>'[1]SCC x Ano'!C69</f>
        <v>1621.821188607116</v>
      </c>
      <c r="D325" s="134">
        <f>'[1]SCC x Ano'!D69</f>
        <v>107672.40509067573</v>
      </c>
      <c r="E325" s="134">
        <f>'[1]SCC x Ano'!E69</f>
        <v>719.99328871453645</v>
      </c>
      <c r="F325" s="134">
        <f>'[1]SCC x Ano'!F69</f>
        <v>40704.832891749196</v>
      </c>
      <c r="G325" s="134">
        <f>'[1]SCC x Ano'!G69</f>
        <v>10008.861885727543</v>
      </c>
      <c r="H325" s="134">
        <f>'[1]SCC x Ano'!H69</f>
        <v>2328.3966280616187</v>
      </c>
      <c r="I325" s="134">
        <f>'[1]SCC x Ano'!I69</f>
        <v>3355.2286726833981</v>
      </c>
      <c r="J325" s="134">
        <f>'[1]SCC x Ano'!J69</f>
        <v>1123.7329668754651</v>
      </c>
      <c r="K325" s="134">
        <f>'[1]SCC x Ano'!K69</f>
        <v>13950.927147846993</v>
      </c>
      <c r="L325" s="154">
        <f>SUM(B325:K325)</f>
        <v>202565.46293926548</v>
      </c>
      <c r="N325" s="124" t="s">
        <v>529</v>
      </c>
      <c r="O325" s="21">
        <f>B325/'Total x Ano'!$L$30</f>
        <v>3.2636746634697329E-4</v>
      </c>
      <c r="P325" s="21">
        <f>C325/'Total x Ano'!$L$30</f>
        <v>2.5110444692290653E-5</v>
      </c>
      <c r="Q325" s="21">
        <f>D325/'Total x Ano'!$L$30</f>
        <v>1.6670777221978296E-3</v>
      </c>
      <c r="R325" s="21">
        <f>E325/'Total x Ano'!$L$30</f>
        <v>1.1147561631386802E-5</v>
      </c>
      <c r="S325" s="21">
        <f>F325/'Total x Ano'!$L$30</f>
        <v>6.3022758749072428E-4</v>
      </c>
      <c r="T325" s="21">
        <f>G325/'Total x Ano'!$L$30</f>
        <v>1.549658954882609E-4</v>
      </c>
      <c r="U325" s="21">
        <f>H325/'Total x Ano'!$L$30</f>
        <v>3.6050259523906673E-5</v>
      </c>
      <c r="V325" s="21">
        <f>I325/'Total x Ano'!$L$30</f>
        <v>5.1948565358035911E-5</v>
      </c>
      <c r="W325" s="21">
        <f>J325/'Total x Ano'!$L$30</f>
        <v>1.7398610100700617E-5</v>
      </c>
      <c r="X325" s="21">
        <f>K325/'Total x Ano'!$L$30</f>
        <v>2.1600037477192635E-4</v>
      </c>
      <c r="Y325" s="21">
        <f>L325/'Total x Ano'!$L$30</f>
        <v>3.1362944876020347E-3</v>
      </c>
    </row>
    <row r="326" spans="1:25" x14ac:dyDescent="0.25">
      <c r="A326" s="124" t="s">
        <v>530</v>
      </c>
      <c r="B326" s="134">
        <f>'[1]SCC x Ano'!B70</f>
        <v>7199.6422297665658</v>
      </c>
      <c r="C326" s="134">
        <f>'[1]SCC x Ano'!C70</f>
        <v>3759.0201352354252</v>
      </c>
      <c r="D326" s="134">
        <f>'[1]SCC x Ano'!D70</f>
        <v>31678.310098840433</v>
      </c>
      <c r="E326" s="134">
        <f>'[1]SCC x Ano'!E70</f>
        <v>0</v>
      </c>
      <c r="F326" s="134">
        <f>'[1]SCC x Ano'!F70</f>
        <v>13786.186428376772</v>
      </c>
      <c r="G326" s="134">
        <f>'[1]SCC x Ano'!G70</f>
        <v>1762.2648328733967</v>
      </c>
      <c r="H326" s="134">
        <f>'[1]SCC x Ano'!H70</f>
        <v>581.90154608944545</v>
      </c>
      <c r="I326" s="134">
        <f>'[1]SCC x Ano'!I70</f>
        <v>1156.043931068577</v>
      </c>
      <c r="J326" s="134">
        <f>'[1]SCC x Ano'!J70</f>
        <v>20809.763676591199</v>
      </c>
      <c r="K326" s="134">
        <f>'[1]SCC x Ano'!K70</f>
        <v>16184.851736309889</v>
      </c>
      <c r="L326" s="154">
        <f t="shared" ref="L326:L352" si="10">SUM(B326:K326)</f>
        <v>96917.984615151712</v>
      </c>
      <c r="N326" s="124" t="s">
        <v>530</v>
      </c>
      <c r="O326" s="21">
        <f>B326/'Total x Ano'!$L$30</f>
        <v>1.1147111610380417E-4</v>
      </c>
      <c r="P326" s="21">
        <f>C326/'Total x Ano'!$L$30</f>
        <v>5.8200415598283373E-5</v>
      </c>
      <c r="Q326" s="21">
        <f>D326/'Total x Ano'!$L$30</f>
        <v>4.9047111930097212E-4</v>
      </c>
      <c r="R326" s="21">
        <f>E326/'Total x Ano'!$L$30</f>
        <v>0</v>
      </c>
      <c r="S326" s="21">
        <f>F326/'Total x Ano'!$L$30</f>
        <v>2.1344971582512966E-4</v>
      </c>
      <c r="T326" s="21">
        <f>G326/'Total x Ano'!$L$30</f>
        <v>2.728491521130081E-5</v>
      </c>
      <c r="U326" s="21">
        <f>H326/'Total x Ano'!$L$30</f>
        <v>9.0095052969351308E-6</v>
      </c>
      <c r="V326" s="21">
        <f>I326/'Total x Ano'!$L$30</f>
        <v>1.7898876520343669E-5</v>
      </c>
      <c r="W326" s="21">
        <f>J326/'Total x Ano'!$L$30</f>
        <v>3.2219484091798204E-4</v>
      </c>
      <c r="X326" s="21">
        <f>K326/'Total x Ano'!$L$30</f>
        <v>2.5058793610075705E-4</v>
      </c>
      <c r="Y326" s="21">
        <f>L326/'Total x Ano'!$L$30</f>
        <v>1.5005684408755081E-3</v>
      </c>
    </row>
    <row r="327" spans="1:25" x14ac:dyDescent="0.25">
      <c r="A327" s="124" t="s">
        <v>531</v>
      </c>
      <c r="B327" s="134">
        <f>'[1]SCC x Ano'!B71</f>
        <v>76845.384358741372</v>
      </c>
      <c r="C327" s="134">
        <f>'[1]SCC x Ano'!C71</f>
        <v>39909.550289906896</v>
      </c>
      <c r="D327" s="134">
        <f>'[1]SCC x Ano'!D71</f>
        <v>180429.65852108758</v>
      </c>
      <c r="E327" s="134">
        <f>'[1]SCC x Ano'!E71</f>
        <v>10826.203181723307</v>
      </c>
      <c r="F327" s="134">
        <f>'[1]SCC x Ano'!F71</f>
        <v>127904.66819263985</v>
      </c>
      <c r="G327" s="134">
        <f>'[1]SCC x Ano'!G71</f>
        <v>17105.011298310863</v>
      </c>
      <c r="H327" s="134">
        <f>'[1]SCC x Ano'!H71</f>
        <v>8202.3750959352965</v>
      </c>
      <c r="I327" s="134">
        <f>'[1]SCC x Ano'!I71</f>
        <v>7810.292857092104</v>
      </c>
      <c r="J327" s="134">
        <f>'[1]SCC x Ano'!J71</f>
        <v>0</v>
      </c>
      <c r="K327" s="134">
        <f>'[1]SCC x Ano'!K71</f>
        <v>46604.152021269249</v>
      </c>
      <c r="L327" s="154">
        <f t="shared" si="10"/>
        <v>515637.29581670655</v>
      </c>
      <c r="N327" s="124" t="s">
        <v>531</v>
      </c>
      <c r="O327" s="21">
        <f>B327/'Total x Ano'!$L$30</f>
        <v>1.1897870044818121E-3</v>
      </c>
      <c r="P327" s="21">
        <f>C327/'Total x Ano'!$L$30</f>
        <v>6.1791433130157982E-4</v>
      </c>
      <c r="Q327" s="21">
        <f>D327/'Total x Ano'!$L$30</f>
        <v>2.7935687318487779E-3</v>
      </c>
      <c r="R327" s="21">
        <f>E327/'Total x Ano'!$L$30</f>
        <v>1.6762068354504627E-4</v>
      </c>
      <c r="S327" s="21">
        <f>F327/'Total x Ano'!$L$30</f>
        <v>1.9803311974826536E-3</v>
      </c>
      <c r="T327" s="21">
        <f>G327/'Total x Ano'!$L$30</f>
        <v>2.6483464588110704E-4</v>
      </c>
      <c r="U327" s="21">
        <f>H327/'Total x Ano'!$L$30</f>
        <v>1.2699629751957835E-4</v>
      </c>
      <c r="V327" s="21">
        <f>I327/'Total x Ano'!$L$30</f>
        <v>1.2092573965385146E-4</v>
      </c>
      <c r="W327" s="21">
        <f>J327/'Total x Ano'!$L$30</f>
        <v>0</v>
      </c>
      <c r="X327" s="21">
        <f>K327/'Total x Ano'!$L$30</f>
        <v>7.2156597162615981E-4</v>
      </c>
      <c r="Y327" s="21">
        <f>L327/'Total x Ano'!$L$30</f>
        <v>7.9835446033405671E-3</v>
      </c>
    </row>
    <row r="328" spans="1:25" x14ac:dyDescent="0.25">
      <c r="A328" s="124" t="s">
        <v>532</v>
      </c>
      <c r="B328" s="134">
        <f>'[1]SCC x Ano'!B72</f>
        <v>2266.6787155502589</v>
      </c>
      <c r="C328" s="134">
        <f>'[1]SCC x Ano'!C72</f>
        <v>6105.7626106369598</v>
      </c>
      <c r="D328" s="134">
        <f>'[1]SCC x Ano'!D72</f>
        <v>44832.203088439135</v>
      </c>
      <c r="E328" s="134">
        <f>'[1]SCC x Ano'!E72</f>
        <v>0</v>
      </c>
      <c r="F328" s="134">
        <f>'[1]SCC x Ano'!F72</f>
        <v>11193.415085252147</v>
      </c>
      <c r="G328" s="134">
        <f>'[1]SCC x Ano'!G72</f>
        <v>3398.4967228177179</v>
      </c>
      <c r="H328" s="134">
        <f>'[1]SCC x Ano'!H72</f>
        <v>1937.719690149197</v>
      </c>
      <c r="I328" s="134">
        <f>'[1]SCC x Ano'!I72</f>
        <v>976.01658759457428</v>
      </c>
      <c r="J328" s="134">
        <f>'[1]SCC x Ano'!J72</f>
        <v>273.86125032372996</v>
      </c>
      <c r="K328" s="134">
        <f>'[1]SCC x Ano'!K72</f>
        <v>1783.7261587913606</v>
      </c>
      <c r="L328" s="154">
        <f t="shared" si="10"/>
        <v>72767.879909555078</v>
      </c>
      <c r="N328" s="124" t="s">
        <v>532</v>
      </c>
      <c r="O328" s="21">
        <f>B328/'Total x Ano'!$L$30</f>
        <v>3.5094689181425741E-5</v>
      </c>
      <c r="P328" s="21">
        <f>C328/'Total x Ano'!$L$30</f>
        <v>9.4534721469714835E-5</v>
      </c>
      <c r="Q328" s="21">
        <f>D328/'Total x Ano'!$L$30</f>
        <v>6.9413111876571131E-4</v>
      </c>
      <c r="R328" s="21">
        <f>E328/'Total x Ano'!$L$30</f>
        <v>0</v>
      </c>
      <c r="S328" s="21">
        <f>F328/'Total x Ano'!$L$30</f>
        <v>1.7330617727190462E-4</v>
      </c>
      <c r="T328" s="21">
        <f>G328/'Total x Ano'!$L$30</f>
        <v>5.2618478901818257E-5</v>
      </c>
      <c r="U328" s="21">
        <f>H328/'Total x Ano'!$L$30</f>
        <v>3.0001459748125837E-5</v>
      </c>
      <c r="V328" s="21">
        <f>I328/'Total x Ano'!$L$30</f>
        <v>1.5111536779588157E-5</v>
      </c>
      <c r="W328" s="21">
        <f>J328/'Total x Ano'!$L$30</f>
        <v>4.2401578101970873E-6</v>
      </c>
      <c r="X328" s="21">
        <f>K328/'Total x Ano'!$L$30</f>
        <v>2.7617198104921831E-5</v>
      </c>
      <c r="Y328" s="21">
        <f>L328/'Total x Ano'!$L$30</f>
        <v>1.1266555380334076E-3</v>
      </c>
    </row>
    <row r="329" spans="1:25" x14ac:dyDescent="0.25">
      <c r="A329" s="124" t="s">
        <v>533</v>
      </c>
      <c r="B329" s="134">
        <f>'[1]SCC x Ano'!B73</f>
        <v>46430.742778880769</v>
      </c>
      <c r="C329" s="134">
        <f>'[1]SCC x Ano'!C73</f>
        <v>11501.584942778569</v>
      </c>
      <c r="D329" s="134">
        <f>'[1]SCC x Ano'!D73</f>
        <v>221436.5398840378</v>
      </c>
      <c r="E329" s="134">
        <f>'[1]SCC x Ano'!E73</f>
        <v>6458.9752992099329</v>
      </c>
      <c r="F329" s="134">
        <f>'[1]SCC x Ano'!F73</f>
        <v>139611.15874974383</v>
      </c>
      <c r="G329" s="134">
        <f>'[1]SCC x Ano'!G73</f>
        <v>45018.27877282293</v>
      </c>
      <c r="H329" s="134">
        <f>'[1]SCC x Ano'!H73</f>
        <v>37130.348786314265</v>
      </c>
      <c r="I329" s="134">
        <f>'[1]SCC x Ano'!I73</f>
        <v>8026.1151265975459</v>
      </c>
      <c r="J329" s="134">
        <f>'[1]SCC x Ano'!J73</f>
        <v>58548.387007344085</v>
      </c>
      <c r="K329" s="134">
        <f>'[1]SCC x Ano'!K73</f>
        <v>72199.701420680445</v>
      </c>
      <c r="L329" s="154">
        <f t="shared" si="10"/>
        <v>646361.83276841021</v>
      </c>
      <c r="N329" s="124" t="s">
        <v>533</v>
      </c>
      <c r="O329" s="21">
        <f>B329/'Total x Ano'!$L$30</f>
        <v>7.1888109907626574E-4</v>
      </c>
      <c r="P329" s="21">
        <f>C329/'Total x Ano'!$L$30</f>
        <v>1.7807753074638614E-4</v>
      </c>
      <c r="Q329" s="21">
        <f>D329/'Total x Ano'!$L$30</f>
        <v>3.4284728961925881E-3</v>
      </c>
      <c r="R329" s="21">
        <f>E329/'Total x Ano'!$L$30</f>
        <v>1.000034671880047E-4</v>
      </c>
      <c r="S329" s="21">
        <f>F329/'Total x Ano'!$L$30</f>
        <v>2.1615812549735428E-3</v>
      </c>
      <c r="T329" s="21">
        <f>G329/'Total x Ano'!$L$30</f>
        <v>6.9701210417527561E-4</v>
      </c>
      <c r="U329" s="21">
        <f>H329/'Total x Ano'!$L$30</f>
        <v>5.748843190320832E-4</v>
      </c>
      <c r="V329" s="21">
        <f>I329/'Total x Ano'!$L$30</f>
        <v>1.2426728753832289E-4</v>
      </c>
      <c r="W329" s="21">
        <f>J329/'Total x Ano'!$L$30</f>
        <v>9.0649699492049887E-4</v>
      </c>
      <c r="X329" s="21">
        <f>K329/'Total x Ano'!$L$30</f>
        <v>1.1178585050309661E-3</v>
      </c>
      <c r="Y329" s="21">
        <f>L329/'Total x Ano'!$L$30</f>
        <v>1.0007535458873935E-2</v>
      </c>
    </row>
    <row r="330" spans="1:25" x14ac:dyDescent="0.25">
      <c r="A330" s="124" t="s">
        <v>534</v>
      </c>
      <c r="B330" s="134">
        <f>'[1]SCC x Ano'!B74</f>
        <v>1970.1755600411871</v>
      </c>
      <c r="C330" s="134">
        <f>'[1]SCC x Ano'!C74</f>
        <v>30.760139059032127</v>
      </c>
      <c r="D330" s="134">
        <f>'[1]SCC x Ano'!D74</f>
        <v>33277.778329669185</v>
      </c>
      <c r="E330" s="134">
        <f>'[1]SCC x Ano'!E74</f>
        <v>37.47124042856607</v>
      </c>
      <c r="F330" s="134">
        <f>'[1]SCC x Ano'!F74</f>
        <v>11640.380106134555</v>
      </c>
      <c r="G330" s="134">
        <f>'[1]SCC x Ano'!G74</f>
        <v>3130.249437228802</v>
      </c>
      <c r="H330" s="134">
        <f>'[1]SCC x Ano'!H74</f>
        <v>884.2118464344984</v>
      </c>
      <c r="I330" s="134">
        <f>'[1]SCC x Ano'!I74</f>
        <v>162.95910890248075</v>
      </c>
      <c r="J330" s="134">
        <f>'[1]SCC x Ano'!J74</f>
        <v>153.72909292637598</v>
      </c>
      <c r="K330" s="134">
        <f>'[1]SCC x Ano'!K74</f>
        <v>2435.1919481394125</v>
      </c>
      <c r="L330" s="154">
        <f t="shared" si="10"/>
        <v>53722.906808964108</v>
      </c>
      <c r="N330" s="124" t="s">
        <v>534</v>
      </c>
      <c r="O330" s="21">
        <f>B330/'Total x Ano'!$L$30</f>
        <v>3.0503969723694067E-5</v>
      </c>
      <c r="P330" s="21">
        <f>C330/'Total x Ano'!$L$30</f>
        <v>4.7625519754885183E-7</v>
      </c>
      <c r="Q330" s="21">
        <f>D330/'Total x Ano'!$L$30</f>
        <v>5.1523547608052262E-4</v>
      </c>
      <c r="R330" s="21">
        <f>E330/'Total x Ano'!$L$30</f>
        <v>5.8016229960661239E-7</v>
      </c>
      <c r="S330" s="21">
        <f>F330/'Total x Ano'!$L$30</f>
        <v>1.8022647805173068E-4</v>
      </c>
      <c r="T330" s="21">
        <f>G330/'Total x Ano'!$L$30</f>
        <v>4.8465241371099754E-5</v>
      </c>
      <c r="U330" s="21">
        <f>H330/'Total x Ano'!$L$30</f>
        <v>1.3690136016307962E-5</v>
      </c>
      <c r="V330" s="21">
        <f>I330/'Total x Ano'!$L$30</f>
        <v>2.5230745041104453E-6</v>
      </c>
      <c r="W330" s="21">
        <f>J330/'Total x Ano'!$L$30</f>
        <v>2.3801673776620662E-6</v>
      </c>
      <c r="X330" s="21">
        <f>K330/'Total x Ano'!$L$30</f>
        <v>3.7703757453917102E-5</v>
      </c>
      <c r="Y330" s="21">
        <f>L330/'Total x Ano'!$L$30</f>
        <v>8.3178471807620041E-4</v>
      </c>
    </row>
    <row r="331" spans="1:25" x14ac:dyDescent="0.25">
      <c r="A331" s="124" t="s">
        <v>535</v>
      </c>
      <c r="B331" s="134">
        <f>'[1]SCC x Ano'!B75</f>
        <v>4370.7606462274534</v>
      </c>
      <c r="C331" s="134">
        <f>'[1]SCC x Ano'!C75</f>
        <v>2081.056625917543</v>
      </c>
      <c r="D331" s="134">
        <f>'[1]SCC x Ano'!D75</f>
        <v>57539.286504917458</v>
      </c>
      <c r="E331" s="134">
        <f>'[1]SCC x Ano'!E75</f>
        <v>1775.0718452653884</v>
      </c>
      <c r="F331" s="134">
        <f>'[1]SCC x Ano'!F75</f>
        <v>27036.016796811593</v>
      </c>
      <c r="G331" s="134">
        <f>'[1]SCC x Ano'!G75</f>
        <v>7227.4488488296902</v>
      </c>
      <c r="H331" s="134">
        <f>'[1]SCC x Ano'!H75</f>
        <v>1410.1311794426051</v>
      </c>
      <c r="I331" s="134">
        <f>'[1]SCC x Ano'!I75</f>
        <v>1729.0165435245915</v>
      </c>
      <c r="J331" s="134">
        <f>'[1]SCC x Ano'!J75</f>
        <v>124.11402471046939</v>
      </c>
      <c r="K331" s="134">
        <f>'[1]SCC x Ano'!K75</f>
        <v>12327.116136990175</v>
      </c>
      <c r="L331" s="154">
        <f t="shared" si="10"/>
        <v>115620.01915263696</v>
      </c>
      <c r="N331" s="124" t="s">
        <v>535</v>
      </c>
      <c r="O331" s="21">
        <f>B331/'Total x Ano'!$L$30</f>
        <v>6.7671913674154275E-5</v>
      </c>
      <c r="P331" s="21">
        <f>C331/'Total x Ano'!$L$30</f>
        <v>3.2220726719884078E-5</v>
      </c>
      <c r="Q331" s="21">
        <f>D331/'Total x Ano'!$L$30</f>
        <v>8.9087322422793031E-4</v>
      </c>
      <c r="R331" s="21">
        <f>E331/'Total x Ano'!$L$30</f>
        <v>2.7483204503980964E-5</v>
      </c>
      <c r="S331" s="21">
        <f>F331/'Total x Ano'!$L$30</f>
        <v>4.1859510114011583E-4</v>
      </c>
      <c r="T331" s="21">
        <f>G331/'Total x Ano'!$L$30</f>
        <v>1.119016423387363E-4</v>
      </c>
      <c r="U331" s="21">
        <f>H331/'Total x Ano'!$L$30</f>
        <v>2.1832876052555945E-5</v>
      </c>
      <c r="V331" s="21">
        <f>I331/'Total x Ano'!$L$30</f>
        <v>2.6770136309242268E-5</v>
      </c>
      <c r="W331" s="21">
        <f>J331/'Total x Ano'!$L$30</f>
        <v>1.9216411617525236E-6</v>
      </c>
      <c r="X331" s="21">
        <f>K331/'Total x Ano'!$L$30</f>
        <v>1.9085912192279349E-4</v>
      </c>
      <c r="Y331" s="21">
        <f>L331/'Total x Ano'!$L$30</f>
        <v>1.7901295880511459E-3</v>
      </c>
    </row>
    <row r="332" spans="1:25" x14ac:dyDescent="0.25">
      <c r="A332" s="124" t="s">
        <v>536</v>
      </c>
      <c r="B332" s="134">
        <f>'[1]SCC x Ano'!B76</f>
        <v>28247.338303711666</v>
      </c>
      <c r="C332" s="134">
        <f>'[1]SCC x Ano'!C76</f>
        <v>5293.9191486098134</v>
      </c>
      <c r="D332" s="134">
        <f>'[1]SCC x Ano'!D76</f>
        <v>140774.16601657763</v>
      </c>
      <c r="E332" s="134">
        <f>'[1]SCC x Ano'!E76</f>
        <v>4834.5366407478714</v>
      </c>
      <c r="F332" s="134">
        <f>'[1]SCC x Ano'!F76</f>
        <v>80407.56670279114</v>
      </c>
      <c r="G332" s="134">
        <f>'[1]SCC x Ano'!G76</f>
        <v>13867.156244540727</v>
      </c>
      <c r="H332" s="134">
        <f>'[1]SCC x Ano'!H76</f>
        <v>4638.9994863679758</v>
      </c>
      <c r="I332" s="134">
        <f>'[1]SCC x Ano'!I76</f>
        <v>3747.6485970975655</v>
      </c>
      <c r="J332" s="134">
        <f>'[1]SCC x Ano'!J76</f>
        <v>3090.6521633318207</v>
      </c>
      <c r="K332" s="134">
        <f>'[1]SCC x Ano'!K76</f>
        <v>28826.678471860225</v>
      </c>
      <c r="L332" s="154">
        <f t="shared" si="10"/>
        <v>313728.66177563637</v>
      </c>
      <c r="N332" s="124" t="s">
        <v>536</v>
      </c>
      <c r="O332" s="21">
        <f>B332/'Total x Ano'!$L$30</f>
        <v>4.3734983311505054E-4</v>
      </c>
      <c r="P332" s="21">
        <f>C332/'Total x Ano'!$L$30</f>
        <v>8.1965055654990523E-5</v>
      </c>
      <c r="Q332" s="21">
        <f>D332/'Total x Ano'!$L$30</f>
        <v>2.1795879439080014E-3</v>
      </c>
      <c r="R332" s="21">
        <f>E332/'Total x Ano'!$L$30</f>
        <v>7.4852496553342546E-5</v>
      </c>
      <c r="S332" s="21">
        <f>F332/'Total x Ano'!$L$30</f>
        <v>1.2449398063828264E-3</v>
      </c>
      <c r="T332" s="21">
        <f>G332/'Total x Ano'!$L$30</f>
        <v>2.1470336086615673E-4</v>
      </c>
      <c r="U332" s="21">
        <f>H332/'Total x Ano'!$L$30</f>
        <v>7.1825020445103277E-5</v>
      </c>
      <c r="V332" s="21">
        <f>I332/'Total x Ano'!$L$30</f>
        <v>5.8024351565156367E-5</v>
      </c>
      <c r="W332" s="21">
        <f>J332/'Total x Ano'!$L$30</f>
        <v>4.7852161974221493E-5</v>
      </c>
      <c r="X332" s="21">
        <f>K332/'Total x Ano'!$L$30</f>
        <v>4.4631968093336068E-4</v>
      </c>
      <c r="Y332" s="21">
        <f>L332/'Total x Ano'!$L$30</f>
        <v>4.8574197113982094E-3</v>
      </c>
    </row>
    <row r="333" spans="1:25" x14ac:dyDescent="0.25">
      <c r="A333" s="124" t="s">
        <v>537</v>
      </c>
      <c r="B333" s="134">
        <f>'[1]SCC x Ano'!B77</f>
        <v>21632.787983390412</v>
      </c>
      <c r="C333" s="134">
        <f>'[1]SCC x Ano'!C77</f>
        <v>19137.677887677277</v>
      </c>
      <c r="D333" s="134">
        <f>'[1]SCC x Ano'!D77</f>
        <v>84591.267883070323</v>
      </c>
      <c r="E333" s="134">
        <f>'[1]SCC x Ano'!E77</f>
        <v>9683.2831596828255</v>
      </c>
      <c r="F333" s="134">
        <f>'[1]SCC x Ano'!F77</f>
        <v>67471.322407426516</v>
      </c>
      <c r="G333" s="134">
        <f>'[1]SCC x Ano'!G77</f>
        <v>8517.3289051535976</v>
      </c>
      <c r="H333" s="134">
        <f>'[1]SCC x Ano'!H77</f>
        <v>3494.1218883253068</v>
      </c>
      <c r="I333" s="134">
        <f>'[1]SCC x Ano'!I77</f>
        <v>4874.8202776771705</v>
      </c>
      <c r="J333" s="134">
        <f>'[1]SCC x Ano'!J77</f>
        <v>3860.3992891087164</v>
      </c>
      <c r="K333" s="134">
        <f>'[1]SCC x Ano'!K77</f>
        <v>29042.241740159807</v>
      </c>
      <c r="L333" s="154">
        <f t="shared" si="10"/>
        <v>252305.251421672</v>
      </c>
      <c r="N333" s="124" t="s">
        <v>537</v>
      </c>
      <c r="O333" s="21">
        <f>B333/'Total x Ano'!$L$30</f>
        <v>3.3493761828546834E-4</v>
      </c>
      <c r="P333" s="21">
        <f>C333/'Total x Ano'!$L$30</f>
        <v>2.9630615601348396E-4</v>
      </c>
      <c r="Q333" s="21">
        <f>D333/'Total x Ano'!$L$30</f>
        <v>1.3097155028865184E-3</v>
      </c>
      <c r="R333" s="21">
        <f>E333/'Total x Ano'!$L$30</f>
        <v>1.4992500278642506E-4</v>
      </c>
      <c r="S333" s="21">
        <f>F333/'Total x Ano'!$L$30</f>
        <v>1.0446496330970187E-3</v>
      </c>
      <c r="T333" s="21">
        <f>G333/'Total x Ano'!$L$30</f>
        <v>1.3187268602810108E-4</v>
      </c>
      <c r="U333" s="21">
        <f>H333/'Total x Ano'!$L$30</f>
        <v>5.4099030794059649E-5</v>
      </c>
      <c r="V333" s="21">
        <f>I333/'Total x Ano'!$L$30</f>
        <v>7.547620281900445E-5</v>
      </c>
      <c r="W333" s="21">
        <f>J333/'Total x Ano'!$L$30</f>
        <v>5.9770055737510329E-5</v>
      </c>
      <c r="X333" s="21">
        <f>K333/'Total x Ano'!$L$30</f>
        <v>4.4965721873614086E-4</v>
      </c>
      <c r="Y333" s="21">
        <f>L333/'Total x Ano'!$L$30</f>
        <v>3.906409107183732E-3</v>
      </c>
    </row>
    <row r="334" spans="1:25" x14ac:dyDescent="0.25">
      <c r="A334" s="124" t="s">
        <v>538</v>
      </c>
      <c r="B334" s="134">
        <f>'[1]SCC x Ano'!B78</f>
        <v>92877.491120422084</v>
      </c>
      <c r="C334" s="134">
        <f>'[1]SCC x Ano'!C78</f>
        <v>73388.566058007287</v>
      </c>
      <c r="D334" s="134">
        <f>'[1]SCC x Ano'!D78</f>
        <v>361972.97298743739</v>
      </c>
      <c r="E334" s="134">
        <f>'[1]SCC x Ano'!E78</f>
        <v>35042.530982759206</v>
      </c>
      <c r="F334" s="134">
        <f>'[1]SCC x Ano'!F78</f>
        <v>351519.43428968667</v>
      </c>
      <c r="G334" s="134">
        <f>'[1]SCC x Ano'!G78</f>
        <v>31815.10191450534</v>
      </c>
      <c r="H334" s="134">
        <f>'[1]SCC x Ano'!H78</f>
        <v>76570.162928431266</v>
      </c>
      <c r="I334" s="134">
        <f>'[1]SCC x Ano'!I78</f>
        <v>18462.8910514319</v>
      </c>
      <c r="J334" s="134">
        <f>'[1]SCC x Ano'!J78</f>
        <v>1015.4089834788377</v>
      </c>
      <c r="K334" s="134">
        <f>'[1]SCC x Ano'!K78</f>
        <v>158892.63029413013</v>
      </c>
      <c r="L334" s="154">
        <f t="shared" si="10"/>
        <v>1201557.19061029</v>
      </c>
      <c r="N334" s="124" t="s">
        <v>538</v>
      </c>
      <c r="O334" s="21">
        <f>B334/'Total x Ano'!$L$30</f>
        <v>1.4380100101793936E-3</v>
      </c>
      <c r="P334" s="21">
        <f>C334/'Total x Ano'!$L$30</f>
        <v>1.1362655402404733E-3</v>
      </c>
      <c r="Q334" s="21">
        <f>D334/'Total x Ano'!$L$30</f>
        <v>5.6043800525946491E-3</v>
      </c>
      <c r="R334" s="21">
        <f>E334/'Total x Ano'!$L$30</f>
        <v>5.425589098858539E-4</v>
      </c>
      <c r="S334" s="21">
        <f>F334/'Total x Ano'!$L$30</f>
        <v>5.4425292843641336E-3</v>
      </c>
      <c r="T334" s="21">
        <f>G334/'Total x Ano'!$L$30</f>
        <v>4.9258904903684E-4</v>
      </c>
      <c r="U334" s="21">
        <f>H334/'Total x Ano'!$L$30</f>
        <v>1.1855257871833313E-3</v>
      </c>
      <c r="V334" s="21">
        <f>I334/'Total x Ano'!$L$30</f>
        <v>2.8585851995492579E-4</v>
      </c>
      <c r="W334" s="21">
        <f>J334/'Total x Ano'!$L$30</f>
        <v>1.5721444077073983E-5</v>
      </c>
      <c r="X334" s="21">
        <f>K334/'Total x Ano'!$L$30</f>
        <v>2.460113749309191E-3</v>
      </c>
      <c r="Y334" s="21">
        <f>L334/'Total x Ano'!$L$30</f>
        <v>1.8603552346825866E-2</v>
      </c>
    </row>
    <row r="335" spans="1:25" x14ac:dyDescent="0.25">
      <c r="A335" s="124" t="s">
        <v>539</v>
      </c>
      <c r="B335" s="134">
        <f>'[1]SCC x Ano'!B79</f>
        <v>25615.589686762101</v>
      </c>
      <c r="C335" s="134">
        <f>'[1]SCC x Ano'!C79</f>
        <v>8021.3794276714198</v>
      </c>
      <c r="D335" s="134">
        <f>'[1]SCC x Ano'!D79</f>
        <v>280175.08019386441</v>
      </c>
      <c r="E335" s="134">
        <f>'[1]SCC x Ano'!E79</f>
        <v>3117.0453350036223</v>
      </c>
      <c r="F335" s="134">
        <f>'[1]SCC x Ano'!F79</f>
        <v>70177.0971906138</v>
      </c>
      <c r="G335" s="134">
        <f>'[1]SCC x Ano'!G79</f>
        <v>27636.387919615598</v>
      </c>
      <c r="H335" s="134">
        <f>'[1]SCC x Ano'!H79</f>
        <v>10575.992506624552</v>
      </c>
      <c r="I335" s="134">
        <f>'[1]SCC x Ano'!I79</f>
        <v>3034.0577671644041</v>
      </c>
      <c r="J335" s="134">
        <f>'[1]SCC x Ano'!J79</f>
        <v>2947.8455148124322</v>
      </c>
      <c r="K335" s="134">
        <f>'[1]SCC x Ano'!K79</f>
        <v>64371.94673967726</v>
      </c>
      <c r="L335" s="154">
        <f t="shared" si="10"/>
        <v>495672.42228180968</v>
      </c>
      <c r="N335" s="124" t="s">
        <v>539</v>
      </c>
      <c r="O335" s="21">
        <f>B335/'Total x Ano'!$L$30</f>
        <v>3.966028145447232E-4</v>
      </c>
      <c r="P335" s="21">
        <f>C335/'Total x Ano'!$L$30</f>
        <v>1.2419396533313825E-4</v>
      </c>
      <c r="Q335" s="21">
        <f>D335/'Total x Ano'!$L$30</f>
        <v>4.3379140097487209E-3</v>
      </c>
      <c r="R335" s="21">
        <f>E335/'Total x Ano'!$L$30</f>
        <v>4.8260803988627595E-5</v>
      </c>
      <c r="S335" s="21">
        <f>F335/'Total x Ano'!$L$30</f>
        <v>1.0865427890875206E-3</v>
      </c>
      <c r="T335" s="21">
        <f>G335/'Total x Ano'!$L$30</f>
        <v>4.2789056847025096E-4</v>
      </c>
      <c r="U335" s="21">
        <f>H335/'Total x Ano'!$L$30</f>
        <v>1.6374670448827738E-4</v>
      </c>
      <c r="V335" s="21">
        <f>I335/'Total x Ano'!$L$30</f>
        <v>4.6975918363126482E-5</v>
      </c>
      <c r="W335" s="21">
        <f>J335/'Total x Ano'!$L$30</f>
        <v>4.5641105370369106E-5</v>
      </c>
      <c r="X335" s="21">
        <f>K335/'Total x Ano'!$L$30</f>
        <v>9.9666240624836128E-4</v>
      </c>
      <c r="Y335" s="21">
        <f>L335/'Total x Ano'!$L$30</f>
        <v>7.6744310856431165E-3</v>
      </c>
    </row>
    <row r="336" spans="1:25" x14ac:dyDescent="0.25">
      <c r="A336" s="124" t="s">
        <v>540</v>
      </c>
      <c r="B336" s="134">
        <f>'[1]SCC x Ano'!B80</f>
        <v>23010.219011519748</v>
      </c>
      <c r="C336" s="134">
        <f>'[1]SCC x Ano'!C80</f>
        <v>10940.466060458764</v>
      </c>
      <c r="D336" s="134">
        <f>'[1]SCC x Ano'!D80</f>
        <v>150963.06655215437</v>
      </c>
      <c r="E336" s="134">
        <f>'[1]SCC x Ano'!E80</f>
        <v>8609.528169082143</v>
      </c>
      <c r="F336" s="134">
        <f>'[1]SCC x Ano'!F80</f>
        <v>59099.399675176937</v>
      </c>
      <c r="G336" s="134">
        <f>'[1]SCC x Ano'!G80</f>
        <v>20971.987546788416</v>
      </c>
      <c r="H336" s="134">
        <f>'[1]SCC x Ano'!H80</f>
        <v>7129.5263655054905</v>
      </c>
      <c r="I336" s="134">
        <f>'[1]SCC x Ano'!I80</f>
        <v>7257.5709212752226</v>
      </c>
      <c r="J336" s="134">
        <f>'[1]SCC x Ano'!J80</f>
        <v>0</v>
      </c>
      <c r="K336" s="134">
        <f>'[1]SCC x Ano'!K80</f>
        <v>52061.52064910296</v>
      </c>
      <c r="L336" s="154">
        <f t="shared" si="10"/>
        <v>340043.2849510641</v>
      </c>
      <c r="N336" s="124" t="s">
        <v>540</v>
      </c>
      <c r="O336" s="21">
        <f>B336/'Total x Ano'!$L$30</f>
        <v>3.562642021852583E-4</v>
      </c>
      <c r="P336" s="21">
        <f>C336/'Total x Ano'!$L$30</f>
        <v>1.69389800706065E-4</v>
      </c>
      <c r="Q336" s="21">
        <f>D336/'Total x Ano'!$L$30</f>
        <v>2.3373413541921415E-3</v>
      </c>
      <c r="R336" s="21">
        <f>E336/'Total x Ano'!$L$30</f>
        <v>1.3330019513564702E-4</v>
      </c>
      <c r="S336" s="21">
        <f>F336/'Total x Ano'!$L$30</f>
        <v>9.1502825176777896E-4</v>
      </c>
      <c r="T336" s="21">
        <f>G336/'Total x Ano'!$L$30</f>
        <v>3.2470653181767677E-4</v>
      </c>
      <c r="U336" s="21">
        <f>H336/'Total x Ano'!$L$30</f>
        <v>1.1038552137613139E-4</v>
      </c>
      <c r="V336" s="21">
        <f>I336/'Total x Ano'!$L$30</f>
        <v>1.1236801843461795E-4</v>
      </c>
      <c r="W336" s="21">
        <f>J336/'Total x Ano'!$L$30</f>
        <v>0</v>
      </c>
      <c r="X336" s="21">
        <f>K336/'Total x Ano'!$L$30</f>
        <v>8.060616941246144E-4</v>
      </c>
      <c r="Y336" s="21">
        <f>L336/'Total x Ano'!$L$30</f>
        <v>5.2648455697399321E-3</v>
      </c>
    </row>
    <row r="337" spans="1:25" x14ac:dyDescent="0.25">
      <c r="A337" s="124" t="s">
        <v>541</v>
      </c>
      <c r="B337" s="134">
        <f>'[1]SCC x Ano'!B81</f>
        <v>93465.534613100855</v>
      </c>
      <c r="C337" s="134">
        <f>'[1]SCC x Ano'!C81</f>
        <v>33446.975845182882</v>
      </c>
      <c r="D337" s="134">
        <f>'[1]SCC x Ano'!D81</f>
        <v>354062.96971472749</v>
      </c>
      <c r="E337" s="134">
        <f>'[1]SCC x Ano'!E81</f>
        <v>14367.005056070804</v>
      </c>
      <c r="F337" s="134">
        <f>'[1]SCC x Ano'!F81</f>
        <v>386732.29375179671</v>
      </c>
      <c r="G337" s="134">
        <f>'[1]SCC x Ano'!G81</f>
        <v>45092.959202184473</v>
      </c>
      <c r="H337" s="134">
        <f>'[1]SCC x Ano'!H81</f>
        <v>38695.272279527679</v>
      </c>
      <c r="I337" s="134">
        <f>'[1]SCC x Ano'!I81</f>
        <v>11757.027302300618</v>
      </c>
      <c r="J337" s="134">
        <f>'[1]SCC x Ano'!J81</f>
        <v>2286.2047626567046</v>
      </c>
      <c r="K337" s="134">
        <f>'[1]SCC x Ano'!K81</f>
        <v>219415.12566046789</v>
      </c>
      <c r="L337" s="154">
        <f t="shared" si="10"/>
        <v>1199321.3681880161</v>
      </c>
      <c r="N337" s="124" t="s">
        <v>541</v>
      </c>
      <c r="O337" s="21">
        <f>B337/'Total x Ano'!$L$30</f>
        <v>1.4471146104295934E-3</v>
      </c>
      <c r="P337" s="21">
        <f>C337/'Total x Ano'!$L$30</f>
        <v>5.178551390157618E-4</v>
      </c>
      <c r="Q337" s="21">
        <f>D337/'Total x Ano'!$L$30</f>
        <v>5.4819105096570548E-3</v>
      </c>
      <c r="R337" s="21">
        <f>E337/'Total x Ano'!$L$30</f>
        <v>2.2244245443861949E-4</v>
      </c>
      <c r="S337" s="21">
        <f>F337/'Total x Ano'!$L$30</f>
        <v>5.9877253677499426E-3</v>
      </c>
      <c r="T337" s="21">
        <f>G337/'Total x Ano'!$L$30</f>
        <v>6.9816837146556186E-4</v>
      </c>
      <c r="U337" s="21">
        <f>H337/'Total x Ano'!$L$30</f>
        <v>5.9911382417114894E-4</v>
      </c>
      <c r="V337" s="21">
        <f>I337/'Total x Ano'!$L$30</f>
        <v>1.8203251128672267E-4</v>
      </c>
      <c r="W337" s="21">
        <f>J337/'Total x Ano'!$L$30</f>
        <v>3.5397008407102258E-5</v>
      </c>
      <c r="X337" s="21">
        <f>K337/'Total x Ano'!$L$30</f>
        <v>3.3971756049636114E-3</v>
      </c>
      <c r="Y337" s="21">
        <f>L337/'Total x Ano'!$L$30</f>
        <v>1.8568935401585121E-2</v>
      </c>
    </row>
    <row r="338" spans="1:25" x14ac:dyDescent="0.25">
      <c r="A338" s="124" t="s">
        <v>542</v>
      </c>
      <c r="B338" s="134">
        <f>'[1]SCC x Ano'!B82</f>
        <v>18206.892394577742</v>
      </c>
      <c r="C338" s="134">
        <f>'[1]SCC x Ano'!C82</f>
        <v>2307.5296084191123</v>
      </c>
      <c r="D338" s="134">
        <f>'[1]SCC x Ano'!D82</f>
        <v>85858.869785899515</v>
      </c>
      <c r="E338" s="134">
        <f>'[1]SCC x Ano'!E82</f>
        <v>6256.7757669605162</v>
      </c>
      <c r="F338" s="134">
        <f>'[1]SCC x Ano'!F82</f>
        <v>57519.652093073179</v>
      </c>
      <c r="G338" s="134">
        <f>'[1]SCC x Ano'!G82</f>
        <v>14085.300452936071</v>
      </c>
      <c r="H338" s="134">
        <f>'[1]SCC x Ano'!H82</f>
        <v>11289.513981029435</v>
      </c>
      <c r="I338" s="134">
        <f>'[1]SCC x Ano'!I82</f>
        <v>1829.7662600610292</v>
      </c>
      <c r="J338" s="134">
        <f>'[1]SCC x Ano'!J82</f>
        <v>96.404673640794286</v>
      </c>
      <c r="K338" s="134">
        <f>'[1]SCC x Ano'!K82</f>
        <v>23816.994297320016</v>
      </c>
      <c r="L338" s="154">
        <f t="shared" si="10"/>
        <v>221267.6993139174</v>
      </c>
      <c r="N338" s="124" t="s">
        <v>542</v>
      </c>
      <c r="O338" s="21">
        <f>B338/'Total x Ano'!$L$30</f>
        <v>2.8189492633597828E-4</v>
      </c>
      <c r="P338" s="21">
        <f>C338/'Total x Ano'!$L$30</f>
        <v>3.5727178196379987E-5</v>
      </c>
      <c r="Q338" s="21">
        <f>D338/'Total x Ano'!$L$30</f>
        <v>1.329341616848053E-3</v>
      </c>
      <c r="R338" s="21">
        <f>E338/'Total x Ano'!$L$30</f>
        <v>9.6872838357266194E-5</v>
      </c>
      <c r="S338" s="21">
        <f>F338/'Total x Ano'!$L$30</f>
        <v>8.9056922720523457E-4</v>
      </c>
      <c r="T338" s="21">
        <f>G338/'Total x Ano'!$L$30</f>
        <v>2.1808085902583937E-4</v>
      </c>
      <c r="U338" s="21">
        <f>H338/'Total x Ano'!$L$30</f>
        <v>1.7479406386776186E-4</v>
      </c>
      <c r="V338" s="21">
        <f>I338/'Total x Ano'!$L$30</f>
        <v>2.8330030952760234E-5</v>
      </c>
      <c r="W338" s="21">
        <f>J338/'Total x Ano'!$L$30</f>
        <v>1.4926209144021255E-6</v>
      </c>
      <c r="X338" s="21">
        <f>K338/'Total x Ano'!$L$30</f>
        <v>3.6875539809236904E-4</v>
      </c>
      <c r="Y338" s="21">
        <f>L338/'Total x Ano'!$L$30</f>
        <v>3.4258587597960446E-3</v>
      </c>
    </row>
    <row r="339" spans="1:25" x14ac:dyDescent="0.25">
      <c r="A339" s="124" t="s">
        <v>543</v>
      </c>
      <c r="B339" s="134">
        <f>'[1]SCC x Ano'!B83</f>
        <v>37053.543375001034</v>
      </c>
      <c r="C339" s="134">
        <f>'[1]SCC x Ano'!C83</f>
        <v>2543.6504345544363</v>
      </c>
      <c r="D339" s="134">
        <f>'[1]SCC x Ano'!D83</f>
        <v>85722.032048395573</v>
      </c>
      <c r="E339" s="134">
        <f>'[1]SCC x Ano'!E83</f>
        <v>7506.0617240641377</v>
      </c>
      <c r="F339" s="134">
        <f>'[1]SCC x Ano'!F83</f>
        <v>51175.642103041078</v>
      </c>
      <c r="G339" s="134">
        <f>'[1]SCC x Ano'!G83</f>
        <v>12047.488988599125</v>
      </c>
      <c r="H339" s="134">
        <f>'[1]SCC x Ano'!H83</f>
        <v>6922.018614043398</v>
      </c>
      <c r="I339" s="134">
        <f>'[1]SCC x Ano'!I83</f>
        <v>1043.0269289861399</v>
      </c>
      <c r="J339" s="134">
        <f>'[1]SCC x Ano'!J83</f>
        <v>63.134991887738586</v>
      </c>
      <c r="K339" s="134">
        <f>'[1]SCC x Ano'!K83</f>
        <v>33601.013721174189</v>
      </c>
      <c r="L339" s="154">
        <f t="shared" si="10"/>
        <v>237677.61292974683</v>
      </c>
      <c r="N339" s="124" t="s">
        <v>543</v>
      </c>
      <c r="O339" s="21">
        <f>B339/'Total x Ano'!$L$30</f>
        <v>5.736951509250209E-4</v>
      </c>
      <c r="P339" s="21">
        <f>C339/'Total x Ano'!$L$30</f>
        <v>3.938300597013177E-5</v>
      </c>
      <c r="Q339" s="21">
        <f>D339/'Total x Ano'!$L$30</f>
        <v>1.327222976110376E-3</v>
      </c>
      <c r="R339" s="21">
        <f>E339/'Total x Ano'!$L$30</f>
        <v>1.1621536893404808E-4</v>
      </c>
      <c r="S339" s="21">
        <f>F339/'Total x Ano'!$L$30</f>
        <v>7.923457528166343E-4</v>
      </c>
      <c r="T339" s="21">
        <f>G339/'Total x Ano'!$L$30</f>
        <v>1.8652969146926314E-4</v>
      </c>
      <c r="U339" s="21">
        <f>H339/'Total x Ano'!$L$30</f>
        <v>1.0717270608372202E-4</v>
      </c>
      <c r="V339" s="21">
        <f>I339/'Total x Ano'!$L$30</f>
        <v>1.6149049104093889E-5</v>
      </c>
      <c r="W339" s="21">
        <f>J339/'Total x Ano'!$L$30</f>
        <v>9.7751079655509854E-7</v>
      </c>
      <c r="X339" s="21">
        <f>K339/'Total x Ano'!$L$30</f>
        <v>5.2024008724110816E-4</v>
      </c>
      <c r="Y339" s="21">
        <f>L339/'Total x Ano'!$L$30</f>
        <v>3.6799312994509532E-3</v>
      </c>
    </row>
    <row r="340" spans="1:25" x14ac:dyDescent="0.25">
      <c r="A340" s="124" t="s">
        <v>544</v>
      </c>
      <c r="B340" s="134">
        <f>'[1]SCC x Ano'!B84</f>
        <v>94790.492110413237</v>
      </c>
      <c r="C340" s="134">
        <f>'[1]SCC x Ano'!C84</f>
        <v>64718.543932374341</v>
      </c>
      <c r="D340" s="134">
        <f>'[1]SCC x Ano'!D84</f>
        <v>350971.20716396248</v>
      </c>
      <c r="E340" s="134">
        <f>'[1]SCC x Ano'!E84</f>
        <v>36841.542831622915</v>
      </c>
      <c r="F340" s="134">
        <f>'[1]SCC x Ano'!F84</f>
        <v>317256.76338201959</v>
      </c>
      <c r="G340" s="134">
        <f>'[1]SCC x Ano'!G84</f>
        <v>87324.314956986607</v>
      </c>
      <c r="H340" s="134">
        <f>'[1]SCC x Ano'!H84</f>
        <v>17253.628614749348</v>
      </c>
      <c r="I340" s="134">
        <f>'[1]SCC x Ano'!I84</f>
        <v>20255.706404153581</v>
      </c>
      <c r="J340" s="134">
        <f>'[1]SCC x Ano'!J84</f>
        <v>7913.605128457908</v>
      </c>
      <c r="K340" s="134">
        <f>'[1]SCC x Ano'!K84</f>
        <v>269051.92421486217</v>
      </c>
      <c r="L340" s="154">
        <f t="shared" si="10"/>
        <v>1266377.728739602</v>
      </c>
      <c r="N340" s="124" t="s">
        <v>544</v>
      </c>
      <c r="O340" s="21">
        <f>B340/'Total x Ano'!$L$30</f>
        <v>1.4676287535358825E-3</v>
      </c>
      <c r="P340" s="21">
        <f>C340/'Total x Ano'!$L$30</f>
        <v>1.0020287251119085E-3</v>
      </c>
      <c r="Q340" s="21">
        <f>D340/'Total x Ano'!$L$30</f>
        <v>5.4340411556998798E-3</v>
      </c>
      <c r="R340" s="21">
        <f>E340/'Total x Ano'!$L$30</f>
        <v>5.7041277432479673E-4</v>
      </c>
      <c r="S340" s="21">
        <f>F340/'Total x Ano'!$L$30</f>
        <v>4.9120448457090722E-3</v>
      </c>
      <c r="T340" s="21">
        <f>G340/'Total x Ano'!$L$30</f>
        <v>1.352030912176455E-3</v>
      </c>
      <c r="U340" s="21">
        <f>H340/'Total x Ano'!$L$30</f>
        <v>2.6713566829403426E-4</v>
      </c>
      <c r="V340" s="21">
        <f>I340/'Total x Ano'!$L$30</f>
        <v>3.1361644485703593E-4</v>
      </c>
      <c r="W340" s="21">
        <f>J340/'Total x Ano'!$L$30</f>
        <v>1.2252530999760431E-4</v>
      </c>
      <c r="X340" s="21">
        <f>K340/'Total x Ano'!$L$30</f>
        <v>4.1656956450014096E-3</v>
      </c>
      <c r="Y340" s="21">
        <f>L340/'Total x Ano'!$L$30</f>
        <v>1.9607160234708078E-2</v>
      </c>
    </row>
    <row r="341" spans="1:25" x14ac:dyDescent="0.25">
      <c r="A341" s="124" t="s">
        <v>545</v>
      </c>
      <c r="B341" s="134">
        <f>'[1]SCC x Ano'!B85</f>
        <v>273520.98870832904</v>
      </c>
      <c r="C341" s="134">
        <f>'[1]SCC x Ano'!C85</f>
        <v>101425.16335426416</v>
      </c>
      <c r="D341" s="134">
        <f>'[1]SCC x Ano'!D85</f>
        <v>890024.27180641389</v>
      </c>
      <c r="E341" s="134">
        <f>'[1]SCC x Ano'!E85</f>
        <v>111637.04284814923</v>
      </c>
      <c r="F341" s="134">
        <f>'[1]SCC x Ano'!F85</f>
        <v>938720.34327595588</v>
      </c>
      <c r="G341" s="134">
        <f>'[1]SCC x Ano'!G85</f>
        <v>206655.30872406327</v>
      </c>
      <c r="H341" s="134">
        <f>'[1]SCC x Ano'!H85</f>
        <v>77934.751753190008</v>
      </c>
      <c r="I341" s="134">
        <f>'[1]SCC x Ano'!I85</f>
        <v>86346.306777648744</v>
      </c>
      <c r="J341" s="134">
        <f>'[1]SCC x Ano'!J85</f>
        <v>48934.309536941335</v>
      </c>
      <c r="K341" s="134">
        <f>'[1]SCC x Ano'!K85</f>
        <v>567441.5339730652</v>
      </c>
      <c r="L341" s="154">
        <f t="shared" si="10"/>
        <v>3302640.0207580212</v>
      </c>
      <c r="N341" s="124" t="s">
        <v>545</v>
      </c>
      <c r="O341" s="21">
        <f>B341/'Total x Ano'!$L$30</f>
        <v>4.2348895842456357E-3</v>
      </c>
      <c r="P341" s="21">
        <f>C341/'Total x Ano'!$L$30</f>
        <v>1.5703524979847586E-3</v>
      </c>
      <c r="Q341" s="21">
        <f>D341/'Total x Ano'!$L$30</f>
        <v>1.3780129035794224E-2</v>
      </c>
      <c r="R341" s="21">
        <f>E341/'Total x Ano'!$L$30</f>
        <v>1.7284616884657177E-3</v>
      </c>
      <c r="S341" s="21">
        <f>F341/'Total x Ano'!$L$30</f>
        <v>1.4534083921793671E-2</v>
      </c>
      <c r="T341" s="21">
        <f>G341/'Total x Ano'!$L$30</f>
        <v>3.1996170333306205E-3</v>
      </c>
      <c r="U341" s="21">
        <f>H341/'Total x Ano'!$L$30</f>
        <v>1.2066535369331364E-3</v>
      </c>
      <c r="V341" s="21">
        <f>I341/'Total x Ano'!$L$30</f>
        <v>1.3368885398431876E-3</v>
      </c>
      <c r="W341" s="21">
        <f>J341/'Total x Ano'!$L$30</f>
        <v>7.5764349474192398E-4</v>
      </c>
      <c r="X341" s="21">
        <f>K341/'Total x Ano'!$L$30</f>
        <v>8.785622826383576E-3</v>
      </c>
      <c r="Y341" s="21">
        <f>L341/'Total x Ano'!$L$30</f>
        <v>5.1134342159516455E-2</v>
      </c>
    </row>
    <row r="342" spans="1:25" x14ac:dyDescent="0.25">
      <c r="A342" s="124" t="s">
        <v>546</v>
      </c>
      <c r="B342" s="134">
        <f>'[1]SCC x Ano'!B86</f>
        <v>47127.796762109334</v>
      </c>
      <c r="C342" s="134">
        <f>'[1]SCC x Ano'!C86</f>
        <v>7359.2867087954501</v>
      </c>
      <c r="D342" s="134">
        <f>'[1]SCC x Ano'!D86</f>
        <v>223353.89450712834</v>
      </c>
      <c r="E342" s="134">
        <f>'[1]SCC x Ano'!E86</f>
        <v>9978.9908327351841</v>
      </c>
      <c r="F342" s="134">
        <f>'[1]SCC x Ano'!F86</f>
        <v>241958.73735475709</v>
      </c>
      <c r="G342" s="134">
        <f>'[1]SCC x Ano'!G86</f>
        <v>35728.790282352071</v>
      </c>
      <c r="H342" s="134">
        <f>'[1]SCC x Ano'!H86</f>
        <v>12583.587979821545</v>
      </c>
      <c r="I342" s="134">
        <f>'[1]SCC x Ano'!I86</f>
        <v>48848.639251792432</v>
      </c>
      <c r="J342" s="134">
        <f>'[1]SCC x Ano'!J86</f>
        <v>3341.4919030024748</v>
      </c>
      <c r="K342" s="134">
        <f>'[1]SCC x Ano'!K86</f>
        <v>92572.696892019187</v>
      </c>
      <c r="L342" s="154">
        <f t="shared" si="10"/>
        <v>722853.91247451305</v>
      </c>
      <c r="N342" s="124" t="s">
        <v>546</v>
      </c>
      <c r="O342" s="21">
        <f>B342/'Total x Ano'!$L$30</f>
        <v>7.2967349445028E-4</v>
      </c>
      <c r="P342" s="21">
        <f>C342/'Total x Ano'!$L$30</f>
        <v>1.1394287062843657E-4</v>
      </c>
      <c r="Q342" s="21">
        <f>D342/'Total x Ano'!$L$30</f>
        <v>3.4581590462791903E-3</v>
      </c>
      <c r="R342" s="21">
        <f>E342/'Total x Ano'!$L$30</f>
        <v>1.5450340589364084E-4</v>
      </c>
      <c r="S342" s="21">
        <f>F342/'Total x Ano'!$L$30</f>
        <v>3.7462153872716091E-3</v>
      </c>
      <c r="T342" s="21">
        <f>G342/'Total x Ano'!$L$30</f>
        <v>5.53184172589319E-4</v>
      </c>
      <c r="U342" s="21">
        <f>H342/'Total x Ano'!$L$30</f>
        <v>1.9483004181814766E-4</v>
      </c>
      <c r="V342" s="21">
        <f>I342/'Total x Ano'!$L$30</f>
        <v>7.5631707295626966E-4</v>
      </c>
      <c r="W342" s="21">
        <f>J342/'Total x Ano'!$L$30</f>
        <v>5.1735880755228493E-5</v>
      </c>
      <c r="X342" s="21">
        <f>K342/'Total x Ano'!$L$30</f>
        <v>1.4332909211277739E-3</v>
      </c>
      <c r="Y342" s="21">
        <f>L342/'Total x Ano'!$L$30</f>
        <v>1.1191852293769894E-2</v>
      </c>
    </row>
    <row r="343" spans="1:25" x14ac:dyDescent="0.25">
      <c r="A343" s="124" t="s">
        <v>547</v>
      </c>
      <c r="B343" s="134">
        <f>'[1]SCC x Ano'!B87</f>
        <v>438439.67498890404</v>
      </c>
      <c r="C343" s="134">
        <f>'[1]SCC x Ano'!C87</f>
        <v>184462.73033151589</v>
      </c>
      <c r="D343" s="134">
        <f>'[1]SCC x Ano'!D87</f>
        <v>6524940.5710811689</v>
      </c>
      <c r="E343" s="134">
        <f>'[1]SCC x Ano'!E87</f>
        <v>321040.12193988863</v>
      </c>
      <c r="F343" s="134">
        <f>'[1]SCC x Ano'!F87</f>
        <v>1805218.0542060586</v>
      </c>
      <c r="G343" s="134">
        <f>'[1]SCC x Ano'!G87</f>
        <v>358692.91052873078</v>
      </c>
      <c r="H343" s="134">
        <f>'[1]SCC x Ano'!H87</f>
        <v>143787.25711771016</v>
      </c>
      <c r="I343" s="134">
        <f>'[1]SCC x Ano'!I87</f>
        <v>126939.6304410515</v>
      </c>
      <c r="J343" s="134">
        <f>'[1]SCC x Ano'!J87</f>
        <v>146145.47446937428</v>
      </c>
      <c r="K343" s="134">
        <f>'[1]SCC x Ano'!K87</f>
        <v>672384.31725412083</v>
      </c>
      <c r="L343" s="154">
        <f t="shared" si="10"/>
        <v>10722050.742358524</v>
      </c>
      <c r="N343" s="124" t="s">
        <v>547</v>
      </c>
      <c r="O343" s="21">
        <f>B343/'Total x Ano'!$L$30</f>
        <v>6.7883039678190938E-3</v>
      </c>
      <c r="P343" s="21">
        <f>C343/'Total x Ano'!$L$30</f>
        <v>2.8560122535805253E-3</v>
      </c>
      <c r="Q343" s="21">
        <f>D343/'Total x Ano'!$L$30</f>
        <v>0.10102479883823254</v>
      </c>
      <c r="R343" s="21">
        <f>E343/'Total x Ano'!$L$30</f>
        <v>4.9706220899119712E-3</v>
      </c>
      <c r="S343" s="21">
        <f>F343/'Total x Ano'!$L$30</f>
        <v>2.7949954302050294E-2</v>
      </c>
      <c r="T343" s="21">
        <f>G343/'Total x Ano'!$L$30</f>
        <v>5.5535952758663659E-3</v>
      </c>
      <c r="U343" s="21">
        <f>H343/'Total x Ano'!$L$30</f>
        <v>2.2262392381316278E-3</v>
      </c>
      <c r="V343" s="21">
        <f>I343/'Total x Ano'!$L$30</f>
        <v>1.9653896445806078E-3</v>
      </c>
      <c r="W343" s="21">
        <f>J343/'Total x Ano'!$L$30</f>
        <v>2.2627512080068139E-3</v>
      </c>
      <c r="X343" s="21">
        <f>K343/'Total x Ano'!$L$30</f>
        <v>1.0410438172209198E-2</v>
      </c>
      <c r="Y343" s="21">
        <f>L343/'Total x Ano'!$L$30</f>
        <v>0.16600810499038904</v>
      </c>
    </row>
    <row r="344" spans="1:25" x14ac:dyDescent="0.25">
      <c r="A344" s="124" t="s">
        <v>548</v>
      </c>
      <c r="B344" s="134">
        <f>'[1]SCC x Ano'!B88</f>
        <v>2147017.3009951161</v>
      </c>
      <c r="C344" s="134">
        <f>'[1]SCC x Ano'!C88</f>
        <v>561699.37733493547</v>
      </c>
      <c r="D344" s="134">
        <f>'[1]SCC x Ano'!D88</f>
        <v>6932818.0373147102</v>
      </c>
      <c r="E344" s="134">
        <f>'[1]SCC x Ano'!E88</f>
        <v>2930967.2080878015</v>
      </c>
      <c r="F344" s="134">
        <f>'[1]SCC x Ano'!F88</f>
        <v>7543912.009320044</v>
      </c>
      <c r="G344" s="134">
        <f>'[1]SCC x Ano'!G88</f>
        <v>1146688.7500896826</v>
      </c>
      <c r="H344" s="134">
        <f>'[1]SCC x Ano'!H88</f>
        <v>402793.52729814767</v>
      </c>
      <c r="I344" s="134">
        <f>'[1]SCC x Ano'!I88</f>
        <v>815529.99120673467</v>
      </c>
      <c r="J344" s="134">
        <f>'[1]SCC x Ano'!J88</f>
        <v>78672.859459879226</v>
      </c>
      <c r="K344" s="134">
        <f>'[1]SCC x Ano'!K88</f>
        <v>7624641.6807638155</v>
      </c>
      <c r="L344" s="154">
        <f t="shared" si="10"/>
        <v>30184740.741870869</v>
      </c>
      <c r="N344" s="124" t="s">
        <v>548</v>
      </c>
      <c r="O344" s="21">
        <f>B344/'Total x Ano'!$L$30</f>
        <v>3.3241987198558705E-2</v>
      </c>
      <c r="P344" s="21">
        <f>C344/'Total x Ano'!$L$30</f>
        <v>8.6967177684837832E-3</v>
      </c>
      <c r="Q344" s="21">
        <f>D344/'Total x Ano'!$L$30</f>
        <v>0.1073399121374275</v>
      </c>
      <c r="R344" s="21">
        <f>E344/'Total x Ano'!$L$30</f>
        <v>4.5379780761660327E-2</v>
      </c>
      <c r="S344" s="21">
        <f>F344/'Total x Ano'!$L$30</f>
        <v>0.11680139993498853</v>
      </c>
      <c r="T344" s="21">
        <f>G344/'Total x Ano'!$L$30</f>
        <v>1.7754031480577821E-2</v>
      </c>
      <c r="U344" s="21">
        <f>H344/'Total x Ano'!$L$30</f>
        <v>6.2363993396333563E-3</v>
      </c>
      <c r="V344" s="21">
        <f>I344/'Total x Ano'!$L$30</f>
        <v>1.2626743862366592E-2</v>
      </c>
      <c r="W344" s="21">
        <f>J344/'Total x Ano'!$L$30</f>
        <v>1.2180815617215477E-3</v>
      </c>
      <c r="X344" s="21">
        <f>K344/'Total x Ano'!$L$30</f>
        <v>0.1180513268468182</v>
      </c>
      <c r="Y344" s="21">
        <f>L344/'Total x Ano'!$L$30</f>
        <v>0.4673463808922364</v>
      </c>
    </row>
    <row r="345" spans="1:25" x14ac:dyDescent="0.25">
      <c r="A345" s="124" t="s">
        <v>549</v>
      </c>
      <c r="B345" s="134">
        <f>'[1]SCC x Ano'!B89</f>
        <v>307852.20467533346</v>
      </c>
      <c r="C345" s="134">
        <f>'[1]SCC x Ano'!C89</f>
        <v>91530.147590906985</v>
      </c>
      <c r="D345" s="134">
        <f>'[1]SCC x Ano'!D89</f>
        <v>778826.7188608353</v>
      </c>
      <c r="E345" s="134">
        <f>'[1]SCC x Ano'!E89</f>
        <v>109908.23258841236</v>
      </c>
      <c r="F345" s="134">
        <f>'[1]SCC x Ano'!F89</f>
        <v>1158226.1427772788</v>
      </c>
      <c r="G345" s="134">
        <f>'[1]SCC x Ano'!G89</f>
        <v>155556.68343323551</v>
      </c>
      <c r="H345" s="134">
        <f>'[1]SCC x Ano'!H89</f>
        <v>73826.245005306497</v>
      </c>
      <c r="I345" s="134">
        <f>'[1]SCC x Ano'!I89</f>
        <v>79256.222068333605</v>
      </c>
      <c r="J345" s="134">
        <f>'[1]SCC x Ano'!J89</f>
        <v>36385.799481285358</v>
      </c>
      <c r="K345" s="134">
        <f>'[1]SCC x Ano'!K89</f>
        <v>461856.63450676971</v>
      </c>
      <c r="L345" s="154">
        <f t="shared" si="10"/>
        <v>3253225.0309876977</v>
      </c>
      <c r="N345" s="124" t="s">
        <v>549</v>
      </c>
      <c r="O345" s="21">
        <f>B345/'Total x Ano'!$L$30</f>
        <v>4.7664352970618138E-3</v>
      </c>
      <c r="P345" s="21">
        <f>C345/'Total x Ano'!$L$30</f>
        <v>1.4171492670733911E-3</v>
      </c>
      <c r="Q345" s="21">
        <f>D345/'Total x Ano'!$L$30</f>
        <v>1.2058471911832191E-2</v>
      </c>
      <c r="R345" s="21">
        <f>E345/'Total x Ano'!$L$30</f>
        <v>1.7016947460212978E-3</v>
      </c>
      <c r="S345" s="21">
        <f>F345/'Total x Ano'!$L$30</f>
        <v>1.7932663417939504E-2</v>
      </c>
      <c r="T345" s="21">
        <f>G345/'Total x Ano'!$L$30</f>
        <v>2.4084637217134503E-3</v>
      </c>
      <c r="U345" s="21">
        <f>H345/'Total x Ano'!$L$30</f>
        <v>1.1430420659612746E-3</v>
      </c>
      <c r="V345" s="21">
        <f>I345/'Total x Ano'!$L$30</f>
        <v>1.2271136884553988E-3</v>
      </c>
      <c r="W345" s="21">
        <f>J345/'Total x Ano'!$L$30</f>
        <v>5.6335655982166829E-4</v>
      </c>
      <c r="X345" s="21">
        <f>K345/'Total x Ano'!$L$30</f>
        <v>7.1508656799027679E-3</v>
      </c>
      <c r="Y345" s="21">
        <f>L345/'Total x Ano'!$L$30</f>
        <v>5.0369256355782759E-2</v>
      </c>
    </row>
    <row r="346" spans="1:25" x14ac:dyDescent="0.25">
      <c r="A346" s="124" t="s">
        <v>550</v>
      </c>
      <c r="B346" s="134">
        <f>'[1]SCC x Ano'!B90</f>
        <v>206551.57699495991</v>
      </c>
      <c r="C346" s="134">
        <f>'[1]SCC x Ano'!C90</f>
        <v>28829.158266865117</v>
      </c>
      <c r="D346" s="134">
        <f>'[1]SCC x Ano'!D90</f>
        <v>430059.00087347586</v>
      </c>
      <c r="E346" s="134">
        <f>'[1]SCC x Ano'!E90</f>
        <v>131768.55674736216</v>
      </c>
      <c r="F346" s="134">
        <f>'[1]SCC x Ano'!F90</f>
        <v>415119.78991230571</v>
      </c>
      <c r="G346" s="134">
        <f>'[1]SCC x Ano'!G90</f>
        <v>148029.27457771526</v>
      </c>
      <c r="H346" s="134">
        <f>'[1]SCC x Ano'!H90</f>
        <v>89598.47969498008</v>
      </c>
      <c r="I346" s="134">
        <f>'[1]SCC x Ano'!I90</f>
        <v>34837.910597985931</v>
      </c>
      <c r="J346" s="134">
        <f>'[1]SCC x Ano'!J90</f>
        <v>1488.8191441776448</v>
      </c>
      <c r="K346" s="134">
        <f>'[1]SCC x Ano'!K90</f>
        <v>252290.13794590457</v>
      </c>
      <c r="L346" s="154">
        <f t="shared" si="10"/>
        <v>1738572.7047557323</v>
      </c>
      <c r="N346" s="124" t="s">
        <v>550</v>
      </c>
      <c r="O346" s="21">
        <f>B346/'Total x Ano'!$L$30</f>
        <v>3.1980109685777465E-3</v>
      </c>
      <c r="P346" s="21">
        <f>C346/'Total x Ano'!$L$30</f>
        <v>4.4635807527409072E-4</v>
      </c>
      <c r="Q346" s="21">
        <f>D346/'Total x Ano'!$L$30</f>
        <v>6.6585470899722162E-3</v>
      </c>
      <c r="R346" s="21">
        <f>E346/'Total x Ano'!$L$30</f>
        <v>2.0401552770618935E-3</v>
      </c>
      <c r="S346" s="21">
        <f>F346/'Total x Ano'!$L$30</f>
        <v>6.4272452465741151E-3</v>
      </c>
      <c r="T346" s="21">
        <f>G346/'Total x Ano'!$L$30</f>
        <v>2.2919178379436525E-3</v>
      </c>
      <c r="U346" s="21">
        <f>H346/'Total x Ano'!$L$30</f>
        <v>1.3872415064612586E-3</v>
      </c>
      <c r="V346" s="21">
        <f>I346/'Total x Ano'!$L$30</f>
        <v>5.3939079931308637E-4</v>
      </c>
      <c r="W346" s="21">
        <f>J346/'Total x Ano'!$L$30</f>
        <v>2.3051191487271105E-5</v>
      </c>
      <c r="X346" s="21">
        <f>K346/'Total x Ano'!$L$30</f>
        <v>3.9061751072212002E-3</v>
      </c>
      <c r="Y346" s="21">
        <f>L346/'Total x Ano'!$L$30</f>
        <v>2.6918093099886534E-2</v>
      </c>
    </row>
    <row r="347" spans="1:25" x14ac:dyDescent="0.25">
      <c r="A347" s="124" t="s">
        <v>551</v>
      </c>
      <c r="B347" s="134">
        <f>'[1]SCC x Ano'!B91</f>
        <v>460513.37753257342</v>
      </c>
      <c r="C347" s="134">
        <f>'[1]SCC x Ano'!C91</f>
        <v>42723.965782281695</v>
      </c>
      <c r="D347" s="134">
        <f>'[1]SCC x Ano'!D91</f>
        <v>735933.24942430248</v>
      </c>
      <c r="E347" s="134">
        <f>'[1]SCC x Ano'!E91</f>
        <v>116303.73472560523</v>
      </c>
      <c r="F347" s="134">
        <f>'[1]SCC x Ano'!F91</f>
        <v>932207.21751659503</v>
      </c>
      <c r="G347" s="134">
        <f>'[1]SCC x Ano'!G91</f>
        <v>167154.26188530299</v>
      </c>
      <c r="H347" s="134">
        <f>'[1]SCC x Ano'!H91</f>
        <v>86638.065348349832</v>
      </c>
      <c r="I347" s="134">
        <f>'[1]SCC x Ano'!I91</f>
        <v>54533.857595347494</v>
      </c>
      <c r="J347" s="134">
        <f>'[1]SCC x Ano'!J91</f>
        <v>30715.008621223576</v>
      </c>
      <c r="K347" s="134">
        <f>'[1]SCC x Ano'!K91</f>
        <v>452254.09151802934</v>
      </c>
      <c r="L347" s="154">
        <f t="shared" si="10"/>
        <v>3078976.8299496109</v>
      </c>
      <c r="N347" s="124" t="s">
        <v>551</v>
      </c>
      <c r="O347" s="21">
        <f>B347/'Total x Ano'!$L$30</f>
        <v>7.1300682083966409E-3</v>
      </c>
      <c r="P347" s="21">
        <f>C347/'Total x Ano'!$L$30</f>
        <v>6.6148955713957657E-4</v>
      </c>
      <c r="Q347" s="21">
        <f>D347/'Total x Ano'!$L$30</f>
        <v>1.1394357951851466E-2</v>
      </c>
      <c r="R347" s="21">
        <f>E347/'Total x Ano'!$L$30</f>
        <v>1.8007154665690005E-3</v>
      </c>
      <c r="S347" s="21">
        <f>F347/'Total x Ano'!$L$30</f>
        <v>1.4433242050135289E-2</v>
      </c>
      <c r="T347" s="21">
        <f>G347/'Total x Ano'!$L$30</f>
        <v>2.5880275073705199E-3</v>
      </c>
      <c r="U347" s="21">
        <f>H347/'Total x Ano'!$L$30</f>
        <v>1.3414057995167917E-3</v>
      </c>
      <c r="V347" s="21">
        <f>I347/'Total x Ano'!$L$30</f>
        <v>8.4434056271104482E-4</v>
      </c>
      <c r="W347" s="21">
        <f>J347/'Total x Ano'!$L$30</f>
        <v>4.7555644890104077E-4</v>
      </c>
      <c r="X347" s="21">
        <f>K347/'Total x Ano'!$L$30</f>
        <v>7.0021907665905334E-3</v>
      </c>
      <c r="Y347" s="21">
        <f>L347/'Total x Ano'!$L$30</f>
        <v>4.7671394319181902E-2</v>
      </c>
    </row>
    <row r="348" spans="1:25" x14ac:dyDescent="0.25">
      <c r="A348" s="124" t="s">
        <v>552</v>
      </c>
      <c r="B348" s="134">
        <f>'[1]SCC x Ano'!B92</f>
        <v>30836.703031903762</v>
      </c>
      <c r="C348" s="134">
        <f>'[1]SCC x Ano'!C92</f>
        <v>18840.02194837957</v>
      </c>
      <c r="D348" s="134">
        <f>'[1]SCC x Ano'!D92</f>
        <v>167294.29614191642</v>
      </c>
      <c r="E348" s="134">
        <f>'[1]SCC x Ano'!E92</f>
        <v>6499.1631045928607</v>
      </c>
      <c r="F348" s="134">
        <f>'[1]SCC x Ano'!F92</f>
        <v>75304.62413528937</v>
      </c>
      <c r="G348" s="134">
        <f>'[1]SCC x Ano'!G92</f>
        <v>17178.677088832039</v>
      </c>
      <c r="H348" s="134">
        <f>'[1]SCC x Ano'!H92</f>
        <v>23482.593973463703</v>
      </c>
      <c r="I348" s="134">
        <f>'[1]SCC x Ano'!I92</f>
        <v>7499.9742563722557</v>
      </c>
      <c r="J348" s="134">
        <f>'[1]SCC x Ano'!J92</f>
        <v>666.11489865367071</v>
      </c>
      <c r="K348" s="134">
        <f>'[1]SCC x Ano'!K92</f>
        <v>81775.191179081768</v>
      </c>
      <c r="L348" s="154">
        <f t="shared" si="10"/>
        <v>429377.35975848534</v>
      </c>
      <c r="N348" s="124" t="s">
        <v>552</v>
      </c>
      <c r="O348" s="21">
        <f>B348/'Total x Ano'!$L$30</f>
        <v>4.7744062749619783E-4</v>
      </c>
      <c r="P348" s="21">
        <f>C348/'Total x Ano'!$L$30</f>
        <v>2.9169758815558949E-4</v>
      </c>
      <c r="Q348" s="21">
        <f>D348/'Total x Ano'!$L$30</f>
        <v>2.5901956393942095E-3</v>
      </c>
      <c r="R348" s="21">
        <f>E348/'Total x Ano'!$L$30</f>
        <v>1.0062568970640651E-4</v>
      </c>
      <c r="S348" s="21">
        <f>F348/'Total x Ano'!$L$30</f>
        <v>1.1659316160784205E-3</v>
      </c>
      <c r="T348" s="21">
        <f>G348/'Total x Ano'!$L$30</f>
        <v>2.6597520365134096E-4</v>
      </c>
      <c r="U348" s="21">
        <f>H348/'Total x Ano'!$L$30</f>
        <v>3.6357792174894444E-4</v>
      </c>
      <c r="V348" s="21">
        <f>I348/'Total x Ano'!$L$30</f>
        <v>1.1612111747040529E-4</v>
      </c>
      <c r="W348" s="21">
        <f>J348/'Total x Ano'!$L$30</f>
        <v>1.0313369586519657E-5</v>
      </c>
      <c r="X348" s="21">
        <f>K348/'Total x Ano'!$L$30</f>
        <v>1.2661145567270445E-3</v>
      </c>
      <c r="Y348" s="21">
        <f>L348/'Total x Ano'!$L$30</f>
        <v>6.6479933300150774E-3</v>
      </c>
    </row>
    <row r="349" spans="1:25" x14ac:dyDescent="0.25">
      <c r="A349" s="124" t="s">
        <v>553</v>
      </c>
      <c r="B349" s="134">
        <f>'[1]SCC x Ano'!B93</f>
        <v>28711.747311348256</v>
      </c>
      <c r="C349" s="134">
        <f>'[1]SCC x Ano'!C93</f>
        <v>6264.307289383125</v>
      </c>
      <c r="D349" s="134">
        <f>'[1]SCC x Ano'!D93</f>
        <v>178267.75279377677</v>
      </c>
      <c r="E349" s="134">
        <f>'[1]SCC x Ano'!E93</f>
        <v>13179.99054190473</v>
      </c>
      <c r="F349" s="134">
        <f>'[1]SCC x Ano'!F93</f>
        <v>75837.987728338689</v>
      </c>
      <c r="G349" s="134">
        <f>'[1]SCC x Ano'!G93</f>
        <v>26681.952209698578</v>
      </c>
      <c r="H349" s="134">
        <f>'[1]SCC x Ano'!H93</f>
        <v>10781.7096688196</v>
      </c>
      <c r="I349" s="134">
        <f>'[1]SCC x Ano'!I93</f>
        <v>17051.84362236414</v>
      </c>
      <c r="J349" s="134">
        <f>'[1]SCC x Ano'!J93</f>
        <v>337.37608035495134</v>
      </c>
      <c r="K349" s="134">
        <f>'[1]SCC x Ano'!K93</f>
        <v>92685.445681694808</v>
      </c>
      <c r="L349" s="154">
        <f t="shared" si="10"/>
        <v>449800.11292768363</v>
      </c>
      <c r="N349" s="124" t="s">
        <v>553</v>
      </c>
      <c r="O349" s="21">
        <f>B349/'Total x Ano'!$L$30</f>
        <v>4.4454021685326987E-4</v>
      </c>
      <c r="P349" s="21">
        <f>C349/'Total x Ano'!$L$30</f>
        <v>9.698944793085555E-5</v>
      </c>
      <c r="Q349" s="21">
        <f>D349/'Total x Ano'!$L$30</f>
        <v>2.7600962290988246E-3</v>
      </c>
      <c r="R349" s="21">
        <f>E349/'Total x Ano'!$L$30</f>
        <v>2.0406406444328811E-4</v>
      </c>
      <c r="S349" s="21">
        <f>F349/'Total x Ano'!$L$30</f>
        <v>1.1741896146162548E-3</v>
      </c>
      <c r="T349" s="21">
        <f>G349/'Total x Ano'!$L$30</f>
        <v>4.1311316558849328E-4</v>
      </c>
      <c r="U349" s="21">
        <f>H349/'Total x Ano'!$L$30</f>
        <v>1.6693179632197713E-4</v>
      </c>
      <c r="V349" s="21">
        <f>I349/'Total x Ano'!$L$30</f>
        <v>2.6401145772962875E-4</v>
      </c>
      <c r="W349" s="21">
        <f>J349/'Total x Ano'!$L$30</f>
        <v>5.2235495908957828E-6</v>
      </c>
      <c r="X349" s="21">
        <f>K349/'Total x Ano'!$L$30</f>
        <v>1.4350365958465167E-3</v>
      </c>
      <c r="Y349" s="21">
        <f>L349/'Total x Ano'!$L$30</f>
        <v>6.964196138020004E-3</v>
      </c>
    </row>
    <row r="350" spans="1:25" x14ac:dyDescent="0.25">
      <c r="A350" s="124" t="s">
        <v>554</v>
      </c>
      <c r="B350" s="134">
        <f>'[1]SCC x Ano'!B94</f>
        <v>126536.84475783794</v>
      </c>
      <c r="C350" s="134">
        <f>'[1]SCC x Ano'!C94</f>
        <v>32309.386073149479</v>
      </c>
      <c r="D350" s="134">
        <f>'[1]SCC x Ano'!D94</f>
        <v>337422.54515639564</v>
      </c>
      <c r="E350" s="134">
        <f>'[1]SCC x Ano'!E94</f>
        <v>29630.355375433472</v>
      </c>
      <c r="F350" s="134">
        <f>'[1]SCC x Ano'!F94</f>
        <v>248934.95191555796</v>
      </c>
      <c r="G350" s="134">
        <f>'[1]SCC x Ano'!G94</f>
        <v>48553.850707561927</v>
      </c>
      <c r="H350" s="134">
        <f>'[1]SCC x Ano'!H94</f>
        <v>35322.289848286644</v>
      </c>
      <c r="I350" s="134">
        <f>'[1]SCC x Ano'!I94</f>
        <v>21453.412650691818</v>
      </c>
      <c r="J350" s="134">
        <f>'[1]SCC x Ano'!J94</f>
        <v>2446.863244513765</v>
      </c>
      <c r="K350" s="134">
        <f>'[1]SCC x Ano'!K94</f>
        <v>189126.7848007672</v>
      </c>
      <c r="L350" s="154">
        <f t="shared" si="10"/>
        <v>1071737.2845301959</v>
      </c>
      <c r="N350" s="124" t="s">
        <v>554</v>
      </c>
      <c r="O350" s="21">
        <f>B350/'Total x Ano'!$L$30</f>
        <v>1.9591533666899071E-3</v>
      </c>
      <c r="P350" s="21">
        <f>C350/'Total x Ano'!$L$30</f>
        <v>5.0024198581871096E-4</v>
      </c>
      <c r="Q350" s="21">
        <f>D350/'Total x Ano'!$L$30</f>
        <v>5.2242689993207076E-3</v>
      </c>
      <c r="R350" s="21">
        <f>E350/'Total x Ano'!$L$30</f>
        <v>4.587629049949352E-4</v>
      </c>
      <c r="S350" s="21">
        <f>F350/'Total x Ano'!$L$30</f>
        <v>3.8542272020888708E-3</v>
      </c>
      <c r="T350" s="21">
        <f>G350/'Total x Ano'!$L$30</f>
        <v>7.5175290060001975E-4</v>
      </c>
      <c r="U350" s="21">
        <f>H350/'Total x Ano'!$L$30</f>
        <v>5.468903796985266E-4</v>
      </c>
      <c r="V350" s="21">
        <f>I350/'Total x Ano'!$L$30</f>
        <v>3.3216037354200952E-4</v>
      </c>
      <c r="W350" s="21">
        <f>J350/'Total x Ano'!$L$30</f>
        <v>3.7884462604493671E-5</v>
      </c>
      <c r="X350" s="21">
        <f>K350/'Total x Ano'!$L$30</f>
        <v>2.9282251970385829E-3</v>
      </c>
      <c r="Y350" s="21">
        <f>L350/'Total x Ano'!$L$30</f>
        <v>1.6593567772396765E-2</v>
      </c>
    </row>
    <row r="351" spans="1:25" x14ac:dyDescent="0.25">
      <c r="A351" s="124" t="s">
        <v>555</v>
      </c>
      <c r="B351" s="134">
        <f>'[1]SCC x Ano'!B95</f>
        <v>77666.340938196663</v>
      </c>
      <c r="C351" s="134">
        <f>'[1]SCC x Ano'!C95</f>
        <v>21170.810716878383</v>
      </c>
      <c r="D351" s="134">
        <f>'[1]SCC x Ano'!D95</f>
        <v>1400821.3125288582</v>
      </c>
      <c r="E351" s="134">
        <f>'[1]SCC x Ano'!E95</f>
        <v>43341.838071554928</v>
      </c>
      <c r="F351" s="134">
        <f>'[1]SCC x Ano'!F95</f>
        <v>452755.83597576641</v>
      </c>
      <c r="G351" s="134">
        <f>'[1]SCC x Ano'!G95</f>
        <v>108207.92521444602</v>
      </c>
      <c r="H351" s="134">
        <f>'[1]SCC x Ano'!H95</f>
        <v>22421.746887900033</v>
      </c>
      <c r="I351" s="134">
        <f>'[1]SCC x Ano'!I95</f>
        <v>12702.801646422276</v>
      </c>
      <c r="J351" s="134">
        <f>'[1]SCC x Ano'!J95</f>
        <v>10201.922216342924</v>
      </c>
      <c r="K351" s="134">
        <f>'[1]SCC x Ano'!K95</f>
        <v>252703.7447843733</v>
      </c>
      <c r="L351" s="154">
        <f t="shared" si="10"/>
        <v>2401994.2789807389</v>
      </c>
      <c r="N351" s="124" t="s">
        <v>555</v>
      </c>
      <c r="O351" s="21">
        <f>B351/'Total x Ano'!$L$30</f>
        <v>1.2024977674981029E-3</v>
      </c>
      <c r="P351" s="21">
        <f>C351/'Total x Ano'!$L$30</f>
        <v>3.2778488487605418E-4</v>
      </c>
      <c r="Q351" s="21">
        <f>D351/'Total x Ano'!$L$30</f>
        <v>2.1688732604515905E-2</v>
      </c>
      <c r="R351" s="21">
        <f>E351/'Total x Ano'!$L$30</f>
        <v>6.7105599273413149E-4</v>
      </c>
      <c r="S351" s="21">
        <f>F351/'Total x Ano'!$L$30</f>
        <v>7.0099592102045244E-3</v>
      </c>
      <c r="T351" s="21">
        <f>G351/'Total x Ano'!$L$30</f>
        <v>1.675369110017896E-3</v>
      </c>
      <c r="U351" s="21">
        <f>H351/'Total x Ano'!$L$30</f>
        <v>3.4715296549843309E-4</v>
      </c>
      <c r="V351" s="21">
        <f>I351/'Total x Ano'!$L$30</f>
        <v>1.9667581137817778E-4</v>
      </c>
      <c r="W351" s="21">
        <f>J351/'Total x Ano'!$L$30</f>
        <v>1.579550232590951E-4</v>
      </c>
      <c r="X351" s="21">
        <f>K351/'Total x Ano'!$L$30</f>
        <v>3.9125789276390618E-3</v>
      </c>
      <c r="Y351" s="21">
        <f>L351/'Total x Ano'!$L$30</f>
        <v>3.718976229762138E-2</v>
      </c>
    </row>
    <row r="352" spans="1:25" x14ac:dyDescent="0.25">
      <c r="A352" s="124" t="s">
        <v>95</v>
      </c>
      <c r="B352" s="134">
        <f>'[1]SCC x Ano'!B96</f>
        <v>4739837.0927630421</v>
      </c>
      <c r="C352" s="134">
        <f>'[1]SCC x Ano'!C96</f>
        <v>1381422.6197324523</v>
      </c>
      <c r="D352" s="134">
        <f>'[1]SCC x Ano'!D96</f>
        <v>21171719.464352738</v>
      </c>
      <c r="E352" s="134">
        <f>'[1]SCC x Ano'!E96</f>
        <v>3970331.2593847755</v>
      </c>
      <c r="F352" s="134">
        <f>'[1]SCC x Ano'!F96</f>
        <v>15701431.523964282</v>
      </c>
      <c r="G352" s="134">
        <f>'[1]SCC x Ano'!G96</f>
        <v>2768137.0226715421</v>
      </c>
      <c r="H352" s="134">
        <f>'[1]SCC x Ano'!H96</f>
        <v>1208214.576013007</v>
      </c>
      <c r="I352" s="134">
        <f>'[1]SCC x Ano'!I96</f>
        <v>1400478.7784523556</v>
      </c>
      <c r="J352" s="134">
        <f>'[1]SCC x Ano'!J96</f>
        <v>461643.28258189542</v>
      </c>
      <c r="K352" s="134">
        <f>'[1]SCC x Ano'!K96</f>
        <v>11784298.001658425</v>
      </c>
      <c r="L352" s="154">
        <f t="shared" si="10"/>
        <v>64587513.621574514</v>
      </c>
      <c r="N352" s="124" t="s">
        <v>95</v>
      </c>
      <c r="O352" s="21">
        <f>B352/'Total x Ano'!$L$30</f>
        <v>7.3386275875771886E-2</v>
      </c>
      <c r="P352" s="21">
        <f>C352/'Total x Ano'!$L$30</f>
        <v>2.1388385188913794E-2</v>
      </c>
      <c r="Q352" s="21">
        <f>D352/'Total x Ano'!$L$30</f>
        <v>0.3277989548939787</v>
      </c>
      <c r="R352" s="21">
        <f>E352/'Total x Ano'!$L$30</f>
        <v>6.1472118011035255E-2</v>
      </c>
      <c r="S352" s="21">
        <f>F352/'Total x Ano'!$L$30</f>
        <v>0.24310320437415706</v>
      </c>
      <c r="T352" s="21">
        <f>G352/'Total x Ano'!$L$30</f>
        <v>4.285870236297324E-2</v>
      </c>
      <c r="U352" s="21">
        <f>H352/'Total x Ano'!$L$30</f>
        <v>1.8706627771616535E-2</v>
      </c>
      <c r="V352" s="21">
        <f>I352/'Total x Ano'!$L$30</f>
        <v>2.1683429194347344E-2</v>
      </c>
      <c r="W352" s="21">
        <f>J352/'Total x Ano'!$L$30</f>
        <v>7.1475623800401292E-3</v>
      </c>
      <c r="X352" s="21">
        <f>K352/'Total x Ano'!$L$30</f>
        <v>0.18245473994716607</v>
      </c>
      <c r="Y352" s="21">
        <f>L352/'Total x Ano'!$L$30</f>
        <v>1</v>
      </c>
    </row>
    <row r="355" spans="1:25" x14ac:dyDescent="0.25">
      <c r="A355" s="124"/>
      <c r="B355" s="124">
        <v>2018</v>
      </c>
      <c r="C355" s="124">
        <v>2018</v>
      </c>
      <c r="D355" s="124">
        <v>2018</v>
      </c>
      <c r="E355" s="124">
        <v>2018</v>
      </c>
      <c r="F355" s="124">
        <v>2018</v>
      </c>
      <c r="G355" s="124">
        <v>2018</v>
      </c>
      <c r="H355" s="124">
        <v>2018</v>
      </c>
      <c r="I355" s="124">
        <v>2018</v>
      </c>
      <c r="J355" s="124">
        <v>2018</v>
      </c>
      <c r="K355" s="124">
        <v>2018</v>
      </c>
      <c r="L355" s="124">
        <v>2018</v>
      </c>
      <c r="N355" s="124"/>
      <c r="O355" s="16">
        <v>2018</v>
      </c>
      <c r="P355" s="16">
        <v>2018</v>
      </c>
      <c r="Q355" s="16">
        <v>2018</v>
      </c>
      <c r="R355" s="16">
        <v>2018</v>
      </c>
      <c r="S355" s="16">
        <v>2018</v>
      </c>
      <c r="T355" s="16">
        <v>2018</v>
      </c>
      <c r="U355" s="16">
        <v>2018</v>
      </c>
      <c r="V355" s="16">
        <v>2018</v>
      </c>
      <c r="W355" s="16">
        <v>2018</v>
      </c>
      <c r="X355" s="16">
        <v>2018</v>
      </c>
      <c r="Y355" s="16">
        <v>2018</v>
      </c>
    </row>
    <row r="356" spans="1:25" x14ac:dyDescent="0.25">
      <c r="A356" s="124"/>
      <c r="B356" s="124" t="s">
        <v>780</v>
      </c>
      <c r="C356" s="124" t="s">
        <v>782</v>
      </c>
      <c r="D356" s="124" t="s">
        <v>23</v>
      </c>
      <c r="E356" s="124" t="s">
        <v>787</v>
      </c>
      <c r="F356" s="124" t="s">
        <v>788</v>
      </c>
      <c r="G356" s="124" t="s">
        <v>791</v>
      </c>
      <c r="H356" s="124" t="s">
        <v>25</v>
      </c>
      <c r="I356" s="124" t="s">
        <v>24</v>
      </c>
      <c r="J356" s="124" t="s">
        <v>35</v>
      </c>
      <c r="K356" s="124" t="s">
        <v>795</v>
      </c>
      <c r="L356" s="156" t="s">
        <v>935</v>
      </c>
      <c r="N356" s="124"/>
      <c r="O356" s="124" t="s">
        <v>780</v>
      </c>
      <c r="P356" s="124" t="s">
        <v>782</v>
      </c>
      <c r="Q356" s="124" t="s">
        <v>23</v>
      </c>
      <c r="R356" s="124" t="s">
        <v>787</v>
      </c>
      <c r="S356" s="124" t="s">
        <v>788</v>
      </c>
      <c r="T356" s="124" t="s">
        <v>791</v>
      </c>
      <c r="U356" s="124" t="s">
        <v>25</v>
      </c>
      <c r="V356" s="124" t="s">
        <v>24</v>
      </c>
      <c r="W356" s="124" t="s">
        <v>35</v>
      </c>
      <c r="X356" s="124" t="s">
        <v>795</v>
      </c>
      <c r="Y356" s="124" t="s">
        <v>935</v>
      </c>
    </row>
    <row r="357" spans="1:25" x14ac:dyDescent="0.25">
      <c r="A357" s="124" t="s">
        <v>529</v>
      </c>
      <c r="B357" s="134">
        <f>'[1]SCC x Ano'!B101</f>
        <v>20061.802705751623</v>
      </c>
      <c r="C357" s="134">
        <f>'[1]SCC x Ano'!C101</f>
        <v>1709.1044296705829</v>
      </c>
      <c r="D357" s="134">
        <f>'[1]SCC x Ano'!D101</f>
        <v>87917.202433290047</v>
      </c>
      <c r="E357" s="134">
        <f>'[1]SCC x Ano'!E101</f>
        <v>1564.2640878931049</v>
      </c>
      <c r="F357" s="134">
        <f>'[1]SCC x Ano'!F101</f>
        <v>47406.582702673972</v>
      </c>
      <c r="G357" s="134">
        <f>'[1]SCC x Ano'!G101</f>
        <v>9232.762696349153</v>
      </c>
      <c r="H357" s="134">
        <f>'[1]SCC x Ano'!H101</f>
        <v>3474.627814313928</v>
      </c>
      <c r="I357" s="134">
        <f>'[1]SCC x Ano'!I101</f>
        <v>3474.0049547755589</v>
      </c>
      <c r="J357" s="134">
        <f>'[1]SCC x Ano'!J101</f>
        <v>1138.8779409215254</v>
      </c>
      <c r="K357" s="134">
        <f>'[1]SCC x Ano'!K101</f>
        <v>15355.418279670674</v>
      </c>
      <c r="L357" s="154">
        <f>SUM(B357:K357)</f>
        <v>191334.64804531017</v>
      </c>
      <c r="N357" s="124" t="s">
        <v>529</v>
      </c>
      <c r="O357" s="21">
        <f>B357/'Total x Ano'!$M$30</f>
        <v>3.160238858143332E-4</v>
      </c>
      <c r="P357" s="21">
        <f>C357/'Total x Ano'!$M$30</f>
        <v>2.692269638222183E-5</v>
      </c>
      <c r="Q357" s="21">
        <f>D357/'Total x Ano'!$M$30</f>
        <v>1.3849172155864212E-3</v>
      </c>
      <c r="R357" s="21">
        <f>E357/'Total x Ano'!$M$30</f>
        <v>2.4641096453115172E-5</v>
      </c>
      <c r="S357" s="21">
        <f>F357/'Total x Ano'!$M$30</f>
        <v>7.467729943621879E-4</v>
      </c>
      <c r="T357" s="21">
        <f>G357/'Total x Ano'!$M$30</f>
        <v>1.4543925024571036E-4</v>
      </c>
      <c r="U357" s="21">
        <f>H357/'Total x Ano'!$M$30</f>
        <v>5.4734133305141158E-5</v>
      </c>
      <c r="V357" s="21">
        <f>I357/'Total x Ano'!$M$30</f>
        <v>5.472432169974761E-5</v>
      </c>
      <c r="W357" s="21">
        <f>J357/'Total x Ano'!$M$30</f>
        <v>1.7940193991393493E-5</v>
      </c>
      <c r="X357" s="21">
        <f>K357/'Total x Ano'!$M$30</f>
        <v>2.418864856872872E-4</v>
      </c>
      <c r="Y357" s="21">
        <f>L357/'Total x Ano'!$M$30</f>
        <v>3.0140022735275591E-3</v>
      </c>
    </row>
    <row r="358" spans="1:25" x14ac:dyDescent="0.25">
      <c r="A358" s="124" t="s">
        <v>530</v>
      </c>
      <c r="B358" s="134">
        <f>'[1]SCC x Ano'!B102</f>
        <v>6519.986415969548</v>
      </c>
      <c r="C358" s="134">
        <f>'[1]SCC x Ano'!C102</f>
        <v>336.21490555591447</v>
      </c>
      <c r="D358" s="134">
        <f>'[1]SCC x Ano'!D102</f>
        <v>27602.808081496878</v>
      </c>
      <c r="E358" s="134">
        <f>'[1]SCC x Ano'!E102</f>
        <v>0</v>
      </c>
      <c r="F358" s="134">
        <f>'[1]SCC x Ano'!F102</f>
        <v>14386.669874259293</v>
      </c>
      <c r="G358" s="134">
        <f>'[1]SCC x Ano'!G102</f>
        <v>1723.4246716568559</v>
      </c>
      <c r="H358" s="134">
        <f>'[1]SCC x Ano'!H102</f>
        <v>567.00883320160324</v>
      </c>
      <c r="I358" s="134">
        <f>'[1]SCC x Ano'!I102</f>
        <v>1308.4595033446337</v>
      </c>
      <c r="J358" s="134">
        <f>'[1]SCC x Ano'!J102</f>
        <v>14750.707850171808</v>
      </c>
      <c r="K358" s="134">
        <f>'[1]SCC x Ano'!K102</f>
        <v>11586.375020908914</v>
      </c>
      <c r="L358" s="154">
        <f t="shared" ref="L358:L384" si="11">SUM(B358:K358)</f>
        <v>78781.655156565452</v>
      </c>
      <c r="N358" s="124" t="s">
        <v>530</v>
      </c>
      <c r="O358" s="21">
        <f>B358/'Total x Ano'!$M$30</f>
        <v>1.0270619609077486E-4</v>
      </c>
      <c r="P358" s="21">
        <f>C358/'Total x Ano'!$M$30</f>
        <v>5.2962309758941657E-6</v>
      </c>
      <c r="Q358" s="21">
        <f>D358/'Total x Ano'!$M$30</f>
        <v>4.3481370030625606E-4</v>
      </c>
      <c r="R358" s="21">
        <f>E358/'Total x Ano'!$M$30</f>
        <v>0</v>
      </c>
      <c r="S358" s="21">
        <f>F358/'Total x Ano'!$M$30</f>
        <v>2.2662626007621722E-4</v>
      </c>
      <c r="T358" s="21">
        <f>G358/'Total x Ano'!$M$30</f>
        <v>2.7148276235871079E-5</v>
      </c>
      <c r="U358" s="21">
        <f>H358/'Total x Ano'!$M$30</f>
        <v>8.9318162174952166E-6</v>
      </c>
      <c r="V358" s="21">
        <f>I358/'Total x Ano'!$M$30</f>
        <v>2.0611530416412374E-5</v>
      </c>
      <c r="W358" s="21">
        <f>J358/'Total x Ano'!$M$30</f>
        <v>2.3236077443762479E-4</v>
      </c>
      <c r="X358" s="21">
        <f>K358/'Total x Ano'!$M$30</f>
        <v>1.8251456812303342E-4</v>
      </c>
      <c r="Y358" s="21">
        <f>L358/'Total x Ano'!$M$30</f>
        <v>1.2410093528795792E-3</v>
      </c>
    </row>
    <row r="359" spans="1:25" x14ac:dyDescent="0.25">
      <c r="A359" s="124" t="s">
        <v>531</v>
      </c>
      <c r="B359" s="134">
        <f>'[1]SCC x Ano'!B103</f>
        <v>73332.345094196469</v>
      </c>
      <c r="C359" s="134">
        <f>'[1]SCC x Ano'!C103</f>
        <v>38677.770692546932</v>
      </c>
      <c r="D359" s="134">
        <f>'[1]SCC x Ano'!D103</f>
        <v>150048.86259218113</v>
      </c>
      <c r="E359" s="134">
        <f>'[1]SCC x Ano'!E103</f>
        <v>12092.330526006936</v>
      </c>
      <c r="F359" s="134">
        <f>'[1]SCC x Ano'!F103</f>
        <v>121446.69310099192</v>
      </c>
      <c r="G359" s="134">
        <f>'[1]SCC x Ano'!G103</f>
        <v>14981.33225357548</v>
      </c>
      <c r="H359" s="134">
        <f>'[1]SCC x Ano'!H103</f>
        <v>7287.3391284239142</v>
      </c>
      <c r="I359" s="134">
        <f>'[1]SCC x Ano'!I103</f>
        <v>7733.0769245949014</v>
      </c>
      <c r="J359" s="134">
        <f>'[1]SCC x Ano'!J103</f>
        <v>500.13657501844494</v>
      </c>
      <c r="K359" s="134">
        <f>'[1]SCC x Ano'!K103</f>
        <v>34389.55784349022</v>
      </c>
      <c r="L359" s="154">
        <f t="shared" si="11"/>
        <v>460489.44473102636</v>
      </c>
      <c r="N359" s="124" t="s">
        <v>531</v>
      </c>
      <c r="O359" s="21">
        <f>B359/'Total x Ano'!$M$30</f>
        <v>1.155169004124516E-3</v>
      </c>
      <c r="P359" s="21">
        <f>C359/'Total x Ano'!$M$30</f>
        <v>6.0927223580910358E-4</v>
      </c>
      <c r="Q359" s="21">
        <f>D359/'Total x Ano'!$M$30</f>
        <v>2.3636472411727593E-3</v>
      </c>
      <c r="R359" s="21">
        <f>E359/'Total x Ano'!$M$30</f>
        <v>1.9048464075884842E-4</v>
      </c>
      <c r="S359" s="21">
        <f>F359/'Total x Ano'!$M$30</f>
        <v>1.9130910833886755E-3</v>
      </c>
      <c r="T359" s="21">
        <f>G359/'Total x Ano'!$M$30</f>
        <v>2.359936892457415E-4</v>
      </c>
      <c r="U359" s="21">
        <f>H359/'Total x Ano'!$M$30</f>
        <v>1.1479393264849076E-4</v>
      </c>
      <c r="V359" s="21">
        <f>I359/'Total x Ano'!$M$30</f>
        <v>1.2181542480781139E-4</v>
      </c>
      <c r="W359" s="21">
        <f>J359/'Total x Ano'!$M$30</f>
        <v>7.8784098414987951E-6</v>
      </c>
      <c r="X359" s="21">
        <f>K359/'Total x Ano'!$M$30</f>
        <v>5.4172209050888426E-4</v>
      </c>
      <c r="Y359" s="21">
        <f>L359/'Total x Ano'!$M$30</f>
        <v>7.2538677523063299E-3</v>
      </c>
    </row>
    <row r="360" spans="1:25" x14ac:dyDescent="0.25">
      <c r="A360" s="124" t="s">
        <v>532</v>
      </c>
      <c r="B360" s="134">
        <f>'[1]SCC x Ano'!B104</f>
        <v>1786.604430431807</v>
      </c>
      <c r="C360" s="134">
        <f>'[1]SCC x Ano'!C104</f>
        <v>6331.1750767682015</v>
      </c>
      <c r="D360" s="134">
        <f>'[1]SCC x Ano'!D104</f>
        <v>39877.003918165203</v>
      </c>
      <c r="E360" s="134">
        <f>'[1]SCC x Ano'!E104</f>
        <v>201.4790359786949</v>
      </c>
      <c r="F360" s="134">
        <f>'[1]SCC x Ano'!F104</f>
        <v>11488.619916077198</v>
      </c>
      <c r="G360" s="134">
        <f>'[1]SCC x Ano'!G104</f>
        <v>3643.2614491476565</v>
      </c>
      <c r="H360" s="134">
        <f>'[1]SCC x Ano'!H104</f>
        <v>2256.1292856900491</v>
      </c>
      <c r="I360" s="134">
        <f>'[1]SCC x Ano'!I104</f>
        <v>845.3202369520551</v>
      </c>
      <c r="J360" s="134">
        <f>'[1]SCC x Ano'!J104</f>
        <v>336.70379468299234</v>
      </c>
      <c r="K360" s="134">
        <f>'[1]SCC x Ano'!K104</f>
        <v>2516.0808128254398</v>
      </c>
      <c r="L360" s="154">
        <f t="shared" si="11"/>
        <v>69282.377956719312</v>
      </c>
      <c r="N360" s="124" t="s">
        <v>532</v>
      </c>
      <c r="O360" s="21">
        <f>B360/'Total x Ano'!$M$30</f>
        <v>2.8143516452601355E-5</v>
      </c>
      <c r="P360" s="21">
        <f>C360/'Total x Ano'!$M$30</f>
        <v>9.9731942282411425E-5</v>
      </c>
      <c r="Q360" s="21">
        <f>D360/'Total x Ano'!$M$30</f>
        <v>6.2816317744162633E-4</v>
      </c>
      <c r="R360" s="21">
        <f>E360/'Total x Ano'!$M$30</f>
        <v>3.1738019157101218E-6</v>
      </c>
      <c r="S360" s="21">
        <f>F360/'Total x Ano'!$M$30</f>
        <v>1.8097467918382808E-4</v>
      </c>
      <c r="T360" s="21">
        <f>G360/'Total x Ano'!$M$30</f>
        <v>5.7390537484805006E-5</v>
      </c>
      <c r="U360" s="21">
        <f>H360/'Total x Ano'!$M$30</f>
        <v>3.5539714661777334E-5</v>
      </c>
      <c r="V360" s="21">
        <f>I360/'Total x Ano'!$M$30</f>
        <v>1.3315921303647013E-5</v>
      </c>
      <c r="W360" s="21">
        <f>J360/'Total x Ano'!$M$30</f>
        <v>5.3039322101220963E-6</v>
      </c>
      <c r="X360" s="21">
        <f>K360/'Total x Ano'!$M$30</f>
        <v>3.9634605481591047E-5</v>
      </c>
      <c r="Y360" s="21">
        <f>L360/'Total x Ano'!$M$30</f>
        <v>1.0913718284181202E-3</v>
      </c>
    </row>
    <row r="361" spans="1:25" x14ac:dyDescent="0.25">
      <c r="A361" s="124" t="s">
        <v>533</v>
      </c>
      <c r="B361" s="134">
        <f>'[1]SCC x Ano'!B105</f>
        <v>40597.543710612343</v>
      </c>
      <c r="C361" s="134">
        <f>'[1]SCC x Ano'!C105</f>
        <v>21265.584994038654</v>
      </c>
      <c r="D361" s="134">
        <f>'[1]SCC x Ano'!D105</f>
        <v>207122.7513375686</v>
      </c>
      <c r="E361" s="134">
        <f>'[1]SCC x Ano'!E105</f>
        <v>8276.9098746717482</v>
      </c>
      <c r="F361" s="134">
        <f>'[1]SCC x Ano'!F105</f>
        <v>138448.3974919719</v>
      </c>
      <c r="G361" s="134">
        <f>'[1]SCC x Ano'!G105</f>
        <v>37360.211092905338</v>
      </c>
      <c r="H361" s="134">
        <f>'[1]SCC x Ano'!H105</f>
        <v>11546.735276543173</v>
      </c>
      <c r="I361" s="134">
        <f>'[1]SCC x Ano'!I105</f>
        <v>8494.6214655855802</v>
      </c>
      <c r="J361" s="134">
        <f>'[1]SCC x Ano'!J105</f>
        <v>57824.920821665677</v>
      </c>
      <c r="K361" s="134">
        <f>'[1]SCC x Ano'!K105</f>
        <v>61884.972279553927</v>
      </c>
      <c r="L361" s="154">
        <f t="shared" si="11"/>
        <v>592822.64834511688</v>
      </c>
      <c r="N361" s="124" t="s">
        <v>533</v>
      </c>
      <c r="O361" s="21">
        <f>B361/'Total x Ano'!$M$30</f>
        <v>6.3951349268661262E-4</v>
      </c>
      <c r="P361" s="21">
        <f>C361/'Total x Ano'!$M$30</f>
        <v>3.349864866333449E-4</v>
      </c>
      <c r="Q361" s="21">
        <f>D361/'Total x Ano'!$M$30</f>
        <v>3.2627046371804095E-3</v>
      </c>
      <c r="R361" s="21">
        <f>E361/'Total x Ano'!$M$30</f>
        <v>1.3038216253511865E-4</v>
      </c>
      <c r="S361" s="21">
        <f>F361/'Total x Ano'!$M$30</f>
        <v>2.1809107188376729E-3</v>
      </c>
      <c r="T361" s="21">
        <f>G361/'Total x Ano'!$M$30</f>
        <v>5.8851735597214151E-4</v>
      </c>
      <c r="U361" s="21">
        <f>H361/'Total x Ano'!$M$30</f>
        <v>1.8189014238069689E-4</v>
      </c>
      <c r="V361" s="21">
        <f>I361/'Total x Ano'!$M$30</f>
        <v>1.338116680464895E-4</v>
      </c>
      <c r="W361" s="21">
        <f>J361/'Total x Ano'!$M$30</f>
        <v>9.1088804146846917E-4</v>
      </c>
      <c r="X361" s="21">
        <f>K361/'Total x Ano'!$M$30</f>
        <v>9.7484407060238851E-4</v>
      </c>
      <c r="Y361" s="21">
        <f>L361/'Total x Ano'!$M$30</f>
        <v>9.338448776343343E-3</v>
      </c>
    </row>
    <row r="362" spans="1:25" x14ac:dyDescent="0.25">
      <c r="A362" s="124" t="s">
        <v>534</v>
      </c>
      <c r="B362" s="134">
        <f>'[1]SCC x Ano'!B106</f>
        <v>1329.8139008622597</v>
      </c>
      <c r="C362" s="134">
        <f>'[1]SCC x Ano'!C106</f>
        <v>39.022106464767731</v>
      </c>
      <c r="D362" s="134">
        <f>'[1]SCC x Ano'!D106</f>
        <v>28169.29949013748</v>
      </c>
      <c r="E362" s="134">
        <f>'[1]SCC x Ano'!E106</f>
        <v>411.82305467290155</v>
      </c>
      <c r="F362" s="134">
        <f>'[1]SCC x Ano'!F106</f>
        <v>13436.016631611428</v>
      </c>
      <c r="G362" s="134">
        <f>'[1]SCC x Ano'!G106</f>
        <v>2674.1870743001678</v>
      </c>
      <c r="H362" s="134">
        <f>'[1]SCC x Ano'!H106</f>
        <v>1212.9763305087581</v>
      </c>
      <c r="I362" s="134">
        <f>'[1]SCC x Ano'!I106</f>
        <v>220.87909357636909</v>
      </c>
      <c r="J362" s="134">
        <f>'[1]SCC x Ano'!J106</f>
        <v>151.0167130939366</v>
      </c>
      <c r="K362" s="134">
        <f>'[1]SCC x Ano'!K106</f>
        <v>23846.142827997057</v>
      </c>
      <c r="L362" s="154">
        <f t="shared" si="11"/>
        <v>71491.177223225124</v>
      </c>
      <c r="N362" s="124" t="s">
        <v>534</v>
      </c>
      <c r="O362" s="21">
        <f>B362/'Total x Ano'!$M$30</f>
        <v>2.0947915923822898E-5</v>
      </c>
      <c r="P362" s="21">
        <f>C362/'Total x Ano'!$M$30</f>
        <v>6.146963908742362E-7</v>
      </c>
      <c r="Q362" s="21">
        <f>D362/'Total x Ano'!$M$30</f>
        <v>4.4373736578461872E-4</v>
      </c>
      <c r="R362" s="21">
        <f>E362/'Total x Ano'!$M$30</f>
        <v>6.4872496213087924E-6</v>
      </c>
      <c r="S362" s="21">
        <f>F362/'Total x Ano'!$M$30</f>
        <v>2.1165107882206989E-4</v>
      </c>
      <c r="T362" s="21">
        <f>G362/'Total x Ano'!$M$30</f>
        <v>4.2125177034689602E-5</v>
      </c>
      <c r="U362" s="21">
        <f>H362/'Total x Ano'!$M$30</f>
        <v>1.9107430124327257E-5</v>
      </c>
      <c r="V362" s="21">
        <f>I362/'Total x Ano'!$M$30</f>
        <v>3.4794016505375995E-6</v>
      </c>
      <c r="W362" s="21">
        <f>J362/'Total x Ano'!$M$30</f>
        <v>2.3788933225413306E-6</v>
      </c>
      <c r="X362" s="21">
        <f>K362/'Total x Ano'!$M$30</f>
        <v>3.7563676747886176E-4</v>
      </c>
      <c r="Y362" s="21">
        <f>L362/'Total x Ano'!$M$30</f>
        <v>1.126165976153652E-3</v>
      </c>
    </row>
    <row r="363" spans="1:25" x14ac:dyDescent="0.25">
      <c r="A363" s="124" t="s">
        <v>535</v>
      </c>
      <c r="B363" s="134">
        <f>'[1]SCC x Ano'!B107</f>
        <v>4327.9365934508351</v>
      </c>
      <c r="C363" s="134">
        <f>'[1]SCC x Ano'!C107</f>
        <v>3167.0920553801484</v>
      </c>
      <c r="D363" s="134">
        <f>'[1]SCC x Ano'!D107</f>
        <v>55319.293410868595</v>
      </c>
      <c r="E363" s="134">
        <f>'[1]SCC x Ano'!E107</f>
        <v>1267.207517662712</v>
      </c>
      <c r="F363" s="134">
        <f>'[1]SCC x Ano'!F107</f>
        <v>31033.227701111475</v>
      </c>
      <c r="G363" s="134">
        <f>'[1]SCC x Ano'!G107</f>
        <v>8085.7302700237633</v>
      </c>
      <c r="H363" s="134">
        <f>'[1]SCC x Ano'!H107</f>
        <v>1461.7599132344296</v>
      </c>
      <c r="I363" s="134">
        <f>'[1]SCC x Ano'!I107</f>
        <v>1149.5462947007886</v>
      </c>
      <c r="J363" s="134">
        <f>'[1]SCC x Ano'!J107</f>
        <v>131.55390264060995</v>
      </c>
      <c r="K363" s="134">
        <f>'[1]SCC x Ano'!K107</f>
        <v>11420.068159314047</v>
      </c>
      <c r="L363" s="154">
        <f t="shared" si="11"/>
        <v>117363.41581838741</v>
      </c>
      <c r="N363" s="124" t="s">
        <v>535</v>
      </c>
      <c r="O363" s="21">
        <f>B363/'Total x Ano'!$M$30</f>
        <v>6.817589425442106E-5</v>
      </c>
      <c r="P363" s="21">
        <f>C363/'Total x Ano'!$M$30</f>
        <v>4.9889671070585856E-5</v>
      </c>
      <c r="Q363" s="21">
        <f>D363/'Total x Ano'!$M$30</f>
        <v>8.7141810337880866E-4</v>
      </c>
      <c r="R363" s="21">
        <f>E363/'Total x Ano'!$M$30</f>
        <v>1.996170781552414E-5</v>
      </c>
      <c r="S363" s="21">
        <f>F363/'Total x Ano'!$M$30</f>
        <v>4.8885144327805424E-4</v>
      </c>
      <c r="T363" s="21">
        <f>G363/'Total x Ano'!$M$30</f>
        <v>1.2737060258532498E-4</v>
      </c>
      <c r="U363" s="21">
        <f>H363/'Total x Ano'!$M$30</f>
        <v>2.302639771128483E-5</v>
      </c>
      <c r="V363" s="21">
        <f>I363/'Total x Ano'!$M$30</f>
        <v>1.8108247414409076E-5</v>
      </c>
      <c r="W363" s="21">
        <f>J363/'Total x Ano'!$M$30</f>
        <v>2.0723050722957668E-6</v>
      </c>
      <c r="X363" s="21">
        <f>K363/'Total x Ano'!$M$30</f>
        <v>1.7989481647809634E-4</v>
      </c>
      <c r="Y363" s="21">
        <f>L363/'Total x Ano'!$M$30</f>
        <v>1.848769189058805E-3</v>
      </c>
    </row>
    <row r="364" spans="1:25" x14ac:dyDescent="0.25">
      <c r="A364" s="124" t="s">
        <v>536</v>
      </c>
      <c r="B364" s="134">
        <f>'[1]SCC x Ano'!B108</f>
        <v>33098.109432920006</v>
      </c>
      <c r="C364" s="134">
        <f>'[1]SCC x Ano'!C108</f>
        <v>5177.2978896489076</v>
      </c>
      <c r="D364" s="134">
        <f>'[1]SCC x Ano'!D108</f>
        <v>129073.74621406535</v>
      </c>
      <c r="E364" s="134">
        <f>'[1]SCC x Ano'!E108</f>
        <v>5574.4791663561582</v>
      </c>
      <c r="F364" s="134">
        <f>'[1]SCC x Ano'!F108</f>
        <v>81689.884281166014</v>
      </c>
      <c r="G364" s="134">
        <f>'[1]SCC x Ano'!G108</f>
        <v>13032.785704126638</v>
      </c>
      <c r="H364" s="134">
        <f>'[1]SCC x Ano'!H108</f>
        <v>4673.8709827919429</v>
      </c>
      <c r="I364" s="134">
        <f>'[1]SCC x Ano'!I108</f>
        <v>2414.1779286310707</v>
      </c>
      <c r="J364" s="134">
        <f>'[1]SCC x Ano'!J108</f>
        <v>3557.3344926758573</v>
      </c>
      <c r="K364" s="134">
        <f>'[1]SCC x Ano'!K108</f>
        <v>27803.236649519531</v>
      </c>
      <c r="L364" s="154">
        <f t="shared" si="11"/>
        <v>306094.92274190142</v>
      </c>
      <c r="N364" s="124" t="s">
        <v>536</v>
      </c>
      <c r="O364" s="21">
        <f>B364/'Total x Ano'!$M$30</f>
        <v>5.2137852761858952E-4</v>
      </c>
      <c r="P364" s="21">
        <f>C364/'Total x Ano'!$M$30</f>
        <v>8.1555472412063855E-5</v>
      </c>
      <c r="Q364" s="21">
        <f>D364/'Total x Ano'!$M$30</f>
        <v>2.0332363663155555E-3</v>
      </c>
      <c r="R364" s="21">
        <f>E364/'Total x Ano'!$M$30</f>
        <v>8.7812077178779947E-5</v>
      </c>
      <c r="S364" s="21">
        <f>F364/'Total x Ano'!$M$30</f>
        <v>1.2868212812628243E-3</v>
      </c>
      <c r="T364" s="21">
        <f>G364/'Total x Ano'!$M$30</f>
        <v>2.0529917682934781E-4</v>
      </c>
      <c r="U364" s="21">
        <f>H364/'Total x Ano'!$M$30</f>
        <v>7.3625231562729983E-5</v>
      </c>
      <c r="V364" s="21">
        <f>I364/'Total x Ano'!$M$30</f>
        <v>3.8029378577950934E-5</v>
      </c>
      <c r="W364" s="21">
        <f>J364/'Total x Ano'!$M$30</f>
        <v>5.6036971652327157E-5</v>
      </c>
      <c r="X364" s="21">
        <f>K364/'Total x Ano'!$M$30</f>
        <v>4.3797095470775413E-4</v>
      </c>
      <c r="Y364" s="21">
        <f>L364/'Total x Ano'!$M$30</f>
        <v>4.8217654381179226E-3</v>
      </c>
    </row>
    <row r="365" spans="1:25" x14ac:dyDescent="0.25">
      <c r="A365" s="124" t="s">
        <v>537</v>
      </c>
      <c r="B365" s="134">
        <f>'[1]SCC x Ano'!B109</f>
        <v>25072.146657811827</v>
      </c>
      <c r="C365" s="134">
        <f>'[1]SCC x Ano'!C109</f>
        <v>18356.023001568552</v>
      </c>
      <c r="D365" s="134">
        <f>'[1]SCC x Ano'!D109</f>
        <v>78828.09420634211</v>
      </c>
      <c r="E365" s="134">
        <f>'[1]SCC x Ano'!E109</f>
        <v>8758.2621900429076</v>
      </c>
      <c r="F365" s="134">
        <f>'[1]SCC x Ano'!F109</f>
        <v>67662.007857063669</v>
      </c>
      <c r="G365" s="134">
        <f>'[1]SCC x Ano'!G109</f>
        <v>9210.1845479170697</v>
      </c>
      <c r="H365" s="134">
        <f>'[1]SCC x Ano'!H109</f>
        <v>7712.849483157881</v>
      </c>
      <c r="I365" s="134">
        <f>'[1]SCC x Ano'!I109</f>
        <v>4344.655254200803</v>
      </c>
      <c r="J365" s="134">
        <f>'[1]SCC x Ano'!J109</f>
        <v>2657.0040989848826</v>
      </c>
      <c r="K365" s="134">
        <f>'[1]SCC x Ano'!K109</f>
        <v>28046.766704736256</v>
      </c>
      <c r="L365" s="154">
        <f t="shared" si="11"/>
        <v>250647.99400182595</v>
      </c>
      <c r="N365" s="124" t="s">
        <v>537</v>
      </c>
      <c r="O365" s="21">
        <f>B365/'Total x Ano'!$M$30</f>
        <v>3.9494941350594283E-4</v>
      </c>
      <c r="P365" s="21">
        <f>C365/'Total x Ano'!$M$30</f>
        <v>2.8915356222648282E-4</v>
      </c>
      <c r="Q365" s="21">
        <f>D365/'Total x Ano'!$M$30</f>
        <v>1.2417408847951901E-3</v>
      </c>
      <c r="R365" s="21">
        <f>E365/'Total x Ano'!$M$30</f>
        <v>1.3796467300939964E-4</v>
      </c>
      <c r="S365" s="21">
        <f>F365/'Total x Ano'!$M$30</f>
        <v>1.0658469210675097E-3</v>
      </c>
      <c r="T365" s="21">
        <f>G365/'Total x Ano'!$M$30</f>
        <v>1.4508358758135996E-4</v>
      </c>
      <c r="U365" s="21">
        <f>H365/'Total x Ano'!$M$30</f>
        <v>1.2149679169508636E-4</v>
      </c>
      <c r="V365" s="21">
        <f>I365/'Total x Ano'!$M$30</f>
        <v>6.8439255240136548E-5</v>
      </c>
      <c r="W365" s="21">
        <f>J365/'Total x Ano'!$M$30</f>
        <v>4.1854501925945193E-5</v>
      </c>
      <c r="X365" s="21">
        <f>K365/'Total x Ano'!$M$30</f>
        <v>4.418071660139347E-4</v>
      </c>
      <c r="Y365" s="21">
        <f>L365/'Total x Ano'!$M$30</f>
        <v>3.9483367570609879E-3</v>
      </c>
    </row>
    <row r="366" spans="1:25" x14ac:dyDescent="0.25">
      <c r="A366" s="124" t="s">
        <v>538</v>
      </c>
      <c r="B366" s="134">
        <f>'[1]SCC x Ano'!B110</f>
        <v>78117.846686366596</v>
      </c>
      <c r="C366" s="134">
        <f>'[1]SCC x Ano'!C110</f>
        <v>64840.491174260183</v>
      </c>
      <c r="D366" s="134">
        <f>'[1]SCC x Ano'!D110</f>
        <v>356726.02078652749</v>
      </c>
      <c r="E366" s="134">
        <f>'[1]SCC x Ano'!E110</f>
        <v>28732.21416961441</v>
      </c>
      <c r="F366" s="134">
        <f>'[1]SCC x Ano'!F110</f>
        <v>413299.74245025904</v>
      </c>
      <c r="G366" s="134">
        <f>'[1]SCC x Ano'!G110</f>
        <v>26659.617292802028</v>
      </c>
      <c r="H366" s="134">
        <f>'[1]SCC x Ano'!H110</f>
        <v>70799.081984037446</v>
      </c>
      <c r="I366" s="134">
        <f>'[1]SCC x Ano'!I110</f>
        <v>17611.062483788584</v>
      </c>
      <c r="J366" s="134">
        <f>'[1]SCC x Ano'!J110</f>
        <v>1717.5468619137455</v>
      </c>
      <c r="K366" s="134">
        <f>'[1]SCC x Ano'!K110</f>
        <v>171056.8269435995</v>
      </c>
      <c r="L366" s="154">
        <f t="shared" si="11"/>
        <v>1229560.4508331688</v>
      </c>
      <c r="N366" s="124" t="s">
        <v>538</v>
      </c>
      <c r="O366" s="21">
        <f>B366/'Total x Ano'!$M$30</f>
        <v>1.2305526987460716E-3</v>
      </c>
      <c r="P366" s="21">
        <f>C366/'Total x Ano'!$M$30</f>
        <v>1.0214009318875899E-3</v>
      </c>
      <c r="Q366" s="21">
        <f>D366/'Total x Ano'!$M$30</f>
        <v>5.619332664841865E-3</v>
      </c>
      <c r="R366" s="21">
        <f>E366/'Total x Ano'!$M$30</f>
        <v>4.5260468877644674E-4</v>
      </c>
      <c r="S366" s="21">
        <f>F366/'Total x Ano'!$M$30</f>
        <v>6.5105111704516945E-3</v>
      </c>
      <c r="T366" s="21">
        <f>G366/'Total x Ano'!$M$30</f>
        <v>4.1995607148398792E-4</v>
      </c>
      <c r="U366" s="21">
        <f>H366/'Total x Ano'!$M$30</f>
        <v>1.1152637342140986E-3</v>
      </c>
      <c r="V366" s="21">
        <f>I366/'Total x Ano'!$M$30</f>
        <v>2.7741855909341006E-4</v>
      </c>
      <c r="W366" s="21">
        <f>J366/'Total x Ano'!$M$30</f>
        <v>2.7055685938661019E-5</v>
      </c>
      <c r="X366" s="21">
        <f>K366/'Total x Ano'!$M$30</f>
        <v>2.6945755542839658E-3</v>
      </c>
      <c r="Y366" s="21">
        <f>L366/'Total x Ano'!$M$30</f>
        <v>1.9368671759717789E-2</v>
      </c>
    </row>
    <row r="367" spans="1:25" x14ac:dyDescent="0.25">
      <c r="A367" s="124" t="s">
        <v>539</v>
      </c>
      <c r="B367" s="134">
        <f>'[1]SCC x Ano'!B111</f>
        <v>24717.099759808349</v>
      </c>
      <c r="C367" s="134">
        <f>'[1]SCC x Ano'!C111</f>
        <v>7940.8088100806963</v>
      </c>
      <c r="D367" s="134">
        <f>'[1]SCC x Ano'!D111</f>
        <v>344631.3903726032</v>
      </c>
      <c r="E367" s="134">
        <f>'[1]SCC x Ano'!E111</f>
        <v>3218.8239559453145</v>
      </c>
      <c r="F367" s="134">
        <f>'[1]SCC x Ano'!F111</f>
        <v>74447.19889509333</v>
      </c>
      <c r="G367" s="134">
        <f>'[1]SCC x Ano'!G111</f>
        <v>26047.195072693277</v>
      </c>
      <c r="H367" s="134">
        <f>'[1]SCC x Ano'!H111</f>
        <v>9067.4574994494706</v>
      </c>
      <c r="I367" s="134">
        <f>'[1]SCC x Ano'!I111</f>
        <v>2385.6027892251241</v>
      </c>
      <c r="J367" s="134">
        <f>'[1]SCC x Ano'!J111</f>
        <v>2956.4589383010102</v>
      </c>
      <c r="K367" s="134">
        <f>'[1]SCC x Ano'!K111</f>
        <v>89285.314099512078</v>
      </c>
      <c r="L367" s="154">
        <f t="shared" si="11"/>
        <v>584697.35019271192</v>
      </c>
      <c r="N367" s="124" t="s">
        <v>539</v>
      </c>
      <c r="O367" s="21">
        <f>B367/'Total x Ano'!$M$30</f>
        <v>3.8935653125108863E-4</v>
      </c>
      <c r="P367" s="21">
        <f>C367/'Total x Ano'!$M$30</f>
        <v>1.2508772484094539E-4</v>
      </c>
      <c r="Q367" s="21">
        <f>D367/'Total x Ano'!$M$30</f>
        <v>5.428811795059771E-3</v>
      </c>
      <c r="R367" s="21">
        <f>E367/'Total x Ano'!$M$30</f>
        <v>5.0704578707598831E-5</v>
      </c>
      <c r="S367" s="21">
        <f>F367/'Total x Ano'!$M$30</f>
        <v>1.172730757444585E-3</v>
      </c>
      <c r="T367" s="21">
        <f>G367/'Total x Ano'!$M$30</f>
        <v>4.1030888012254951E-4</v>
      </c>
      <c r="U367" s="21">
        <f>H367/'Total x Ano'!$M$30</f>
        <v>1.4283527734079471E-4</v>
      </c>
      <c r="V367" s="21">
        <f>I367/'Total x Ano'!$M$30</f>
        <v>3.7579248212040969E-5</v>
      </c>
      <c r="W367" s="21">
        <f>J367/'Total x Ano'!$M$30</f>
        <v>4.6571669337797866E-5</v>
      </c>
      <c r="X367" s="21">
        <f>K367/'Total x Ano'!$M$30</f>
        <v>1.4064684177056332E-3</v>
      </c>
      <c r="Y367" s="21">
        <f>L367/'Total x Ano'!$M$30</f>
        <v>9.2104548800228062E-3</v>
      </c>
    </row>
    <row r="368" spans="1:25" x14ac:dyDescent="0.25">
      <c r="A368" s="124" t="s">
        <v>540</v>
      </c>
      <c r="B368" s="134">
        <f>'[1]SCC x Ano'!B112</f>
        <v>23775.375408982203</v>
      </c>
      <c r="C368" s="134">
        <f>'[1]SCC x Ano'!C112</f>
        <v>12451.654226697909</v>
      </c>
      <c r="D368" s="134">
        <f>'[1]SCC x Ano'!D112</f>
        <v>127709.87539113349</v>
      </c>
      <c r="E368" s="134">
        <f>'[1]SCC x Ano'!E112</f>
        <v>10133.851602108234</v>
      </c>
      <c r="F368" s="134">
        <f>'[1]SCC x Ano'!F112</f>
        <v>65154.203387180904</v>
      </c>
      <c r="G368" s="134">
        <f>'[1]SCC x Ano'!G112</f>
        <v>16592.882872365273</v>
      </c>
      <c r="H368" s="134">
        <f>'[1]SCC x Ano'!H112</f>
        <v>5566.6543549100961</v>
      </c>
      <c r="I368" s="134">
        <f>'[1]SCC x Ano'!I112</f>
        <v>4991.5844044661844</v>
      </c>
      <c r="J368" s="134">
        <f>'[1]SCC x Ano'!J112</f>
        <v>113.56352068391456</v>
      </c>
      <c r="K368" s="134">
        <f>'[1]SCC x Ano'!K112</f>
        <v>41619.019549366276</v>
      </c>
      <c r="L368" s="154">
        <f t="shared" si="11"/>
        <v>308108.66471789451</v>
      </c>
      <c r="N368" s="124" t="s">
        <v>540</v>
      </c>
      <c r="O368" s="21">
        <f>B368/'Total x Ano'!$M$30</f>
        <v>3.7452200251610426E-4</v>
      </c>
      <c r="P368" s="21">
        <f>C368/'Total x Ano'!$M$30</f>
        <v>1.9614489342024023E-4</v>
      </c>
      <c r="Q368" s="21">
        <f>D368/'Total x Ano'!$M$30</f>
        <v>2.0117519681518677E-3</v>
      </c>
      <c r="R368" s="21">
        <f>E368/'Total x Ano'!$M$30</f>
        <v>1.596336684462507E-4</v>
      </c>
      <c r="S368" s="21">
        <f>F368/'Total x Ano'!$M$30</f>
        <v>1.026342688817848E-3</v>
      </c>
      <c r="T368" s="21">
        <f>G368/'Total x Ano'!$M$30</f>
        <v>2.6137966757511829E-4</v>
      </c>
      <c r="U368" s="21">
        <f>H368/'Total x Ano'!$M$30</f>
        <v>8.7688816704374015E-5</v>
      </c>
      <c r="V368" s="21">
        <f>I368/'Total x Ano'!$M$30</f>
        <v>7.8630017601428084E-5</v>
      </c>
      <c r="W368" s="21">
        <f>J368/'Total x Ano'!$M$30</f>
        <v>1.7889112768015576E-6</v>
      </c>
      <c r="X368" s="21">
        <f>K368/'Total x Ano'!$M$30</f>
        <v>6.5560430808157832E-4</v>
      </c>
      <c r="Y368" s="21">
        <f>L368/'Total x Ano'!$M$30</f>
        <v>4.8534869425916113E-3</v>
      </c>
    </row>
    <row r="369" spans="1:25" x14ac:dyDescent="0.25">
      <c r="A369" s="124" t="s">
        <v>541</v>
      </c>
      <c r="B369" s="134">
        <f>'[1]SCC x Ano'!B113</f>
        <v>79477.522704637609</v>
      </c>
      <c r="C369" s="134">
        <f>'[1]SCC x Ano'!C113</f>
        <v>31816.736463264129</v>
      </c>
      <c r="D369" s="134">
        <f>'[1]SCC x Ano'!D113</f>
        <v>324090.88209551974</v>
      </c>
      <c r="E369" s="134">
        <f>'[1]SCC x Ano'!E113</f>
        <v>14322.08416644944</v>
      </c>
      <c r="F369" s="134">
        <f>'[1]SCC x Ano'!F113</f>
        <v>401688.79178430472</v>
      </c>
      <c r="G369" s="134">
        <f>'[1]SCC x Ano'!G113</f>
        <v>42345.489456442461</v>
      </c>
      <c r="H369" s="134">
        <f>'[1]SCC x Ano'!H113</f>
        <v>33808.870411103766</v>
      </c>
      <c r="I369" s="134">
        <f>'[1]SCC x Ano'!I113</f>
        <v>11340.556676449451</v>
      </c>
      <c r="J369" s="134">
        <f>'[1]SCC x Ano'!J113</f>
        <v>2237.1289136139994</v>
      </c>
      <c r="K369" s="134">
        <f>'[1]SCC x Ano'!K113</f>
        <v>256847.79755326075</v>
      </c>
      <c r="L369" s="154">
        <f t="shared" si="11"/>
        <v>1197975.8602250461</v>
      </c>
      <c r="N369" s="124" t="s">
        <v>541</v>
      </c>
      <c r="O369" s="21">
        <f>B369/'Total x Ano'!$M$30</f>
        <v>1.2519710181785211E-3</v>
      </c>
      <c r="P369" s="21">
        <f>C369/'Total x Ano'!$M$30</f>
        <v>5.0119367828139582E-4</v>
      </c>
      <c r="Q369" s="21">
        <f>D369/'Total x Ano'!$M$30</f>
        <v>5.1052470916513196E-3</v>
      </c>
      <c r="R369" s="21">
        <f>E369/'Total x Ano'!$M$30</f>
        <v>2.2560887262357884E-4</v>
      </c>
      <c r="S369" s="21">
        <f>F369/'Total x Ano'!$M$30</f>
        <v>6.3276094740651869E-3</v>
      </c>
      <c r="T369" s="21">
        <f>G369/'Total x Ano'!$M$30</f>
        <v>6.6704803755737328E-4</v>
      </c>
      <c r="U369" s="21">
        <f>H369/'Total x Ano'!$M$30</f>
        <v>5.3257480192680162E-4</v>
      </c>
      <c r="V369" s="21">
        <f>I369/'Total x Ano'!$M$30</f>
        <v>1.7864231050192472E-4</v>
      </c>
      <c r="W369" s="21">
        <f>J369/'Total x Ano'!$M$30</f>
        <v>3.5240410979876909E-5</v>
      </c>
      <c r="X369" s="21">
        <f>K369/'Total x Ano'!$M$30</f>
        <v>4.0459992671727143E-3</v>
      </c>
      <c r="Y369" s="21">
        <f>L369/'Total x Ano'!$M$30</f>
        <v>1.8871134962938692E-2</v>
      </c>
    </row>
    <row r="370" spans="1:25" x14ac:dyDescent="0.25">
      <c r="A370" s="124" t="s">
        <v>542</v>
      </c>
      <c r="B370" s="134">
        <f>'[1]SCC x Ano'!B114</f>
        <v>14836.999389038232</v>
      </c>
      <c r="C370" s="134">
        <f>'[1]SCC x Ano'!C114</f>
        <v>2380.110146678373</v>
      </c>
      <c r="D370" s="134">
        <f>'[1]SCC x Ano'!D114</f>
        <v>84743.852453702508</v>
      </c>
      <c r="E370" s="134">
        <f>'[1]SCC x Ano'!E114</f>
        <v>10326.125713107247</v>
      </c>
      <c r="F370" s="134">
        <f>'[1]SCC x Ano'!F114</f>
        <v>61863.843955920136</v>
      </c>
      <c r="G370" s="134">
        <f>'[1]SCC x Ano'!G114</f>
        <v>15406.870653741116</v>
      </c>
      <c r="H370" s="134">
        <f>'[1]SCC x Ano'!H114</f>
        <v>10226.396671265491</v>
      </c>
      <c r="I370" s="134">
        <f>'[1]SCC x Ano'!I114</f>
        <v>1689.3327488512336</v>
      </c>
      <c r="J370" s="134">
        <f>'[1]SCC x Ano'!J114</f>
        <v>82.184684605134777</v>
      </c>
      <c r="K370" s="134">
        <f>'[1]SCC x Ano'!K114</f>
        <v>24873.089149990938</v>
      </c>
      <c r="L370" s="154">
        <f t="shared" si="11"/>
        <v>226428.80556690041</v>
      </c>
      <c r="N370" s="124" t="s">
        <v>542</v>
      </c>
      <c r="O370" s="21">
        <f>B370/'Total x Ano'!$M$30</f>
        <v>2.33720083360429E-4</v>
      </c>
      <c r="P370" s="21">
        <f>C370/'Total x Ano'!$M$30</f>
        <v>3.7492725267594116E-5</v>
      </c>
      <c r="Q370" s="21">
        <f>D370/'Total x Ano'!$M$30</f>
        <v>1.3349289664591096E-3</v>
      </c>
      <c r="R370" s="21">
        <f>E370/'Total x Ano'!$M$30</f>
        <v>1.6266246962581688E-4</v>
      </c>
      <c r="S370" s="21">
        <f>F370/'Total x Ano'!$M$30</f>
        <v>9.7451124632764985E-4</v>
      </c>
      <c r="T370" s="21">
        <f>G370/'Total x Ano'!$M$30</f>
        <v>2.4269699007847294E-4</v>
      </c>
      <c r="U370" s="21">
        <f>H370/'Total x Ano'!$M$30</f>
        <v>1.6109148621053606E-4</v>
      </c>
      <c r="V370" s="21">
        <f>I370/'Total x Ano'!$M$30</f>
        <v>2.6611242646321011E-5</v>
      </c>
      <c r="W370" s="21">
        <f>J370/'Total x Ano'!$M$30</f>
        <v>1.2946156317195741E-6</v>
      </c>
      <c r="X370" s="21">
        <f>K370/'Total x Ano'!$M$30</f>
        <v>3.9181375675341983E-4</v>
      </c>
      <c r="Y370" s="21">
        <f>L370/'Total x Ano'!$M$30</f>
        <v>3.5668235823610689E-3</v>
      </c>
    </row>
    <row r="371" spans="1:25" x14ac:dyDescent="0.25">
      <c r="A371" s="124" t="s">
        <v>543</v>
      </c>
      <c r="B371" s="134">
        <f>'[1]SCC x Ano'!B115</f>
        <v>30969.246452944706</v>
      </c>
      <c r="C371" s="134">
        <f>'[1]SCC x Ano'!C115</f>
        <v>2291.8645477037044</v>
      </c>
      <c r="D371" s="134">
        <f>'[1]SCC x Ano'!D115</f>
        <v>75475.899387288155</v>
      </c>
      <c r="E371" s="134">
        <f>'[1]SCC x Ano'!E115</f>
        <v>6762.8153355914219</v>
      </c>
      <c r="F371" s="134">
        <f>'[1]SCC x Ano'!F115</f>
        <v>52732.180921173785</v>
      </c>
      <c r="G371" s="134">
        <f>'[1]SCC x Ano'!G115</f>
        <v>10084.062866860775</v>
      </c>
      <c r="H371" s="134">
        <f>'[1]SCC x Ano'!H115</f>
        <v>5673.3178590784619</v>
      </c>
      <c r="I371" s="134">
        <f>'[1]SCC x Ano'!I115</f>
        <v>1139.6614177961826</v>
      </c>
      <c r="J371" s="134">
        <f>'[1]SCC x Ano'!J115</f>
        <v>64.942857788092965</v>
      </c>
      <c r="K371" s="134">
        <f>'[1]SCC x Ano'!K115</f>
        <v>42287.735674163312</v>
      </c>
      <c r="L371" s="154">
        <f t="shared" si="11"/>
        <v>227481.7273203886</v>
      </c>
      <c r="N371" s="124" t="s">
        <v>543</v>
      </c>
      <c r="O371" s="21">
        <f>B371/'Total x Ano'!$M$30</f>
        <v>4.8784357758614825E-4</v>
      </c>
      <c r="P371" s="21">
        <f>C371/'Total x Ano'!$M$30</f>
        <v>3.6102634979945504E-5</v>
      </c>
      <c r="Q371" s="21">
        <f>D371/'Total x Ano'!$M$30</f>
        <v>1.1889353793148481E-3</v>
      </c>
      <c r="R371" s="21">
        <f>E371/'Total x Ano'!$M$30</f>
        <v>1.0653136274666069E-4</v>
      </c>
      <c r="S371" s="21">
        <f>F371/'Total x Ano'!$M$30</f>
        <v>8.3066457020814551E-4</v>
      </c>
      <c r="T371" s="21">
        <f>G371/'Total x Ano'!$M$30</f>
        <v>1.5884937055371027E-4</v>
      </c>
      <c r="U371" s="21">
        <f>H371/'Total x Ano'!$M$30</f>
        <v>8.9369035354525342E-5</v>
      </c>
      <c r="V371" s="21">
        <f>I371/'Total x Ano'!$M$30</f>
        <v>1.7952535724088528E-5</v>
      </c>
      <c r="W371" s="21">
        <f>J371/'Total x Ano'!$M$30</f>
        <v>1.0230134637001879E-6</v>
      </c>
      <c r="X371" s="21">
        <f>K371/'Total x Ano'!$M$30</f>
        <v>6.6613827012699687E-4</v>
      </c>
      <c r="Y371" s="21">
        <f>L371/'Total x Ano'!$M$30</f>
        <v>3.5834097500587691E-3</v>
      </c>
    </row>
    <row r="372" spans="1:25" x14ac:dyDescent="0.25">
      <c r="A372" s="124" t="s">
        <v>544</v>
      </c>
      <c r="B372" s="134">
        <f>'[1]SCC x Ano'!B116</f>
        <v>81702.095369742281</v>
      </c>
      <c r="C372" s="134">
        <f>'[1]SCC x Ano'!C116</f>
        <v>59992.031574534049</v>
      </c>
      <c r="D372" s="134">
        <f>'[1]SCC x Ano'!D116</f>
        <v>414326.82911364664</v>
      </c>
      <c r="E372" s="134">
        <f>'[1]SCC x Ano'!E116</f>
        <v>41496.024742355701</v>
      </c>
      <c r="F372" s="134">
        <f>'[1]SCC x Ano'!F116</f>
        <v>341669.4397245493</v>
      </c>
      <c r="G372" s="134">
        <f>'[1]SCC x Ano'!G116</f>
        <v>58641.419358492407</v>
      </c>
      <c r="H372" s="134">
        <f>'[1]SCC x Ano'!H116</f>
        <v>17548.957127901922</v>
      </c>
      <c r="I372" s="134">
        <f>'[1]SCC x Ano'!I116</f>
        <v>18336.91614087671</v>
      </c>
      <c r="J372" s="134">
        <f>'[1]SCC x Ano'!J116</f>
        <v>10505.06550770489</v>
      </c>
      <c r="K372" s="134">
        <f>'[1]SCC x Ano'!K116</f>
        <v>303827.18418303673</v>
      </c>
      <c r="L372" s="154">
        <f t="shared" si="11"/>
        <v>1348045.9628428405</v>
      </c>
      <c r="N372" s="124" t="s">
        <v>544</v>
      </c>
      <c r="O372" s="21">
        <f>B372/'Total x Ano'!$M$30</f>
        <v>1.2870136366417749E-3</v>
      </c>
      <c r="P372" s="21">
        <f>C372/'Total x Ano'!$M$30</f>
        <v>9.4502549018912383E-4</v>
      </c>
      <c r="Q372" s="21">
        <f>D372/'Total x Ano'!$M$30</f>
        <v>6.5266903704564267E-3</v>
      </c>
      <c r="R372" s="21">
        <f>E372/'Total x Ano'!$M$30</f>
        <v>6.5366683030769306E-4</v>
      </c>
      <c r="S372" s="21">
        <f>F372/'Total x Ano'!$M$30</f>
        <v>5.3821536174713776E-3</v>
      </c>
      <c r="T372" s="21">
        <f>G372/'Total x Ano'!$M$30</f>
        <v>9.2374994845431169E-4</v>
      </c>
      <c r="U372" s="21">
        <f>H372/'Total x Ano'!$M$30</f>
        <v>2.7644024342631608E-4</v>
      </c>
      <c r="V372" s="21">
        <f>I372/'Total x Ano'!$M$30</f>
        <v>2.8885258108086434E-4</v>
      </c>
      <c r="W372" s="21">
        <f>J372/'Total x Ano'!$M$30</f>
        <v>1.6548122176115483E-4</v>
      </c>
      <c r="X372" s="21">
        <f>K372/'Total x Ano'!$M$30</f>
        <v>4.7860428481844687E-3</v>
      </c>
      <c r="Y372" s="21">
        <f>L372/'Total x Ano'!$M$30</f>
        <v>2.1235116787973508E-2</v>
      </c>
    </row>
    <row r="373" spans="1:25" x14ac:dyDescent="0.25">
      <c r="A373" s="124" t="s">
        <v>545</v>
      </c>
      <c r="B373" s="134">
        <f>'[1]SCC x Ano'!B117</f>
        <v>265058.68852065457</v>
      </c>
      <c r="C373" s="134">
        <f>'[1]SCC x Ano'!C117</f>
        <v>96343.339116080431</v>
      </c>
      <c r="D373" s="134">
        <f>'[1]SCC x Ano'!D117</f>
        <v>805618.95202019881</v>
      </c>
      <c r="E373" s="134">
        <f>'[1]SCC x Ano'!E117</f>
        <v>129450.15570730164</v>
      </c>
      <c r="F373" s="134">
        <f>'[1]SCC x Ano'!F117</f>
        <v>991899.58296187979</v>
      </c>
      <c r="G373" s="134">
        <f>'[1]SCC x Ano'!G117</f>
        <v>184121.63961420851</v>
      </c>
      <c r="H373" s="134">
        <f>'[1]SCC x Ano'!H117</f>
        <v>71615.668002791921</v>
      </c>
      <c r="I373" s="134">
        <f>'[1]SCC x Ano'!I117</f>
        <v>82371.138650118373</v>
      </c>
      <c r="J373" s="134">
        <f>'[1]SCC x Ano'!J117</f>
        <v>44944.316614384865</v>
      </c>
      <c r="K373" s="134">
        <f>'[1]SCC x Ano'!K117</f>
        <v>649361.99587410828</v>
      </c>
      <c r="L373" s="154">
        <f t="shared" si="11"/>
        <v>3320785.4770817268</v>
      </c>
      <c r="N373" s="124" t="s">
        <v>545</v>
      </c>
      <c r="O373" s="21">
        <f>B373/'Total x Ano'!$M$30</f>
        <v>4.1753414657563779E-3</v>
      </c>
      <c r="P373" s="21">
        <f>C373/'Total x Ano'!$M$30</f>
        <v>1.5176500759357398E-3</v>
      </c>
      <c r="Q373" s="21">
        <f>D373/'Total x Ano'!$M$30</f>
        <v>1.2690526142503782E-2</v>
      </c>
      <c r="R373" s="21">
        <f>E373/'Total x Ano'!$M$30</f>
        <v>2.0391657632124671E-3</v>
      </c>
      <c r="S373" s="21">
        <f>F373/'Total x Ano'!$M$30</f>
        <v>1.5624914926282332E-2</v>
      </c>
      <c r="T373" s="21">
        <f>G373/'Total x Ano'!$M$30</f>
        <v>2.9003792364435199E-3</v>
      </c>
      <c r="U373" s="21">
        <f>H373/'Total x Ano'!$M$30</f>
        <v>1.128127019260485E-3</v>
      </c>
      <c r="V373" s="21">
        <f>I373/'Total x Ano'!$M$30</f>
        <v>1.2975527522109756E-3</v>
      </c>
      <c r="W373" s="21">
        <f>J373/'Total x Ano'!$M$30</f>
        <v>7.0798610623737867E-4</v>
      </c>
      <c r="X373" s="21">
        <f>K373/'Total x Ano'!$M$30</f>
        <v>1.022908580281536E-2</v>
      </c>
      <c r="Y373" s="21">
        <f>L373/'Total x Ano'!$M$30</f>
        <v>5.2310729290658407E-2</v>
      </c>
    </row>
    <row r="374" spans="1:25" x14ac:dyDescent="0.25">
      <c r="A374" s="124" t="s">
        <v>546</v>
      </c>
      <c r="B374" s="134">
        <f>'[1]SCC x Ano'!B118</f>
        <v>47791.49363746911</v>
      </c>
      <c r="C374" s="134">
        <f>'[1]SCC x Ano'!C118</f>
        <v>7671.4079383421586</v>
      </c>
      <c r="D374" s="134">
        <f>'[1]SCC x Ano'!D118</f>
        <v>206558.20364803053</v>
      </c>
      <c r="E374" s="134">
        <f>'[1]SCC x Ano'!E118</f>
        <v>11161.345275387699</v>
      </c>
      <c r="F374" s="134">
        <f>'[1]SCC x Ano'!F118</f>
        <v>252599.00376062823</v>
      </c>
      <c r="G374" s="134">
        <f>'[1]SCC x Ano'!G118</f>
        <v>31700.842328482569</v>
      </c>
      <c r="H374" s="134">
        <f>'[1]SCC x Ano'!H118</f>
        <v>11954.056690261736</v>
      </c>
      <c r="I374" s="134">
        <f>'[1]SCC x Ano'!I118</f>
        <v>54063.546420680497</v>
      </c>
      <c r="J374" s="134">
        <f>'[1]SCC x Ano'!J118</f>
        <v>5778.698153002073</v>
      </c>
      <c r="K374" s="134">
        <f>'[1]SCC x Ano'!K118</f>
        <v>94405.90131422675</v>
      </c>
      <c r="L374" s="154">
        <f t="shared" si="11"/>
        <v>723684.49916651135</v>
      </c>
      <c r="N374" s="124" t="s">
        <v>546</v>
      </c>
      <c r="O374" s="21">
        <f>B374/'Total x Ano'!$M$30</f>
        <v>7.5283631036078015E-4</v>
      </c>
      <c r="P374" s="21">
        <f>C374/'Total x Ano'!$M$30</f>
        <v>1.2084398306074271E-4</v>
      </c>
      <c r="Q374" s="21">
        <f>D374/'Total x Ano'!$M$30</f>
        <v>3.2538115901700241E-3</v>
      </c>
      <c r="R374" s="21">
        <f>E374/'Total x Ano'!$M$30</f>
        <v>1.7581927988117555E-4</v>
      </c>
      <c r="S374" s="21">
        <f>F374/'Total x Ano'!$M$30</f>
        <v>3.9790700712243063E-3</v>
      </c>
      <c r="T374" s="21">
        <f>G374/'Total x Ano'!$M$30</f>
        <v>4.9936805396667459E-4</v>
      </c>
      <c r="U374" s="21">
        <f>H374/'Total x Ano'!$M$30</f>
        <v>1.883064798268738E-4</v>
      </c>
      <c r="V374" s="21">
        <f>I374/'Total x Ano'!$M$30</f>
        <v>8.516369277158099E-4</v>
      </c>
      <c r="W374" s="21">
        <f>J374/'Total x Ano'!$M$30</f>
        <v>9.1029040213632471E-5</v>
      </c>
      <c r="X374" s="21">
        <f>K374/'Total x Ano'!$M$30</f>
        <v>1.4871305542533816E-3</v>
      </c>
      <c r="Y374" s="21">
        <f>L374/'Total x Ano'!$M$30</f>
        <v>1.1399852290673401E-2</v>
      </c>
    </row>
    <row r="375" spans="1:25" x14ac:dyDescent="0.25">
      <c r="A375" s="124" t="s">
        <v>547</v>
      </c>
      <c r="B375" s="134">
        <f>'[1]SCC x Ano'!B119</f>
        <v>432563.38412403024</v>
      </c>
      <c r="C375" s="134">
        <f>'[1]SCC x Ano'!C119</f>
        <v>159669.45574685046</v>
      </c>
      <c r="D375" s="134">
        <f>'[1]SCC x Ano'!D119</f>
        <v>6076264.2887881519</v>
      </c>
      <c r="E375" s="134">
        <f>'[1]SCC x Ano'!E119</f>
        <v>509813.57104970916</v>
      </c>
      <c r="F375" s="134">
        <f>'[1]SCC x Ano'!F119</f>
        <v>1837959.4203616236</v>
      </c>
      <c r="G375" s="134">
        <f>'[1]SCC x Ano'!G119</f>
        <v>316423.03729936917</v>
      </c>
      <c r="H375" s="134">
        <f>'[1]SCC x Ano'!H119</f>
        <v>124879.29588833854</v>
      </c>
      <c r="I375" s="134">
        <f>'[1]SCC x Ano'!I119</f>
        <v>130689.06183932803</v>
      </c>
      <c r="J375" s="134">
        <f>'[1]SCC x Ano'!J119</f>
        <v>140141.44175685989</v>
      </c>
      <c r="K375" s="134">
        <f>'[1]SCC x Ano'!K119</f>
        <v>702949.23750196467</v>
      </c>
      <c r="L375" s="154">
        <f t="shared" si="11"/>
        <v>10431352.194356222</v>
      </c>
      <c r="N375" s="124" t="s">
        <v>547</v>
      </c>
      <c r="O375" s="21">
        <f>B375/'Total x Ano'!$M$30</f>
        <v>6.8139620111348585E-3</v>
      </c>
      <c r="P375" s="21">
        <f>C375/'Total x Ano'!$M$30</f>
        <v>2.5151957972606789E-3</v>
      </c>
      <c r="Q375" s="21">
        <f>D375/'Total x Ano'!$M$30</f>
        <v>9.5716455791242147E-2</v>
      </c>
      <c r="R375" s="21">
        <f>E375/'Total x Ano'!$M$30</f>
        <v>8.0308468848524928E-3</v>
      </c>
      <c r="S375" s="21">
        <f>F375/'Total x Ano'!$M$30</f>
        <v>2.8952486798467816E-2</v>
      </c>
      <c r="T375" s="21">
        <f>G375/'Total x Ano'!$M$30</f>
        <v>4.9844592370481043E-3</v>
      </c>
      <c r="U375" s="21">
        <f>H375/'Total x Ano'!$M$30</f>
        <v>1.9671632167470297E-3</v>
      </c>
      <c r="V375" s="21">
        <f>I375/'Total x Ano'!$M$30</f>
        <v>2.0586816529729588E-3</v>
      </c>
      <c r="W375" s="21">
        <f>J375/'Total x Ano'!$M$30</f>
        <v>2.2075804272030223E-3</v>
      </c>
      <c r="X375" s="21">
        <f>K375/'Total x Ano'!$M$30</f>
        <v>1.1073219731241025E-2</v>
      </c>
      <c r="Y375" s="21">
        <f>L375/'Total x Ano'!$M$30</f>
        <v>0.16432005154817006</v>
      </c>
    </row>
    <row r="376" spans="1:25" x14ac:dyDescent="0.25">
      <c r="A376" s="124" t="s">
        <v>548</v>
      </c>
      <c r="B376" s="134">
        <f>'[1]SCC x Ano'!B120</f>
        <v>1886043.4326649564</v>
      </c>
      <c r="C376" s="134">
        <f>'[1]SCC x Ano'!C120</f>
        <v>574249.04320460686</v>
      </c>
      <c r="D376" s="134">
        <f>'[1]SCC x Ano'!D120</f>
        <v>5844828.9441294475</v>
      </c>
      <c r="E376" s="134">
        <f>'[1]SCC x Ano'!E120</f>
        <v>2970194.4086695635</v>
      </c>
      <c r="F376" s="134">
        <f>'[1]SCC x Ano'!F120</f>
        <v>7231675.0932251122</v>
      </c>
      <c r="G376" s="134">
        <f>'[1]SCC x Ano'!G120</f>
        <v>1164937.2326518504</v>
      </c>
      <c r="H376" s="134">
        <f>'[1]SCC x Ano'!H120</f>
        <v>377960.24976631429</v>
      </c>
      <c r="I376" s="134">
        <f>'[1]SCC x Ano'!I120</f>
        <v>757006.43144555599</v>
      </c>
      <c r="J376" s="134">
        <f>'[1]SCC x Ano'!J120</f>
        <v>89204.163302008543</v>
      </c>
      <c r="K376" s="134">
        <f>'[1]SCC x Ano'!K120</f>
        <v>8043868.5890873754</v>
      </c>
      <c r="L376" s="154">
        <f t="shared" si="11"/>
        <v>28939967.588146791</v>
      </c>
      <c r="N376" s="124" t="s">
        <v>548</v>
      </c>
      <c r="O376" s="21">
        <f>B376/'Total x Ano'!$M$30</f>
        <v>2.970993101405104E-2</v>
      </c>
      <c r="P376" s="21">
        <f>C376/'Total x Ano'!$M$30</f>
        <v>9.0458677477998697E-3</v>
      </c>
      <c r="Q376" s="21">
        <f>D376/'Total x Ano'!$M$30</f>
        <v>9.2070766617314892E-2</v>
      </c>
      <c r="R376" s="21">
        <f>E376/'Total x Ano'!$M$30</f>
        <v>4.6788037566666621E-2</v>
      </c>
      <c r="S376" s="21">
        <f>F376/'Total x Ano'!$M$30</f>
        <v>0.11391708399427744</v>
      </c>
      <c r="T376" s="21">
        <f>G376/'Total x Ano'!$M$30</f>
        <v>1.8350693424319612E-2</v>
      </c>
      <c r="U376" s="21">
        <f>H376/'Total x Ano'!$M$30</f>
        <v>5.9538252153313424E-3</v>
      </c>
      <c r="V376" s="21">
        <f>I376/'Total x Ano'!$M$30</f>
        <v>1.1924756591454243E-2</v>
      </c>
      <c r="W376" s="21">
        <f>J376/'Total x Ano'!$M$30</f>
        <v>1.4051900883979363E-3</v>
      </c>
      <c r="X376" s="21">
        <f>K376/'Total x Ano'!$M$30</f>
        <v>0.12671117574964763</v>
      </c>
      <c r="Y376" s="21">
        <f>L376/'Total x Ano'!$M$30</f>
        <v>0.45587732800926062</v>
      </c>
    </row>
    <row r="377" spans="1:25" x14ac:dyDescent="0.25">
      <c r="A377" s="124" t="s">
        <v>549</v>
      </c>
      <c r="B377" s="134">
        <f>'[1]SCC x Ano'!B121</f>
        <v>282238.63257525896</v>
      </c>
      <c r="C377" s="134">
        <f>'[1]SCC x Ano'!C121</f>
        <v>92539.298266225611</v>
      </c>
      <c r="D377" s="134">
        <f>'[1]SCC x Ano'!D121</f>
        <v>772560.3097612476</v>
      </c>
      <c r="E377" s="134">
        <f>'[1]SCC x Ano'!E121</f>
        <v>189637.19586210765</v>
      </c>
      <c r="F377" s="134">
        <f>'[1]SCC x Ano'!F121</f>
        <v>1195059.228343966</v>
      </c>
      <c r="G377" s="134">
        <f>'[1]SCC x Ano'!G121</f>
        <v>157659.76856656614</v>
      </c>
      <c r="H377" s="134">
        <f>'[1]SCC x Ano'!H121</f>
        <v>69006.565093885118</v>
      </c>
      <c r="I377" s="134">
        <f>'[1]SCC x Ano'!I121</f>
        <v>66166.289642978576</v>
      </c>
      <c r="J377" s="134">
        <f>'[1]SCC x Ano'!J121</f>
        <v>36522.984435518185</v>
      </c>
      <c r="K377" s="134">
        <f>'[1]SCC x Ano'!K121</f>
        <v>531426.56037398172</v>
      </c>
      <c r="L377" s="154">
        <f t="shared" si="11"/>
        <v>3392816.8329217359</v>
      </c>
      <c r="N377" s="124" t="s">
        <v>549</v>
      </c>
      <c r="O377" s="21">
        <f>B377/'Total x Ano'!$M$30</f>
        <v>4.4459688245157367E-3</v>
      </c>
      <c r="P377" s="21">
        <f>C377/'Total x Ano'!$M$30</f>
        <v>1.4577268582269482E-3</v>
      </c>
      <c r="Q377" s="21">
        <f>D377/'Total x Ano'!$M$30</f>
        <v>1.2169769322209437E-2</v>
      </c>
      <c r="R377" s="21">
        <f>E377/'Total x Ano'!$M$30</f>
        <v>2.9872631293545436E-3</v>
      </c>
      <c r="S377" s="21">
        <f>F377/'Total x Ano'!$M$30</f>
        <v>1.8825190669992144E-2</v>
      </c>
      <c r="T377" s="21">
        <f>G377/'Total x Ano'!$M$30</f>
        <v>2.4835381660248466E-3</v>
      </c>
      <c r="U377" s="21">
        <f>H377/'Total x Ano'!$M$30</f>
        <v>1.0870270816399331E-3</v>
      </c>
      <c r="V377" s="21">
        <f>I377/'Total x Ano'!$M$30</f>
        <v>1.0422855946487762E-3</v>
      </c>
      <c r="W377" s="21">
        <f>J377/'Total x Ano'!$M$30</f>
        <v>5.7532892891722998E-4</v>
      </c>
      <c r="X377" s="21">
        <f>K377/'Total x Ano'!$M$30</f>
        <v>8.3713058640628758E-3</v>
      </c>
      <c r="Y377" s="21">
        <f>L377/'Total x Ano'!$M$30</f>
        <v>5.3445404439592482E-2</v>
      </c>
    </row>
    <row r="378" spans="1:25" x14ac:dyDescent="0.25">
      <c r="A378" s="124" t="s">
        <v>550</v>
      </c>
      <c r="B378" s="134">
        <f>'[1]SCC x Ano'!B122</f>
        <v>198798.56675566631</v>
      </c>
      <c r="C378" s="134">
        <f>'[1]SCC x Ano'!C122</f>
        <v>26789.161921233652</v>
      </c>
      <c r="D378" s="134">
        <f>'[1]SCC x Ano'!D122</f>
        <v>398293.67634888762</v>
      </c>
      <c r="E378" s="134">
        <f>'[1]SCC x Ano'!E122</f>
        <v>124861.10789310715</v>
      </c>
      <c r="F378" s="134">
        <f>'[1]SCC x Ano'!F122</f>
        <v>440331.64458005776</v>
      </c>
      <c r="G378" s="134">
        <f>'[1]SCC x Ano'!G122</f>
        <v>132093.28096477556</v>
      </c>
      <c r="H378" s="134">
        <f>'[1]SCC x Ano'!H122</f>
        <v>88980.388625760199</v>
      </c>
      <c r="I378" s="134">
        <f>'[1]SCC x Ano'!I122</f>
        <v>40675.658269738051</v>
      </c>
      <c r="J378" s="134">
        <f>'[1]SCC x Ano'!J122</f>
        <v>1710.6809928357202</v>
      </c>
      <c r="K378" s="134">
        <f>'[1]SCC x Ano'!K122</f>
        <v>290728.64406028483</v>
      </c>
      <c r="L378" s="154">
        <f t="shared" si="11"/>
        <v>1743262.8104123466</v>
      </c>
      <c r="N378" s="124" t="s">
        <v>550</v>
      </c>
      <c r="O378" s="21">
        <f>B378/'Total x Ano'!$M$30</f>
        <v>3.1315777790215295E-3</v>
      </c>
      <c r="P378" s="21">
        <f>C378/'Total x Ano'!$M$30</f>
        <v>4.219967254303852E-4</v>
      </c>
      <c r="Q378" s="21">
        <f>D378/'Total x Ano'!$M$30</f>
        <v>6.2741278608509799E-3</v>
      </c>
      <c r="R378" s="21">
        <f>E378/'Total x Ano'!$M$30</f>
        <v>1.9668767100450898E-3</v>
      </c>
      <c r="S378" s="21">
        <f>F378/'Total x Ano'!$M$30</f>
        <v>6.9363316651155455E-3</v>
      </c>
      <c r="T378" s="21">
        <f>G378/'Total x Ano'!$M$30</f>
        <v>2.0808016384532024E-3</v>
      </c>
      <c r="U378" s="21">
        <f>H378/'Total x Ano'!$M$30</f>
        <v>1.4016650740324738E-3</v>
      </c>
      <c r="V378" s="21">
        <f>I378/'Total x Ano'!$M$30</f>
        <v>6.4074399359800394E-4</v>
      </c>
      <c r="W378" s="21">
        <f>J378/'Total x Ano'!$M$30</f>
        <v>2.6947531220096874E-5</v>
      </c>
      <c r="X378" s="21">
        <f>K378/'Total x Ano'!$M$30</f>
        <v>4.5797078737656316E-3</v>
      </c>
      <c r="Y378" s="21">
        <f>L378/'Total x Ano'!$M$30</f>
        <v>2.7460776851532937E-2</v>
      </c>
    </row>
    <row r="379" spans="1:25" x14ac:dyDescent="0.25">
      <c r="A379" s="124" t="s">
        <v>551</v>
      </c>
      <c r="B379" s="134">
        <f>'[1]SCC x Ano'!B123</f>
        <v>425211.93873869872</v>
      </c>
      <c r="C379" s="134">
        <f>'[1]SCC x Ano'!C123</f>
        <v>36584.536962347505</v>
      </c>
      <c r="D379" s="134">
        <f>'[1]SCC x Ano'!D123</f>
        <v>617818.5664020672</v>
      </c>
      <c r="E379" s="134">
        <f>'[1]SCC x Ano'!E123</f>
        <v>121627.69488013108</v>
      </c>
      <c r="F379" s="134">
        <f>'[1]SCC x Ano'!F123</f>
        <v>945172.10819957021</v>
      </c>
      <c r="G379" s="134">
        <f>'[1]SCC x Ano'!G123</f>
        <v>150658.20617568662</v>
      </c>
      <c r="H379" s="134">
        <f>'[1]SCC x Ano'!H123</f>
        <v>80382.53583443143</v>
      </c>
      <c r="I379" s="134">
        <f>'[1]SCC x Ano'!I123</f>
        <v>54547.135440961443</v>
      </c>
      <c r="J379" s="134">
        <f>'[1]SCC x Ano'!J123</f>
        <v>8062.1909478710641</v>
      </c>
      <c r="K379" s="134">
        <f>'[1]SCC x Ano'!K123</f>
        <v>453607.87029030803</v>
      </c>
      <c r="L379" s="154">
        <f t="shared" si="11"/>
        <v>2893672.7838720735</v>
      </c>
      <c r="N379" s="124" t="s">
        <v>551</v>
      </c>
      <c r="O379" s="21">
        <f>B379/'Total x Ano'!$M$30</f>
        <v>6.6981582435921613E-3</v>
      </c>
      <c r="P379" s="21">
        <f>C379/'Total x Ano'!$M$30</f>
        <v>5.7629853613526503E-4</v>
      </c>
      <c r="Q379" s="21">
        <f>D379/'Total x Ano'!$M$30</f>
        <v>9.7321973975272903E-3</v>
      </c>
      <c r="R379" s="21">
        <f>E379/'Total x Ano'!$M$30</f>
        <v>1.9159423169703151E-3</v>
      </c>
      <c r="S379" s="21">
        <f>F379/'Total x Ano'!$M$30</f>
        <v>1.4888839591215727E-2</v>
      </c>
      <c r="T379" s="21">
        <f>G379/'Total x Ano'!$M$30</f>
        <v>2.3732459362591296E-3</v>
      </c>
      <c r="U379" s="21">
        <f>H379/'Total x Ano'!$M$30</f>
        <v>1.266227252784419E-3</v>
      </c>
      <c r="V379" s="21">
        <f>I379/'Total x Ano'!$M$30</f>
        <v>8.5925467192194337E-4</v>
      </c>
      <c r="W379" s="21">
        <f>J379/'Total x Ano'!$M$30</f>
        <v>1.2699979901571363E-4</v>
      </c>
      <c r="X379" s="21">
        <f>K379/'Total x Ano'!$M$30</f>
        <v>7.1454656347512153E-3</v>
      </c>
      <c r="Y379" s="21">
        <f>L379/'Total x Ano'!$M$30</f>
        <v>4.5582629380173184E-2</v>
      </c>
    </row>
    <row r="380" spans="1:25" x14ac:dyDescent="0.25">
      <c r="A380" s="124" t="s">
        <v>552</v>
      </c>
      <c r="B380" s="134">
        <f>'[1]SCC x Ano'!B124</f>
        <v>31319.947841425885</v>
      </c>
      <c r="C380" s="134">
        <f>'[1]SCC x Ano'!C124</f>
        <v>16811.693710655658</v>
      </c>
      <c r="D380" s="134">
        <f>'[1]SCC x Ano'!D124</f>
        <v>149636.81368472174</v>
      </c>
      <c r="E380" s="134">
        <f>'[1]SCC x Ano'!E124</f>
        <v>4494.0541110174554</v>
      </c>
      <c r="F380" s="134">
        <f>'[1]SCC x Ano'!F124</f>
        <v>92331.99903699162</v>
      </c>
      <c r="G380" s="134">
        <f>'[1]SCC x Ano'!G124</f>
        <v>18104.521589456264</v>
      </c>
      <c r="H380" s="134">
        <f>'[1]SCC x Ano'!H124</f>
        <v>23392.162429731918</v>
      </c>
      <c r="I380" s="134">
        <f>'[1]SCC x Ano'!I124</f>
        <v>6193.1353817952686</v>
      </c>
      <c r="J380" s="134">
        <f>'[1]SCC x Ano'!J124</f>
        <v>320.14439090044226</v>
      </c>
      <c r="K380" s="134">
        <f>'[1]SCC x Ano'!K124</f>
        <v>104891.80754558717</v>
      </c>
      <c r="L380" s="154">
        <f t="shared" si="11"/>
        <v>447496.27972228348</v>
      </c>
      <c r="N380" s="124" t="s">
        <v>552</v>
      </c>
      <c r="O380" s="21">
        <f>B380/'Total x Ano'!$M$30</f>
        <v>4.9336800712888971E-4</v>
      </c>
      <c r="P380" s="21">
        <f>C380/'Total x Ano'!$M$30</f>
        <v>2.6482648899934624E-4</v>
      </c>
      <c r="Q380" s="21">
        <f>D380/'Total x Ano'!$M$30</f>
        <v>2.3571564338016183E-3</v>
      </c>
      <c r="R380" s="21">
        <f>E380/'Total x Ano'!$M$30</f>
        <v>7.0792663254356611E-5</v>
      </c>
      <c r="S380" s="21">
        <f>F380/'Total x Ano'!$M$30</f>
        <v>1.4544613736187251E-3</v>
      </c>
      <c r="T380" s="21">
        <f>G380/'Total x Ano'!$M$30</f>
        <v>2.8519178198622904E-4</v>
      </c>
      <c r="U380" s="21">
        <f>H380/'Total x Ano'!$M$30</f>
        <v>3.6848543359089783E-4</v>
      </c>
      <c r="V380" s="21">
        <f>I380/'Total x Ano'!$M$30</f>
        <v>9.7557469656904812E-5</v>
      </c>
      <c r="W380" s="21">
        <f>J380/'Total x Ano'!$M$30</f>
        <v>5.0430799224745001E-6</v>
      </c>
      <c r="X380" s="21">
        <f>K380/'Total x Ano'!$M$30</f>
        <v>1.6523099691904651E-3</v>
      </c>
      <c r="Y380" s="21">
        <f>L380/'Total x Ano'!$M$30</f>
        <v>7.0491927011499082E-3</v>
      </c>
    </row>
    <row r="381" spans="1:25" x14ac:dyDescent="0.25">
      <c r="A381" s="124" t="s">
        <v>553</v>
      </c>
      <c r="B381" s="134">
        <f>'[1]SCC x Ano'!B125</f>
        <v>32951.213750516341</v>
      </c>
      <c r="C381" s="134">
        <f>'[1]SCC x Ano'!C125</f>
        <v>5525.1904121236403</v>
      </c>
      <c r="D381" s="134">
        <f>'[1]SCC x Ano'!D125</f>
        <v>167207.72295004464</v>
      </c>
      <c r="E381" s="134">
        <f>'[1]SCC x Ano'!E125</f>
        <v>14822.128958194695</v>
      </c>
      <c r="F381" s="134">
        <f>'[1]SCC x Ano'!F125</f>
        <v>82496.459065338568</v>
      </c>
      <c r="G381" s="134">
        <f>'[1]SCC x Ano'!G125</f>
        <v>26177.579972144908</v>
      </c>
      <c r="H381" s="134">
        <f>'[1]SCC x Ano'!H125</f>
        <v>10617.752050335765</v>
      </c>
      <c r="I381" s="134">
        <f>'[1]SCC x Ano'!I125</f>
        <v>11386.925545050583</v>
      </c>
      <c r="J381" s="134">
        <f>'[1]SCC x Ano'!J125</f>
        <v>707.2958656424272</v>
      </c>
      <c r="K381" s="134">
        <f>'[1]SCC x Ano'!K125</f>
        <v>125676.17246948235</v>
      </c>
      <c r="L381" s="154">
        <f t="shared" si="11"/>
        <v>477568.44103887392</v>
      </c>
      <c r="N381" s="124" t="s">
        <v>553</v>
      </c>
      <c r="O381" s="21">
        <f>B381/'Total x Ano'!$M$30</f>
        <v>5.1906455090156966E-4</v>
      </c>
      <c r="P381" s="21">
        <f>C381/'Total x Ano'!$M$30</f>
        <v>8.7035655245618258E-5</v>
      </c>
      <c r="Q381" s="21">
        <f>D381/'Total x Ano'!$M$30</f>
        <v>2.6339424786432637E-3</v>
      </c>
      <c r="R381" s="21">
        <f>E381/'Total x Ano'!$M$30</f>
        <v>2.3348583664751718E-4</v>
      </c>
      <c r="S381" s="21">
        <f>F381/'Total x Ano'!$M$30</f>
        <v>1.2995268641674449E-3</v>
      </c>
      <c r="T381" s="21">
        <f>G381/'Total x Ano'!$M$30</f>
        <v>4.1236277045237529E-4</v>
      </c>
      <c r="U381" s="21">
        <f>H381/'Total x Ano'!$M$30</f>
        <v>1.6725631842637035E-4</v>
      </c>
      <c r="V381" s="21">
        <f>I381/'Total x Ano'!$M$30</f>
        <v>1.7937273688738324E-4</v>
      </c>
      <c r="W381" s="21">
        <f>J381/'Total x Ano'!$M$30</f>
        <v>1.1141690064405307E-5</v>
      </c>
      <c r="X381" s="21">
        <f>K381/'Total x Ano'!$M$30</f>
        <v>1.9797160285447107E-3</v>
      </c>
      <c r="Y381" s="21">
        <f>L381/'Total x Ano'!$M$30</f>
        <v>7.5229049299806589E-3</v>
      </c>
    </row>
    <row r="382" spans="1:25" x14ac:dyDescent="0.25">
      <c r="A382" s="124" t="s">
        <v>554</v>
      </c>
      <c r="B382" s="134">
        <f>'[1]SCC x Ano'!B126</f>
        <v>113968.11946670784</v>
      </c>
      <c r="C382" s="134">
        <f>'[1]SCC x Ano'!C126</f>
        <v>34587.396311189303</v>
      </c>
      <c r="D382" s="134">
        <f>'[1]SCC x Ano'!D126</f>
        <v>308049.81166884897</v>
      </c>
      <c r="E382" s="134">
        <f>'[1]SCC x Ano'!E126</f>
        <v>37505.05948746518</v>
      </c>
      <c r="F382" s="134">
        <f>'[1]SCC x Ano'!F126</f>
        <v>261291.61622113932</v>
      </c>
      <c r="G382" s="134">
        <f>'[1]SCC x Ano'!G126</f>
        <v>47113.180617313439</v>
      </c>
      <c r="H382" s="134">
        <f>'[1]SCC x Ano'!H126</f>
        <v>26352.945261022964</v>
      </c>
      <c r="I382" s="134">
        <f>'[1]SCC x Ano'!I126</f>
        <v>19097.087109378081</v>
      </c>
      <c r="J382" s="134">
        <f>'[1]SCC x Ano'!J126</f>
        <v>857.95083046842706</v>
      </c>
      <c r="K382" s="134">
        <f>'[1]SCC x Ano'!K126</f>
        <v>215421.9125487635</v>
      </c>
      <c r="L382" s="154">
        <f t="shared" si="11"/>
        <v>1064245.0795222973</v>
      </c>
      <c r="N382" s="124" t="s">
        <v>554</v>
      </c>
      <c r="O382" s="21">
        <f>B382/'Total x Ano'!$M$30</f>
        <v>1.7952847259581194E-3</v>
      </c>
      <c r="P382" s="21">
        <f>C382/'Total x Ano'!$M$30</f>
        <v>5.4483854431130812E-4</v>
      </c>
      <c r="Q382" s="21">
        <f>D382/'Total x Ano'!$M$30</f>
        <v>4.8525598589429387E-3</v>
      </c>
      <c r="R382" s="21">
        <f>E382/'Total x Ano'!$M$30</f>
        <v>5.9079908275283836E-4</v>
      </c>
      <c r="S382" s="21">
        <f>F382/'Total x Ano'!$M$30</f>
        <v>4.1160005957609292E-3</v>
      </c>
      <c r="T382" s="21">
        <f>G382/'Total x Ano'!$M$30</f>
        <v>7.4215117305920588E-4</v>
      </c>
      <c r="U382" s="21">
        <f>H382/'Total x Ano'!$M$30</f>
        <v>4.1512521512601907E-4</v>
      </c>
      <c r="V382" s="21">
        <f>I382/'Total x Ano'!$M$30</f>
        <v>3.0082718709571537E-4</v>
      </c>
      <c r="W382" s="21">
        <f>J382/'Total x Ano'!$M$30</f>
        <v>1.3514884941248774E-5</v>
      </c>
      <c r="X382" s="21">
        <f>K382/'Total x Ano'!$M$30</f>
        <v>3.3934373142697656E-3</v>
      </c>
      <c r="Y382" s="21">
        <f>L382/'Total x Ano'!$M$30</f>
        <v>1.6764538582218092E-2</v>
      </c>
    </row>
    <row r="383" spans="1:25" x14ac:dyDescent="0.25">
      <c r="A383" s="124" t="s">
        <v>555</v>
      </c>
      <c r="B383" s="134">
        <f>'[1]SCC x Ano'!B127</f>
        <v>66944.661719254669</v>
      </c>
      <c r="C383" s="134">
        <f>'[1]SCC x Ano'!C127</f>
        <v>20846.181647757119</v>
      </c>
      <c r="D383" s="134">
        <f>'[1]SCC x Ano'!D127</f>
        <v>1208509.816255806</v>
      </c>
      <c r="E383" s="134">
        <f>'[1]SCC x Ano'!E127</f>
        <v>45084.467921004791</v>
      </c>
      <c r="F383" s="134">
        <f>'[1]SCC x Ano'!F127</f>
        <v>389209.96926703351</v>
      </c>
      <c r="G383" s="134">
        <f>'[1]SCC x Ano'!G127</f>
        <v>50884.783926412529</v>
      </c>
      <c r="H383" s="134">
        <f>'[1]SCC x Ano'!H127</f>
        <v>20328.123080296449</v>
      </c>
      <c r="I383" s="134">
        <f>'[1]SCC x Ano'!I127</f>
        <v>10553.060080484871</v>
      </c>
      <c r="J383" s="134">
        <f>'[1]SCC x Ano'!J127</f>
        <v>741522.30382299423</v>
      </c>
      <c r="K383" s="134">
        <f>'[1]SCC x Ano'!K127</f>
        <v>232576.49102175937</v>
      </c>
      <c r="L383" s="154">
        <f t="shared" si="11"/>
        <v>2786459.8587428038</v>
      </c>
      <c r="N383" s="124" t="s">
        <v>555</v>
      </c>
      <c r="O383" s="21">
        <f>B383/'Total x Ano'!$M$30</f>
        <v>1.0545469139211275E-3</v>
      </c>
      <c r="P383" s="21">
        <f>C383/'Total x Ano'!$M$30</f>
        <v>3.2837982834049738E-4</v>
      </c>
      <c r="Q383" s="21">
        <f>D383/'Total x Ano'!$M$30</f>
        <v>1.9037071283152015E-2</v>
      </c>
      <c r="R383" s="21">
        <f>E383/'Total x Ano'!$M$30</f>
        <v>7.1019384206100374E-4</v>
      </c>
      <c r="S383" s="21">
        <f>F383/'Total x Ano'!$M$30</f>
        <v>6.1310366116890244E-3</v>
      </c>
      <c r="T383" s="21">
        <f>G383/'Total x Ano'!$M$30</f>
        <v>8.0156341785961836E-4</v>
      </c>
      <c r="U383" s="21">
        <f>H383/'Total x Ano'!$M$30</f>
        <v>3.2021910201048568E-4</v>
      </c>
      <c r="V383" s="21">
        <f>I383/'Total x Ano'!$M$30</f>
        <v>1.662372570791365E-4</v>
      </c>
      <c r="W383" s="21">
        <f>J383/'Total x Ano'!$M$30</f>
        <v>1.1680842609670138E-2</v>
      </c>
      <c r="X383" s="21">
        <f>K383/'Total x Ano'!$M$30</f>
        <v>3.6636651012766043E-3</v>
      </c>
      <c r="Y383" s="21">
        <f>L383/'Total x Ano'!$M$30</f>
        <v>4.3893755967059654E-2</v>
      </c>
    </row>
    <row r="384" spans="1:25" x14ac:dyDescent="0.25">
      <c r="A384" s="124" t="s">
        <v>95</v>
      </c>
      <c r="B384" s="134">
        <f>'[1]SCC x Ano'!B128</f>
        <v>4322612.5545081655</v>
      </c>
      <c r="C384" s="134">
        <f>'[1]SCC x Ano'!C128</f>
        <v>1348389.6873322742</v>
      </c>
      <c r="D384" s="134">
        <f>'[1]SCC x Ano'!D128</f>
        <v>19087010.916941993</v>
      </c>
      <c r="E384" s="134">
        <f>'[1]SCC x Ano'!E128</f>
        <v>4311789.8849534458</v>
      </c>
      <c r="F384" s="134">
        <f>'[1]SCC x Ano'!F128</f>
        <v>15657879.625698749</v>
      </c>
      <c r="G384" s="134">
        <f>'[1]SCC x Ano'!G128</f>
        <v>2575595.4910396654</v>
      </c>
      <c r="H384" s="134">
        <f>'[1]SCC x Ano'!H128</f>
        <v>1098353.7756787827</v>
      </c>
      <c r="I384" s="134">
        <f>'[1]SCC x Ano'!I128</f>
        <v>1320228.928143885</v>
      </c>
      <c r="J384" s="134">
        <f>'[1]SCC x Ano'!J128</f>
        <v>1168497.3185869523</v>
      </c>
      <c r="K384" s="134">
        <f>'[1]SCC x Ano'!K128</f>
        <v>12591560.76781879</v>
      </c>
      <c r="L384" s="154">
        <f t="shared" si="11"/>
        <v>63481918.950702697</v>
      </c>
      <c r="N384" s="124" t="s">
        <v>95</v>
      </c>
      <c r="O384" s="21">
        <f>B384/'Total x Ano'!$M$30</f>
        <v>6.8092027241093936E-2</v>
      </c>
      <c r="P384" s="21">
        <f>C384/'Total x Ano'!$M$30</f>
        <v>2.1240531313796218E-2</v>
      </c>
      <c r="Q384" s="21">
        <f>D384/'Total x Ano'!$M$30</f>
        <v>0.30066846170425532</v>
      </c>
      <c r="R384" s="21">
        <f>E384/'Total x Ano'!$M$30</f>
        <v>6.7921542956220257E-2</v>
      </c>
      <c r="S384" s="21">
        <f>F384/'Total x Ano'!$M$30</f>
        <v>0.24665101314687696</v>
      </c>
      <c r="T384" s="21">
        <f>G384/'Total x Ano'!$M$30</f>
        <v>4.0572111454913032E-2</v>
      </c>
      <c r="U384" s="21">
        <f>H384/'Total x Ano'!$M$30</f>
        <v>1.7301836394260806E-2</v>
      </c>
      <c r="V384" s="21">
        <f>I384/'Total x Ano'!$M$30</f>
        <v>2.0796928479259069E-2</v>
      </c>
      <c r="W384" s="21">
        <f>J384/'Total x Ano'!$M$30</f>
        <v>1.8406773738115202E-2</v>
      </c>
      <c r="X384" s="21">
        <f>K384/'Total x Ano'!$M$30</f>
        <v>0.19834877357120931</v>
      </c>
      <c r="Y384" s="21">
        <f>L384/'Total x Ano'!$M$30</f>
        <v>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352"/>
  <sheetViews>
    <sheetView topLeftCell="A287" workbookViewId="0">
      <selection activeCell="G307" sqref="G307"/>
    </sheetView>
  </sheetViews>
  <sheetFormatPr defaultRowHeight="15" x14ac:dyDescent="0.25"/>
  <cols>
    <col min="1" max="1" width="24.7109375" style="134" customWidth="1"/>
    <col min="2" max="11" width="11.7109375" style="11" customWidth="1"/>
    <col min="12" max="12" width="11.7109375" style="134" customWidth="1"/>
    <col min="13" max="16384" width="9.140625" style="11"/>
  </cols>
  <sheetData>
    <row r="1" spans="1:12" s="170" customFormat="1" x14ac:dyDescent="0.25">
      <c r="A1" s="167" t="s">
        <v>944</v>
      </c>
    </row>
    <row r="2" spans="1:12" x14ac:dyDescent="0.25">
      <c r="A2" s="124"/>
      <c r="B2" s="1"/>
      <c r="C2" s="1"/>
      <c r="D2" s="1"/>
      <c r="E2" s="1"/>
      <c r="F2" s="1"/>
      <c r="G2" s="1"/>
      <c r="H2" s="1"/>
      <c r="I2" s="1"/>
      <c r="J2" s="1"/>
      <c r="K2" s="1"/>
      <c r="L2" s="124"/>
    </row>
    <row r="3" spans="1:12" s="124" customFormat="1" x14ac:dyDescent="0.25">
      <c r="B3" s="124">
        <v>2008</v>
      </c>
      <c r="C3" s="124">
        <v>2008</v>
      </c>
      <c r="D3" s="124">
        <v>2008</v>
      </c>
      <c r="E3" s="124">
        <v>2008</v>
      </c>
      <c r="F3" s="124">
        <v>2008</v>
      </c>
      <c r="G3" s="124">
        <v>2008</v>
      </c>
      <c r="H3" s="124">
        <v>2008</v>
      </c>
      <c r="I3" s="124">
        <v>2008</v>
      </c>
      <c r="J3" s="124">
        <v>2008</v>
      </c>
      <c r="K3" s="124">
        <v>2008</v>
      </c>
      <c r="L3" s="124">
        <v>2008</v>
      </c>
    </row>
    <row r="4" spans="1:12" x14ac:dyDescent="0.25">
      <c r="A4" s="124"/>
      <c r="B4" s="1" t="s">
        <v>780</v>
      </c>
      <c r="C4" s="1" t="s">
        <v>782</v>
      </c>
      <c r="D4" s="1" t="s">
        <v>23</v>
      </c>
      <c r="E4" s="1" t="s">
        <v>787</v>
      </c>
      <c r="F4" s="1" t="s">
        <v>788</v>
      </c>
      <c r="G4" s="1" t="s">
        <v>791</v>
      </c>
      <c r="H4" s="1" t="s">
        <v>25</v>
      </c>
      <c r="I4" s="1" t="s">
        <v>24</v>
      </c>
      <c r="J4" s="1" t="s">
        <v>35</v>
      </c>
      <c r="K4" s="1" t="s">
        <v>795</v>
      </c>
      <c r="L4" s="124" t="s">
        <v>935</v>
      </c>
    </row>
    <row r="5" spans="1:12" x14ac:dyDescent="0.25">
      <c r="A5" s="124" t="s">
        <v>529</v>
      </c>
      <c r="B5" s="17">
        <f>+'SCC x Ano'!B37/'SCC x Ano'!B5-1</f>
        <v>-8.0087827972843306E-2</v>
      </c>
      <c r="C5" s="17">
        <f>+'SCC x Ano'!C37/'SCC x Ano'!C5-1</f>
        <v>-0.78563257054509783</v>
      </c>
      <c r="D5" s="17">
        <f>+'SCC x Ano'!D37/'SCC x Ano'!D5-1</f>
        <v>0.18439084178112908</v>
      </c>
      <c r="E5" s="17" t="e">
        <f>+'SCC x Ano'!E37/'SCC x Ano'!E5-1</f>
        <v>#DIV/0!</v>
      </c>
      <c r="F5" s="17">
        <f>+'SCC x Ano'!F37/'SCC x Ano'!F5-1</f>
        <v>0.26079763799205002</v>
      </c>
      <c r="G5" s="17">
        <f>+'SCC x Ano'!G37/'SCC x Ano'!G5-1</f>
        <v>2.5495427411436067E-2</v>
      </c>
      <c r="H5" s="17">
        <f>+'SCC x Ano'!H37/'SCC x Ano'!H5-1</f>
        <v>6.6285109973995837E-2</v>
      </c>
      <c r="I5" s="17">
        <f>+'SCC x Ano'!I37/'SCC x Ano'!I5-1</f>
        <v>0.10694248707827181</v>
      </c>
      <c r="J5" s="17">
        <f>+'SCC x Ano'!J37/'SCC x Ano'!J5-1</f>
        <v>10.28049177350711</v>
      </c>
      <c r="K5" s="17">
        <f>+'SCC x Ano'!K37/'SCC x Ano'!K5-1</f>
        <v>0.14982650011216792</v>
      </c>
      <c r="L5" s="17">
        <f>+'SCC x Ano'!L37/'SCC x Ano'!L5-1</f>
        <v>0.16085873019148011</v>
      </c>
    </row>
    <row r="6" spans="1:12" x14ac:dyDescent="0.25">
      <c r="A6" s="124" t="s">
        <v>530</v>
      </c>
      <c r="B6" s="17">
        <f>+'SCC x Ano'!B38/'SCC x Ano'!B6-1</f>
        <v>1.7565710178843799</v>
      </c>
      <c r="C6" s="17">
        <f>+'SCC x Ano'!C38/'SCC x Ano'!C6-1</f>
        <v>-0.31498793283437432</v>
      </c>
      <c r="D6" s="17">
        <f>+'SCC x Ano'!D38/'SCC x Ano'!D6-1</f>
        <v>-0.12376516406916227</v>
      </c>
      <c r="E6" s="17" t="e">
        <f>+'SCC x Ano'!E38/'SCC x Ano'!E6-1</f>
        <v>#DIV/0!</v>
      </c>
      <c r="F6" s="17">
        <f>+'SCC x Ano'!F38/'SCC x Ano'!F6-1</f>
        <v>6.0885581478768991E-3</v>
      </c>
      <c r="G6" s="17">
        <f>+'SCC x Ano'!G38/'SCC x Ano'!G6-1</f>
        <v>0.1565931321295444</v>
      </c>
      <c r="H6" s="17">
        <f>+'SCC x Ano'!H38/'SCC x Ano'!H6-1</f>
        <v>-5.9950442671285353E-2</v>
      </c>
      <c r="I6" s="17">
        <f>+'SCC x Ano'!I38/'SCC x Ano'!I6-1</f>
        <v>0.19115401919267505</v>
      </c>
      <c r="J6" s="17">
        <f>+'SCC x Ano'!J38/'SCC x Ano'!J6-1</f>
        <v>0.12088195721803174</v>
      </c>
      <c r="K6" s="17">
        <f>+'SCC x Ano'!K38/'SCC x Ano'!K6-1</f>
        <v>0.72091471399068285</v>
      </c>
      <c r="L6" s="17">
        <f>+'SCC x Ano'!L38/'SCC x Ano'!L6-1</f>
        <v>5.885352297321389E-2</v>
      </c>
    </row>
    <row r="7" spans="1:12" x14ac:dyDescent="0.25">
      <c r="A7" s="124" t="s">
        <v>531</v>
      </c>
      <c r="B7" s="17">
        <f>+'SCC x Ano'!B39/'SCC x Ano'!B7-1</f>
        <v>0.66871914874441019</v>
      </c>
      <c r="C7" s="17">
        <f>+'SCC x Ano'!C39/'SCC x Ano'!C7-1</f>
        <v>5.3333865308733461</v>
      </c>
      <c r="D7" s="17">
        <f>+'SCC x Ano'!D39/'SCC x Ano'!D7-1</f>
        <v>0.15004043779254528</v>
      </c>
      <c r="E7" s="17">
        <f>+'SCC x Ano'!E39/'SCC x Ano'!E7-1</f>
        <v>1.887160604553658</v>
      </c>
      <c r="F7" s="17">
        <f>+'SCC x Ano'!F39/'SCC x Ano'!F7-1</f>
        <v>1.015721962864502E-2</v>
      </c>
      <c r="G7" s="17">
        <f>+'SCC x Ano'!G39/'SCC x Ano'!G7-1</f>
        <v>-0.61668589510759853</v>
      </c>
      <c r="H7" s="17">
        <f>+'SCC x Ano'!H39/'SCC x Ano'!H7-1</f>
        <v>3.069428229892468E-2</v>
      </c>
      <c r="I7" s="17">
        <f>+'SCC x Ano'!I39/'SCC x Ano'!I7-1</f>
        <v>0.28338797030527485</v>
      </c>
      <c r="J7" s="17">
        <f>+'SCC x Ano'!J39/'SCC x Ano'!J7-1</f>
        <v>1.7671221026325012E-2</v>
      </c>
      <c r="K7" s="17">
        <f>+'SCC x Ano'!K39/'SCC x Ano'!K7-1</f>
        <v>0.2504319327682083</v>
      </c>
      <c r="L7" s="17">
        <f>+'SCC x Ano'!L39/'SCC x Ano'!L7-1</f>
        <v>0.16907004991288654</v>
      </c>
    </row>
    <row r="8" spans="1:12" x14ac:dyDescent="0.25">
      <c r="A8" s="124" t="s">
        <v>532</v>
      </c>
      <c r="B8" s="17">
        <f>+'SCC x Ano'!B40/'SCC x Ano'!B8-1</f>
        <v>-7.031064302364165E-2</v>
      </c>
      <c r="C8" s="17">
        <f>+'SCC x Ano'!C40/'SCC x Ano'!C8-1</f>
        <v>0.21129538796597891</v>
      </c>
      <c r="D8" s="17">
        <f>+'SCC x Ano'!D40/'SCC x Ano'!D8-1</f>
        <v>0.15570174231546408</v>
      </c>
      <c r="E8" s="17">
        <f>+'SCC x Ano'!E40/'SCC x Ano'!E8-1</f>
        <v>-0.47397765274191628</v>
      </c>
      <c r="F8" s="17">
        <f>+'SCC x Ano'!F40/'SCC x Ano'!F8-1</f>
        <v>0.1369282783046204</v>
      </c>
      <c r="G8" s="17">
        <f>+'SCC x Ano'!G40/'SCC x Ano'!G8-1</f>
        <v>-0.33869462129730732</v>
      </c>
      <c r="H8" s="17">
        <f>+'SCC x Ano'!H40/'SCC x Ano'!H8-1</f>
        <v>-8.7735069777057917E-2</v>
      </c>
      <c r="I8" s="17">
        <f>+'SCC x Ano'!I40/'SCC x Ano'!I8-1</f>
        <v>0.13975472857088778</v>
      </c>
      <c r="J8" s="17">
        <f>+'SCC x Ano'!J40/'SCC x Ano'!J8-1</f>
        <v>0.14524570339982934</v>
      </c>
      <c r="K8" s="17">
        <f>+'SCC x Ano'!K40/'SCC x Ano'!K8-1</f>
        <v>1.404921321030117E-2</v>
      </c>
      <c r="L8" s="17">
        <f>+'SCC x Ano'!L40/'SCC x Ano'!L8-1</f>
        <v>7.6237661395907041E-2</v>
      </c>
    </row>
    <row r="9" spans="1:12" x14ac:dyDescent="0.25">
      <c r="A9" s="124" t="s">
        <v>533</v>
      </c>
      <c r="B9" s="17">
        <f>+'SCC x Ano'!B41/'SCC x Ano'!B9-1</f>
        <v>7.9446759323323679E-2</v>
      </c>
      <c r="C9" s="17">
        <f>+'SCC x Ano'!C41/'SCC x Ano'!C9-1</f>
        <v>0.53206957540876565</v>
      </c>
      <c r="D9" s="17">
        <f>+'SCC x Ano'!D41/'SCC x Ano'!D9-1</f>
        <v>0.14336229300941561</v>
      </c>
      <c r="E9" s="17">
        <f>+'SCC x Ano'!E41/'SCC x Ano'!E9-1</f>
        <v>-0.21587789529947687</v>
      </c>
      <c r="F9" s="17">
        <f>+'SCC x Ano'!F41/'SCC x Ano'!F9-1</f>
        <v>0.17011464800730236</v>
      </c>
      <c r="G9" s="17">
        <f>+'SCC x Ano'!G41/'SCC x Ano'!G9-1</f>
        <v>0.44096916205742986</v>
      </c>
      <c r="H9" s="17">
        <f>+'SCC x Ano'!H41/'SCC x Ano'!H9-1</f>
        <v>-0.11490694359463349</v>
      </c>
      <c r="I9" s="17">
        <f>+'SCC x Ano'!I41/'SCC x Ano'!I9-1</f>
        <v>-0.42286096963941433</v>
      </c>
      <c r="J9" s="17">
        <f>+'SCC x Ano'!J41/'SCC x Ano'!J9-1</f>
        <v>1.894096564284081</v>
      </c>
      <c r="K9" s="17">
        <f>+'SCC x Ano'!K41/'SCC x Ano'!K9-1</f>
        <v>9.7267899554035697E-2</v>
      </c>
      <c r="L9" s="17">
        <f>+'SCC x Ano'!L41/'SCC x Ano'!L9-1</f>
        <v>0.16592587262158509</v>
      </c>
    </row>
    <row r="10" spans="1:12" x14ac:dyDescent="0.25">
      <c r="A10" s="124" t="s">
        <v>534</v>
      </c>
      <c r="B10" s="17">
        <f>+'SCC x Ano'!B42/'SCC x Ano'!B10-1</f>
        <v>-0.18261764662601454</v>
      </c>
      <c r="C10" s="17">
        <f>+'SCC x Ano'!C42/'SCC x Ano'!C10-1</f>
        <v>23.347225910190588</v>
      </c>
      <c r="D10" s="17">
        <f>+'SCC x Ano'!D42/'SCC x Ano'!D10-1</f>
        <v>0.16599113142500577</v>
      </c>
      <c r="E10" s="17" t="e">
        <f>+'SCC x Ano'!E42/'SCC x Ano'!E10-1</f>
        <v>#DIV/0!</v>
      </c>
      <c r="F10" s="17">
        <f>+'SCC x Ano'!F42/'SCC x Ano'!F10-1</f>
        <v>-8.627499169782582E-2</v>
      </c>
      <c r="G10" s="17">
        <f>+'SCC x Ano'!G42/'SCC x Ano'!G10-1</f>
        <v>0.84438240760845651</v>
      </c>
      <c r="H10" s="17">
        <f>+'SCC x Ano'!H42/'SCC x Ano'!H10-1</f>
        <v>-8.4547803010291966E-3</v>
      </c>
      <c r="I10" s="17">
        <f>+'SCC x Ano'!I42/'SCC x Ano'!I10-1</f>
        <v>4.3241401371603816E-2</v>
      </c>
      <c r="J10" s="17" t="e">
        <f>+'SCC x Ano'!J42/'SCC x Ano'!J10-1</f>
        <v>#DIV/0!</v>
      </c>
      <c r="K10" s="17">
        <f>+'SCC x Ano'!K42/'SCC x Ano'!K10-1</f>
        <v>0.18616015677245956</v>
      </c>
      <c r="L10" s="17">
        <f>+'SCC x Ano'!L42/'SCC x Ano'!L10-1</f>
        <v>0.14920860091067811</v>
      </c>
    </row>
    <row r="11" spans="1:12" x14ac:dyDescent="0.25">
      <c r="A11" s="124" t="s">
        <v>535</v>
      </c>
      <c r="B11" s="17">
        <f>+'SCC x Ano'!B43/'SCC x Ano'!B11-1</f>
        <v>-0.44118912972232882</v>
      </c>
      <c r="C11" s="17">
        <f>+'SCC x Ano'!C43/'SCC x Ano'!C11-1</f>
        <v>0.52320336760502029</v>
      </c>
      <c r="D11" s="17">
        <f>+'SCC x Ano'!D43/'SCC x Ano'!D11-1</f>
        <v>1.3151713084895591</v>
      </c>
      <c r="E11" s="17" t="e">
        <f>+'SCC x Ano'!E43/'SCC x Ano'!E11-1</f>
        <v>#DIV/0!</v>
      </c>
      <c r="F11" s="17">
        <f>+'SCC x Ano'!F43/'SCC x Ano'!F11-1</f>
        <v>0.28966998640542241</v>
      </c>
      <c r="G11" s="17">
        <f>+'SCC x Ano'!G43/'SCC x Ano'!G11-1</f>
        <v>0.1657085456632561</v>
      </c>
      <c r="H11" s="17">
        <f>+'SCC x Ano'!H43/'SCC x Ano'!H11-1</f>
        <v>0.98115194319586885</v>
      </c>
      <c r="I11" s="17">
        <f>+'SCC x Ano'!I43/'SCC x Ano'!I11-1</f>
        <v>-2.5222881765495919E-2</v>
      </c>
      <c r="J11" s="17" t="e">
        <f>+'SCC x Ano'!J43/'SCC x Ano'!J11-1</f>
        <v>#DIV/0!</v>
      </c>
      <c r="K11" s="17">
        <f>+'SCC x Ano'!K43/'SCC x Ano'!K11-1</f>
        <v>0.20368431035384793</v>
      </c>
      <c r="L11" s="17">
        <f>+'SCC x Ano'!L43/'SCC x Ano'!L11-1</f>
        <v>0.44614380693465727</v>
      </c>
    </row>
    <row r="12" spans="1:12" x14ac:dyDescent="0.25">
      <c r="A12" s="124" t="s">
        <v>536</v>
      </c>
      <c r="B12" s="17">
        <f>+'SCC x Ano'!B44/'SCC x Ano'!B12-1</f>
        <v>6.8099392503409462E-2</v>
      </c>
      <c r="C12" s="17">
        <f>+'SCC x Ano'!C44/'SCC x Ano'!C12-1</f>
        <v>-0.48445333669467461</v>
      </c>
      <c r="D12" s="17">
        <f>+'SCC x Ano'!D44/'SCC x Ano'!D12-1</f>
        <v>0.45828750444728383</v>
      </c>
      <c r="E12" s="17">
        <f>+'SCC x Ano'!E44/'SCC x Ano'!E12-1</f>
        <v>-1</v>
      </c>
      <c r="F12" s="17">
        <f>+'SCC x Ano'!F44/'SCC x Ano'!F12-1</f>
        <v>0.16914114156549465</v>
      </c>
      <c r="G12" s="17">
        <f>+'SCC x Ano'!G44/'SCC x Ano'!G12-1</f>
        <v>0.22818277881608795</v>
      </c>
      <c r="H12" s="17">
        <f>+'SCC x Ano'!H44/'SCC x Ano'!H12-1</f>
        <v>-0.18716385755692988</v>
      </c>
      <c r="I12" s="17">
        <f>+'SCC x Ano'!I44/'SCC x Ano'!I12-1</f>
        <v>0.28682439607564381</v>
      </c>
      <c r="J12" s="17">
        <f>+'SCC x Ano'!J44/'SCC x Ano'!J12-1</f>
        <v>-1</v>
      </c>
      <c r="K12" s="17">
        <f>+'SCC x Ano'!K44/'SCC x Ano'!K12-1</f>
        <v>0.74180926015206161</v>
      </c>
      <c r="L12" s="17">
        <f>+'SCC x Ano'!L44/'SCC x Ano'!L12-1</f>
        <v>0.35053069101981582</v>
      </c>
    </row>
    <row r="13" spans="1:12" x14ac:dyDescent="0.25">
      <c r="A13" s="124" t="s">
        <v>537</v>
      </c>
      <c r="B13" s="17">
        <f>+'SCC x Ano'!B45/'SCC x Ano'!B13-1</f>
        <v>-4.7910319869884144E-2</v>
      </c>
      <c r="C13" s="17">
        <f>+'SCC x Ano'!C45/'SCC x Ano'!C13-1</f>
        <v>9.9675447951822926E-2</v>
      </c>
      <c r="D13" s="17">
        <f>+'SCC x Ano'!D45/'SCC x Ano'!D13-1</f>
        <v>0.1641752546632016</v>
      </c>
      <c r="E13" s="17">
        <f>+'SCC x Ano'!E45/'SCC x Ano'!E13-1</f>
        <v>6.0485831347711168</v>
      </c>
      <c r="F13" s="17">
        <f>+'SCC x Ano'!F45/'SCC x Ano'!F13-1</f>
        <v>0.18725183377180321</v>
      </c>
      <c r="G13" s="17">
        <f>+'SCC x Ano'!G45/'SCC x Ano'!G13-1</f>
        <v>-8.3922925386117342E-3</v>
      </c>
      <c r="H13" s="17">
        <f>+'SCC x Ano'!H45/'SCC x Ano'!H13-1</f>
        <v>-0.70433796028722528</v>
      </c>
      <c r="I13" s="17">
        <f>+'SCC x Ano'!I45/'SCC x Ano'!I13-1</f>
        <v>-0.17162383247661062</v>
      </c>
      <c r="J13" s="17">
        <f>+'SCC x Ano'!J45/'SCC x Ano'!J13-1</f>
        <v>-9.5913972812142312E-2</v>
      </c>
      <c r="K13" s="17">
        <f>+'SCC x Ano'!K45/'SCC x Ano'!K13-1</f>
        <v>0.3864674934934218</v>
      </c>
      <c r="L13" s="17">
        <f>+'SCC x Ano'!L45/'SCC x Ano'!L13-1</f>
        <v>0.12252411136129382</v>
      </c>
    </row>
    <row r="14" spans="1:12" x14ac:dyDescent="0.25">
      <c r="A14" s="124" t="s">
        <v>538</v>
      </c>
      <c r="B14" s="17">
        <f>+'SCC x Ano'!B46/'SCC x Ano'!B14-1</f>
        <v>0.13817035037228331</v>
      </c>
      <c r="C14" s="17">
        <f>+'SCC x Ano'!C46/'SCC x Ano'!C14-1</f>
        <v>9.6052024351980902E-2</v>
      </c>
      <c r="D14" s="17">
        <f>+'SCC x Ano'!D46/'SCC x Ano'!D14-1</f>
        <v>8.7265278968567062E-2</v>
      </c>
      <c r="E14" s="17">
        <f>+'SCC x Ano'!E46/'SCC x Ano'!E14-1</f>
        <v>7.7246723659063932</v>
      </c>
      <c r="F14" s="17">
        <f>+'SCC x Ano'!F46/'SCC x Ano'!F14-1</f>
        <v>0.11904440086287527</v>
      </c>
      <c r="G14" s="17">
        <f>+'SCC x Ano'!G46/'SCC x Ano'!G14-1</f>
        <v>1.115535507833199</v>
      </c>
      <c r="H14" s="17">
        <f>+'SCC x Ano'!H46/'SCC x Ano'!H14-1</f>
        <v>0.33521605110581443</v>
      </c>
      <c r="I14" s="17">
        <f>+'SCC x Ano'!I46/'SCC x Ano'!I14-1</f>
        <v>2.2112158151615047E-2</v>
      </c>
      <c r="J14" s="17">
        <f>+'SCC x Ano'!J46/'SCC x Ano'!J14-1</f>
        <v>0.57478058994205083</v>
      </c>
      <c r="K14" s="17">
        <f>+'SCC x Ano'!K46/'SCC x Ano'!K14-1</f>
        <v>0.5014568963891417</v>
      </c>
      <c r="L14" s="17">
        <f>+'SCC x Ano'!L46/'SCC x Ano'!L14-1</f>
        <v>0.16881677556001184</v>
      </c>
    </row>
    <row r="15" spans="1:12" x14ac:dyDescent="0.25">
      <c r="A15" s="124" t="s">
        <v>539</v>
      </c>
      <c r="B15" s="17">
        <f>+'SCC x Ano'!B47/'SCC x Ano'!B15-1</f>
        <v>0.2285527738022648</v>
      </c>
      <c r="C15" s="17">
        <f>+'SCC x Ano'!C47/'SCC x Ano'!C15-1</f>
        <v>-7.859789763412095E-2</v>
      </c>
      <c r="D15" s="17">
        <f>+'SCC x Ano'!D47/'SCC x Ano'!D15-1</f>
        <v>4.8939383616614762E-2</v>
      </c>
      <c r="E15" s="17">
        <f>+'SCC x Ano'!E47/'SCC x Ano'!E15-1</f>
        <v>-0.39533879611948131</v>
      </c>
      <c r="F15" s="17">
        <f>+'SCC x Ano'!F47/'SCC x Ano'!F15-1</f>
        <v>0.11970813523285018</v>
      </c>
      <c r="G15" s="17">
        <f>+'SCC x Ano'!G47/'SCC x Ano'!G15-1</f>
        <v>0.28422014125039596</v>
      </c>
      <c r="H15" s="17">
        <f>+'SCC x Ano'!H47/'SCC x Ano'!H15-1</f>
        <v>-6.3621347951735574E-3</v>
      </c>
      <c r="I15" s="17">
        <f>+'SCC x Ano'!I47/'SCC x Ano'!I15-1</f>
        <v>-0.24164524039699808</v>
      </c>
      <c r="J15" s="17">
        <f>+'SCC x Ano'!J47/'SCC x Ano'!J15-1</f>
        <v>-0.22652388958556613</v>
      </c>
      <c r="K15" s="17">
        <f>+'SCC x Ano'!K47/'SCC x Ano'!K15-1</f>
        <v>0.28480984640941509</v>
      </c>
      <c r="L15" s="17">
        <f>+'SCC x Ano'!L47/'SCC x Ano'!L15-1</f>
        <v>9.5240032320139667E-2</v>
      </c>
    </row>
    <row r="16" spans="1:12" x14ac:dyDescent="0.25">
      <c r="A16" s="124" t="s">
        <v>540</v>
      </c>
      <c r="B16" s="17">
        <f>+'SCC x Ano'!B48/'SCC x Ano'!B16-1</f>
        <v>-1.5161177552305505E-2</v>
      </c>
      <c r="C16" s="17">
        <f>+'SCC x Ano'!C48/'SCC x Ano'!C16-1</f>
        <v>1.7555423111967885</v>
      </c>
      <c r="D16" s="17">
        <f>+'SCC x Ano'!D48/'SCC x Ano'!D16-1</f>
        <v>-6.4096301062153915E-2</v>
      </c>
      <c r="E16" s="17">
        <f>+'SCC x Ano'!E48/'SCC x Ano'!E16-1</f>
        <v>0.7287404952051586</v>
      </c>
      <c r="F16" s="17">
        <f>+'SCC x Ano'!F48/'SCC x Ano'!F16-1</f>
        <v>9.2182495702040956E-2</v>
      </c>
      <c r="G16" s="17">
        <f>+'SCC x Ano'!G48/'SCC x Ano'!G16-1</f>
        <v>0.32976506618533485</v>
      </c>
      <c r="H16" s="17">
        <f>+'SCC x Ano'!H48/'SCC x Ano'!H16-1</f>
        <v>-0.41506030672398553</v>
      </c>
      <c r="I16" s="17">
        <f>+'SCC x Ano'!I48/'SCC x Ano'!I16-1</f>
        <v>0.49534791398518818</v>
      </c>
      <c r="J16" s="17">
        <f>+'SCC x Ano'!J48/'SCC x Ano'!J16-1</f>
        <v>1.2139274052501672</v>
      </c>
      <c r="K16" s="17">
        <f>+'SCC x Ano'!K48/'SCC x Ano'!K16-1</f>
        <v>0.13698506655211728</v>
      </c>
      <c r="L16" s="17">
        <f>+'SCC x Ano'!L48/'SCC x Ano'!L16-1</f>
        <v>2.6986180810181448E-2</v>
      </c>
    </row>
    <row r="17" spans="1:12" x14ac:dyDescent="0.25">
      <c r="A17" s="124" t="s">
        <v>541</v>
      </c>
      <c r="B17" s="17">
        <f>+'SCC x Ano'!B49/'SCC x Ano'!B17-1</f>
        <v>6.9647613010893172E-2</v>
      </c>
      <c r="C17" s="17">
        <f>+'SCC x Ano'!C49/'SCC x Ano'!C17-1</f>
        <v>2.9700965206771524</v>
      </c>
      <c r="D17" s="17">
        <f>+'SCC x Ano'!D49/'SCC x Ano'!D17-1</f>
        <v>0.21254110074214116</v>
      </c>
      <c r="E17" s="17">
        <f>+'SCC x Ano'!E49/'SCC x Ano'!E17-1</f>
        <v>-0.1497016544941</v>
      </c>
      <c r="F17" s="17">
        <f>+'SCC x Ano'!F49/'SCC x Ano'!F17-1</f>
        <v>8.1925898954482212E-2</v>
      </c>
      <c r="G17" s="17">
        <f>+'SCC x Ano'!G49/'SCC x Ano'!G17-1</f>
        <v>0.34251071176484627</v>
      </c>
      <c r="H17" s="17">
        <f>+'SCC x Ano'!H49/'SCC x Ano'!H17-1</f>
        <v>-0.14439664771684024</v>
      </c>
      <c r="I17" s="17">
        <f>+'SCC x Ano'!I49/'SCC x Ano'!I17-1</f>
        <v>0.21154497147277085</v>
      </c>
      <c r="J17" s="17">
        <f>+'SCC x Ano'!J49/'SCC x Ano'!J17-1</f>
        <v>6.8290759759203423</v>
      </c>
      <c r="K17" s="17">
        <f>+'SCC x Ano'!K49/'SCC x Ano'!K17-1</f>
        <v>0.28839674664040316</v>
      </c>
      <c r="L17" s="17">
        <f>+'SCC x Ano'!L49/'SCC x Ano'!L17-1</f>
        <v>0.17093832085012961</v>
      </c>
    </row>
    <row r="18" spans="1:12" x14ac:dyDescent="0.25">
      <c r="A18" s="124" t="s">
        <v>542</v>
      </c>
      <c r="B18" s="17">
        <f>+'SCC x Ano'!B50/'SCC x Ano'!B18-1</f>
        <v>0.41221364488563239</v>
      </c>
      <c r="C18" s="17">
        <f>+'SCC x Ano'!C50/'SCC x Ano'!C18-1</f>
        <v>0.14633039026410088</v>
      </c>
      <c r="D18" s="17">
        <f>+'SCC x Ano'!D50/'SCC x Ano'!D18-1</f>
        <v>0.16638545805928362</v>
      </c>
      <c r="E18" s="17">
        <f>+'SCC x Ano'!E50/'SCC x Ano'!E18-1</f>
        <v>4.8909979111829678</v>
      </c>
      <c r="F18" s="17">
        <f>+'SCC x Ano'!F50/'SCC x Ano'!F18-1</f>
        <v>-8.5870372896880154E-3</v>
      </c>
      <c r="G18" s="17">
        <f>+'SCC x Ano'!G50/'SCC x Ano'!G18-1</f>
        <v>0.38357754813066358</v>
      </c>
      <c r="H18" s="17">
        <f>+'SCC x Ano'!H50/'SCC x Ano'!H18-1</f>
        <v>-6.0030664698930147E-3</v>
      </c>
      <c r="I18" s="17">
        <f>+'SCC x Ano'!I50/'SCC x Ano'!I18-1</f>
        <v>-0.10107071051231187</v>
      </c>
      <c r="J18" s="17">
        <f>+'SCC x Ano'!J50/'SCC x Ano'!J18-1</f>
        <v>0.21265756155989579</v>
      </c>
      <c r="K18" s="17">
        <f>+'SCC x Ano'!K50/'SCC x Ano'!K18-1</f>
        <v>0.45487775539966191</v>
      </c>
      <c r="L18" s="17">
        <f>+'SCC x Ano'!L50/'SCC x Ano'!L18-1</f>
        <v>0.128117627309281</v>
      </c>
    </row>
    <row r="19" spans="1:12" x14ac:dyDescent="0.25">
      <c r="A19" s="124" t="s">
        <v>543</v>
      </c>
      <c r="B19" s="17">
        <f>+'SCC x Ano'!B51/'SCC x Ano'!B19-1</f>
        <v>0.38945223617680935</v>
      </c>
      <c r="C19" s="17">
        <f>+'SCC x Ano'!C51/'SCC x Ano'!C19-1</f>
        <v>-1.4804302814053538E-2</v>
      </c>
      <c r="D19" s="17">
        <f>+'SCC x Ano'!D51/'SCC x Ano'!D19-1</f>
        <v>-9.2196310982756491E-2</v>
      </c>
      <c r="E19" s="17">
        <f>+'SCC x Ano'!E51/'SCC x Ano'!E19-1</f>
        <v>-7.0889478526232619E-3</v>
      </c>
      <c r="F19" s="17">
        <f>+'SCC x Ano'!F51/'SCC x Ano'!F19-1</f>
        <v>5.3117238866088323E-2</v>
      </c>
      <c r="G19" s="17">
        <f>+'SCC x Ano'!G51/'SCC x Ano'!G19-1</f>
        <v>0.65135217897975739</v>
      </c>
      <c r="H19" s="17">
        <f>+'SCC x Ano'!H51/'SCC x Ano'!H19-1</f>
        <v>-0.72769723841343503</v>
      </c>
      <c r="I19" s="17">
        <f>+'SCC x Ano'!I51/'SCC x Ano'!I19-1</f>
        <v>-0.35891259981815005</v>
      </c>
      <c r="J19" s="17">
        <f>+'SCC x Ano'!J51/'SCC x Ano'!J19-1</f>
        <v>0.88384684145462522</v>
      </c>
      <c r="K19" s="17">
        <f>+'SCC x Ano'!K51/'SCC x Ano'!K19-1</f>
        <v>0.28888957042046415</v>
      </c>
      <c r="L19" s="17">
        <f>+'SCC x Ano'!L51/'SCC x Ano'!L19-1</f>
        <v>-3.5738750606296499E-2</v>
      </c>
    </row>
    <row r="20" spans="1:12" x14ac:dyDescent="0.25">
      <c r="A20" s="124" t="s">
        <v>544</v>
      </c>
      <c r="B20" s="17">
        <f>+'SCC x Ano'!B52/'SCC x Ano'!B20-1</f>
        <v>0.13118156101630718</v>
      </c>
      <c r="C20" s="17">
        <f>+'SCC x Ano'!C52/'SCC x Ano'!C20-1</f>
        <v>0.34584607303884107</v>
      </c>
      <c r="D20" s="17">
        <f>+'SCC x Ano'!D52/'SCC x Ano'!D20-1</f>
        <v>8.129102867787763E-2</v>
      </c>
      <c r="E20" s="17">
        <f>+'SCC x Ano'!E52/'SCC x Ano'!E20-1</f>
        <v>0.98317716503208286</v>
      </c>
      <c r="F20" s="17">
        <f>+'SCC x Ano'!F52/'SCC x Ano'!F20-1</f>
        <v>0.1954919889803346</v>
      </c>
      <c r="G20" s="17">
        <f>+'SCC x Ano'!G52/'SCC x Ano'!G20-1</f>
        <v>0.10273637340624631</v>
      </c>
      <c r="H20" s="17">
        <f>+'SCC x Ano'!H52/'SCC x Ano'!H20-1</f>
        <v>-4.0236119779956891E-2</v>
      </c>
      <c r="I20" s="17">
        <f>+'SCC x Ano'!I52/'SCC x Ano'!I20-1</f>
        <v>-0.13229475598761653</v>
      </c>
      <c r="J20" s="17">
        <f>+'SCC x Ano'!J52/'SCC x Ano'!J20-1</f>
        <v>-0.2160618673837631</v>
      </c>
      <c r="K20" s="17">
        <f>+'SCC x Ano'!K52/'SCC x Ano'!K20-1</f>
        <v>0.32523650797370252</v>
      </c>
      <c r="L20" s="17">
        <f>+'SCC x Ano'!L52/'SCC x Ano'!L20-1</f>
        <v>0.14672467037964099</v>
      </c>
    </row>
    <row r="21" spans="1:12" x14ac:dyDescent="0.25">
      <c r="A21" s="124" t="s">
        <v>545</v>
      </c>
      <c r="B21" s="17">
        <f>+'SCC x Ano'!B53/'SCC x Ano'!B21-1</f>
        <v>0.40881206370070711</v>
      </c>
      <c r="C21" s="17">
        <f>+'SCC x Ano'!C53/'SCC x Ano'!C21-1</f>
        <v>0.21232531933209087</v>
      </c>
      <c r="D21" s="17">
        <f>+'SCC x Ano'!D53/'SCC x Ano'!D21-1</f>
        <v>5.6105261565463804E-2</v>
      </c>
      <c r="E21" s="17">
        <f>+'SCC x Ano'!E53/'SCC x Ano'!E21-1</f>
        <v>1.6813404027885559E-2</v>
      </c>
      <c r="F21" s="17">
        <f>+'SCC x Ano'!F53/'SCC x Ano'!F21-1</f>
        <v>0.10357075565428664</v>
      </c>
      <c r="G21" s="17">
        <f>+'SCC x Ano'!G53/'SCC x Ano'!G21-1</f>
        <v>0.17680934441102725</v>
      </c>
      <c r="H21" s="17">
        <f>+'SCC x Ano'!H53/'SCC x Ano'!H21-1</f>
        <v>-9.6944716435210965E-2</v>
      </c>
      <c r="I21" s="17">
        <f>+'SCC x Ano'!I53/'SCC x Ano'!I21-1</f>
        <v>-3.9327874903415161E-2</v>
      </c>
      <c r="J21" s="17">
        <f>+'SCC x Ano'!J53/'SCC x Ano'!J21-1</f>
        <v>0.5005712911831437</v>
      </c>
      <c r="K21" s="17">
        <f>+'SCC x Ano'!K53/'SCC x Ano'!K21-1</f>
        <v>0.24722046386835683</v>
      </c>
      <c r="L21" s="17">
        <f>+'SCC x Ano'!L53/'SCC x Ano'!L21-1</f>
        <v>0.13103288884273212</v>
      </c>
    </row>
    <row r="22" spans="1:12" x14ac:dyDescent="0.25">
      <c r="A22" s="124" t="s">
        <v>546</v>
      </c>
      <c r="B22" s="17">
        <f>+'SCC x Ano'!B54/'SCC x Ano'!B22-1</f>
        <v>0.22669244317646986</v>
      </c>
      <c r="C22" s="17">
        <f>+'SCC x Ano'!C54/'SCC x Ano'!C22-1</f>
        <v>3.2778575301689594E-2</v>
      </c>
      <c r="D22" s="17">
        <f>+'SCC x Ano'!D54/'SCC x Ano'!D22-1</f>
        <v>0.58823256949510783</v>
      </c>
      <c r="E22" s="17" t="e">
        <f>+'SCC x Ano'!E54/'SCC x Ano'!E22-1</f>
        <v>#DIV/0!</v>
      </c>
      <c r="F22" s="17">
        <f>+'SCC x Ano'!F54/'SCC x Ano'!F22-1</f>
        <v>0.10026412799566642</v>
      </c>
      <c r="G22" s="17">
        <f>+'SCC x Ano'!G54/'SCC x Ano'!G22-1</f>
        <v>0.36971765651743316</v>
      </c>
      <c r="H22" s="17">
        <f>+'SCC x Ano'!H54/'SCC x Ano'!H22-1</f>
        <v>4.1832593381821548E-2</v>
      </c>
      <c r="I22" s="17">
        <f>+'SCC x Ano'!I54/'SCC x Ano'!I22-1</f>
        <v>0.1656564736580235</v>
      </c>
      <c r="J22" s="17">
        <f>+'SCC x Ano'!J54/'SCC x Ano'!J22-1</f>
        <v>0.17281424034807769</v>
      </c>
      <c r="K22" s="17">
        <f>+'SCC x Ano'!K54/'SCC x Ano'!K22-1</f>
        <v>0.47310558469561159</v>
      </c>
      <c r="L22" s="17">
        <f>+'SCC x Ano'!L54/'SCC x Ano'!L22-1</f>
        <v>0.32323725710451368</v>
      </c>
    </row>
    <row r="23" spans="1:12" x14ac:dyDescent="0.25">
      <c r="A23" s="124" t="s">
        <v>547</v>
      </c>
      <c r="B23" s="17">
        <f>+'SCC x Ano'!B55/'SCC x Ano'!B23-1</f>
        <v>0.42091587045558443</v>
      </c>
      <c r="C23" s="17">
        <f>+'SCC x Ano'!C55/'SCC x Ano'!C23-1</f>
        <v>-2.9607447382755114E-2</v>
      </c>
      <c r="D23" s="17">
        <f>+'SCC x Ano'!D55/'SCC x Ano'!D23-1</f>
        <v>1.1741147490942794E-2</v>
      </c>
      <c r="E23" s="17">
        <f>+'SCC x Ano'!E55/'SCC x Ano'!E23-1</f>
        <v>0.41608118695219787</v>
      </c>
      <c r="F23" s="17">
        <f>+'SCC x Ano'!F55/'SCC x Ano'!F23-1</f>
        <v>5.1342419876545309E-2</v>
      </c>
      <c r="G23" s="17">
        <f>+'SCC x Ano'!G55/'SCC x Ano'!G23-1</f>
        <v>0.22108644175253245</v>
      </c>
      <c r="H23" s="17">
        <f>+'SCC x Ano'!H55/'SCC x Ano'!H23-1</f>
        <v>-1.0053815166661817E-2</v>
      </c>
      <c r="I23" s="17">
        <f>+'SCC x Ano'!I55/'SCC x Ano'!I23-1</f>
        <v>8.10809836545201E-2</v>
      </c>
      <c r="J23" s="17">
        <f>+'SCC x Ano'!J55/'SCC x Ano'!J23-1</f>
        <v>0.27034151479895585</v>
      </c>
      <c r="K23" s="17">
        <f>+'SCC x Ano'!K55/'SCC x Ano'!K23-1</f>
        <v>6.626064780288754E-2</v>
      </c>
      <c r="L23" s="17">
        <f>+'SCC x Ano'!L55/'SCC x Ano'!L23-1</f>
        <v>5.3794193432109561E-2</v>
      </c>
    </row>
    <row r="24" spans="1:12" x14ac:dyDescent="0.25">
      <c r="A24" s="124" t="s">
        <v>548</v>
      </c>
      <c r="B24" s="17">
        <f>+'SCC x Ano'!B56/'SCC x Ano'!B24-1</f>
        <v>0.27066516758205683</v>
      </c>
      <c r="C24" s="17">
        <f>+'SCC x Ano'!C56/'SCC x Ano'!C24-1</f>
        <v>0.49020890897286029</v>
      </c>
      <c r="D24" s="17">
        <f>+'SCC x Ano'!D56/'SCC x Ano'!D24-1</f>
        <v>-1.8643715720022547E-2</v>
      </c>
      <c r="E24" s="17">
        <f>+'SCC x Ano'!E56/'SCC x Ano'!E24-1</f>
        <v>17.416094757900353</v>
      </c>
      <c r="F24" s="17">
        <f>+'SCC x Ano'!F56/'SCC x Ano'!F24-1</f>
        <v>9.3552655088090075E-2</v>
      </c>
      <c r="G24" s="17">
        <f>+'SCC x Ano'!G56/'SCC x Ano'!G24-1</f>
        <v>0.34191389919453585</v>
      </c>
      <c r="H24" s="17">
        <f>+'SCC x Ano'!H56/'SCC x Ano'!H24-1</f>
        <v>-3.6642428139443961E-2</v>
      </c>
      <c r="I24" s="17">
        <f>+'SCC x Ano'!I56/'SCC x Ano'!I24-1</f>
        <v>6.0319993496316116E-2</v>
      </c>
      <c r="J24" s="17">
        <f>+'SCC x Ano'!J56/'SCC x Ano'!J24-1</f>
        <v>3.6095502615660857E-2</v>
      </c>
      <c r="K24" s="17">
        <f>+'SCC x Ano'!K56/'SCC x Ano'!K24-1</f>
        <v>0.27878688202859658</v>
      </c>
      <c r="L24" s="17">
        <f>+'SCC x Ano'!L56/'SCC x Ano'!L24-1</f>
        <v>0.10723295800689292</v>
      </c>
    </row>
    <row r="25" spans="1:12" x14ac:dyDescent="0.25">
      <c r="A25" s="124" t="s">
        <v>549</v>
      </c>
      <c r="B25" s="17">
        <f>+'SCC x Ano'!B57/'SCC x Ano'!B25-1</f>
        <v>5.1421594826714712E-2</v>
      </c>
      <c r="C25" s="17">
        <f>+'SCC x Ano'!C57/'SCC x Ano'!C25-1</f>
        <v>3.6631192559128056E-2</v>
      </c>
      <c r="D25" s="17">
        <f>+'SCC x Ano'!D57/'SCC x Ano'!D25-1</f>
        <v>0.24919920934914219</v>
      </c>
      <c r="E25" s="17">
        <f>+'SCC x Ano'!E57/'SCC x Ano'!E25-1</f>
        <v>1.6224380641553173</v>
      </c>
      <c r="F25" s="17">
        <f>+'SCC x Ano'!F57/'SCC x Ano'!F25-1</f>
        <v>0.44341502217969064</v>
      </c>
      <c r="G25" s="17">
        <f>+'SCC x Ano'!G57/'SCC x Ano'!G25-1</f>
        <v>0.15275378123425742</v>
      </c>
      <c r="H25" s="17">
        <f>+'SCC x Ano'!H57/'SCC x Ano'!H25-1</f>
        <v>-1.7617610148205398E-2</v>
      </c>
      <c r="I25" s="17">
        <f>+'SCC x Ano'!I57/'SCC x Ano'!I25-1</f>
        <v>-0.10849594759519499</v>
      </c>
      <c r="J25" s="17">
        <f>+'SCC x Ano'!J57/'SCC x Ano'!J25-1</f>
        <v>0.1623874539869461</v>
      </c>
      <c r="K25" s="17">
        <f>+'SCC x Ano'!K57/'SCC x Ano'!K25-1</f>
        <v>-0.52480876145503408</v>
      </c>
      <c r="L25" s="17">
        <f>+'SCC x Ano'!L57/'SCC x Ano'!L25-1</f>
        <v>8.3386569636150654E-2</v>
      </c>
    </row>
    <row r="26" spans="1:12" x14ac:dyDescent="0.25">
      <c r="A26" s="124" t="s">
        <v>550</v>
      </c>
      <c r="B26" s="17">
        <f>+'SCC x Ano'!B58/'SCC x Ano'!B26-1</f>
        <v>0.15827659820827678</v>
      </c>
      <c r="C26" s="17">
        <f>+'SCC x Ano'!C58/'SCC x Ano'!C26-1</f>
        <v>-3.4981038193072633E-3</v>
      </c>
      <c r="D26" s="17">
        <f>+'SCC x Ano'!D58/'SCC x Ano'!D26-1</f>
        <v>0.17464075602720053</v>
      </c>
      <c r="E26" s="17">
        <f>+'SCC x Ano'!E58/'SCC x Ano'!E26-1</f>
        <v>1.5493049898034714</v>
      </c>
      <c r="F26" s="17">
        <f>+'SCC x Ano'!F58/'SCC x Ano'!F26-1</f>
        <v>0.14083025662971349</v>
      </c>
      <c r="G26" s="17">
        <f>+'SCC x Ano'!G58/'SCC x Ano'!G26-1</f>
        <v>0.18564473534456338</v>
      </c>
      <c r="H26" s="17">
        <f>+'SCC x Ano'!H58/'SCC x Ano'!H26-1</f>
        <v>3.9202859457073469E-2</v>
      </c>
      <c r="I26" s="17">
        <f>+'SCC x Ano'!I58/'SCC x Ano'!I26-1</f>
        <v>7.5037066764467308E-3</v>
      </c>
      <c r="J26" s="17">
        <f>+'SCC x Ano'!J58/'SCC x Ano'!J26-1</f>
        <v>9.9482226715199573E-3</v>
      </c>
      <c r="K26" s="17">
        <f>+'SCC x Ano'!K58/'SCC x Ano'!K26-1</f>
        <v>0.32720056890846116</v>
      </c>
      <c r="L26" s="17">
        <f>+'SCC x Ano'!L58/'SCC x Ano'!L26-1</f>
        <v>0.16200574047404181</v>
      </c>
    </row>
    <row r="27" spans="1:12" x14ac:dyDescent="0.25">
      <c r="A27" s="124" t="s">
        <v>551</v>
      </c>
      <c r="B27" s="17">
        <f>+'SCC x Ano'!B59/'SCC x Ano'!B27-1</f>
        <v>9.3747484721357965E-2</v>
      </c>
      <c r="C27" s="17">
        <f>+'SCC x Ano'!C59/'SCC x Ano'!C27-1</f>
        <v>0.12250401615595541</v>
      </c>
      <c r="D27" s="17">
        <f>+'SCC x Ano'!D59/'SCC x Ano'!D27-1</f>
        <v>0.20557351362834608</v>
      </c>
      <c r="E27" s="17">
        <f>+'SCC x Ano'!E59/'SCC x Ano'!E27-1</f>
        <v>2.7921353620229321</v>
      </c>
      <c r="F27" s="17">
        <f>+'SCC x Ano'!F59/'SCC x Ano'!F27-1</f>
        <v>6.0962488826147521E-2</v>
      </c>
      <c r="G27" s="17">
        <f>+'SCC x Ano'!G59/'SCC x Ano'!G27-1</f>
        <v>0.20441254134888864</v>
      </c>
      <c r="H27" s="17">
        <f>+'SCC x Ano'!H59/'SCC x Ano'!H27-1</f>
        <v>-0.12033669487390652</v>
      </c>
      <c r="I27" s="17">
        <f>+'SCC x Ano'!I59/'SCC x Ano'!I27-1</f>
        <v>4.0752017041742583E-2</v>
      </c>
      <c r="J27" s="17">
        <f>+'SCC x Ano'!J59/'SCC x Ano'!J27-1</f>
        <v>-0.76704591184934878</v>
      </c>
      <c r="K27" s="17">
        <f>+'SCC x Ano'!K59/'SCC x Ano'!K27-1</f>
        <v>0.9422401800244824</v>
      </c>
      <c r="L27" s="17">
        <f>+'SCC x Ano'!L59/'SCC x Ano'!L27-1</f>
        <v>0.18505735907542342</v>
      </c>
    </row>
    <row r="28" spans="1:12" x14ac:dyDescent="0.25">
      <c r="A28" s="124" t="s">
        <v>552</v>
      </c>
      <c r="B28" s="17">
        <f>+'SCC x Ano'!B60/'SCC x Ano'!B28-1</f>
        <v>3.1198320699187265E-2</v>
      </c>
      <c r="C28" s="17">
        <f>+'SCC x Ano'!C60/'SCC x Ano'!C28-1</f>
        <v>-0.26226332437207989</v>
      </c>
      <c r="D28" s="17">
        <f>+'SCC x Ano'!D60/'SCC x Ano'!D28-1</f>
        <v>2.0575247485541404E-2</v>
      </c>
      <c r="E28" s="17">
        <f>+'SCC x Ano'!E60/'SCC x Ano'!E28-1</f>
        <v>-0.9225890964703497</v>
      </c>
      <c r="F28" s="17">
        <f>+'SCC x Ano'!F60/'SCC x Ano'!F28-1</f>
        <v>0.14616549577094751</v>
      </c>
      <c r="G28" s="17">
        <f>+'SCC x Ano'!G60/'SCC x Ano'!G28-1</f>
        <v>0.50630058476146167</v>
      </c>
      <c r="H28" s="17">
        <f>+'SCC x Ano'!H60/'SCC x Ano'!H28-1</f>
        <v>9.0544950288635073E-2</v>
      </c>
      <c r="I28" s="17">
        <f>+'SCC x Ano'!I60/'SCC x Ano'!I28-1</f>
        <v>1.965548796067984E-2</v>
      </c>
      <c r="J28" s="17">
        <f>+'SCC x Ano'!J60/'SCC x Ano'!J28-1</f>
        <v>0.21948894417699982</v>
      </c>
      <c r="K28" s="17">
        <f>+'SCC x Ano'!K60/'SCC x Ano'!K28-1</f>
        <v>8.0777878492729105E-2</v>
      </c>
      <c r="L28" s="17">
        <f>+'SCC x Ano'!L60/'SCC x Ano'!L28-1</f>
        <v>4.361258523348277E-2</v>
      </c>
    </row>
    <row r="29" spans="1:12" x14ac:dyDescent="0.25">
      <c r="A29" s="124" t="s">
        <v>553</v>
      </c>
      <c r="B29" s="17">
        <f>+'SCC x Ano'!B61/'SCC x Ano'!B29-1</f>
        <v>-4.1484389053493276E-3</v>
      </c>
      <c r="C29" s="17">
        <f>+'SCC x Ano'!C61/'SCC x Ano'!C29-1</f>
        <v>6.5467665548124554E-3</v>
      </c>
      <c r="D29" s="17">
        <f>+'SCC x Ano'!D61/'SCC x Ano'!D29-1</f>
        <v>0.20601795560803171</v>
      </c>
      <c r="E29" s="17">
        <f>+'SCC x Ano'!E61/'SCC x Ano'!E29-1</f>
        <v>0.62066133788075128</v>
      </c>
      <c r="F29" s="17">
        <f>+'SCC x Ano'!F61/'SCC x Ano'!F29-1</f>
        <v>0.19270746062692057</v>
      </c>
      <c r="G29" s="17">
        <f>+'SCC x Ano'!G61/'SCC x Ano'!G29-1</f>
        <v>0.1652461287796636</v>
      </c>
      <c r="H29" s="17">
        <f>+'SCC x Ano'!H61/'SCC x Ano'!H29-1</f>
        <v>0.21382630598660035</v>
      </c>
      <c r="I29" s="17">
        <f>+'SCC x Ano'!I61/'SCC x Ano'!I29-1</f>
        <v>0.14565006070137687</v>
      </c>
      <c r="J29" s="17">
        <f>+'SCC x Ano'!J61/'SCC x Ano'!J29-1</f>
        <v>0.28191358254467969</v>
      </c>
      <c r="K29" s="17">
        <f>+'SCC x Ano'!K61/'SCC x Ano'!K29-1</f>
        <v>0.28084355057197841</v>
      </c>
      <c r="L29" s="17">
        <f>+'SCC x Ano'!L61/'SCC x Ano'!L29-1</f>
        <v>0.1887508855590494</v>
      </c>
    </row>
    <row r="30" spans="1:12" x14ac:dyDescent="0.25">
      <c r="A30" s="124" t="s">
        <v>554</v>
      </c>
      <c r="B30" s="17">
        <f>+'SCC x Ano'!B62/'SCC x Ano'!B30-1</f>
        <v>0.15038918696361758</v>
      </c>
      <c r="C30" s="17">
        <f>+'SCC x Ano'!C62/'SCC x Ano'!C30-1</f>
        <v>-0.35901904930168227</v>
      </c>
      <c r="D30" s="17">
        <f>+'SCC x Ano'!D62/'SCC x Ano'!D30-1</f>
        <v>0.18645299476185406</v>
      </c>
      <c r="E30" s="17">
        <f>+'SCC x Ano'!E62/'SCC x Ano'!E30-1</f>
        <v>1.0440389238056249</v>
      </c>
      <c r="F30" s="17">
        <f>+'SCC x Ano'!F62/'SCC x Ano'!F30-1</f>
        <v>0.13601482673348775</v>
      </c>
      <c r="G30" s="17">
        <f>+'SCC x Ano'!G62/'SCC x Ano'!G30-1</f>
        <v>0.14092394957106347</v>
      </c>
      <c r="H30" s="17">
        <f>+'SCC x Ano'!H62/'SCC x Ano'!H30-1</f>
        <v>-0.13183411004201939</v>
      </c>
      <c r="I30" s="17">
        <f>+'SCC x Ano'!I62/'SCC x Ano'!I30-1</f>
        <v>1.5191148049727099E-2</v>
      </c>
      <c r="J30" s="17">
        <f>+'SCC x Ano'!J62/'SCC x Ano'!J30-1</f>
        <v>0.13805203496708573</v>
      </c>
      <c r="K30" s="17">
        <f>+'SCC x Ano'!K62/'SCC x Ano'!K30-1</f>
        <v>0.25078462337122187</v>
      </c>
      <c r="L30" s="17">
        <f>+'SCC x Ano'!L62/'SCC x Ano'!L30-1</f>
        <v>0.14600998929211606</v>
      </c>
    </row>
    <row r="31" spans="1:12" x14ac:dyDescent="0.25">
      <c r="A31" s="124" t="s">
        <v>555</v>
      </c>
      <c r="B31" s="17">
        <f>+'SCC x Ano'!B63/'SCC x Ano'!B31-1</f>
        <v>8.3147411290497963E-2</v>
      </c>
      <c r="C31" s="17">
        <f>+'SCC x Ano'!C63/'SCC x Ano'!C31-1</f>
        <v>-5.4421142486485663E-2</v>
      </c>
      <c r="D31" s="17">
        <f>+'SCC x Ano'!D63/'SCC x Ano'!D31-1</f>
        <v>-0.30026578776800295</v>
      </c>
      <c r="E31" s="17">
        <f>+'SCC x Ano'!E63/'SCC x Ano'!E31-1</f>
        <v>-0.58591005089769244</v>
      </c>
      <c r="F31" s="17">
        <f>+'SCC x Ano'!F63/'SCC x Ano'!F31-1</f>
        <v>0.12865561987940133</v>
      </c>
      <c r="G31" s="17">
        <f>+'SCC x Ano'!G63/'SCC x Ano'!G31-1</f>
        <v>0.61373710849105012</v>
      </c>
      <c r="H31" s="17">
        <f>+'SCC x Ano'!H63/'SCC x Ano'!H31-1</f>
        <v>-8.3473807550263901E-3</v>
      </c>
      <c r="I31" s="17">
        <f>+'SCC x Ano'!I63/'SCC x Ano'!I31-1</f>
        <v>-0.139192987495803</v>
      </c>
      <c r="J31" s="17">
        <f>+'SCC x Ano'!J63/'SCC x Ano'!J31-1</f>
        <v>0.10363887192916965</v>
      </c>
      <c r="K31" s="17">
        <f>+'SCC x Ano'!K63/'SCC x Ano'!K31-1</f>
        <v>-6.8520294134579607E-2</v>
      </c>
      <c r="L31" s="17">
        <f>+'SCC x Ano'!L63/'SCC x Ano'!L31-1</f>
        <v>-8.1211633583733733E-2</v>
      </c>
    </row>
    <row r="32" spans="1:12" x14ac:dyDescent="0.25">
      <c r="A32" s="124" t="s">
        <v>95</v>
      </c>
      <c r="B32" s="17">
        <f>+'SCC x Ano'!B64/'SCC x Ano'!B32-1</f>
        <v>0.25190091203345921</v>
      </c>
      <c r="C32" s="17">
        <f>+'SCC x Ano'!C64/'SCC x Ano'!C32-1</f>
        <v>0.25775362484653619</v>
      </c>
      <c r="D32" s="17">
        <f>+'SCC x Ano'!D64/'SCC x Ano'!D32-1</f>
        <v>3.2453356555801616E-2</v>
      </c>
      <c r="E32" s="17">
        <f>+'SCC x Ano'!E64/'SCC x Ano'!E32-1</f>
        <v>2.468596013057518</v>
      </c>
      <c r="F32" s="17">
        <f>+'SCC x Ano'!F64/'SCC x Ano'!F32-1</f>
        <v>0.11155211653212582</v>
      </c>
      <c r="G32" s="17">
        <f>+'SCC x Ano'!G64/'SCC x Ano'!G32-1</f>
        <v>0.26856738515607592</v>
      </c>
      <c r="H32" s="17">
        <f>+'SCC x Ano'!H64/'SCC x Ano'!H32-1</f>
        <v>-4.2661620637612252E-2</v>
      </c>
      <c r="I32" s="17">
        <f>+'SCC x Ano'!I64/'SCC x Ano'!I32-1</f>
        <v>4.5484220623054128E-2</v>
      </c>
      <c r="J32" s="17">
        <f>+'SCC x Ano'!J64/'SCC x Ano'!J32-1</f>
        <v>0.11330529909070686</v>
      </c>
      <c r="K32" s="17">
        <f>+'SCC x Ano'!K64/'SCC x Ano'!K32-1</f>
        <v>0.19781873498805647</v>
      </c>
      <c r="L32" s="17">
        <f>+'SCC x Ano'!L64/'SCC x Ano'!L32-1</f>
        <v>0.10404327769601118</v>
      </c>
    </row>
    <row r="33" spans="1:12" x14ac:dyDescent="0.25">
      <c r="A33" s="22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</row>
    <row r="34" spans="1:12" x14ac:dyDescent="0.25">
      <c r="A34" s="124"/>
      <c r="B34" s="1"/>
      <c r="C34" s="1"/>
      <c r="D34" s="1"/>
      <c r="E34" s="1"/>
      <c r="F34" s="1"/>
      <c r="G34" s="1"/>
      <c r="H34" s="1"/>
      <c r="I34" s="1"/>
      <c r="J34" s="1"/>
      <c r="K34" s="1"/>
      <c r="L34" s="124"/>
    </row>
    <row r="35" spans="1:12" s="124" customFormat="1" x14ac:dyDescent="0.25">
      <c r="B35" s="124">
        <v>2009</v>
      </c>
      <c r="C35" s="124">
        <v>2009</v>
      </c>
      <c r="D35" s="124">
        <v>2009</v>
      </c>
      <c r="E35" s="124">
        <v>2009</v>
      </c>
      <c r="F35" s="124">
        <v>2009</v>
      </c>
      <c r="G35" s="124">
        <v>2009</v>
      </c>
      <c r="H35" s="124">
        <v>2009</v>
      </c>
      <c r="I35" s="124">
        <v>2009</v>
      </c>
      <c r="J35" s="124">
        <v>2009</v>
      </c>
      <c r="K35" s="124">
        <v>2009</v>
      </c>
      <c r="L35" s="124">
        <v>2009</v>
      </c>
    </row>
    <row r="36" spans="1:12" x14ac:dyDescent="0.25">
      <c r="A36" s="124"/>
      <c r="B36" s="1" t="s">
        <v>780</v>
      </c>
      <c r="C36" s="1" t="s">
        <v>782</v>
      </c>
      <c r="D36" s="1" t="s">
        <v>23</v>
      </c>
      <c r="E36" s="1" t="s">
        <v>787</v>
      </c>
      <c r="F36" s="1" t="s">
        <v>788</v>
      </c>
      <c r="G36" s="1" t="s">
        <v>791</v>
      </c>
      <c r="H36" s="1" t="s">
        <v>25</v>
      </c>
      <c r="I36" s="1" t="s">
        <v>24</v>
      </c>
      <c r="J36" s="1" t="s">
        <v>35</v>
      </c>
      <c r="K36" s="1" t="s">
        <v>795</v>
      </c>
      <c r="L36" s="124" t="s">
        <v>935</v>
      </c>
    </row>
    <row r="37" spans="1:12" x14ac:dyDescent="0.25">
      <c r="A37" s="124" t="s">
        <v>529</v>
      </c>
      <c r="B37" s="17">
        <f>+'SCC x Ano'!B69/'SCC x Ano'!B37-1</f>
        <v>0.1071523773702332</v>
      </c>
      <c r="C37" s="17">
        <f>+'SCC x Ano'!C69/'SCC x Ano'!C37-1</f>
        <v>0.48102330233869872</v>
      </c>
      <c r="D37" s="17">
        <f>+'SCC x Ano'!D69/'SCC x Ano'!D37-1</f>
        <v>0.2828736774707783</v>
      </c>
      <c r="E37" s="17">
        <f>+'SCC x Ano'!E69/'SCC x Ano'!E37-1</f>
        <v>-0.37960130778941448</v>
      </c>
      <c r="F37" s="17">
        <f>+'SCC x Ano'!F69/'SCC x Ano'!F37-1</f>
        <v>4.4978166121863783E-2</v>
      </c>
      <c r="G37" s="17">
        <f>+'SCC x Ano'!G69/'SCC x Ano'!G37-1</f>
        <v>4.685814349014672E-2</v>
      </c>
      <c r="H37" s="17">
        <f>+'SCC x Ano'!H69/'SCC x Ano'!H37-1</f>
        <v>6.4395986788648774E-2</v>
      </c>
      <c r="I37" s="17">
        <f>+'SCC x Ano'!I69/'SCC x Ano'!I37-1</f>
        <v>0.26086704557360774</v>
      </c>
      <c r="J37" s="17">
        <f>+'SCC x Ano'!J69/'SCC x Ano'!J37-1</f>
        <v>1.4178323350854409</v>
      </c>
      <c r="K37" s="17">
        <f>+'SCC x Ano'!K69/'SCC x Ano'!K37-1</f>
        <v>-0.22401836776306094</v>
      </c>
      <c r="L37" s="17">
        <f>+'SCC x Ano'!L69/'SCC x Ano'!L37-1</f>
        <v>0.16244092849751857</v>
      </c>
    </row>
    <row r="38" spans="1:12" x14ac:dyDescent="0.25">
      <c r="A38" s="124" t="s">
        <v>530</v>
      </c>
      <c r="B38" s="17">
        <f>+'SCC x Ano'!B70/'SCC x Ano'!B38-1</f>
        <v>-3.5397796369627255E-3</v>
      </c>
      <c r="C38" s="17">
        <f>+'SCC x Ano'!C70/'SCC x Ano'!C38-1</f>
        <v>-0.78319241527557704</v>
      </c>
      <c r="D38" s="17">
        <f>+'SCC x Ano'!D70/'SCC x Ano'!D38-1</f>
        <v>-5.2474655928577696E-2</v>
      </c>
      <c r="E38" s="17" t="e">
        <f>+'SCC x Ano'!E70/'SCC x Ano'!E38-1</f>
        <v>#DIV/0!</v>
      </c>
      <c r="F38" s="17">
        <f>+'SCC x Ano'!F70/'SCC x Ano'!F38-1</f>
        <v>5.0469138213777853E-3</v>
      </c>
      <c r="G38" s="17">
        <f>+'SCC x Ano'!G70/'SCC x Ano'!G38-1</f>
        <v>0.29959859213854423</v>
      </c>
      <c r="H38" s="17">
        <f>+'SCC x Ano'!H70/'SCC x Ano'!H38-1</f>
        <v>8.8997495135976212E-3</v>
      </c>
      <c r="I38" s="17">
        <f>+'SCC x Ano'!I70/'SCC x Ano'!I38-1</f>
        <v>0.11968472427687171</v>
      </c>
      <c r="J38" s="17">
        <f>+'SCC x Ano'!J70/'SCC x Ano'!J38-1</f>
        <v>-9.1805332912494597E-3</v>
      </c>
      <c r="K38" s="17">
        <f>+'SCC x Ano'!K70/'SCC x Ano'!K38-1</f>
        <v>0.93288529187708291</v>
      </c>
      <c r="L38" s="17">
        <f>+'SCC x Ano'!L70/'SCC x Ano'!L38-1</f>
        <v>1.2063972553169267E-2</v>
      </c>
    </row>
    <row r="39" spans="1:12" x14ac:dyDescent="0.25">
      <c r="A39" s="124" t="s">
        <v>531</v>
      </c>
      <c r="B39" s="17">
        <f>+'SCC x Ano'!B71/'SCC x Ano'!B39-1</f>
        <v>-5.6802655914665046E-2</v>
      </c>
      <c r="C39" s="17">
        <f>+'SCC x Ano'!C71/'SCC x Ano'!C39-1</f>
        <v>-0.11159598758907452</v>
      </c>
      <c r="D39" s="17">
        <f>+'SCC x Ano'!D71/'SCC x Ano'!D39-1</f>
        <v>7.3122944991654837E-2</v>
      </c>
      <c r="E39" s="17">
        <f>+'SCC x Ano'!E71/'SCC x Ano'!E39-1</f>
        <v>-0.73489769189222476</v>
      </c>
      <c r="F39" s="17">
        <f>+'SCC x Ano'!F71/'SCC x Ano'!F39-1</f>
        <v>0.17401180182372955</v>
      </c>
      <c r="G39" s="17">
        <f>+'SCC x Ano'!G71/'SCC x Ano'!G39-1</f>
        <v>5.9870517410654189E-2</v>
      </c>
      <c r="H39" s="17">
        <f>+'SCC x Ano'!H71/'SCC x Ano'!H39-1</f>
        <v>-0.19734711862500876</v>
      </c>
      <c r="I39" s="17">
        <f>+'SCC x Ano'!I71/'SCC x Ano'!I39-1</f>
        <v>-9.7091291065536378E-2</v>
      </c>
      <c r="J39" s="17">
        <f>+'SCC x Ano'!J71/'SCC x Ano'!J39-1</f>
        <v>0.22792653325609757</v>
      </c>
      <c r="K39" s="17">
        <f>+'SCC x Ano'!K71/'SCC x Ano'!K39-1</f>
        <v>9.680008467398693E-2</v>
      </c>
      <c r="L39" s="17">
        <f>+'SCC x Ano'!L71/'SCC x Ano'!L39-1</f>
        <v>6.5386522783723366E-2</v>
      </c>
    </row>
    <row r="40" spans="1:12" x14ac:dyDescent="0.25">
      <c r="A40" s="124" t="s">
        <v>532</v>
      </c>
      <c r="B40" s="17">
        <f>+'SCC x Ano'!B72/'SCC x Ano'!B40-1</f>
        <v>-0.29391828128843145</v>
      </c>
      <c r="C40" s="17">
        <f>+'SCC x Ano'!C72/'SCC x Ano'!C40-1</f>
        <v>0.99777602968792967</v>
      </c>
      <c r="D40" s="17">
        <f>+'SCC x Ano'!D72/'SCC x Ano'!D40-1</f>
        <v>0.3108924179357877</v>
      </c>
      <c r="E40" s="17">
        <f>+'SCC x Ano'!E72/'SCC x Ano'!E40-1</f>
        <v>-7.2468012825359196E-2</v>
      </c>
      <c r="F40" s="17">
        <f>+'SCC x Ano'!F72/'SCC x Ano'!F40-1</f>
        <v>4.1575798419016818E-2</v>
      </c>
      <c r="G40" s="17">
        <f>+'SCC x Ano'!G72/'SCC x Ano'!G40-1</f>
        <v>0.15317492266456667</v>
      </c>
      <c r="H40" s="17">
        <f>+'SCC x Ano'!H72/'SCC x Ano'!H40-1</f>
        <v>0.24568782760338381</v>
      </c>
      <c r="I40" s="17">
        <f>+'SCC x Ano'!I72/'SCC x Ano'!I40-1</f>
        <v>0.42532647520263289</v>
      </c>
      <c r="J40" s="17">
        <f>+'SCC x Ano'!J72/'SCC x Ano'!J40-1</f>
        <v>6.4585657088907329</v>
      </c>
      <c r="K40" s="17">
        <f>+'SCC x Ano'!K72/'SCC x Ano'!K40-1</f>
        <v>-0.19449489434453893</v>
      </c>
      <c r="L40" s="17">
        <f>+'SCC x Ano'!L72/'SCC x Ano'!L40-1</f>
        <v>0.19429537607159775</v>
      </c>
    </row>
    <row r="41" spans="1:12" x14ac:dyDescent="0.25">
      <c r="A41" s="124" t="s">
        <v>533</v>
      </c>
      <c r="B41" s="17">
        <f>+'SCC x Ano'!B73/'SCC x Ano'!B41-1</f>
        <v>9.0259637505558876E-2</v>
      </c>
      <c r="C41" s="17">
        <f>+'SCC x Ano'!C73/'SCC x Ano'!C41-1</f>
        <v>-0.19036470840543229</v>
      </c>
      <c r="D41" s="17">
        <f>+'SCC x Ano'!D73/'SCC x Ano'!D41-1</f>
        <v>3.369510986533486E-2</v>
      </c>
      <c r="E41" s="17">
        <f>+'SCC x Ano'!E73/'SCC x Ano'!E41-1</f>
        <v>0.23309082974542417</v>
      </c>
      <c r="F41" s="17">
        <f>+'SCC x Ano'!F73/'SCC x Ano'!F41-1</f>
        <v>3.9432912738727399E-2</v>
      </c>
      <c r="G41" s="17">
        <f>+'SCC x Ano'!G73/'SCC x Ano'!G41-1</f>
        <v>-4.2377339079778475E-2</v>
      </c>
      <c r="H41" s="17">
        <f>+'SCC x Ano'!H73/'SCC x Ano'!H41-1</f>
        <v>-0.27811847367573173</v>
      </c>
      <c r="I41" s="17">
        <f>+'SCC x Ano'!I73/'SCC x Ano'!I41-1</f>
        <v>0.30395019047141725</v>
      </c>
      <c r="J41" s="17">
        <f>+'SCC x Ano'!J73/'SCC x Ano'!J41-1</f>
        <v>6.2283441272678806</v>
      </c>
      <c r="K41" s="17">
        <f>+'SCC x Ano'!K73/'SCC x Ano'!K41-1</f>
        <v>-4.2226348165459782E-2</v>
      </c>
      <c r="L41" s="17">
        <f>+'SCC x Ano'!L73/'SCC x Ano'!L41-1</f>
        <v>0.14295028082778583</v>
      </c>
    </row>
    <row r="42" spans="1:12" x14ac:dyDescent="0.25">
      <c r="A42" s="124" t="s">
        <v>534</v>
      </c>
      <c r="B42" s="17">
        <f>+'SCC x Ano'!B74/'SCC x Ano'!B42-1</f>
        <v>-0.19899116845105314</v>
      </c>
      <c r="C42" s="17">
        <f>+'SCC x Ano'!C74/'SCC x Ano'!C42-1</f>
        <v>-0.9350864852934021</v>
      </c>
      <c r="D42" s="17">
        <f>+'SCC x Ano'!D74/'SCC x Ano'!D42-1</f>
        <v>8.3280840769724973E-2</v>
      </c>
      <c r="E42" s="17" t="e">
        <f>+'SCC x Ano'!E74/'SCC x Ano'!E42-1</f>
        <v>#DIV/0!</v>
      </c>
      <c r="F42" s="17">
        <f>+'SCC x Ano'!F74/'SCC x Ano'!F42-1</f>
        <v>-0.31166055285385563</v>
      </c>
      <c r="G42" s="17">
        <f>+'SCC x Ano'!G74/'SCC x Ano'!G42-1</f>
        <v>-0.33781851833939625</v>
      </c>
      <c r="H42" s="17">
        <f>+'SCC x Ano'!H74/'SCC x Ano'!H42-1</f>
        <v>-0.47115970712052746</v>
      </c>
      <c r="I42" s="17">
        <f>+'SCC x Ano'!I74/'SCC x Ano'!I42-1</f>
        <v>-0.31119594915837734</v>
      </c>
      <c r="J42" s="17" t="e">
        <f>+'SCC x Ano'!J74/'SCC x Ano'!J42-1</f>
        <v>#DIV/0!</v>
      </c>
      <c r="K42" s="17">
        <f>+'SCC x Ano'!K74/'SCC x Ano'!K42-1</f>
        <v>-0.14628415369901215</v>
      </c>
      <c r="L42" s="17">
        <f>+'SCC x Ano'!L74/'SCC x Ano'!L42-1</f>
        <v>-0.10686301200295445</v>
      </c>
    </row>
    <row r="43" spans="1:12" x14ac:dyDescent="0.25">
      <c r="A43" s="124" t="s">
        <v>535</v>
      </c>
      <c r="B43" s="17">
        <f>+'SCC x Ano'!B75/'SCC x Ano'!B43-1</f>
        <v>-1.8700525330919149E-2</v>
      </c>
      <c r="C43" s="17">
        <f>+'SCC x Ano'!C75/'SCC x Ano'!C43-1</f>
        <v>0.12998249131786554</v>
      </c>
      <c r="D43" s="17">
        <f>+'SCC x Ano'!D75/'SCC x Ano'!D43-1</f>
        <v>-0.64094435830354068</v>
      </c>
      <c r="E43" s="17">
        <f>+'SCC x Ano'!E75/'SCC x Ano'!E43-1</f>
        <v>-0.7038826966763756</v>
      </c>
      <c r="F43" s="17">
        <f>+'SCC x Ano'!F75/'SCC x Ano'!F43-1</f>
        <v>-0.24364835242658889</v>
      </c>
      <c r="G43" s="17">
        <f>+'SCC x Ano'!G75/'SCC x Ano'!G43-1</f>
        <v>-2.4057333389055024E-2</v>
      </c>
      <c r="H43" s="17">
        <f>+'SCC x Ano'!H75/'SCC x Ano'!H43-1</f>
        <v>-0.25916503936616242</v>
      </c>
      <c r="I43" s="17">
        <f>+'SCC x Ano'!I75/'SCC x Ano'!I43-1</f>
        <v>9.9337640825422069E-2</v>
      </c>
      <c r="J43" s="17" t="e">
        <f>+'SCC x Ano'!J75/'SCC x Ano'!J43-1</f>
        <v>#DIV/0!</v>
      </c>
      <c r="K43" s="17">
        <f>+'SCC x Ano'!K75/'SCC x Ano'!K43-1</f>
        <v>0.24105506488238926</v>
      </c>
      <c r="L43" s="17">
        <f>+'SCC x Ano'!L75/'SCC x Ano'!L43-1</f>
        <v>-0.35066695405758064</v>
      </c>
    </row>
    <row r="44" spans="1:12" x14ac:dyDescent="0.25">
      <c r="A44" s="124" t="s">
        <v>536</v>
      </c>
      <c r="B44" s="17">
        <f>+'SCC x Ano'!B76/'SCC x Ano'!B44-1</f>
        <v>0.19229664302635885</v>
      </c>
      <c r="C44" s="17">
        <f>+'SCC x Ano'!C76/'SCC x Ano'!C44-1</f>
        <v>-0.12055627747213904</v>
      </c>
      <c r="D44" s="17">
        <f>+'SCC x Ano'!D76/'SCC x Ano'!D44-1</f>
        <v>-0.15736430805406387</v>
      </c>
      <c r="E44" s="17" t="e">
        <f>+'SCC x Ano'!E76/'SCC x Ano'!E44-1</f>
        <v>#DIV/0!</v>
      </c>
      <c r="F44" s="17">
        <f>+'SCC x Ano'!F76/'SCC x Ano'!F44-1</f>
        <v>0.10606706150974388</v>
      </c>
      <c r="G44" s="17">
        <f>+'SCC x Ano'!G76/'SCC x Ano'!G44-1</f>
        <v>0.25420458845078264</v>
      </c>
      <c r="H44" s="17">
        <f>+'SCC x Ano'!H76/'SCC x Ano'!H44-1</f>
        <v>0.84835941843994722</v>
      </c>
      <c r="I44" s="17">
        <f>+'SCC x Ano'!I76/'SCC x Ano'!I44-1</f>
        <v>-0.11492845430070142</v>
      </c>
      <c r="J44" s="17" t="e">
        <f>+'SCC x Ano'!J76/'SCC x Ano'!J44-1</f>
        <v>#DIV/0!</v>
      </c>
      <c r="K44" s="17">
        <f>+'SCC x Ano'!K76/'SCC x Ano'!K44-1</f>
        <v>-0.27059293494974723</v>
      </c>
      <c r="L44" s="17">
        <f>+'SCC x Ano'!L76/'SCC x Ano'!L44-1</f>
        <v>-7.9981671842688895E-2</v>
      </c>
    </row>
    <row r="45" spans="1:12" x14ac:dyDescent="0.25">
      <c r="A45" s="124" t="s">
        <v>537</v>
      </c>
      <c r="B45" s="17">
        <f>+'SCC x Ano'!B77/'SCC x Ano'!B45-1</f>
        <v>0.1370301412117243</v>
      </c>
      <c r="C45" s="17">
        <f>+'SCC x Ano'!C77/'SCC x Ano'!C45-1</f>
        <v>-0.12882678255760471</v>
      </c>
      <c r="D45" s="17">
        <f>+'SCC x Ano'!D77/'SCC x Ano'!D45-1</f>
        <v>1.8966970593879973E-2</v>
      </c>
      <c r="E45" s="17">
        <f>+'SCC x Ano'!E77/'SCC x Ano'!E45-1</f>
        <v>0.73781751946496898</v>
      </c>
      <c r="F45" s="17">
        <f>+'SCC x Ano'!F77/'SCC x Ano'!F45-1</f>
        <v>-0.12357886070992763</v>
      </c>
      <c r="G45" s="17">
        <f>+'SCC x Ano'!G77/'SCC x Ano'!G45-1</f>
        <v>0.32128417655744212</v>
      </c>
      <c r="H45" s="17">
        <f>+'SCC x Ano'!H77/'SCC x Ano'!H45-1</f>
        <v>0.40581921599141002</v>
      </c>
      <c r="I45" s="17">
        <f>+'SCC x Ano'!I77/'SCC x Ano'!I45-1</f>
        <v>0.48438449230887493</v>
      </c>
      <c r="J45" s="17">
        <f>+'SCC x Ano'!J77/'SCC x Ano'!J45-1</f>
        <v>1.8324100559605845</v>
      </c>
      <c r="K45" s="17">
        <f>+'SCC x Ano'!K77/'SCC x Ano'!K45-1</f>
        <v>0.34326749261362988</v>
      </c>
      <c r="L45" s="17">
        <f>+'SCC x Ano'!L77/'SCC x Ano'!L45-1</f>
        <v>2.5035024270080308E-2</v>
      </c>
    </row>
    <row r="46" spans="1:12" x14ac:dyDescent="0.25">
      <c r="A46" s="124" t="s">
        <v>538</v>
      </c>
      <c r="B46" s="17">
        <f>+'SCC x Ano'!B78/'SCC x Ano'!B46-1</f>
        <v>-0.26725078627615106</v>
      </c>
      <c r="C46" s="17">
        <f>+'SCC x Ano'!C78/'SCC x Ano'!C46-1</f>
        <v>0.43761434602355131</v>
      </c>
      <c r="D46" s="17">
        <f>+'SCC x Ano'!D78/'SCC x Ano'!D46-1</f>
        <v>0.14840087840617033</v>
      </c>
      <c r="E46" s="17">
        <f>+'SCC x Ano'!E78/'SCC x Ano'!E46-1</f>
        <v>-0.85954044325747692</v>
      </c>
      <c r="F46" s="17">
        <f>+'SCC x Ano'!F78/'SCC x Ano'!F46-1</f>
        <v>0.14354293645178928</v>
      </c>
      <c r="G46" s="17">
        <f>+'SCC x Ano'!G78/'SCC x Ano'!G46-1</f>
        <v>-0.26341959733435383</v>
      </c>
      <c r="H46" s="17">
        <f>+'SCC x Ano'!H78/'SCC x Ano'!H46-1</f>
        <v>2.6256242849719058E-2</v>
      </c>
      <c r="I46" s="17">
        <f>+'SCC x Ano'!I78/'SCC x Ano'!I46-1</f>
        <v>3.1351723738988202E-2</v>
      </c>
      <c r="J46" s="17">
        <f>+'SCC x Ano'!J78/'SCC x Ano'!J46-1</f>
        <v>3.1882352640258738E-2</v>
      </c>
      <c r="K46" s="17">
        <f>+'SCC x Ano'!K78/'SCC x Ano'!K46-1</f>
        <v>0.23785034580967324</v>
      </c>
      <c r="L46" s="17">
        <f>+'SCC x Ano'!L78/'SCC x Ano'!L46-1</f>
        <v>0.10717684549003037</v>
      </c>
    </row>
    <row r="47" spans="1:12" x14ac:dyDescent="0.25">
      <c r="A47" s="124" t="s">
        <v>539</v>
      </c>
      <c r="B47" s="17">
        <f>+'SCC x Ano'!B79/'SCC x Ano'!B47-1</f>
        <v>-0.11025133683086974</v>
      </c>
      <c r="C47" s="17">
        <f>+'SCC x Ano'!C79/'SCC x Ano'!C47-1</f>
        <v>0.15060877574686815</v>
      </c>
      <c r="D47" s="17">
        <f>+'SCC x Ano'!D79/'SCC x Ano'!D47-1</f>
        <v>0.31541215499137332</v>
      </c>
      <c r="E47" s="17">
        <f>+'SCC x Ano'!E79/'SCC x Ano'!E47-1</f>
        <v>1.7126903029655738</v>
      </c>
      <c r="F47" s="17">
        <f>+'SCC x Ano'!F79/'SCC x Ano'!F47-1</f>
        <v>2.1653182092253198E-2</v>
      </c>
      <c r="G47" s="17">
        <f>+'SCC x Ano'!G79/'SCC x Ano'!G47-1</f>
        <v>-7.3698145527976489E-2</v>
      </c>
      <c r="H47" s="17">
        <f>+'SCC x Ano'!H79/'SCC x Ano'!H47-1</f>
        <v>-0.25421992007822669</v>
      </c>
      <c r="I47" s="17">
        <f>+'SCC x Ano'!I79/'SCC x Ano'!I47-1</f>
        <v>1.9108932162010372E-2</v>
      </c>
      <c r="J47" s="17">
        <f>+'SCC x Ano'!J79/'SCC x Ano'!J47-1</f>
        <v>2.1517308876872754E-4</v>
      </c>
      <c r="K47" s="17">
        <f>+'SCC x Ano'!K79/'SCC x Ano'!K47-1</f>
        <v>7.633667921490761E-2</v>
      </c>
      <c r="L47" s="17">
        <f>+'SCC x Ano'!L79/'SCC x Ano'!L47-1</f>
        <v>0.13440104974831235</v>
      </c>
    </row>
    <row r="48" spans="1:12" x14ac:dyDescent="0.25">
      <c r="A48" s="124" t="s">
        <v>540</v>
      </c>
      <c r="B48" s="17">
        <f>+'SCC x Ano'!B80/'SCC x Ano'!B48-1</f>
        <v>-6.3234573440990149E-2</v>
      </c>
      <c r="C48" s="17">
        <f>+'SCC x Ano'!C80/'SCC x Ano'!C48-1</f>
        <v>0.3034841794327765</v>
      </c>
      <c r="D48" s="17">
        <f>+'SCC x Ano'!D80/'SCC x Ano'!D48-1</f>
        <v>0.43156776748246584</v>
      </c>
      <c r="E48" s="17">
        <f>+'SCC x Ano'!E80/'SCC x Ano'!E48-1</f>
        <v>2.6464095590175818</v>
      </c>
      <c r="F48" s="17">
        <f>+'SCC x Ano'!F80/'SCC x Ano'!F48-1</f>
        <v>5.5710557694760077E-2</v>
      </c>
      <c r="G48" s="17">
        <f>+'SCC x Ano'!G80/'SCC x Ano'!G48-1</f>
        <v>0.2635781986705894</v>
      </c>
      <c r="H48" s="17">
        <f>+'SCC x Ano'!H80/'SCC x Ano'!H48-1</f>
        <v>0.16643610556838784</v>
      </c>
      <c r="I48" s="17">
        <f>+'SCC x Ano'!I80/'SCC x Ano'!I48-1</f>
        <v>7.9084393752388848E-2</v>
      </c>
      <c r="J48" s="17">
        <f>+'SCC x Ano'!J80/'SCC x Ano'!J48-1</f>
        <v>-0.47833394407893082</v>
      </c>
      <c r="K48" s="17">
        <f>+'SCC x Ano'!K80/'SCC x Ano'!K48-1</f>
        <v>0.37063967964670841</v>
      </c>
      <c r="L48" s="17">
        <f>+'SCC x Ano'!L80/'SCC x Ano'!L48-1</f>
        <v>0.27966227008772471</v>
      </c>
    </row>
    <row r="49" spans="1:12" x14ac:dyDescent="0.25">
      <c r="A49" s="124" t="s">
        <v>541</v>
      </c>
      <c r="B49" s="17">
        <f>+'SCC x Ano'!B81/'SCC x Ano'!B49-1</f>
        <v>-4.9041560435940434E-2</v>
      </c>
      <c r="C49" s="17">
        <f>+'SCC x Ano'!C81/'SCC x Ano'!C49-1</f>
        <v>0.38952354174927217</v>
      </c>
      <c r="D49" s="17">
        <f>+'SCC x Ano'!D81/'SCC x Ano'!D49-1</f>
        <v>4.5304549351896428E-2</v>
      </c>
      <c r="E49" s="17">
        <f>+'SCC x Ano'!E81/'SCC x Ano'!E49-1</f>
        <v>0.4749865744289592</v>
      </c>
      <c r="F49" s="17">
        <f>+'SCC x Ano'!F81/'SCC x Ano'!F49-1</f>
        <v>-7.326635736379683E-2</v>
      </c>
      <c r="G49" s="17">
        <f>+'SCC x Ano'!G81/'SCC x Ano'!G49-1</f>
        <v>0.16771350066153623</v>
      </c>
      <c r="H49" s="17">
        <f>+'SCC x Ano'!H81/'SCC x Ano'!H49-1</f>
        <v>3.5025887016957524E-2</v>
      </c>
      <c r="I49" s="17">
        <f>+'SCC x Ano'!I81/'SCC x Ano'!I49-1</f>
        <v>-0.15735898455732633</v>
      </c>
      <c r="J49" s="17">
        <f>+'SCC x Ano'!J81/'SCC x Ano'!J49-1</f>
        <v>-0.74840446092783353</v>
      </c>
      <c r="K49" s="17">
        <f>+'SCC x Ano'!K81/'SCC x Ano'!K49-1</f>
        <v>0.11450058757961568</v>
      </c>
      <c r="L49" s="17">
        <f>+'SCC x Ano'!L81/'SCC x Ano'!L49-1</f>
        <v>-4.6127586921461683E-3</v>
      </c>
    </row>
    <row r="50" spans="1:12" x14ac:dyDescent="0.25">
      <c r="A50" s="124" t="s">
        <v>542</v>
      </c>
      <c r="B50" s="17">
        <f>+'SCC x Ano'!B82/'SCC x Ano'!B50-1</f>
        <v>-0.14566412434181153</v>
      </c>
      <c r="C50" s="17">
        <f>+'SCC x Ano'!C82/'SCC x Ano'!C50-1</f>
        <v>24.352079148385812</v>
      </c>
      <c r="D50" s="17">
        <f>+'SCC x Ano'!D82/'SCC x Ano'!D50-1</f>
        <v>0.32548366840678433</v>
      </c>
      <c r="E50" s="17">
        <f>+'SCC x Ano'!E82/'SCC x Ano'!E50-1</f>
        <v>-2.9827045946688502E-2</v>
      </c>
      <c r="F50" s="17">
        <f>+'SCC x Ano'!F82/'SCC x Ano'!F50-1</f>
        <v>4.6199058164735352E-3</v>
      </c>
      <c r="G50" s="17">
        <f>+'SCC x Ano'!G82/'SCC x Ano'!G50-1</f>
        <v>3.1743563649260453E-2</v>
      </c>
      <c r="H50" s="17">
        <f>+'SCC x Ano'!H82/'SCC x Ano'!H50-1</f>
        <v>-6.3373357390536178E-2</v>
      </c>
      <c r="I50" s="17">
        <f>+'SCC x Ano'!I82/'SCC x Ano'!I50-1</f>
        <v>0.43376416784492111</v>
      </c>
      <c r="J50" s="17">
        <f>+'SCC x Ano'!J82/'SCC x Ano'!J50-1</f>
        <v>-0.24490340821452328</v>
      </c>
      <c r="K50" s="17">
        <f>+'SCC x Ano'!K82/'SCC x Ano'!K50-1</f>
        <v>3.7408417438190122E-2</v>
      </c>
      <c r="L50" s="17">
        <f>+'SCC x Ano'!L82/'SCC x Ano'!L50-1</f>
        <v>0.30140269858452973</v>
      </c>
    </row>
    <row r="51" spans="1:12" x14ac:dyDescent="0.25">
      <c r="A51" s="124" t="s">
        <v>543</v>
      </c>
      <c r="B51" s="17">
        <f>+'SCC x Ano'!B83/'SCC x Ano'!B51-1</f>
        <v>-0.10453089407486282</v>
      </c>
      <c r="C51" s="17">
        <f>+'SCC x Ano'!C83/'SCC x Ano'!C51-1</f>
        <v>-0.15018280839350817</v>
      </c>
      <c r="D51" s="17">
        <f>+'SCC x Ano'!D83/'SCC x Ano'!D51-1</f>
        <v>-3.0511078613005949E-2</v>
      </c>
      <c r="E51" s="17">
        <f>+'SCC x Ano'!E83/'SCC x Ano'!E51-1</f>
        <v>1.8160022851543278E-2</v>
      </c>
      <c r="F51" s="17">
        <f>+'SCC x Ano'!F83/'SCC x Ano'!F51-1</f>
        <v>-9.3244636182540974E-2</v>
      </c>
      <c r="G51" s="17">
        <f>+'SCC x Ano'!G83/'SCC x Ano'!G51-1</f>
        <v>0.20927937401436725</v>
      </c>
      <c r="H51" s="17">
        <f>+'SCC x Ano'!H83/'SCC x Ano'!H51-1</f>
        <v>-3.0598021013170218E-2</v>
      </c>
      <c r="I51" s="17">
        <f>+'SCC x Ano'!I83/'SCC x Ano'!I51-1</f>
        <v>-7.9112612655365511E-2</v>
      </c>
      <c r="J51" s="17">
        <f>+'SCC x Ano'!J83/'SCC x Ano'!J51-1</f>
        <v>0.23784849750014203</v>
      </c>
      <c r="K51" s="17">
        <f>+'SCC x Ano'!K83/'SCC x Ano'!K51-1</f>
        <v>2.1865966041272333E-3</v>
      </c>
      <c r="L51" s="17">
        <f>+'SCC x Ano'!L83/'SCC x Ano'!L51-1</f>
        <v>-4.1749974215860353E-2</v>
      </c>
    </row>
    <row r="52" spans="1:12" x14ac:dyDescent="0.25">
      <c r="A52" s="124" t="s">
        <v>544</v>
      </c>
      <c r="B52" s="17">
        <f>+'SCC x Ano'!B84/'SCC x Ano'!B52-1</f>
        <v>-6.6919924661410501E-2</v>
      </c>
      <c r="C52" s="17">
        <f>+'SCC x Ano'!C84/'SCC x Ano'!C52-1</f>
        <v>0.28866159343263043</v>
      </c>
      <c r="D52" s="17">
        <f>+'SCC x Ano'!D84/'SCC x Ano'!D52-1</f>
        <v>9.0492582424080759E-2</v>
      </c>
      <c r="E52" s="17">
        <f>+'SCC x Ano'!E84/'SCC x Ano'!E52-1</f>
        <v>0.40216829099835816</v>
      </c>
      <c r="F52" s="17">
        <f>+'SCC x Ano'!F84/'SCC x Ano'!F52-1</f>
        <v>-6.7125160870913358E-3</v>
      </c>
      <c r="G52" s="17">
        <f>+'SCC x Ano'!G84/'SCC x Ano'!G52-1</f>
        <v>-7.3193412497622123E-2</v>
      </c>
      <c r="H52" s="17">
        <f>+'SCC x Ano'!H84/'SCC x Ano'!H52-1</f>
        <v>-2.2555292724568687E-3</v>
      </c>
      <c r="I52" s="17">
        <f>+'SCC x Ano'!I84/'SCC x Ano'!I52-1</f>
        <v>0.17143730002659696</v>
      </c>
      <c r="J52" s="17">
        <f>+'SCC x Ano'!J84/'SCC x Ano'!J52-1</f>
        <v>0.2543775304443876</v>
      </c>
      <c r="K52" s="17">
        <f>+'SCC x Ano'!K84/'SCC x Ano'!K52-1</f>
        <v>-7.8274705767195085E-2</v>
      </c>
      <c r="L52" s="17">
        <f>+'SCC x Ano'!L84/'SCC x Ano'!L52-1</f>
        <v>2.4579196006503379E-2</v>
      </c>
    </row>
    <row r="53" spans="1:12" x14ac:dyDescent="0.25">
      <c r="A53" s="124" t="s">
        <v>545</v>
      </c>
      <c r="B53" s="17">
        <f>+'SCC x Ano'!B85/'SCC x Ano'!B53-1</f>
        <v>-0.46883399997706843</v>
      </c>
      <c r="C53" s="17">
        <f>+'SCC x Ano'!C85/'SCC x Ano'!C53-1</f>
        <v>8.8021142224064652E-2</v>
      </c>
      <c r="D53" s="17">
        <f>+'SCC x Ano'!D85/'SCC x Ano'!D53-1</f>
        <v>0.13049637269935155</v>
      </c>
      <c r="E53" s="17">
        <f>+'SCC x Ano'!E85/'SCC x Ano'!E53-1</f>
        <v>0.48926360654066814</v>
      </c>
      <c r="F53" s="17">
        <f>+'SCC x Ano'!F85/'SCC x Ano'!F53-1</f>
        <v>2.9108101627243865E-2</v>
      </c>
      <c r="G53" s="17">
        <f>+'SCC x Ano'!G85/'SCC x Ano'!G53-1</f>
        <v>5.4291830939086072E-3</v>
      </c>
      <c r="H53" s="17">
        <f>+'SCC x Ano'!H85/'SCC x Ano'!H53-1</f>
        <v>4.4768570370242511E-2</v>
      </c>
      <c r="I53" s="17">
        <f>+'SCC x Ano'!I85/'SCC x Ano'!I53-1</f>
        <v>0.11932791873545479</v>
      </c>
      <c r="J53" s="17">
        <f>+'SCC x Ano'!J85/'SCC x Ano'!J53-1</f>
        <v>0.43731898658305401</v>
      </c>
      <c r="K53" s="17">
        <f>+'SCC x Ano'!K85/'SCC x Ano'!K53-1</f>
        <v>0.11424914440245293</v>
      </c>
      <c r="L53" s="17">
        <f>+'SCC x Ano'!L85/'SCC x Ano'!L53-1</f>
        <v>9.9133168225344903E-3</v>
      </c>
    </row>
    <row r="54" spans="1:12" x14ac:dyDescent="0.25">
      <c r="A54" s="124" t="s">
        <v>546</v>
      </c>
      <c r="B54" s="17">
        <f>+'SCC x Ano'!B86/'SCC x Ano'!B54-1</f>
        <v>0.17103054376787652</v>
      </c>
      <c r="C54" s="17">
        <f>+'SCC x Ano'!C86/'SCC x Ano'!C54-1</f>
        <v>0.30099955340897666</v>
      </c>
      <c r="D54" s="17">
        <f>+'SCC x Ano'!D86/'SCC x Ano'!D54-1</f>
        <v>-4.9376934168982922E-2</v>
      </c>
      <c r="E54" s="17">
        <f>+'SCC x Ano'!E86/'SCC x Ano'!E54-1</f>
        <v>7.9105698462853535E-3</v>
      </c>
      <c r="F54" s="17">
        <f>+'SCC x Ano'!F86/'SCC x Ano'!F54-1</f>
        <v>6.5020054185296328E-3</v>
      </c>
      <c r="G54" s="17">
        <f>+'SCC x Ano'!G86/'SCC x Ano'!G54-1</f>
        <v>0.12848989520497689</v>
      </c>
      <c r="H54" s="17">
        <f>+'SCC x Ano'!H86/'SCC x Ano'!H54-1</f>
        <v>0.2354570594129124</v>
      </c>
      <c r="I54" s="17">
        <f>+'SCC x Ano'!I86/'SCC x Ano'!I54-1</f>
        <v>-0.43616197802819434</v>
      </c>
      <c r="J54" s="17">
        <f>+'SCC x Ano'!J86/'SCC x Ano'!J54-1</f>
        <v>0.13307284308783807</v>
      </c>
      <c r="K54" s="17">
        <f>+'SCC x Ano'!K86/'SCC x Ano'!K54-1</f>
        <v>-2.31534890508861E-2</v>
      </c>
      <c r="L54" s="17">
        <f>+'SCC x Ano'!L86/'SCC x Ano'!L54-1</f>
        <v>-2.950645219539838E-2</v>
      </c>
    </row>
    <row r="55" spans="1:12" x14ac:dyDescent="0.25">
      <c r="A55" s="124" t="s">
        <v>547</v>
      </c>
      <c r="B55" s="17">
        <f>+'SCC x Ano'!B87/'SCC x Ano'!B55-1</f>
        <v>-0.46712547388203352</v>
      </c>
      <c r="C55" s="17">
        <f>+'SCC x Ano'!C87/'SCC x Ano'!C55-1</f>
        <v>7.726599026459513E-2</v>
      </c>
      <c r="D55" s="17">
        <f>+'SCC x Ano'!D87/'SCC x Ano'!D55-1</f>
        <v>6.1387126161744687E-2</v>
      </c>
      <c r="E55" s="17">
        <f>+'SCC x Ano'!E87/'SCC x Ano'!E55-1</f>
        <v>0.63559427464119955</v>
      </c>
      <c r="F55" s="17">
        <f>+'SCC x Ano'!F87/'SCC x Ano'!F55-1</f>
        <v>4.426164877331451E-2</v>
      </c>
      <c r="G55" s="17">
        <f>+'SCC x Ano'!G87/'SCC x Ano'!G55-1</f>
        <v>1.3647126092928064E-2</v>
      </c>
      <c r="H55" s="17">
        <f>+'SCC x Ano'!H87/'SCC x Ano'!H55-1</f>
        <v>8.5754370260060497E-4</v>
      </c>
      <c r="I55" s="17">
        <f>+'SCC x Ano'!I87/'SCC x Ano'!I55-1</f>
        <v>-1.0412006113830419E-2</v>
      </c>
      <c r="J55" s="17">
        <f>+'SCC x Ano'!J87/'SCC x Ano'!J55-1</f>
        <v>0.93168791954993435</v>
      </c>
      <c r="K55" s="17">
        <f>+'SCC x Ano'!K87/'SCC x Ano'!K55-1</f>
        <v>-4.713190487616592E-2</v>
      </c>
      <c r="L55" s="17">
        <f>+'SCC x Ano'!L87/'SCC x Ano'!L55-1</f>
        <v>1.0809506554561032E-2</v>
      </c>
    </row>
    <row r="56" spans="1:12" x14ac:dyDescent="0.25">
      <c r="A56" s="124" t="s">
        <v>548</v>
      </c>
      <c r="B56" s="17">
        <f>+'SCC x Ano'!B88/'SCC x Ano'!B56-1</f>
        <v>-0.12597993061263901</v>
      </c>
      <c r="C56" s="17">
        <f>+'SCC x Ano'!C88/'SCC x Ano'!C56-1</f>
        <v>0.20250197700146955</v>
      </c>
      <c r="D56" s="17">
        <f>+'SCC x Ano'!D88/'SCC x Ano'!D56-1</f>
        <v>0.29018586250405543</v>
      </c>
      <c r="E56" s="17">
        <f>+'SCC x Ano'!E88/'SCC x Ano'!E56-1</f>
        <v>3.5377029247673502</v>
      </c>
      <c r="F56" s="17">
        <f>+'SCC x Ano'!F88/'SCC x Ano'!F56-1</f>
        <v>1.5089028373890701E-2</v>
      </c>
      <c r="G56" s="17">
        <f>+'SCC x Ano'!G88/'SCC x Ano'!G56-1</f>
        <v>4.3461670282018305E-2</v>
      </c>
      <c r="H56" s="17">
        <f>+'SCC x Ano'!H88/'SCC x Ano'!H56-1</f>
        <v>-3.0194992459498415E-2</v>
      </c>
      <c r="I56" s="17">
        <f>+'SCC x Ano'!I88/'SCC x Ano'!I56-1</f>
        <v>4.5449338391801763E-2</v>
      </c>
      <c r="J56" s="17">
        <f>+'SCC x Ano'!J88/'SCC x Ano'!J56-1</f>
        <v>-0.20888225594102416</v>
      </c>
      <c r="K56" s="17">
        <f>+'SCC x Ano'!K88/'SCC x Ano'!K56-1</f>
        <v>-7.466665324778532E-2</v>
      </c>
      <c r="L56" s="17">
        <f>+'SCC x Ano'!L88/'SCC x Ano'!L56-1</f>
        <v>9.1880573204292659E-2</v>
      </c>
    </row>
    <row r="57" spans="1:12" x14ac:dyDescent="0.25">
      <c r="A57" s="124" t="s">
        <v>549</v>
      </c>
      <c r="B57" s="17">
        <f>+'SCC x Ano'!B89/'SCC x Ano'!B57-1</f>
        <v>7.4491362907479264E-2</v>
      </c>
      <c r="C57" s="17">
        <f>+'SCC x Ano'!C89/'SCC x Ano'!C57-1</f>
        <v>1.9555164614743159E-2</v>
      </c>
      <c r="D57" s="17">
        <f>+'SCC x Ano'!D89/'SCC x Ano'!D57-1</f>
        <v>5.9098464535566553E-2</v>
      </c>
      <c r="E57" s="17">
        <f>+'SCC x Ano'!E89/'SCC x Ano'!E57-1</f>
        <v>0.60519291425766397</v>
      </c>
      <c r="F57" s="17">
        <f>+'SCC x Ano'!F89/'SCC x Ano'!F57-1</f>
        <v>6.9645185265710507E-2</v>
      </c>
      <c r="G57" s="17">
        <f>+'SCC x Ano'!G89/'SCC x Ano'!G57-1</f>
        <v>0.14967002555024944</v>
      </c>
      <c r="H57" s="17">
        <f>+'SCC x Ano'!H89/'SCC x Ano'!H57-1</f>
        <v>-2.8440408062878286E-2</v>
      </c>
      <c r="I57" s="17">
        <f>+'SCC x Ano'!I89/'SCC x Ano'!I57-1</f>
        <v>0.39002544555946983</v>
      </c>
      <c r="J57" s="17">
        <f>+'SCC x Ano'!J89/'SCC x Ano'!J57-1</f>
        <v>0.14462924252259279</v>
      </c>
      <c r="K57" s="17">
        <f>+'SCC x Ano'!K89/'SCC x Ano'!K57-1</f>
        <v>-2.9570300628374402E-2</v>
      </c>
      <c r="L57" s="17">
        <f>+'SCC x Ano'!L89/'SCC x Ano'!L57-1</f>
        <v>6.6488399560121314E-2</v>
      </c>
    </row>
    <row r="58" spans="1:12" x14ac:dyDescent="0.25">
      <c r="A58" s="124" t="s">
        <v>550</v>
      </c>
      <c r="B58" s="17">
        <f>+'SCC x Ano'!B90/'SCC x Ano'!B58-1</f>
        <v>0.15582249516691249</v>
      </c>
      <c r="C58" s="17">
        <f>+'SCC x Ano'!C90/'SCC x Ano'!C58-1</f>
        <v>0.21330420667769312</v>
      </c>
      <c r="D58" s="17">
        <f>+'SCC x Ano'!D90/'SCC x Ano'!D58-1</f>
        <v>8.7030205974959252E-2</v>
      </c>
      <c r="E58" s="17">
        <f>+'SCC x Ano'!E90/'SCC x Ano'!E58-1</f>
        <v>-0.11195805984002083</v>
      </c>
      <c r="F58" s="17">
        <f>+'SCC x Ano'!F90/'SCC x Ano'!F58-1</f>
        <v>4.3972704442235333E-2</v>
      </c>
      <c r="G58" s="17">
        <f>+'SCC x Ano'!G90/'SCC x Ano'!G58-1</f>
        <v>0.15092929014381484</v>
      </c>
      <c r="H58" s="17">
        <f>+'SCC x Ano'!H90/'SCC x Ano'!H58-1</f>
        <v>6.7414273792689272E-2</v>
      </c>
      <c r="I58" s="17">
        <f>+'SCC x Ano'!I90/'SCC x Ano'!I58-1</f>
        <v>1.9980538579039031E-2</v>
      </c>
      <c r="J58" s="17">
        <f>+'SCC x Ano'!J90/'SCC x Ano'!J58-1</f>
        <v>0.1773716869796842</v>
      </c>
      <c r="K58" s="17">
        <f>+'SCC x Ano'!K90/'SCC x Ano'!K58-1</f>
        <v>1.881249569939536E-2</v>
      </c>
      <c r="L58" s="17">
        <f>+'SCC x Ano'!L90/'SCC x Ano'!L58-1</f>
        <v>7.5792179289768447E-2</v>
      </c>
    </row>
    <row r="59" spans="1:12" x14ac:dyDescent="0.25">
      <c r="A59" s="124" t="s">
        <v>551</v>
      </c>
      <c r="B59" s="17">
        <f>+'SCC x Ano'!B91/'SCC x Ano'!B59-1</f>
        <v>2.749102240367618E-3</v>
      </c>
      <c r="C59" s="17">
        <f>+'SCC x Ano'!C91/'SCC x Ano'!C59-1</f>
        <v>-0.16902151500617291</v>
      </c>
      <c r="D59" s="17">
        <f>+'SCC x Ano'!D91/'SCC x Ano'!D59-1</f>
        <v>-1.288496027017938E-2</v>
      </c>
      <c r="E59" s="17">
        <f>+'SCC x Ano'!E91/'SCC x Ano'!E59-1</f>
        <v>0.42086581669005563</v>
      </c>
      <c r="F59" s="17">
        <f>+'SCC x Ano'!F91/'SCC x Ano'!F59-1</f>
        <v>3.4528783860062973E-2</v>
      </c>
      <c r="G59" s="17">
        <f>+'SCC x Ano'!G91/'SCC x Ano'!G59-1</f>
        <v>6.886273468605264E-3</v>
      </c>
      <c r="H59" s="17">
        <f>+'SCC x Ano'!H91/'SCC x Ano'!H59-1</f>
        <v>-1.9003081744384032E-2</v>
      </c>
      <c r="I59" s="17">
        <f>+'SCC x Ano'!I91/'SCC x Ano'!I59-1</f>
        <v>0.21965811947079983</v>
      </c>
      <c r="J59" s="17">
        <f>+'SCC x Ano'!J91/'SCC x Ano'!J59-1</f>
        <v>1.6600014327209971</v>
      </c>
      <c r="K59" s="17">
        <f>+'SCC x Ano'!K91/'SCC x Ano'!K59-1</f>
        <v>-6.8871677122459007E-2</v>
      </c>
      <c r="L59" s="17">
        <f>+'SCC x Ano'!L91/'SCC x Ano'!L59-1</f>
        <v>1.7358895210604075E-3</v>
      </c>
    </row>
    <row r="60" spans="1:12" x14ac:dyDescent="0.25">
      <c r="A60" s="124" t="s">
        <v>552</v>
      </c>
      <c r="B60" s="17">
        <f>+'SCC x Ano'!B92/'SCC x Ano'!B60-1</f>
        <v>0.53030671318749301</v>
      </c>
      <c r="C60" s="17">
        <f>+'SCC x Ano'!C92/'SCC x Ano'!C60-1</f>
        <v>-6.731779980234176E-2</v>
      </c>
      <c r="D60" s="17">
        <f>+'SCC x Ano'!D92/'SCC x Ano'!D60-1</f>
        <v>0.20645697532161988</v>
      </c>
      <c r="E60" s="17">
        <f>+'SCC x Ano'!E92/'SCC x Ano'!E60-1</f>
        <v>0.18892061817325234</v>
      </c>
      <c r="F60" s="17">
        <f>+'SCC x Ano'!F92/'SCC x Ano'!F60-1</f>
        <v>2.126890256045022E-2</v>
      </c>
      <c r="G60" s="17">
        <f>+'SCC x Ano'!G92/'SCC x Ano'!G60-1</f>
        <v>-0.44320592795944591</v>
      </c>
      <c r="H60" s="17">
        <f>+'SCC x Ano'!H92/'SCC x Ano'!H60-1</f>
        <v>8.3610016494382711E-2</v>
      </c>
      <c r="I60" s="17">
        <f>+'SCC x Ano'!I92/'SCC x Ano'!I60-1</f>
        <v>0.24340408962572613</v>
      </c>
      <c r="J60" s="17">
        <f>+'SCC x Ano'!J92/'SCC x Ano'!J60-1</f>
        <v>-0.11426560365374039</v>
      </c>
      <c r="K60" s="17">
        <f>+'SCC x Ano'!K92/'SCC x Ano'!K60-1</f>
        <v>0.10985507984105447</v>
      </c>
      <c r="L60" s="17">
        <f>+'SCC x Ano'!L92/'SCC x Ano'!L60-1</f>
        <v>0.12975297978203826</v>
      </c>
    </row>
    <row r="61" spans="1:12" x14ac:dyDescent="0.25">
      <c r="A61" s="124" t="s">
        <v>553</v>
      </c>
      <c r="B61" s="17">
        <f>+'SCC x Ano'!B93/'SCC x Ano'!B61-1</f>
        <v>-5.9394721428608355E-3</v>
      </c>
      <c r="C61" s="17">
        <f>+'SCC x Ano'!C93/'SCC x Ano'!C61-1</f>
        <v>-0.11017923701893784</v>
      </c>
      <c r="D61" s="17">
        <f>+'SCC x Ano'!D93/'SCC x Ano'!D61-1</f>
        <v>0.12682764621053555</v>
      </c>
      <c r="E61" s="17">
        <f>+'SCC x Ano'!E93/'SCC x Ano'!E61-1</f>
        <v>0.21762820750061063</v>
      </c>
      <c r="F61" s="17">
        <f>+'SCC x Ano'!F93/'SCC x Ano'!F61-1</f>
        <v>7.5873663957086945E-2</v>
      </c>
      <c r="G61" s="17">
        <f>+'SCC x Ano'!G93/'SCC x Ano'!G61-1</f>
        <v>0.16766412959918875</v>
      </c>
      <c r="H61" s="17">
        <f>+'SCC x Ano'!H93/'SCC x Ano'!H61-1</f>
        <v>-0.15222535626509914</v>
      </c>
      <c r="I61" s="17">
        <f>+'SCC x Ano'!I93/'SCC x Ano'!I61-1</f>
        <v>-5.2736653375748954E-2</v>
      </c>
      <c r="J61" s="17">
        <f>+'SCC x Ano'!J93/'SCC x Ano'!J61-1</f>
        <v>0.16208947163618692</v>
      </c>
      <c r="K61" s="17">
        <f>+'SCC x Ano'!K93/'SCC x Ano'!K61-1</f>
        <v>5.3951017025354098E-2</v>
      </c>
      <c r="L61" s="17">
        <f>+'SCC x Ano'!L93/'SCC x Ano'!L61-1</f>
        <v>7.8404929336250095E-2</v>
      </c>
    </row>
    <row r="62" spans="1:12" x14ac:dyDescent="0.25">
      <c r="A62" s="124" t="s">
        <v>554</v>
      </c>
      <c r="B62" s="17">
        <f>+'SCC x Ano'!B94/'SCC x Ano'!B62-1</f>
        <v>0.10935834862612515</v>
      </c>
      <c r="C62" s="17">
        <f>+'SCC x Ano'!C94/'SCC x Ano'!C62-1</f>
        <v>-9.7984414206469528E-2</v>
      </c>
      <c r="D62" s="17">
        <f>+'SCC x Ano'!D94/'SCC x Ano'!D62-1</f>
        <v>3.7265333102471931E-2</v>
      </c>
      <c r="E62" s="17">
        <f>+'SCC x Ano'!E94/'SCC x Ano'!E62-1</f>
        <v>-0.50925650380009446</v>
      </c>
      <c r="F62" s="17">
        <f>+'SCC x Ano'!F94/'SCC x Ano'!F62-1</f>
        <v>2.7539769737609188E-2</v>
      </c>
      <c r="G62" s="17">
        <f>+'SCC x Ano'!G94/'SCC x Ano'!G62-1</f>
        <v>3.1625219789693348E-2</v>
      </c>
      <c r="H62" s="17">
        <f>+'SCC x Ano'!H94/'SCC x Ano'!H62-1</f>
        <v>2.4372265153637995E-2</v>
      </c>
      <c r="I62" s="17">
        <f>+'SCC x Ano'!I94/'SCC x Ano'!I62-1</f>
        <v>0.10393631772264733</v>
      </c>
      <c r="J62" s="17">
        <f>+'SCC x Ano'!J94/'SCC x Ano'!J62-1</f>
        <v>0.49719012666105722</v>
      </c>
      <c r="K62" s="17">
        <f>+'SCC x Ano'!K94/'SCC x Ano'!K62-1</f>
        <v>0.24567415144898996</v>
      </c>
      <c r="L62" s="17">
        <f>+'SCC x Ano'!L94/'SCC x Ano'!L62-1</f>
        <v>5.2719770644187758E-2</v>
      </c>
    </row>
    <row r="63" spans="1:12" x14ac:dyDescent="0.25">
      <c r="A63" s="124" t="s">
        <v>555</v>
      </c>
      <c r="B63" s="17">
        <f>+'SCC x Ano'!B95/'SCC x Ano'!B63-1</f>
        <v>-0.16077657478825347</v>
      </c>
      <c r="C63" s="17">
        <f>+'SCC x Ano'!C95/'SCC x Ano'!C63-1</f>
        <v>-2.3383838749205021E-2</v>
      </c>
      <c r="D63" s="17">
        <f>+'SCC x Ano'!D95/'SCC x Ano'!D63-1</f>
        <v>1.2182332847311232</v>
      </c>
      <c r="E63" s="17">
        <f>+'SCC x Ano'!E95/'SCC x Ano'!E63-1</f>
        <v>-7.4544433715556857E-2</v>
      </c>
      <c r="F63" s="17">
        <f>+'SCC x Ano'!F95/'SCC x Ano'!F63-1</f>
        <v>-1.4097516385869202E-3</v>
      </c>
      <c r="G63" s="17">
        <f>+'SCC x Ano'!G95/'SCC x Ano'!G63-1</f>
        <v>-5.7555860641499423E-3</v>
      </c>
      <c r="H63" s="17">
        <f>+'SCC x Ano'!H95/'SCC x Ano'!H63-1</f>
        <v>-0.12307978158117416</v>
      </c>
      <c r="I63" s="17">
        <f>+'SCC x Ano'!I95/'SCC x Ano'!I63-1</f>
        <v>0.20071173329917569</v>
      </c>
      <c r="J63" s="17">
        <f>+'SCC x Ano'!J95/'SCC x Ano'!J63-1</f>
        <v>-0.93352575077686739</v>
      </c>
      <c r="K63" s="17">
        <f>+'SCC x Ano'!K95/'SCC x Ano'!K63-1</f>
        <v>0.14850559545963637</v>
      </c>
      <c r="L63" s="17">
        <f>+'SCC x Ano'!L95/'SCC x Ano'!L63-1</f>
        <v>0.30524637214776096</v>
      </c>
    </row>
    <row r="64" spans="1:12" x14ac:dyDescent="0.25">
      <c r="A64" s="124" t="s">
        <v>95</v>
      </c>
      <c r="B64" s="17">
        <f>+'SCC x Ano'!B96/'SCC x Ano'!B64-1</f>
        <v>-0.19509665332359971</v>
      </c>
      <c r="C64" s="17">
        <f>+'SCC x Ano'!C96/'SCC x Ano'!C64-1</f>
        <v>0.1283460806383554</v>
      </c>
      <c r="D64" s="17">
        <f>+'SCC x Ano'!D96/'SCC x Ano'!D64-1</f>
        <v>0.17805317393027131</v>
      </c>
      <c r="E64" s="17">
        <f>+'SCC x Ano'!E96/'SCC x Ano'!E64-1</f>
        <v>2.2430182593305958</v>
      </c>
      <c r="F64" s="17">
        <f>+'SCC x Ano'!F96/'SCC x Ano'!F64-1</f>
        <v>2.3755010433305745E-2</v>
      </c>
      <c r="G64" s="17">
        <f>+'SCC x Ano'!G96/'SCC x Ano'!G64-1</f>
        <v>3.6508828192773013E-2</v>
      </c>
      <c r="H64" s="17">
        <f>+'SCC x Ano'!H96/'SCC x Ano'!H64-1</f>
        <v>-9.1118116779325131E-3</v>
      </c>
      <c r="I64" s="17">
        <f>+'SCC x Ano'!I96/'SCC x Ano'!I64-1</f>
        <v>4.712388787433941E-2</v>
      </c>
      <c r="J64" s="17">
        <f>+'SCC x Ano'!J96/'SCC x Ano'!J64-1</f>
        <v>-8.7345994281267991E-2</v>
      </c>
      <c r="K64" s="17">
        <f>+'SCC x Ano'!K96/'SCC x Ano'!K64-1</f>
        <v>-4.6182289459647308E-2</v>
      </c>
      <c r="L64" s="17">
        <f>+'SCC x Ano'!L96/'SCC x Ano'!L64-1</f>
        <v>6.5526767221765203E-2</v>
      </c>
    </row>
    <row r="65" spans="1:12" x14ac:dyDescent="0.25">
      <c r="A65" s="22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</row>
    <row r="66" spans="1:12" x14ac:dyDescent="0.25">
      <c r="A66" s="124"/>
      <c r="B66" s="1"/>
      <c r="C66" s="1"/>
      <c r="D66" s="1"/>
      <c r="E66" s="1"/>
      <c r="F66" s="1"/>
      <c r="G66" s="1"/>
      <c r="H66" s="1"/>
      <c r="I66" s="1"/>
      <c r="J66" s="1"/>
      <c r="K66" s="1"/>
      <c r="L66" s="124"/>
    </row>
    <row r="67" spans="1:12" s="124" customFormat="1" x14ac:dyDescent="0.25">
      <c r="B67" s="124">
        <v>2010</v>
      </c>
      <c r="C67" s="124">
        <v>2010</v>
      </c>
      <c r="D67" s="124">
        <v>2010</v>
      </c>
      <c r="E67" s="124">
        <v>2010</v>
      </c>
      <c r="F67" s="124">
        <v>2010</v>
      </c>
      <c r="G67" s="124">
        <v>2010</v>
      </c>
      <c r="H67" s="124">
        <v>2010</v>
      </c>
      <c r="I67" s="124">
        <v>2010</v>
      </c>
      <c r="J67" s="124">
        <v>2010</v>
      </c>
      <c r="K67" s="124">
        <v>2010</v>
      </c>
      <c r="L67" s="124">
        <v>2010</v>
      </c>
    </row>
    <row r="68" spans="1:12" x14ac:dyDescent="0.25">
      <c r="A68" s="124"/>
      <c r="B68" s="1" t="s">
        <v>780</v>
      </c>
      <c r="C68" s="1" t="s">
        <v>782</v>
      </c>
      <c r="D68" s="1" t="s">
        <v>23</v>
      </c>
      <c r="E68" s="1" t="s">
        <v>787</v>
      </c>
      <c r="F68" s="1" t="s">
        <v>788</v>
      </c>
      <c r="G68" s="1" t="s">
        <v>791</v>
      </c>
      <c r="H68" s="1" t="s">
        <v>25</v>
      </c>
      <c r="I68" s="1" t="s">
        <v>24</v>
      </c>
      <c r="J68" s="1" t="s">
        <v>35</v>
      </c>
      <c r="K68" s="1" t="s">
        <v>795</v>
      </c>
      <c r="L68" s="124" t="s">
        <v>935</v>
      </c>
    </row>
    <row r="69" spans="1:12" x14ac:dyDescent="0.25">
      <c r="A69" s="124" t="s">
        <v>529</v>
      </c>
      <c r="B69" s="17">
        <f>+'SCC x Ano'!B101/'SCC x Ano'!B69-1</f>
        <v>0.3861019147268141</v>
      </c>
      <c r="C69" s="17">
        <f>+'SCC x Ano'!C101/'SCC x Ano'!C69-1</f>
        <v>1.1203762621280817</v>
      </c>
      <c r="D69" s="17">
        <f>+'SCC x Ano'!D101/'SCC x Ano'!D69-1</f>
        <v>0.22410713263748083</v>
      </c>
      <c r="E69" s="17">
        <f>+'SCC x Ano'!E101/'SCC x Ano'!E69-1</f>
        <v>1.7726086696871799</v>
      </c>
      <c r="F69" s="17">
        <f>+'SCC x Ano'!F101/'SCC x Ano'!F69-1</f>
        <v>0.24075744478771544</v>
      </c>
      <c r="G69" s="17">
        <f>+'SCC x Ano'!G101/'SCC x Ano'!G69-1</f>
        <v>0.19098428318393768</v>
      </c>
      <c r="H69" s="17">
        <f>+'SCC x Ano'!H101/'SCC x Ano'!H69-1</f>
        <v>-0.1028909683452216</v>
      </c>
      <c r="I69" s="17">
        <f>+'SCC x Ano'!I101/'SCC x Ano'!I69-1</f>
        <v>-0.24188429469811834</v>
      </c>
      <c r="J69" s="17">
        <f>+'SCC x Ano'!J101/'SCC x Ano'!J69-1</f>
        <v>-4.8355088791714351E-2</v>
      </c>
      <c r="K69" s="17">
        <f>+'SCC x Ano'!K101/'SCC x Ano'!K69-1</f>
        <v>0.20874771537238224</v>
      </c>
      <c r="L69" s="17">
        <f>+'SCC x Ano'!L101/'SCC x Ano'!L69-1</f>
        <v>0.21644508684759867</v>
      </c>
    </row>
    <row r="70" spans="1:12" x14ac:dyDescent="0.25">
      <c r="A70" s="124" t="s">
        <v>530</v>
      </c>
      <c r="B70" s="17">
        <f>+'SCC x Ano'!B102/'SCC x Ano'!B70-1</f>
        <v>-0.32838915500722776</v>
      </c>
      <c r="C70" s="17">
        <f>+'SCC x Ano'!C102/'SCC x Ano'!C70-1</f>
        <v>0.20275700317984802</v>
      </c>
      <c r="D70" s="17">
        <f>+'SCC x Ano'!D102/'SCC x Ano'!D70-1</f>
        <v>0.43376340226990906</v>
      </c>
      <c r="E70" s="17" t="e">
        <f>+'SCC x Ano'!E102/'SCC x Ano'!E70-1</f>
        <v>#DIV/0!</v>
      </c>
      <c r="F70" s="17">
        <f>+'SCC x Ano'!F102/'SCC x Ano'!F70-1</f>
        <v>1.9530011824417715E-2</v>
      </c>
      <c r="G70" s="17">
        <f>+'SCC x Ano'!G102/'SCC x Ano'!G70-1</f>
        <v>-8.2198283300094266E-2</v>
      </c>
      <c r="H70" s="17">
        <f>+'SCC x Ano'!H102/'SCC x Ano'!H70-1</f>
        <v>5.4240972630233308E-2</v>
      </c>
      <c r="I70" s="17">
        <f>+'SCC x Ano'!I102/'SCC x Ano'!I70-1</f>
        <v>0.43313601966222981</v>
      </c>
      <c r="J70" s="17">
        <f>+'SCC x Ano'!J102/'SCC x Ano'!J70-1</f>
        <v>7.9819650195716685E-2</v>
      </c>
      <c r="K70" s="17">
        <f>+'SCC x Ano'!K102/'SCC x Ano'!K70-1</f>
        <v>0.26489977379200869</v>
      </c>
      <c r="L70" s="17">
        <f>+'SCC x Ano'!L102/'SCC x Ano'!L70-1</f>
        <v>0.15953808363866662</v>
      </c>
    </row>
    <row r="71" spans="1:12" x14ac:dyDescent="0.25">
      <c r="A71" s="124" t="s">
        <v>531</v>
      </c>
      <c r="B71" s="17">
        <f>+'SCC x Ano'!B103/'SCC x Ano'!B71-1</f>
        <v>0.78670238660493497</v>
      </c>
      <c r="C71" s="17">
        <f>+'SCC x Ano'!C103/'SCC x Ano'!C71-1</f>
        <v>0.13633420316485778</v>
      </c>
      <c r="D71" s="17">
        <f>+'SCC x Ano'!D103/'SCC x Ano'!D71-1</f>
        <v>0.15010403533867289</v>
      </c>
      <c r="E71" s="17">
        <f>+'SCC x Ano'!E103/'SCC x Ano'!E71-1</f>
        <v>-1</v>
      </c>
      <c r="F71" s="17">
        <f>+'SCC x Ano'!F103/'SCC x Ano'!F71-1</f>
        <v>0.11147549068976637</v>
      </c>
      <c r="G71" s="17">
        <f>+'SCC x Ano'!G103/'SCC x Ano'!G71-1</f>
        <v>0.23786231008274772</v>
      </c>
      <c r="H71" s="17">
        <f>+'SCC x Ano'!H103/'SCC x Ano'!H71-1</f>
        <v>0.52886525563200903</v>
      </c>
      <c r="I71" s="17">
        <f>+'SCC x Ano'!I103/'SCC x Ano'!I71-1</f>
        <v>0.13309612616958999</v>
      </c>
      <c r="J71" s="17">
        <f>+'SCC x Ano'!J103/'SCC x Ano'!J71-1</f>
        <v>-3.8099551669790732E-2</v>
      </c>
      <c r="K71" s="17">
        <f>+'SCC x Ano'!K103/'SCC x Ano'!K71-1</f>
        <v>0.43406895444669047</v>
      </c>
      <c r="L71" s="17">
        <f>+'SCC x Ano'!L103/'SCC x Ano'!L71-1</f>
        <v>0.20708171590655033</v>
      </c>
    </row>
    <row r="72" spans="1:12" x14ac:dyDescent="0.25">
      <c r="A72" s="124" t="s">
        <v>532</v>
      </c>
      <c r="B72" s="17">
        <f>+'SCC x Ano'!B104/'SCC x Ano'!B72-1</f>
        <v>6.8180620046238261E-2</v>
      </c>
      <c r="C72" s="17">
        <f>+'SCC x Ano'!C104/'SCC x Ano'!C72-1</f>
        <v>-6.9107808757277622E-2</v>
      </c>
      <c r="D72" s="17">
        <f>+'SCC x Ano'!D104/'SCC x Ano'!D72-1</f>
        <v>0.24059265299218757</v>
      </c>
      <c r="E72" s="17">
        <f>+'SCC x Ano'!E104/'SCC x Ano'!E72-1</f>
        <v>1.0020847968780879</v>
      </c>
      <c r="F72" s="17">
        <f>+'SCC x Ano'!F104/'SCC x Ano'!F72-1</f>
        <v>4.2407640560688575E-2</v>
      </c>
      <c r="G72" s="17">
        <f>+'SCC x Ano'!G104/'SCC x Ano'!G72-1</f>
        <v>8.9915466123859256E-2</v>
      </c>
      <c r="H72" s="17">
        <f>+'SCC x Ano'!H104/'SCC x Ano'!H72-1</f>
        <v>0.14280896478824001</v>
      </c>
      <c r="I72" s="17">
        <f>+'SCC x Ano'!I104/'SCC x Ano'!I72-1</f>
        <v>-2.4456853310827698E-2</v>
      </c>
      <c r="J72" s="17">
        <f>+'SCC x Ano'!J104/'SCC x Ano'!J72-1</f>
        <v>-0.78703414717435449</v>
      </c>
      <c r="K72" s="17">
        <f>+'SCC x Ano'!K104/'SCC x Ano'!K72-1</f>
        <v>-0.26059352960482252</v>
      </c>
      <c r="L72" s="17">
        <f>+'SCC x Ano'!L104/'SCC x Ano'!L72-1</f>
        <v>9.0355066938897943E-2</v>
      </c>
    </row>
    <row r="73" spans="1:12" x14ac:dyDescent="0.25">
      <c r="A73" s="124" t="s">
        <v>533</v>
      </c>
      <c r="B73" s="17">
        <f>+'SCC x Ano'!B105/'SCC x Ano'!B73-1</f>
        <v>0.22503452841454696</v>
      </c>
      <c r="C73" s="17">
        <f>+'SCC x Ano'!C105/'SCC x Ano'!C73-1</f>
        <v>-5.7957628300798869E-2</v>
      </c>
      <c r="D73" s="17">
        <f>+'SCC x Ano'!D105/'SCC x Ano'!D73-1</f>
        <v>0.26740309770117809</v>
      </c>
      <c r="E73" s="17">
        <f>+'SCC x Ano'!E105/'SCC x Ano'!E73-1</f>
        <v>0.44325422374054169</v>
      </c>
      <c r="F73" s="17">
        <f>+'SCC x Ano'!F105/'SCC x Ano'!F73-1</f>
        <v>0.17156090894540843</v>
      </c>
      <c r="G73" s="17">
        <f>+'SCC x Ano'!G105/'SCC x Ano'!G73-1</f>
        <v>0.15108073868594496</v>
      </c>
      <c r="H73" s="17">
        <f>+'SCC x Ano'!H105/'SCC x Ano'!H73-1</f>
        <v>0.3538043368471826</v>
      </c>
      <c r="I73" s="17">
        <f>+'SCC x Ano'!I105/'SCC x Ano'!I73-1</f>
        <v>0.32153126578973668</v>
      </c>
      <c r="J73" s="17">
        <f>+'SCC x Ano'!J105/'SCC x Ano'!J73-1</f>
        <v>8.9659874534417927E-3</v>
      </c>
      <c r="K73" s="17">
        <f>+'SCC x Ano'!K105/'SCC x Ano'!K73-1</f>
        <v>-1.6932285861590901E-2</v>
      </c>
      <c r="L73" s="17">
        <f>+'SCC x Ano'!L105/'SCC x Ano'!L73-1</f>
        <v>0.15770247005190008</v>
      </c>
    </row>
    <row r="74" spans="1:12" x14ac:dyDescent="0.25">
      <c r="A74" s="124" t="s">
        <v>534</v>
      </c>
      <c r="B74" s="17">
        <f>+'SCC x Ano'!B106/'SCC x Ano'!B74-1</f>
        <v>0.94832704038387505</v>
      </c>
      <c r="C74" s="17">
        <f>+'SCC x Ano'!C106/'SCC x Ano'!C74-1</f>
        <v>0.82034243289864328</v>
      </c>
      <c r="D74" s="17">
        <f>+'SCC x Ano'!D106/'SCC x Ano'!D74-1</f>
        <v>-3.663847885252447E-2</v>
      </c>
      <c r="E74" s="17" t="e">
        <f>+'SCC x Ano'!E106/'SCC x Ano'!E74-1</f>
        <v>#DIV/0!</v>
      </c>
      <c r="F74" s="17">
        <f>+'SCC x Ano'!F106/'SCC x Ano'!F74-1</f>
        <v>0.2256539693653612</v>
      </c>
      <c r="G74" s="17">
        <f>+'SCC x Ano'!G106/'SCC x Ano'!G74-1</f>
        <v>1.3190321842010633E-2</v>
      </c>
      <c r="H74" s="17">
        <f>+'SCC x Ano'!H106/'SCC x Ano'!H74-1</f>
        <v>0.32877580300622133</v>
      </c>
      <c r="I74" s="17">
        <f>+'SCC x Ano'!I106/'SCC x Ano'!I74-1</f>
        <v>0.59886384125559822</v>
      </c>
      <c r="J74" s="17" t="e">
        <f>+'SCC x Ano'!J106/'SCC x Ano'!J74-1</f>
        <v>#DIV/0!</v>
      </c>
      <c r="K74" s="17">
        <f>+'SCC x Ano'!K106/'SCC x Ano'!K74-1</f>
        <v>-0.28594371968410437</v>
      </c>
      <c r="L74" s="17">
        <f>+'SCC x Ano'!L106/'SCC x Ano'!L74-1</f>
        <v>-8.6884188887775826E-3</v>
      </c>
    </row>
    <row r="75" spans="1:12" x14ac:dyDescent="0.25">
      <c r="A75" s="124" t="s">
        <v>535</v>
      </c>
      <c r="B75" s="17">
        <f>+'SCC x Ano'!B107/'SCC x Ano'!B75-1</f>
        <v>-0.368750477195814</v>
      </c>
      <c r="C75" s="17">
        <f>+'SCC x Ano'!C107/'SCC x Ano'!C75-1</f>
        <v>-0.48323969784910159</v>
      </c>
      <c r="D75" s="17">
        <f>+'SCC x Ano'!D107/'SCC x Ano'!D75-1</f>
        <v>0.39768429524553994</v>
      </c>
      <c r="E75" s="17">
        <f>+'SCC x Ano'!E107/'SCC x Ano'!E75-1</f>
        <v>3.8092531318872842</v>
      </c>
      <c r="F75" s="17">
        <f>+'SCC x Ano'!F107/'SCC x Ano'!F75-1</f>
        <v>-7.9717559518910797E-2</v>
      </c>
      <c r="G75" s="17">
        <f>+'SCC x Ano'!G107/'SCC x Ano'!G75-1</f>
        <v>0.13866374886066657</v>
      </c>
      <c r="H75" s="17">
        <f>+'SCC x Ano'!H107/'SCC x Ano'!H75-1</f>
        <v>4.011561163801769E-2</v>
      </c>
      <c r="I75" s="17">
        <f>+'SCC x Ano'!I107/'SCC x Ano'!I75-1</f>
        <v>-0.42427086446108042</v>
      </c>
      <c r="J75" s="17" t="e">
        <f>+'SCC x Ano'!J107/'SCC x Ano'!J75-1</f>
        <v>#DIV/0!</v>
      </c>
      <c r="K75" s="17">
        <f>+'SCC x Ano'!K107/'SCC x Ano'!K75-1</f>
        <v>-0.16851741186913771</v>
      </c>
      <c r="L75" s="17">
        <f>+'SCC x Ano'!L107/'SCC x Ano'!L75-1</f>
        <v>-1.2387280018639535E-2</v>
      </c>
    </row>
    <row r="76" spans="1:12" x14ac:dyDescent="0.25">
      <c r="A76" s="124" t="s">
        <v>536</v>
      </c>
      <c r="B76" s="17">
        <f>+'SCC x Ano'!B108/'SCC x Ano'!B76-1</f>
        <v>0.12791024434940423</v>
      </c>
      <c r="C76" s="17">
        <f>+'SCC x Ano'!C108/'SCC x Ano'!C76-1</f>
        <v>-0.35130511166489842</v>
      </c>
      <c r="D76" s="17">
        <f>+'SCC x Ano'!D108/'SCC x Ano'!D76-1</f>
        <v>0.1919045679371838</v>
      </c>
      <c r="E76" s="17">
        <f>+'SCC x Ano'!E108/'SCC x Ano'!E76-1</f>
        <v>-0.7113554211950599</v>
      </c>
      <c r="F76" s="17">
        <f>+'SCC x Ano'!F108/'SCC x Ano'!F76-1</f>
        <v>0.21508257863551261</v>
      </c>
      <c r="G76" s="17">
        <f>+'SCC x Ano'!G108/'SCC x Ano'!G76-1</f>
        <v>0.12256614784415309</v>
      </c>
      <c r="H76" s="17">
        <f>+'SCC x Ano'!H108/'SCC x Ano'!H76-1</f>
        <v>4.9026120734069645E-2</v>
      </c>
      <c r="I76" s="17">
        <f>+'SCC x Ano'!I108/'SCC x Ano'!I76-1</f>
        <v>0.25568753582855885</v>
      </c>
      <c r="J76" s="17">
        <f>+'SCC x Ano'!J108/'SCC x Ano'!J76-1</f>
        <v>4.4887841209072548</v>
      </c>
      <c r="K76" s="17">
        <f>+'SCC x Ano'!K108/'SCC x Ano'!K76-1</f>
        <v>0.47654820813865539</v>
      </c>
      <c r="L76" s="17">
        <f>+'SCC x Ano'!L108/'SCC x Ano'!L76-1</f>
        <v>0.22577428606909167</v>
      </c>
    </row>
    <row r="77" spans="1:12" x14ac:dyDescent="0.25">
      <c r="A77" s="124" t="s">
        <v>537</v>
      </c>
      <c r="B77" s="17">
        <f>+'SCC x Ano'!B109/'SCC x Ano'!B77-1</f>
        <v>0.17188354655193194</v>
      </c>
      <c r="C77" s="17">
        <f>+'SCC x Ano'!C109/'SCC x Ano'!C77-1</f>
        <v>6.3443231118439858E-2</v>
      </c>
      <c r="D77" s="17">
        <f>+'SCC x Ano'!D109/'SCC x Ano'!D77-1</f>
        <v>9.6702857228112782E-2</v>
      </c>
      <c r="E77" s="17">
        <f>+'SCC x Ano'!E109/'SCC x Ano'!E77-1</f>
        <v>2.2567994875498085</v>
      </c>
      <c r="F77" s="17">
        <f>+'SCC x Ano'!F109/'SCC x Ano'!F77-1</f>
        <v>0.31773361215017526</v>
      </c>
      <c r="G77" s="17">
        <f>+'SCC x Ano'!G109/'SCC x Ano'!G77-1</f>
        <v>-7.924158175705065E-2</v>
      </c>
      <c r="H77" s="17">
        <f>+'SCC x Ano'!H109/'SCC x Ano'!H77-1</f>
        <v>0.28476208461541996</v>
      </c>
      <c r="I77" s="17">
        <f>+'SCC x Ano'!I109/'SCC x Ano'!I77-1</f>
        <v>-5.673683730279877E-3</v>
      </c>
      <c r="J77" s="17">
        <f>+'SCC x Ano'!J109/'SCC x Ano'!J77-1</f>
        <v>-0.48469749398088557</v>
      </c>
      <c r="K77" s="17">
        <f>+'SCC x Ano'!K109/'SCC x Ano'!K77-1</f>
        <v>-6.2876104742755179E-2</v>
      </c>
      <c r="L77" s="17">
        <f>+'SCC x Ano'!L109/'SCC x Ano'!L77-1</f>
        <v>0.12754683699044933</v>
      </c>
    </row>
    <row r="78" spans="1:12" x14ac:dyDescent="0.25">
      <c r="A78" s="124" t="s">
        <v>538</v>
      </c>
      <c r="B78" s="17">
        <f>+'SCC x Ano'!B110/'SCC x Ano'!B78-1</f>
        <v>1.0517924411086614</v>
      </c>
      <c r="C78" s="17">
        <f>+'SCC x Ano'!C110/'SCC x Ano'!C78-1</f>
        <v>1.2114997898353885</v>
      </c>
      <c r="D78" s="17">
        <f>+'SCC x Ano'!D110/'SCC x Ano'!D78-1</f>
        <v>0.13383757716859357</v>
      </c>
      <c r="E78" s="17">
        <f>+'SCC x Ano'!E110/'SCC x Ano'!E78-1</f>
        <v>1.7180269490644839</v>
      </c>
      <c r="F78" s="17">
        <f>+'SCC x Ano'!F110/'SCC x Ano'!F78-1</f>
        <v>0.14643905146946423</v>
      </c>
      <c r="G78" s="17">
        <f>+'SCC x Ano'!G110/'SCC x Ano'!G78-1</f>
        <v>-8.1121984800011204E-2</v>
      </c>
      <c r="H78" s="17">
        <f>+'SCC x Ano'!H110/'SCC x Ano'!H78-1</f>
        <v>0.26052410704351492</v>
      </c>
      <c r="I78" s="17">
        <f>+'SCC x Ano'!I110/'SCC x Ano'!I78-1</f>
        <v>0.5511967230595376</v>
      </c>
      <c r="J78" s="17">
        <f>+'SCC x Ano'!J110/'SCC x Ano'!J78-1</f>
        <v>2.6783790311589559</v>
      </c>
      <c r="K78" s="17">
        <f>+'SCC x Ano'!K110/'SCC x Ano'!K78-1</f>
        <v>0.14057035332175416</v>
      </c>
      <c r="L78" s="17">
        <f>+'SCC x Ano'!L110/'SCC x Ano'!L78-1</f>
        <v>0.21849237067778904</v>
      </c>
    </row>
    <row r="79" spans="1:12" x14ac:dyDescent="0.25">
      <c r="A79" s="124" t="s">
        <v>539</v>
      </c>
      <c r="B79" s="17">
        <f>+'SCC x Ano'!B111/'SCC x Ano'!B79-1</f>
        <v>1.1769243351231919</v>
      </c>
      <c r="C79" s="17">
        <f>+'SCC x Ano'!C111/'SCC x Ano'!C79-1</f>
        <v>8.4646852447950671E-2</v>
      </c>
      <c r="D79" s="17">
        <f>+'SCC x Ano'!D111/'SCC x Ano'!D79-1</f>
        <v>0.23835267980276309</v>
      </c>
      <c r="E79" s="17">
        <f>+'SCC x Ano'!E111/'SCC x Ano'!E79-1</f>
        <v>0.3500334938775207</v>
      </c>
      <c r="F79" s="17">
        <f>+'SCC x Ano'!F111/'SCC x Ano'!F79-1</f>
        <v>6.7311005913227362E-2</v>
      </c>
      <c r="G79" s="17">
        <f>+'SCC x Ano'!G111/'SCC x Ano'!G79-1</f>
        <v>0.24653304042901381</v>
      </c>
      <c r="H79" s="17">
        <f>+'SCC x Ano'!H111/'SCC x Ano'!H79-1</f>
        <v>0.52187448102251754</v>
      </c>
      <c r="I79" s="17">
        <f>+'SCC x Ano'!I111/'SCC x Ano'!I79-1</f>
        <v>0.41622086711625683</v>
      </c>
      <c r="J79" s="17">
        <f>+'SCC x Ano'!J111/'SCC x Ano'!J79-1</f>
        <v>4.5743157089737529E-2</v>
      </c>
      <c r="K79" s="17">
        <f>+'SCC x Ano'!K111/'SCC x Ano'!K79-1</f>
        <v>4.4480931267922852E-2</v>
      </c>
      <c r="L79" s="17">
        <f>+'SCC x Ano'!L111/'SCC x Ano'!L79-1</f>
        <v>0.19697122666962263</v>
      </c>
    </row>
    <row r="80" spans="1:12" x14ac:dyDescent="0.25">
      <c r="A80" s="124" t="s">
        <v>540</v>
      </c>
      <c r="B80" s="17">
        <f>+'SCC x Ano'!B112/'SCC x Ano'!B80-1</f>
        <v>0.27478746081575744</v>
      </c>
      <c r="C80" s="17">
        <f>+'SCC x Ano'!C112/'SCC x Ano'!C80-1</f>
        <v>0.10209503696370659</v>
      </c>
      <c r="D80" s="17">
        <f>+'SCC x Ano'!D112/'SCC x Ano'!D80-1</f>
        <v>0.23374566869686286</v>
      </c>
      <c r="E80" s="17">
        <f>+'SCC x Ano'!E112/'SCC x Ano'!E80-1</f>
        <v>1.6224152840161659</v>
      </c>
      <c r="F80" s="17">
        <f>+'SCC x Ano'!F112/'SCC x Ano'!F80-1</f>
        <v>0.16842104146120662</v>
      </c>
      <c r="G80" s="17">
        <f>+'SCC x Ano'!G112/'SCC x Ano'!G80-1</f>
        <v>-3.0908933161204688E-2</v>
      </c>
      <c r="H80" s="17">
        <f>+'SCC x Ano'!H112/'SCC x Ano'!H80-1</f>
        <v>0.28667108760204107</v>
      </c>
      <c r="I80" s="17">
        <f>+'SCC x Ano'!I112/'SCC x Ano'!I80-1</f>
        <v>0.17826391126913355</v>
      </c>
      <c r="J80" s="17">
        <f>+'SCC x Ano'!J112/'SCC x Ano'!J80-1</f>
        <v>-1.8431564627611308E-2</v>
      </c>
      <c r="K80" s="17">
        <f>+'SCC x Ano'!K112/'SCC x Ano'!K80-1</f>
        <v>-0.11135013201152288</v>
      </c>
      <c r="L80" s="17">
        <f>+'SCC x Ano'!L112/'SCC x Ano'!L80-1</f>
        <v>0.18825488522681888</v>
      </c>
    </row>
    <row r="81" spans="1:12" x14ac:dyDescent="0.25">
      <c r="A81" s="124" t="s">
        <v>541</v>
      </c>
      <c r="B81" s="17">
        <f>+'SCC x Ano'!B113/'SCC x Ano'!B81-1</f>
        <v>2.18264978010696E-4</v>
      </c>
      <c r="C81" s="17">
        <f>+'SCC x Ano'!C113/'SCC x Ano'!C81-1</f>
        <v>-0.21272258232761854</v>
      </c>
      <c r="D81" s="17">
        <f>+'SCC x Ano'!D113/'SCC x Ano'!D81-1</f>
        <v>6.9349669108577094E-2</v>
      </c>
      <c r="E81" s="17">
        <f>+'SCC x Ano'!E113/'SCC x Ano'!E81-1</f>
        <v>1.0332546495233008</v>
      </c>
      <c r="F81" s="17">
        <f>+'SCC x Ano'!F113/'SCC x Ano'!F81-1</f>
        <v>0.21688621682339226</v>
      </c>
      <c r="G81" s="17">
        <f>+'SCC x Ano'!G113/'SCC x Ano'!G81-1</f>
        <v>0.29819235471186412</v>
      </c>
      <c r="H81" s="17">
        <f>+'SCC x Ano'!H113/'SCC x Ano'!H81-1</f>
        <v>0.19690072627749688</v>
      </c>
      <c r="I81" s="17">
        <f>+'SCC x Ano'!I113/'SCC x Ano'!I81-1</f>
        <v>0.28559921505576757</v>
      </c>
      <c r="J81" s="17">
        <f>+'SCC x Ano'!J113/'SCC x Ano'!J81-1</f>
        <v>-0.60238188403797044</v>
      </c>
      <c r="K81" s="17">
        <f>+'SCC x Ano'!K113/'SCC x Ano'!K81-1</f>
        <v>4.8128886074307875E-3</v>
      </c>
      <c r="L81" s="17">
        <f>+'SCC x Ano'!L113/'SCC x Ano'!L81-1</f>
        <v>8.268327633935324E-2</v>
      </c>
    </row>
    <row r="82" spans="1:12" x14ac:dyDescent="0.25">
      <c r="A82" s="124" t="s">
        <v>542</v>
      </c>
      <c r="B82" s="17">
        <f>+'SCC x Ano'!B114/'SCC x Ano'!B82-1</f>
        <v>0.47422539162609545</v>
      </c>
      <c r="C82" s="17">
        <f>+'SCC x Ano'!C114/'SCC x Ano'!C82-1</f>
        <v>-0.88458763798963869</v>
      </c>
      <c r="D82" s="17">
        <f>+'SCC x Ano'!D114/'SCC x Ano'!D82-1</f>
        <v>0.1100690246814493</v>
      </c>
      <c r="E82" s="17">
        <f>+'SCC x Ano'!E114/'SCC x Ano'!E82-1</f>
        <v>1.4886760529924996</v>
      </c>
      <c r="F82" s="17">
        <f>+'SCC x Ano'!F114/'SCC x Ano'!F82-1</f>
        <v>0.15387088443893471</v>
      </c>
      <c r="G82" s="17">
        <f>+'SCC x Ano'!G114/'SCC x Ano'!G82-1</f>
        <v>0.46048897831409108</v>
      </c>
      <c r="H82" s="17">
        <f>+'SCC x Ano'!H114/'SCC x Ano'!H82-1</f>
        <v>0.21077444340360052</v>
      </c>
      <c r="I82" s="17">
        <f>+'SCC x Ano'!I114/'SCC x Ano'!I82-1</f>
        <v>-8.0459999590458686E-3</v>
      </c>
      <c r="J82" s="17">
        <f>+'SCC x Ano'!J114/'SCC x Ano'!J82-1</f>
        <v>-6.5656786633733311E-2</v>
      </c>
      <c r="K82" s="17">
        <f>+'SCC x Ano'!K114/'SCC x Ano'!K82-1</f>
        <v>0.23532000803338327</v>
      </c>
      <c r="L82" s="17">
        <f>+'SCC x Ano'!L114/'SCC x Ano'!L82-1</f>
        <v>5.2662971574823914E-2</v>
      </c>
    </row>
    <row r="83" spans="1:12" x14ac:dyDescent="0.25">
      <c r="A83" s="124" t="s">
        <v>543</v>
      </c>
      <c r="B83" s="17">
        <f>+'SCC x Ano'!B115/'SCC x Ano'!B83-1</f>
        <v>0.41621242755564891</v>
      </c>
      <c r="C83" s="17">
        <f>+'SCC x Ano'!C115/'SCC x Ano'!C83-1</f>
        <v>0.41313345561332393</v>
      </c>
      <c r="D83" s="17">
        <f>+'SCC x Ano'!D115/'SCC x Ano'!D83-1</f>
        <v>-1.1686865690878845E-2</v>
      </c>
      <c r="E83" s="17">
        <f>+'SCC x Ano'!E115/'SCC x Ano'!E83-1</f>
        <v>0.16834464027957297</v>
      </c>
      <c r="F83" s="17">
        <f>+'SCC x Ano'!F115/'SCC x Ano'!F83-1</f>
        <v>0.25460188428854869</v>
      </c>
      <c r="G83" s="17">
        <f>+'SCC x Ano'!G115/'SCC x Ano'!G83-1</f>
        <v>0.15263211936968935</v>
      </c>
      <c r="H83" s="17">
        <f>+'SCC x Ano'!H115/'SCC x Ano'!H83-1</f>
        <v>0.56202403650793786</v>
      </c>
      <c r="I83" s="17">
        <f>+'SCC x Ano'!I115/'SCC x Ano'!I83-1</f>
        <v>-0.55567285513751186</v>
      </c>
      <c r="J83" s="17">
        <f>+'SCC x Ano'!J115/'SCC x Ano'!J83-1</f>
        <v>-0.96590145862037202</v>
      </c>
      <c r="K83" s="17">
        <f>+'SCC x Ano'!K115/'SCC x Ano'!K83-1</f>
        <v>0.13089249748235465</v>
      </c>
      <c r="L83" s="17">
        <f>+'SCC x Ano'!L115/'SCC x Ano'!L83-1</f>
        <v>0.10446494521172789</v>
      </c>
    </row>
    <row r="84" spans="1:12" x14ac:dyDescent="0.25">
      <c r="A84" s="124" t="s">
        <v>544</v>
      </c>
      <c r="B84" s="17">
        <f>+'SCC x Ano'!B116/'SCC x Ano'!B84-1</f>
        <v>0.58490619402605026</v>
      </c>
      <c r="C84" s="17">
        <f>+'SCC x Ano'!C116/'SCC x Ano'!C84-1</f>
        <v>0.10780340247936815</v>
      </c>
      <c r="D84" s="17">
        <f>+'SCC x Ano'!D116/'SCC x Ano'!D84-1</f>
        <v>0.11811782836357687</v>
      </c>
      <c r="E84" s="17">
        <f>+'SCC x Ano'!E116/'SCC x Ano'!E84-1</f>
        <v>1.3962102779820449</v>
      </c>
      <c r="F84" s="17">
        <f>+'SCC x Ano'!F116/'SCC x Ano'!F84-1</f>
        <v>6.0961807158590453E-2</v>
      </c>
      <c r="G84" s="17">
        <f>+'SCC x Ano'!G116/'SCC x Ano'!G84-1</f>
        <v>0.11728201613191236</v>
      </c>
      <c r="H84" s="17">
        <f>+'SCC x Ano'!H116/'SCC x Ano'!H84-1</f>
        <v>0.17305922672649721</v>
      </c>
      <c r="I84" s="17">
        <f>+'SCC x Ano'!I116/'SCC x Ano'!I84-1</f>
        <v>5.9596890065751751E-3</v>
      </c>
      <c r="J84" s="17">
        <f>+'SCC x Ano'!J116/'SCC x Ano'!J84-1</f>
        <v>-0.61159829452891745</v>
      </c>
      <c r="K84" s="17">
        <f>+'SCC x Ano'!K116/'SCC x Ano'!K84-1</f>
        <v>0.11349845079070064</v>
      </c>
      <c r="L84" s="17">
        <f>+'SCC x Ano'!L116/'SCC x Ano'!L84-1</f>
        <v>0.11925191060416496</v>
      </c>
    </row>
    <row r="85" spans="1:12" x14ac:dyDescent="0.25">
      <c r="A85" s="124" t="s">
        <v>545</v>
      </c>
      <c r="B85" s="17">
        <f>+'SCC x Ano'!B117/'SCC x Ano'!B85-1</f>
        <v>1.1806643815741258</v>
      </c>
      <c r="C85" s="17">
        <f>+'SCC x Ano'!C117/'SCC x Ano'!C85-1</f>
        <v>3.4111226707527642E-2</v>
      </c>
      <c r="D85" s="17">
        <f>+'SCC x Ano'!D117/'SCC x Ano'!D85-1</f>
        <v>0.11897728840503885</v>
      </c>
      <c r="E85" s="17">
        <f>+'SCC x Ano'!E117/'SCC x Ano'!E85-1</f>
        <v>0.67441375940687243</v>
      </c>
      <c r="F85" s="17">
        <f>+'SCC x Ano'!F117/'SCC x Ano'!F85-1</f>
        <v>9.4601306188561107E-2</v>
      </c>
      <c r="G85" s="17">
        <f>+'SCC x Ano'!G117/'SCC x Ano'!G85-1</f>
        <v>6.4802862850814602E-2</v>
      </c>
      <c r="H85" s="17">
        <f>+'SCC x Ano'!H117/'SCC x Ano'!H85-1</f>
        <v>0.11680916261222296</v>
      </c>
      <c r="I85" s="17">
        <f>+'SCC x Ano'!I117/'SCC x Ano'!I85-1</f>
        <v>2.3026981602757512E-2</v>
      </c>
      <c r="J85" s="17">
        <f>+'SCC x Ano'!J117/'SCC x Ano'!J85-1</f>
        <v>7.8794046589672373E-2</v>
      </c>
      <c r="K85" s="17">
        <f>+'SCC x Ano'!K117/'SCC x Ano'!K85-1</f>
        <v>-2.1244164042277802E-2</v>
      </c>
      <c r="L85" s="17">
        <f>+'SCC x Ano'!L117/'SCC x Ano'!L85-1</f>
        <v>0.16994331703914667</v>
      </c>
    </row>
    <row r="86" spans="1:12" x14ac:dyDescent="0.25">
      <c r="A86" s="124" t="s">
        <v>546</v>
      </c>
      <c r="B86" s="17">
        <f>+'SCC x Ano'!B118/'SCC x Ano'!B86-1</f>
        <v>-6.2743316186478992E-2</v>
      </c>
      <c r="C86" s="17">
        <f>+'SCC x Ano'!C118/'SCC x Ano'!C86-1</f>
        <v>0.13500971955667862</v>
      </c>
      <c r="D86" s="17">
        <f>+'SCC x Ano'!D118/'SCC x Ano'!D86-1</f>
        <v>1.3283748430792386E-3</v>
      </c>
      <c r="E86" s="17">
        <f>+'SCC x Ano'!E118/'SCC x Ano'!E86-1</f>
        <v>-0.15655525355093647</v>
      </c>
      <c r="F86" s="17">
        <f>+'SCC x Ano'!F118/'SCC x Ano'!F86-1</f>
        <v>6.0005040802308507E-2</v>
      </c>
      <c r="G86" s="17">
        <f>+'SCC x Ano'!G118/'SCC x Ano'!G86-1</f>
        <v>3.3629739815237203E-2</v>
      </c>
      <c r="H86" s="17">
        <f>+'SCC x Ano'!H118/'SCC x Ano'!H86-1</f>
        <v>0.46057557554486239</v>
      </c>
      <c r="I86" s="17">
        <f>+'SCC x Ano'!I118/'SCC x Ano'!I86-1</f>
        <v>8.6871969620659018E-2</v>
      </c>
      <c r="J86" s="17">
        <f>+'SCC x Ano'!J118/'SCC x Ano'!J86-1</f>
        <v>-0.91500498580738654</v>
      </c>
      <c r="K86" s="17">
        <f>+'SCC x Ano'!K118/'SCC x Ano'!K86-1</f>
        <v>0.26771953015670857</v>
      </c>
      <c r="L86" s="17">
        <f>+'SCC x Ano'!L118/'SCC x Ano'!L86-1</f>
        <v>3.9215624919019865E-2</v>
      </c>
    </row>
    <row r="87" spans="1:12" x14ac:dyDescent="0.25">
      <c r="A87" s="124" t="s">
        <v>547</v>
      </c>
      <c r="B87" s="17">
        <f>+'SCC x Ano'!B119/'SCC x Ano'!B87-1</f>
        <v>-4.4353873629396912E-3</v>
      </c>
      <c r="C87" s="17">
        <f>+'SCC x Ano'!C119/'SCC x Ano'!C87-1</f>
        <v>0.37348839710194981</v>
      </c>
      <c r="D87" s="17">
        <f>+'SCC x Ano'!D119/'SCC x Ano'!D87-1</f>
        <v>0.11965544406105466</v>
      </c>
      <c r="E87" s="17">
        <f>+'SCC x Ano'!E119/'SCC x Ano'!E87-1</f>
        <v>1.264463297201313</v>
      </c>
      <c r="F87" s="17">
        <f>+'SCC x Ano'!F119/'SCC x Ano'!F87-1</f>
        <v>5.3467236487778846E-2</v>
      </c>
      <c r="G87" s="17">
        <f>+'SCC x Ano'!G119/'SCC x Ano'!G87-1</f>
        <v>0.18789136713891574</v>
      </c>
      <c r="H87" s="17">
        <f>+'SCC x Ano'!H119/'SCC x Ano'!H87-1</f>
        <v>-1.0966893900879016E-2</v>
      </c>
      <c r="I87" s="17">
        <f>+'SCC x Ano'!I119/'SCC x Ano'!I87-1</f>
        <v>6.1921215831868048E-2</v>
      </c>
      <c r="J87" s="17">
        <f>+'SCC x Ano'!J119/'SCC x Ano'!J87-1</f>
        <v>0.27688925713986245</v>
      </c>
      <c r="K87" s="17">
        <f>+'SCC x Ano'!K119/'SCC x Ano'!K87-1</f>
        <v>6.9004346037562225E-3</v>
      </c>
      <c r="L87" s="17">
        <f>+'SCC x Ano'!L119/'SCC x Ano'!L87-1</f>
        <v>9.9777647562187877E-2</v>
      </c>
    </row>
    <row r="88" spans="1:12" x14ac:dyDescent="0.25">
      <c r="A88" s="124" t="s">
        <v>548</v>
      </c>
      <c r="B88" s="17">
        <f>+'SCC x Ano'!B120/'SCC x Ano'!B88-1</f>
        <v>0.36674712423683142</v>
      </c>
      <c r="C88" s="17">
        <f>+'SCC x Ano'!C120/'SCC x Ano'!C88-1</f>
        <v>0.21649916589160356</v>
      </c>
      <c r="D88" s="17">
        <f>+'SCC x Ano'!D120/'SCC x Ano'!D88-1</f>
        <v>4.5406085168157473E-2</v>
      </c>
      <c r="E88" s="17">
        <f>+'SCC x Ano'!E120/'SCC x Ano'!E88-1</f>
        <v>0.51449210995090522</v>
      </c>
      <c r="F88" s="17">
        <f>+'SCC x Ano'!F120/'SCC x Ano'!F88-1</f>
        <v>0.10800129963611238</v>
      </c>
      <c r="G88" s="17">
        <f>+'SCC x Ano'!G120/'SCC x Ano'!G88-1</f>
        <v>0.25605850187072465</v>
      </c>
      <c r="H88" s="17">
        <f>+'SCC x Ano'!H120/'SCC x Ano'!H88-1</f>
        <v>0.1356745323726154</v>
      </c>
      <c r="I88" s="17">
        <f>+'SCC x Ano'!I120/'SCC x Ano'!I88-1</f>
        <v>1.010079654140128E-3</v>
      </c>
      <c r="J88" s="17">
        <f>+'SCC x Ano'!J120/'SCC x Ano'!J88-1</f>
        <v>-5.3133221624354077E-3</v>
      </c>
      <c r="K88" s="17">
        <f>+'SCC x Ano'!K120/'SCC x Ano'!K88-1</f>
        <v>6.4498967544769581E-2</v>
      </c>
      <c r="L88" s="17">
        <f>+'SCC x Ano'!L120/'SCC x Ano'!L88-1</f>
        <v>9.6962999770952241E-2</v>
      </c>
    </row>
    <row r="89" spans="1:12" x14ac:dyDescent="0.25">
      <c r="A89" s="124" t="s">
        <v>549</v>
      </c>
      <c r="B89" s="17">
        <f>+'SCC x Ano'!B121/'SCC x Ano'!B89-1</f>
        <v>0.29772590627275086</v>
      </c>
      <c r="C89" s="17">
        <f>+'SCC x Ano'!C121/'SCC x Ano'!C89-1</f>
        <v>0.23257831115222527</v>
      </c>
      <c r="D89" s="17">
        <f>+'SCC x Ano'!D121/'SCC x Ano'!D89-1</f>
        <v>0.15810305004740499</v>
      </c>
      <c r="E89" s="17">
        <f>+'SCC x Ano'!E121/'SCC x Ano'!E89-1</f>
        <v>0.53762592979470658</v>
      </c>
      <c r="F89" s="17">
        <f>+'SCC x Ano'!F121/'SCC x Ano'!F89-1</f>
        <v>8.6785557429444271E-2</v>
      </c>
      <c r="G89" s="17">
        <f>+'SCC x Ano'!G121/'SCC x Ano'!G89-1</f>
        <v>0.14136196806927925</v>
      </c>
      <c r="H89" s="17">
        <f>+'SCC x Ano'!H121/'SCC x Ano'!H89-1</f>
        <v>0.11728336794594107</v>
      </c>
      <c r="I89" s="17">
        <f>+'SCC x Ano'!I121/'SCC x Ano'!I89-1</f>
        <v>0.25671115316708715</v>
      </c>
      <c r="J89" s="17">
        <f>+'SCC x Ano'!J121/'SCC x Ano'!J89-1</f>
        <v>0.12394071803101858</v>
      </c>
      <c r="K89" s="17">
        <f>+'SCC x Ano'!K121/'SCC x Ano'!K89-1</f>
        <v>0.17676019143880994</v>
      </c>
      <c r="L89" s="17">
        <f>+'SCC x Ano'!L121/'SCC x Ano'!L89-1</f>
        <v>0.14504317005620004</v>
      </c>
    </row>
    <row r="90" spans="1:12" x14ac:dyDescent="0.25">
      <c r="A90" s="124" t="s">
        <v>550</v>
      </c>
      <c r="B90" s="17">
        <f>+'SCC x Ano'!B122/'SCC x Ano'!B90-1</f>
        <v>0.180612904732949</v>
      </c>
      <c r="C90" s="17">
        <f>+'SCC x Ano'!C122/'SCC x Ano'!C90-1</f>
        <v>-0.24603405341084073</v>
      </c>
      <c r="D90" s="17">
        <f>+'SCC x Ano'!D122/'SCC x Ano'!D90-1</f>
        <v>0.17920475367609812</v>
      </c>
      <c r="E90" s="17">
        <f>+'SCC x Ano'!E122/'SCC x Ano'!E90-1</f>
        <v>1.1369231241539803</v>
      </c>
      <c r="F90" s="17">
        <f>+'SCC x Ano'!F122/'SCC x Ano'!F90-1</f>
        <v>0.13355894357648546</v>
      </c>
      <c r="G90" s="17">
        <f>+'SCC x Ano'!G122/'SCC x Ano'!G90-1</f>
        <v>4.2134588070918078E-2</v>
      </c>
      <c r="H90" s="17">
        <f>+'SCC x Ano'!H122/'SCC x Ano'!H90-1</f>
        <v>0.11127224815136882</v>
      </c>
      <c r="I90" s="17">
        <f>+'SCC x Ano'!I122/'SCC x Ano'!I90-1</f>
        <v>-0.12189733146904058</v>
      </c>
      <c r="J90" s="17">
        <f>+'SCC x Ano'!J122/'SCC x Ano'!J90-1</f>
        <v>-0.48984114543019497</v>
      </c>
      <c r="K90" s="17">
        <f>+'SCC x Ano'!K122/'SCC x Ano'!K90-1</f>
        <v>0.21167379807471121</v>
      </c>
      <c r="L90" s="17">
        <f>+'SCC x Ano'!L122/'SCC x Ano'!L90-1</f>
        <v>0.13892580557645351</v>
      </c>
    </row>
    <row r="91" spans="1:12" x14ac:dyDescent="0.25">
      <c r="A91" s="124" t="s">
        <v>551</v>
      </c>
      <c r="B91" s="17">
        <f>+'SCC x Ano'!B123/'SCC x Ano'!B91-1</f>
        <v>2.2169760682853257E-2</v>
      </c>
      <c r="C91" s="17">
        <f>+'SCC x Ano'!C123/'SCC x Ano'!C91-1</f>
        <v>6.5947295625644164E-2</v>
      </c>
      <c r="D91" s="17">
        <f>+'SCC x Ano'!D123/'SCC x Ano'!D91-1</f>
        <v>0.18532520276835518</v>
      </c>
      <c r="E91" s="17">
        <f>+'SCC x Ano'!E123/'SCC x Ano'!E91-1</f>
        <v>0.76641647827147219</v>
      </c>
      <c r="F91" s="17">
        <f>+'SCC x Ano'!F123/'SCC x Ano'!F91-1</f>
        <v>0.11502492827827049</v>
      </c>
      <c r="G91" s="17">
        <f>+'SCC x Ano'!G123/'SCC x Ano'!G91-1</f>
        <v>0.10211898265188024</v>
      </c>
      <c r="H91" s="17">
        <f>+'SCC x Ano'!H123/'SCC x Ano'!H91-1</f>
        <v>8.8794387437734823E-2</v>
      </c>
      <c r="I91" s="17">
        <f>+'SCC x Ano'!I123/'SCC x Ano'!I91-1</f>
        <v>-4.380295882326668E-2</v>
      </c>
      <c r="J91" s="17">
        <f>+'SCC x Ano'!J123/'SCC x Ano'!J91-1</f>
        <v>0.88754587040332877</v>
      </c>
      <c r="K91" s="17">
        <f>+'SCC x Ano'!K123/'SCC x Ano'!K91-1</f>
        <v>1.2209406900537401E-2</v>
      </c>
      <c r="L91" s="17">
        <f>+'SCC x Ano'!L123/'SCC x Ano'!L91-1</f>
        <v>0.12147012782193012</v>
      </c>
    </row>
    <row r="92" spans="1:12" x14ac:dyDescent="0.25">
      <c r="A92" s="124" t="s">
        <v>552</v>
      </c>
      <c r="B92" s="17">
        <f>+'SCC x Ano'!B124/'SCC x Ano'!B92-1</f>
        <v>-7.219578799201587E-2</v>
      </c>
      <c r="C92" s="17">
        <f>+'SCC x Ano'!C124/'SCC x Ano'!C92-1</f>
        <v>5.1790887523045948E-2</v>
      </c>
      <c r="D92" s="17">
        <f>+'SCC x Ano'!D124/'SCC x Ano'!D92-1</f>
        <v>8.1922415599552378E-2</v>
      </c>
      <c r="E92" s="17">
        <f>+'SCC x Ano'!E124/'SCC x Ano'!E92-1</f>
        <v>5.4496501611284485</v>
      </c>
      <c r="F92" s="17">
        <f>+'SCC x Ano'!F124/'SCC x Ano'!F92-1</f>
        <v>6.7209420894775773E-2</v>
      </c>
      <c r="G92" s="17">
        <f>+'SCC x Ano'!G124/'SCC x Ano'!G92-1</f>
        <v>0.44748822680615086</v>
      </c>
      <c r="H92" s="17">
        <f>+'SCC x Ano'!H124/'SCC x Ano'!H92-1</f>
        <v>5.4061203856653028E-2</v>
      </c>
      <c r="I92" s="17">
        <f>+'SCC x Ano'!I124/'SCC x Ano'!I92-1</f>
        <v>3.9985357269844979E-2</v>
      </c>
      <c r="J92" s="17">
        <f>+'SCC x Ano'!J124/'SCC x Ano'!J92-1</f>
        <v>5.877170117978503E-2</v>
      </c>
      <c r="K92" s="17">
        <f>+'SCC x Ano'!K124/'SCC x Ano'!K92-1</f>
        <v>0.33314477817309274</v>
      </c>
      <c r="L92" s="17">
        <f>+'SCC x Ano'!L124/'SCC x Ano'!L92-1</f>
        <v>0.10241173022968031</v>
      </c>
    </row>
    <row r="93" spans="1:12" x14ac:dyDescent="0.25">
      <c r="A93" s="124" t="s">
        <v>553</v>
      </c>
      <c r="B93" s="17">
        <f>+'SCC x Ano'!B125/'SCC x Ano'!B93-1</f>
        <v>0.21881942939125643</v>
      </c>
      <c r="C93" s="17">
        <f>+'SCC x Ano'!C125/'SCC x Ano'!C93-1</f>
        <v>-3.010058468633936E-2</v>
      </c>
      <c r="D93" s="17">
        <f>+'SCC x Ano'!D125/'SCC x Ano'!D93-1</f>
        <v>0.10577564349634727</v>
      </c>
      <c r="E93" s="17">
        <f>+'SCC x Ano'!E125/'SCC x Ano'!E93-1</f>
        <v>-1.6491249364526173E-2</v>
      </c>
      <c r="F93" s="17">
        <f>+'SCC x Ano'!F125/'SCC x Ano'!F93-1</f>
        <v>4.4188441360601072E-2</v>
      </c>
      <c r="G93" s="17">
        <f>+'SCC x Ano'!G125/'SCC x Ano'!G93-1</f>
        <v>5.1463899747259401E-2</v>
      </c>
      <c r="H93" s="17">
        <f>+'SCC x Ano'!H125/'SCC x Ano'!H93-1</f>
        <v>0.1263222327184097</v>
      </c>
      <c r="I93" s="17">
        <f>+'SCC x Ano'!I125/'SCC x Ano'!I93-1</f>
        <v>0.23415584596196526</v>
      </c>
      <c r="J93" s="17">
        <f>+'SCC x Ano'!J125/'SCC x Ano'!J93-1</f>
        <v>1.8764409622803897</v>
      </c>
      <c r="K93" s="17">
        <f>+'SCC x Ano'!K125/'SCC x Ano'!K93-1</f>
        <v>-6.0464055758388424E-2</v>
      </c>
      <c r="L93" s="17">
        <f>+'SCC x Ano'!L125/'SCC x Ano'!L93-1</f>
        <v>7.6537895620765406E-2</v>
      </c>
    </row>
    <row r="94" spans="1:12" x14ac:dyDescent="0.25">
      <c r="A94" s="124" t="s">
        <v>554</v>
      </c>
      <c r="B94" s="17">
        <f>+'SCC x Ano'!B126/'SCC x Ano'!B94-1</f>
        <v>0.21640314415761974</v>
      </c>
      <c r="C94" s="17">
        <f>+'SCC x Ano'!C126/'SCC x Ano'!C94-1</f>
        <v>0.31456783965881718</v>
      </c>
      <c r="D94" s="17">
        <f>+'SCC x Ano'!D126/'SCC x Ano'!D94-1</f>
        <v>0.19258071900443618</v>
      </c>
      <c r="E94" s="17">
        <f>+'SCC x Ano'!E126/'SCC x Ano'!E94-1</f>
        <v>0.16865935938566046</v>
      </c>
      <c r="F94" s="17">
        <f>+'SCC x Ano'!F126/'SCC x Ano'!F94-1</f>
        <v>0.13634571865566136</v>
      </c>
      <c r="G94" s="17">
        <f>+'SCC x Ano'!G126/'SCC x Ano'!G94-1</f>
        <v>0.14531307800215232</v>
      </c>
      <c r="H94" s="17">
        <f>+'SCC x Ano'!H126/'SCC x Ano'!H94-1</f>
        <v>0.31614913797943389</v>
      </c>
      <c r="I94" s="17">
        <f>+'SCC x Ano'!I126/'SCC x Ano'!I94-1</f>
        <v>0.20165906644325382</v>
      </c>
      <c r="J94" s="17">
        <f>+'SCC x Ano'!J126/'SCC x Ano'!J94-1</f>
        <v>0.51464543895899828</v>
      </c>
      <c r="K94" s="17">
        <f>+'SCC x Ano'!K126/'SCC x Ano'!K94-1</f>
        <v>0.12923482873287773</v>
      </c>
      <c r="L94" s="17">
        <f>+'SCC x Ano'!L126/'SCC x Ano'!L94-1</f>
        <v>0.17379525865698686</v>
      </c>
    </row>
    <row r="95" spans="1:12" x14ac:dyDescent="0.25">
      <c r="A95" s="124" t="s">
        <v>555</v>
      </c>
      <c r="B95" s="17">
        <f>+'SCC x Ano'!B127/'SCC x Ano'!B95-1</f>
        <v>0.8222579602909601</v>
      </c>
      <c r="C95" s="17">
        <f>+'SCC x Ano'!C127/'SCC x Ano'!C95-1</f>
        <v>0.23992908334738905</v>
      </c>
      <c r="D95" s="17">
        <f>+'SCC x Ano'!D127/'SCC x Ano'!D95-1</f>
        <v>1.3777793053770138E-2</v>
      </c>
      <c r="E95" s="17">
        <f>+'SCC x Ano'!E127/'SCC x Ano'!E95-1</f>
        <v>1.1433613833447027</v>
      </c>
      <c r="F95" s="17">
        <f>+'SCC x Ano'!F127/'SCC x Ano'!F95-1</f>
        <v>8.2351624912360144E-2</v>
      </c>
      <c r="G95" s="17">
        <f>+'SCC x Ano'!G127/'SCC x Ano'!G95-1</f>
        <v>0.49629644560729802</v>
      </c>
      <c r="H95" s="17">
        <f>+'SCC x Ano'!H127/'SCC x Ano'!H95-1</f>
        <v>0.12832501515471018</v>
      </c>
      <c r="I95" s="17">
        <f>+'SCC x Ano'!I127/'SCC x Ano'!I95-1</f>
        <v>0.26731039545542257</v>
      </c>
      <c r="J95" s="17">
        <f>+'SCC x Ano'!J127/'SCC x Ano'!J95-1</f>
        <v>3.541758633454803</v>
      </c>
      <c r="K95" s="17">
        <f>+'SCC x Ano'!K127/'SCC x Ano'!K95-1</f>
        <v>3.0444903803012124E-2</v>
      </c>
      <c r="L95" s="17">
        <f>+'SCC x Ano'!L127/'SCC x Ano'!L95-1</f>
        <v>8.4442413778696324E-2</v>
      </c>
    </row>
    <row r="96" spans="1:12" x14ac:dyDescent="0.25">
      <c r="A96" s="124" t="s">
        <v>95</v>
      </c>
      <c r="B96" s="17">
        <f>+'SCC x Ano'!B128/'SCC x Ano'!B96-1</f>
        <v>0.30818358110708854</v>
      </c>
      <c r="C96" s="17">
        <f>+'SCC x Ano'!C128/'SCC x Ano'!C96-1</f>
        <v>0.14736419540951373</v>
      </c>
      <c r="D96" s="17">
        <f>+'SCC x Ano'!D128/'SCC x Ano'!D96-1</f>
        <v>9.1102439549477721E-2</v>
      </c>
      <c r="E96" s="17">
        <f>+'SCC x Ano'!E128/'SCC x Ano'!E96-1</f>
        <v>0.56073646732799221</v>
      </c>
      <c r="F96" s="17">
        <f>+'SCC x Ano'!F128/'SCC x Ano'!F96-1</f>
        <v>0.10241847624261391</v>
      </c>
      <c r="G96" s="17">
        <f>+'SCC x Ano'!G128/'SCC x Ano'!G96-1</f>
        <v>0.19544988064354163</v>
      </c>
      <c r="H96" s="17">
        <f>+'SCC x Ano'!H128/'SCC x Ano'!H96-1</f>
        <v>0.13094298476092159</v>
      </c>
      <c r="I96" s="17">
        <f>+'SCC x Ano'!I128/'SCC x Ano'!I96-1</f>
        <v>3.6712058091608712E-2</v>
      </c>
      <c r="J96" s="17">
        <f>+'SCC x Ano'!J128/'SCC x Ano'!J96-1</f>
        <v>0.16778409753212054</v>
      </c>
      <c r="K96" s="17">
        <f>+'SCC x Ano'!K128/'SCC x Ano'!K96-1</f>
        <v>6.349821885543383E-2</v>
      </c>
      <c r="L96" s="17">
        <f>+'SCC x Ano'!L128/'SCC x Ano'!L96-1</f>
        <v>0.11026924957363393</v>
      </c>
    </row>
    <row r="97" spans="1:12" x14ac:dyDescent="0.25">
      <c r="A97" s="22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</row>
    <row r="98" spans="1:12" x14ac:dyDescent="0.25">
      <c r="A98" s="124"/>
      <c r="B98" s="1"/>
      <c r="C98" s="1"/>
      <c r="D98" s="1"/>
      <c r="E98" s="1"/>
      <c r="F98" s="1"/>
      <c r="G98" s="1"/>
      <c r="H98" s="1"/>
      <c r="I98" s="1"/>
      <c r="J98" s="1"/>
      <c r="K98" s="1"/>
      <c r="L98" s="124"/>
    </row>
    <row r="99" spans="1:12" s="124" customFormat="1" x14ac:dyDescent="0.25">
      <c r="B99" s="124">
        <v>2011</v>
      </c>
      <c r="C99" s="124">
        <v>2011</v>
      </c>
      <c r="D99" s="124">
        <v>2011</v>
      </c>
      <c r="E99" s="124">
        <v>2011</v>
      </c>
      <c r="F99" s="124">
        <v>2011</v>
      </c>
      <c r="G99" s="124">
        <v>2011</v>
      </c>
      <c r="H99" s="124">
        <v>2011</v>
      </c>
      <c r="I99" s="124">
        <v>2011</v>
      </c>
      <c r="J99" s="124">
        <v>2011</v>
      </c>
      <c r="K99" s="124">
        <v>2011</v>
      </c>
      <c r="L99" s="124">
        <v>2011</v>
      </c>
    </row>
    <row r="100" spans="1:12" x14ac:dyDescent="0.25">
      <c r="A100" s="124"/>
      <c r="B100" s="1" t="s">
        <v>780</v>
      </c>
      <c r="C100" s="1" t="s">
        <v>782</v>
      </c>
      <c r="D100" s="1" t="s">
        <v>23</v>
      </c>
      <c r="E100" s="1" t="s">
        <v>787</v>
      </c>
      <c r="F100" s="1" t="s">
        <v>788</v>
      </c>
      <c r="G100" s="1" t="s">
        <v>791</v>
      </c>
      <c r="H100" s="1" t="s">
        <v>25</v>
      </c>
      <c r="I100" s="1" t="s">
        <v>24</v>
      </c>
      <c r="J100" s="1" t="s">
        <v>35</v>
      </c>
      <c r="K100" s="1" t="s">
        <v>795</v>
      </c>
      <c r="L100" s="124" t="s">
        <v>935</v>
      </c>
    </row>
    <row r="101" spans="1:12" x14ac:dyDescent="0.25">
      <c r="A101" s="124" t="s">
        <v>529</v>
      </c>
      <c r="B101" s="17">
        <f>+'SCC x Ano'!B133/'SCC x Ano'!B101-1</f>
        <v>0.18609825286753146</v>
      </c>
      <c r="C101" s="17">
        <f>+'SCC x Ano'!C133/'SCC x Ano'!C101-1</f>
        <v>5.1510672357120821</v>
      </c>
      <c r="D101" s="17">
        <f>+'SCC x Ano'!D133/'SCC x Ano'!D101-1</f>
        <v>0.13147418716902881</v>
      </c>
      <c r="E101" s="17">
        <f>+'SCC x Ano'!E133/'SCC x Ano'!E101-1</f>
        <v>0.58879445375170314</v>
      </c>
      <c r="F101" s="17">
        <f>+'SCC x Ano'!F133/'SCC x Ano'!F101-1</f>
        <v>-0.10728290488501868</v>
      </c>
      <c r="G101" s="17">
        <f>+'SCC x Ano'!G133/'SCC x Ano'!G101-1</f>
        <v>0.25009756892682367</v>
      </c>
      <c r="H101" s="17">
        <f>+'SCC x Ano'!H133/'SCC x Ano'!H101-1</f>
        <v>-0.21073721323621786</v>
      </c>
      <c r="I101" s="17">
        <f>+'SCC x Ano'!I133/'SCC x Ano'!I101-1</f>
        <v>-0.22022187038939511</v>
      </c>
      <c r="J101" s="17">
        <f>+'SCC x Ano'!J133/'SCC x Ano'!J101-1</f>
        <v>0.28699869293715752</v>
      </c>
      <c r="K101" s="17">
        <f>+'SCC x Ano'!K133/'SCC x Ano'!K101-1</f>
        <v>0.36347026752477674</v>
      </c>
      <c r="L101" s="17">
        <f>+'SCC x Ano'!L133/'SCC x Ano'!L101-1</f>
        <v>9.7585166015546232E-2</v>
      </c>
    </row>
    <row r="102" spans="1:12" x14ac:dyDescent="0.25">
      <c r="A102" s="124" t="s">
        <v>530</v>
      </c>
      <c r="B102" s="17">
        <f>+'SCC x Ano'!B134/'SCC x Ano'!B102-1</f>
        <v>0.33040601379923062</v>
      </c>
      <c r="C102" s="17">
        <f>+'SCC x Ano'!C134/'SCC x Ano'!C102-1</f>
        <v>0.10724121425879507</v>
      </c>
      <c r="D102" s="17">
        <f>+'SCC x Ano'!D134/'SCC x Ano'!D102-1</f>
        <v>-1.4201985631587477E-2</v>
      </c>
      <c r="E102" s="17" t="e">
        <f>+'SCC x Ano'!E134/'SCC x Ano'!E102-1</f>
        <v>#DIV/0!</v>
      </c>
      <c r="F102" s="17">
        <f>+'SCC x Ano'!F134/'SCC x Ano'!F102-1</f>
        <v>-4.0886993357096002E-2</v>
      </c>
      <c r="G102" s="17">
        <f>+'SCC x Ano'!G134/'SCC x Ano'!G102-1</f>
        <v>0.16369415401055876</v>
      </c>
      <c r="H102" s="17">
        <f>+'SCC x Ano'!H134/'SCC x Ano'!H102-1</f>
        <v>0.22115083413828684</v>
      </c>
      <c r="I102" s="17">
        <f>+'SCC x Ano'!I134/'SCC x Ano'!I102-1</f>
        <v>-0.24370369911669876</v>
      </c>
      <c r="J102" s="17">
        <f>+'SCC x Ano'!J134/'SCC x Ano'!J102-1</f>
        <v>-0.49300821197382216</v>
      </c>
      <c r="K102" s="17">
        <f>+'SCC x Ano'!K134/'SCC x Ano'!K102-1</f>
        <v>-0.43192338507189121</v>
      </c>
      <c r="L102" s="17">
        <f>+'SCC x Ano'!L134/'SCC x Ano'!L102-1</f>
        <v>-0.14627310033054286</v>
      </c>
    </row>
    <row r="103" spans="1:12" x14ac:dyDescent="0.25">
      <c r="A103" s="124" t="s">
        <v>531</v>
      </c>
      <c r="B103" s="17">
        <f>+'SCC x Ano'!B135/'SCC x Ano'!B103-1</f>
        <v>-0.27649616531612986</v>
      </c>
      <c r="C103" s="17">
        <f>+'SCC x Ano'!C135/'SCC x Ano'!C103-1</f>
        <v>0.39910629203925008</v>
      </c>
      <c r="D103" s="17">
        <f>+'SCC x Ano'!D135/'SCC x Ano'!D103-1</f>
        <v>0.23097687113983034</v>
      </c>
      <c r="E103" s="17" t="e">
        <f>+'SCC x Ano'!E135/'SCC x Ano'!E103-1</f>
        <v>#DIV/0!</v>
      </c>
      <c r="F103" s="17">
        <f>+'SCC x Ano'!F135/'SCC x Ano'!F103-1</f>
        <v>8.4884545249668042E-2</v>
      </c>
      <c r="G103" s="17">
        <f>+'SCC x Ano'!G135/'SCC x Ano'!G103-1</f>
        <v>8.1325862258089465E-2</v>
      </c>
      <c r="H103" s="17">
        <f>+'SCC x Ano'!H135/'SCC x Ano'!H103-1</f>
        <v>-0.17595838167890621</v>
      </c>
      <c r="I103" s="17">
        <f>+'SCC x Ano'!I135/'SCC x Ano'!I103-1</f>
        <v>-0.61845859953482263</v>
      </c>
      <c r="J103" s="17">
        <f>+'SCC x Ano'!J135/'SCC x Ano'!J103-1</f>
        <v>-0.7809477233835973</v>
      </c>
      <c r="K103" s="17">
        <f>+'SCC x Ano'!K135/'SCC x Ano'!K103-1</f>
        <v>7.8515200375101735E-2</v>
      </c>
      <c r="L103" s="17">
        <f>+'SCC x Ano'!L135/'SCC x Ano'!L103-1</f>
        <v>8.8205626109987278E-2</v>
      </c>
    </row>
    <row r="104" spans="1:12" x14ac:dyDescent="0.25">
      <c r="A104" s="124" t="s">
        <v>532</v>
      </c>
      <c r="B104" s="17">
        <f>+'SCC x Ano'!B136/'SCC x Ano'!B104-1</f>
        <v>-1.0855664356239525E-2</v>
      </c>
      <c r="C104" s="17">
        <f>+'SCC x Ano'!C136/'SCC x Ano'!C104-1</f>
        <v>8.1622550570731756E-2</v>
      </c>
      <c r="D104" s="17">
        <f>+'SCC x Ano'!D136/'SCC x Ano'!D104-1</f>
        <v>0.19208454287082066</v>
      </c>
      <c r="E104" s="17">
        <f>+'SCC x Ano'!E136/'SCC x Ano'!E104-1</f>
        <v>8.9531390566247371E-2</v>
      </c>
      <c r="F104" s="17">
        <f>+'SCC x Ano'!F136/'SCC x Ano'!F104-1</f>
        <v>-0.11824429470895792</v>
      </c>
      <c r="G104" s="17">
        <f>+'SCC x Ano'!G136/'SCC x Ano'!G104-1</f>
        <v>-2.0377020889024933E-2</v>
      </c>
      <c r="H104" s="17">
        <f>+'SCC x Ano'!H136/'SCC x Ano'!H104-1</f>
        <v>0.38544348137867623</v>
      </c>
      <c r="I104" s="17">
        <f>+'SCC x Ano'!I136/'SCC x Ano'!I104-1</f>
        <v>0.18843917108852226</v>
      </c>
      <c r="J104" s="17">
        <f>+'SCC x Ano'!J136/'SCC x Ano'!J104-1</f>
        <v>4.3966193197624959E-2</v>
      </c>
      <c r="K104" s="17">
        <f>+'SCC x Ano'!K136/'SCC x Ano'!K104-1</f>
        <v>-4.571321055409705E-2</v>
      </c>
      <c r="L104" s="17">
        <f>+'SCC x Ano'!L136/'SCC x Ano'!L104-1</f>
        <v>9.6058749322541992E-2</v>
      </c>
    </row>
    <row r="105" spans="1:12" x14ac:dyDescent="0.25">
      <c r="A105" s="124" t="s">
        <v>533</v>
      </c>
      <c r="B105" s="17">
        <f>+'SCC x Ano'!B137/'SCC x Ano'!B105-1</f>
        <v>-8.2256784598928601E-2</v>
      </c>
      <c r="C105" s="17">
        <f>+'SCC x Ano'!C137/'SCC x Ano'!C105-1</f>
        <v>7.7285118056537927E-2</v>
      </c>
      <c r="D105" s="17">
        <f>+'SCC x Ano'!D137/'SCC x Ano'!D105-1</f>
        <v>3.2881434848524238E-2</v>
      </c>
      <c r="E105" s="17">
        <f>+'SCC x Ano'!E137/'SCC x Ano'!E105-1</f>
        <v>7.926218238634819E-2</v>
      </c>
      <c r="F105" s="17">
        <f>+'SCC x Ano'!F137/'SCC x Ano'!F105-1</f>
        <v>1.6242110525290787E-3</v>
      </c>
      <c r="G105" s="17">
        <f>+'SCC x Ano'!G137/'SCC x Ano'!G105-1</f>
        <v>0.32162163019635348</v>
      </c>
      <c r="H105" s="17">
        <f>+'SCC x Ano'!H137/'SCC x Ano'!H105-1</f>
        <v>0.12287673280097433</v>
      </c>
      <c r="I105" s="17">
        <f>+'SCC x Ano'!I137/'SCC x Ano'!I105-1</f>
        <v>-0.25199154624010545</v>
      </c>
      <c r="J105" s="17">
        <f>+'SCC x Ano'!J137/'SCC x Ano'!J105-1</f>
        <v>-5.4568941503494894E-2</v>
      </c>
      <c r="K105" s="17">
        <f>+'SCC x Ano'!K137/'SCC x Ano'!K105-1</f>
        <v>-7.6503121979954014E-2</v>
      </c>
      <c r="L105" s="17">
        <f>+'SCC x Ano'!L137/'SCC x Ano'!L105-1</f>
        <v>6.4373459197961669E-3</v>
      </c>
    </row>
    <row r="106" spans="1:12" x14ac:dyDescent="0.25">
      <c r="A106" s="124" t="s">
        <v>534</v>
      </c>
      <c r="B106" s="17">
        <f>+'SCC x Ano'!B138/'SCC x Ano'!B106-1</f>
        <v>0.17684402359533635</v>
      </c>
      <c r="C106" s="17">
        <f>+'SCC x Ano'!C138/'SCC x Ano'!C106-1</f>
        <v>2.7801545255599076</v>
      </c>
      <c r="D106" s="17">
        <f>+'SCC x Ano'!D138/'SCC x Ano'!D106-1</f>
        <v>0.10235381237436791</v>
      </c>
      <c r="E106" s="17" t="e">
        <f>+'SCC x Ano'!E138/'SCC x Ano'!E106-1</f>
        <v>#DIV/0!</v>
      </c>
      <c r="F106" s="17">
        <f>+'SCC x Ano'!F138/'SCC x Ano'!F106-1</f>
        <v>-3.2019660221643154E-2</v>
      </c>
      <c r="G106" s="17">
        <f>+'SCC x Ano'!G138/'SCC x Ano'!G106-1</f>
        <v>0.783009670494484</v>
      </c>
      <c r="H106" s="17">
        <f>+'SCC x Ano'!H138/'SCC x Ano'!H106-1</f>
        <v>-7.5531834218742211E-2</v>
      </c>
      <c r="I106" s="17">
        <f>+'SCC x Ano'!I138/'SCC x Ano'!I106-1</f>
        <v>-0.34213872801990919</v>
      </c>
      <c r="J106" s="17" t="e">
        <f>+'SCC x Ano'!J138/'SCC x Ano'!J106-1</f>
        <v>#DIV/0!</v>
      </c>
      <c r="K106" s="17">
        <f>+'SCC x Ano'!K138/'SCC x Ano'!K106-1</f>
        <v>0.36940764242213397</v>
      </c>
      <c r="L106" s="17">
        <f>+'SCC x Ano'!L138/'SCC x Ano'!L106-1</f>
        <v>0.12615584582387296</v>
      </c>
    </row>
    <row r="107" spans="1:12" x14ac:dyDescent="0.25">
      <c r="A107" s="124" t="s">
        <v>535</v>
      </c>
      <c r="B107" s="17">
        <f>+'SCC x Ano'!B139/'SCC x Ano'!B107-1</f>
        <v>0.15268503188158355</v>
      </c>
      <c r="C107" s="17">
        <f>+'SCC x Ano'!C139/'SCC x Ano'!C107-1</f>
        <v>-4.9734315277236485E-2</v>
      </c>
      <c r="D107" s="17">
        <f>+'SCC x Ano'!D139/'SCC x Ano'!D107-1</f>
        <v>0.58484846029845161</v>
      </c>
      <c r="E107" s="17">
        <f>+'SCC x Ano'!E139/'SCC x Ano'!E107-1</f>
        <v>-1</v>
      </c>
      <c r="F107" s="17">
        <f>+'SCC x Ano'!F139/'SCC x Ano'!F107-1</f>
        <v>-0.14796049591321692</v>
      </c>
      <c r="G107" s="17">
        <f>+'SCC x Ano'!G139/'SCC x Ano'!G107-1</f>
        <v>3.6546180539806628E-2</v>
      </c>
      <c r="H107" s="17">
        <f>+'SCC x Ano'!H139/'SCC x Ano'!H107-1</f>
        <v>-0.18810868508376843</v>
      </c>
      <c r="I107" s="17">
        <f>+'SCC x Ano'!I139/'SCC x Ano'!I107-1</f>
        <v>-0.2956818767712609</v>
      </c>
      <c r="J107" s="17" t="e">
        <f>+'SCC x Ano'!J139/'SCC x Ano'!J107-1</f>
        <v>#DIV/0!</v>
      </c>
      <c r="K107" s="17">
        <f>+'SCC x Ano'!K139/'SCC x Ano'!K107-1</f>
        <v>0.10586488021495888</v>
      </c>
      <c r="L107" s="17">
        <f>+'SCC x Ano'!L139/'SCC x Ano'!L107-1</f>
        <v>0.14240723585583637</v>
      </c>
    </row>
    <row r="108" spans="1:12" x14ac:dyDescent="0.25">
      <c r="A108" s="124" t="s">
        <v>536</v>
      </c>
      <c r="B108" s="17">
        <f>+'SCC x Ano'!B140/'SCC x Ano'!B108-1</f>
        <v>-9.4463340187621481E-2</v>
      </c>
      <c r="C108" s="17">
        <f>+'SCC x Ano'!C140/'SCC x Ano'!C108-1</f>
        <v>0.78861856428777721</v>
      </c>
      <c r="D108" s="17">
        <f>+'SCC x Ano'!D140/'SCC x Ano'!D108-1</f>
        <v>0.16062089432433679</v>
      </c>
      <c r="E108" s="17">
        <f>+'SCC x Ano'!E140/'SCC x Ano'!E108-1</f>
        <v>4.0485533332602062</v>
      </c>
      <c r="F108" s="17">
        <f>+'SCC x Ano'!F140/'SCC x Ano'!F108-1</f>
        <v>-1.6305319295648157E-2</v>
      </c>
      <c r="G108" s="17">
        <f>+'SCC x Ano'!G140/'SCC x Ano'!G108-1</f>
        <v>0.25528832833885273</v>
      </c>
      <c r="H108" s="17">
        <f>+'SCC x Ano'!H140/'SCC x Ano'!H108-1</f>
        <v>-0.16552234004133581</v>
      </c>
      <c r="I108" s="17">
        <f>+'SCC x Ano'!I140/'SCC x Ano'!I108-1</f>
        <v>-0.23251670132678925</v>
      </c>
      <c r="J108" s="17">
        <f>+'SCC x Ano'!J140/'SCC x Ano'!J108-1</f>
        <v>0.20091629801884303</v>
      </c>
      <c r="K108" s="17">
        <f>+'SCC x Ano'!K140/'SCC x Ano'!K108-1</f>
        <v>0.19031086181632095</v>
      </c>
      <c r="L108" s="17">
        <f>+'SCC x Ano'!L140/'SCC x Ano'!L108-1</f>
        <v>9.3106868109852581E-2</v>
      </c>
    </row>
    <row r="109" spans="1:12" x14ac:dyDescent="0.25">
      <c r="A109" s="124" t="s">
        <v>537</v>
      </c>
      <c r="B109" s="17">
        <f>+'SCC x Ano'!B141/'SCC x Ano'!B109-1</f>
        <v>0.18037868423483139</v>
      </c>
      <c r="C109" s="17">
        <f>+'SCC x Ano'!C141/'SCC x Ano'!C109-1</f>
        <v>0.99846246557340423</v>
      </c>
      <c r="D109" s="17">
        <f>+'SCC x Ano'!D141/'SCC x Ano'!D109-1</f>
        <v>6.0039950692646116E-2</v>
      </c>
      <c r="E109" s="17">
        <f>+'SCC x Ano'!E141/'SCC x Ano'!E109-1</f>
        <v>1.2434280131291726</v>
      </c>
      <c r="F109" s="17">
        <f>+'SCC x Ano'!F141/'SCC x Ano'!F109-1</f>
        <v>2.9724788720760342E-2</v>
      </c>
      <c r="G109" s="17">
        <f>+'SCC x Ano'!G141/'SCC x Ano'!G109-1</f>
        <v>0.93561022586944698</v>
      </c>
      <c r="H109" s="17">
        <f>+'SCC x Ano'!H141/'SCC x Ano'!H109-1</f>
        <v>-0.29063262503882248</v>
      </c>
      <c r="I109" s="17">
        <f>+'SCC x Ano'!I141/'SCC x Ano'!I109-1</f>
        <v>-0.32979955967442598</v>
      </c>
      <c r="J109" s="17">
        <f>+'SCC x Ano'!J141/'SCC x Ano'!J109-1</f>
        <v>1.7950697322958518</v>
      </c>
      <c r="K109" s="17">
        <f>+'SCC x Ano'!K141/'SCC x Ano'!K109-1</f>
        <v>0.16072363263022438</v>
      </c>
      <c r="L109" s="17">
        <f>+'SCC x Ano'!L141/'SCC x Ano'!L109-1</f>
        <v>0.17531648608698736</v>
      </c>
    </row>
    <row r="110" spans="1:12" x14ac:dyDescent="0.25">
      <c r="A110" s="124" t="s">
        <v>538</v>
      </c>
      <c r="B110" s="17">
        <f>+'SCC x Ano'!B142/'SCC x Ano'!B110-1</f>
        <v>-0.22080706755664659</v>
      </c>
      <c r="C110" s="17">
        <f>+'SCC x Ano'!C142/'SCC x Ano'!C110-1</f>
        <v>0.20292253871841015</v>
      </c>
      <c r="D110" s="17">
        <f>+'SCC x Ano'!D142/'SCC x Ano'!D110-1</f>
        <v>-4.0120519341997785E-2</v>
      </c>
      <c r="E110" s="17">
        <f>+'SCC x Ano'!E142/'SCC x Ano'!E110-1</f>
        <v>0.35464731900332302</v>
      </c>
      <c r="F110" s="17">
        <f>+'SCC x Ano'!F142/'SCC x Ano'!F110-1</f>
        <v>7.1377760569636184E-2</v>
      </c>
      <c r="G110" s="17">
        <f>+'SCC x Ano'!G142/'SCC x Ano'!G110-1</f>
        <v>0.14007183923219713</v>
      </c>
      <c r="H110" s="17">
        <f>+'SCC x Ano'!H142/'SCC x Ano'!H110-1</f>
        <v>6.1400824157787914E-2</v>
      </c>
      <c r="I110" s="17">
        <f>+'SCC x Ano'!I142/'SCC x Ano'!I110-1</f>
        <v>-0.27764177462263895</v>
      </c>
      <c r="J110" s="17">
        <f>+'SCC x Ano'!J142/'SCC x Ano'!J110-1</f>
        <v>0.26502021579571688</v>
      </c>
      <c r="K110" s="17">
        <f>+'SCC x Ano'!K142/'SCC x Ano'!K110-1</f>
        <v>0.10693016760303808</v>
      </c>
      <c r="L110" s="17">
        <f>+'SCC x Ano'!L142/'SCC x Ano'!L110-1</f>
        <v>1.7083877108045931E-2</v>
      </c>
    </row>
    <row r="111" spans="1:12" x14ac:dyDescent="0.25">
      <c r="A111" s="124" t="s">
        <v>539</v>
      </c>
      <c r="B111" s="17">
        <f>+'SCC x Ano'!B143/'SCC x Ano'!B111-1</f>
        <v>-0.10529345238048693</v>
      </c>
      <c r="C111" s="17">
        <f>+'SCC x Ano'!C143/'SCC x Ano'!C111-1</f>
        <v>-7.1203778789001193E-2</v>
      </c>
      <c r="D111" s="17">
        <f>+'SCC x Ano'!D143/'SCC x Ano'!D111-1</f>
        <v>0.71386163323607033</v>
      </c>
      <c r="E111" s="17">
        <f>+'SCC x Ano'!E143/'SCC x Ano'!E111-1</f>
        <v>0.74897229616541083</v>
      </c>
      <c r="F111" s="17">
        <f>+'SCC x Ano'!F143/'SCC x Ano'!F111-1</f>
        <v>1.915733848520218E-2</v>
      </c>
      <c r="G111" s="17">
        <f>+'SCC x Ano'!G143/'SCC x Ano'!G111-1</f>
        <v>-2.5000115397453837E-2</v>
      </c>
      <c r="H111" s="17">
        <f>+'SCC x Ano'!H143/'SCC x Ano'!H111-1</f>
        <v>-0.2868050451448042</v>
      </c>
      <c r="I111" s="17">
        <f>+'SCC x Ano'!I143/'SCC x Ano'!I111-1</f>
        <v>-0.15874497475649563</v>
      </c>
      <c r="J111" s="17">
        <f>+'SCC x Ano'!J143/'SCC x Ano'!J111-1</f>
        <v>0.41850517876922</v>
      </c>
      <c r="K111" s="17">
        <f>+'SCC x Ano'!K143/'SCC x Ano'!K111-1</f>
        <v>3.88680071973313E-2</v>
      </c>
      <c r="L111" s="17">
        <f>+'SCC x Ano'!L143/'SCC x Ano'!L111-1</f>
        <v>0.33491507718313707</v>
      </c>
    </row>
    <row r="112" spans="1:12" x14ac:dyDescent="0.25">
      <c r="A112" s="124" t="s">
        <v>540</v>
      </c>
      <c r="B112" s="17">
        <f>+'SCC x Ano'!B144/'SCC x Ano'!B112-1</f>
        <v>8.8864229053424948E-2</v>
      </c>
      <c r="C112" s="17">
        <f>+'SCC x Ano'!C144/'SCC x Ano'!C112-1</f>
        <v>0.30574303805130887</v>
      </c>
      <c r="D112" s="17">
        <f>+'SCC x Ano'!D144/'SCC x Ano'!D112-1</f>
        <v>-4.7331796865102138E-4</v>
      </c>
      <c r="E112" s="17">
        <f>+'SCC x Ano'!E144/'SCC x Ano'!E112-1</f>
        <v>0.18314678850389021</v>
      </c>
      <c r="F112" s="17">
        <f>+'SCC x Ano'!F144/'SCC x Ano'!F112-1</f>
        <v>0.11116124024516805</v>
      </c>
      <c r="G112" s="17">
        <f>+'SCC x Ano'!G144/'SCC x Ano'!G112-1</f>
        <v>0.25963743802590633</v>
      </c>
      <c r="H112" s="17">
        <f>+'SCC x Ano'!H144/'SCC x Ano'!H112-1</f>
        <v>-2.9810751286938997E-2</v>
      </c>
      <c r="I112" s="17">
        <f>+'SCC x Ano'!I144/'SCC x Ano'!I112-1</f>
        <v>0.18167011074734263</v>
      </c>
      <c r="J112" s="17">
        <f>+'SCC x Ano'!J144/'SCC x Ano'!J112-1</f>
        <v>-0.92401869760043531</v>
      </c>
      <c r="K112" s="17">
        <f>+'SCC x Ano'!K144/'SCC x Ano'!K112-1</f>
        <v>0.13096289503160063</v>
      </c>
      <c r="L112" s="17">
        <f>+'SCC x Ano'!L144/'SCC x Ano'!L112-1</f>
        <v>5.562894905054927E-2</v>
      </c>
    </row>
    <row r="113" spans="1:12" x14ac:dyDescent="0.25">
      <c r="A113" s="124" t="s">
        <v>541</v>
      </c>
      <c r="B113" s="17">
        <f>+'SCC x Ano'!B145/'SCC x Ano'!B113-1</f>
        <v>-5.8607068510070248E-2</v>
      </c>
      <c r="C113" s="17">
        <f>+'SCC x Ano'!C145/'SCC x Ano'!C113-1</f>
        <v>-0.63114348847499968</v>
      </c>
      <c r="D113" s="17">
        <f>+'SCC x Ano'!D145/'SCC x Ano'!D113-1</f>
        <v>0.33954618867934205</v>
      </c>
      <c r="E113" s="17">
        <f>+'SCC x Ano'!E145/'SCC x Ano'!E113-1</f>
        <v>0.27425316549677059</v>
      </c>
      <c r="F113" s="17">
        <f>+'SCC x Ano'!F145/'SCC x Ano'!F113-1</f>
        <v>0.15028387175120739</v>
      </c>
      <c r="G113" s="17">
        <f>+'SCC x Ano'!G145/'SCC x Ano'!G113-1</f>
        <v>-3.1761913051172264E-2</v>
      </c>
      <c r="H113" s="17">
        <f>+'SCC x Ano'!H145/'SCC x Ano'!H113-1</f>
        <v>-0.11367574117148849</v>
      </c>
      <c r="I113" s="17">
        <f>+'SCC x Ano'!I145/'SCC x Ano'!I113-1</f>
        <v>-0.29865770415804049</v>
      </c>
      <c r="J113" s="17">
        <f>+'SCC x Ano'!J145/'SCC x Ano'!J113-1</f>
        <v>2.1560637068406487</v>
      </c>
      <c r="K113" s="17">
        <f>+'SCC x Ano'!K145/'SCC x Ano'!K113-1</f>
        <v>6.4588851886155485E-2</v>
      </c>
      <c r="L113" s="17">
        <f>+'SCC x Ano'!L145/'SCC x Ano'!L113-1</f>
        <v>9.8722231656186432E-2</v>
      </c>
    </row>
    <row r="114" spans="1:12" x14ac:dyDescent="0.25">
      <c r="A114" s="124" t="s">
        <v>542</v>
      </c>
      <c r="B114" s="17">
        <f>+'SCC x Ano'!B146/'SCC x Ano'!B114-1</f>
        <v>0.30429430703120475</v>
      </c>
      <c r="C114" s="17">
        <f>+'SCC x Ano'!C146/'SCC x Ano'!C114-1</f>
        <v>-0.37275488861597594</v>
      </c>
      <c r="D114" s="17">
        <f>+'SCC x Ano'!D146/'SCC x Ano'!D114-1</f>
        <v>2.1287152104076057E-2</v>
      </c>
      <c r="E114" s="17">
        <f>+'SCC x Ano'!E146/'SCC x Ano'!E114-1</f>
        <v>0.31666297865535475</v>
      </c>
      <c r="F114" s="17">
        <f>+'SCC x Ano'!F146/'SCC x Ano'!F114-1</f>
        <v>1.5333983662473738E-2</v>
      </c>
      <c r="G114" s="17">
        <f>+'SCC x Ano'!G146/'SCC x Ano'!G114-1</f>
        <v>6.6397348371192377E-2</v>
      </c>
      <c r="H114" s="17">
        <f>+'SCC x Ano'!H146/'SCC x Ano'!H114-1</f>
        <v>1.5896755641167548E-2</v>
      </c>
      <c r="I114" s="17">
        <f>+'SCC x Ano'!I146/'SCC x Ano'!I114-1</f>
        <v>-0.36077958316169856</v>
      </c>
      <c r="J114" s="17">
        <f>+'SCC x Ano'!J146/'SCC x Ano'!J114-1</f>
        <v>-8.1479529273485451E-2</v>
      </c>
      <c r="K114" s="17">
        <f>+'SCC x Ano'!K146/'SCC x Ano'!K114-1</f>
        <v>0.31591880012152118</v>
      </c>
      <c r="L114" s="17">
        <f>+'SCC x Ano'!L146/'SCC x Ano'!L114-1</f>
        <v>3.6910867492951915E-2</v>
      </c>
    </row>
    <row r="115" spans="1:12" x14ac:dyDescent="0.25">
      <c r="A115" s="124" t="s">
        <v>543</v>
      </c>
      <c r="B115" s="17">
        <f>+'SCC x Ano'!B147/'SCC x Ano'!B115-1</f>
        <v>0.24075698119243016</v>
      </c>
      <c r="C115" s="17">
        <f>+'SCC x Ano'!C147/'SCC x Ano'!C115-1</f>
        <v>-0.11618524248893713</v>
      </c>
      <c r="D115" s="17">
        <f>+'SCC x Ano'!D147/'SCC x Ano'!D115-1</f>
        <v>0.16472276757646642</v>
      </c>
      <c r="E115" s="17">
        <f>+'SCC x Ano'!E147/'SCC x Ano'!E115-1</f>
        <v>0.15398147360852676</v>
      </c>
      <c r="F115" s="17">
        <f>+'SCC x Ano'!F147/'SCC x Ano'!F115-1</f>
        <v>7.8829494870264583E-2</v>
      </c>
      <c r="G115" s="17">
        <f>+'SCC x Ano'!G147/'SCC x Ano'!G115-1</f>
        <v>0.23165995632494929</v>
      </c>
      <c r="H115" s="17">
        <f>+'SCC x Ano'!H147/'SCC x Ano'!H115-1</f>
        <v>-0.19256150088231161</v>
      </c>
      <c r="I115" s="17">
        <f>+'SCC x Ano'!I147/'SCC x Ano'!I115-1</f>
        <v>0.29296039595973489</v>
      </c>
      <c r="J115" s="17">
        <f>+'SCC x Ano'!J147/'SCC x Ano'!J115-1</f>
        <v>2.4251132948898086</v>
      </c>
      <c r="K115" s="17">
        <f>+'SCC x Ano'!K147/'SCC x Ano'!K115-1</f>
        <v>0.32415740663041315</v>
      </c>
      <c r="L115" s="17">
        <f>+'SCC x Ano'!L147/'SCC x Ano'!L115-1</f>
        <v>0.15004124583581424</v>
      </c>
    </row>
    <row r="116" spans="1:12" x14ac:dyDescent="0.25">
      <c r="A116" s="124" t="s">
        <v>544</v>
      </c>
      <c r="B116" s="17">
        <f>+'SCC x Ano'!B148/'SCC x Ano'!B116-1</f>
        <v>-0.15446120623744841</v>
      </c>
      <c r="C116" s="17">
        <f>+'SCC x Ano'!C148/'SCC x Ano'!C116-1</f>
        <v>0.10185668592087271</v>
      </c>
      <c r="D116" s="17">
        <f>+'SCC x Ano'!D148/'SCC x Ano'!D116-1</f>
        <v>0.2384051422065363</v>
      </c>
      <c r="E116" s="17">
        <f>+'SCC x Ano'!E148/'SCC x Ano'!E116-1</f>
        <v>0.4057456146311802</v>
      </c>
      <c r="F116" s="17">
        <f>+'SCC x Ano'!F148/'SCC x Ano'!F116-1</f>
        <v>-1.555935748748416E-2</v>
      </c>
      <c r="G116" s="17">
        <f>+'SCC x Ano'!G148/'SCC x Ano'!G116-1</f>
        <v>-9.701376793451022E-2</v>
      </c>
      <c r="H116" s="17">
        <f>+'SCC x Ano'!H148/'SCC x Ano'!H116-1</f>
        <v>-8.7516275323769044E-2</v>
      </c>
      <c r="I116" s="17">
        <f>+'SCC x Ano'!I148/'SCC x Ano'!I116-1</f>
        <v>-0.24902676385333578</v>
      </c>
      <c r="J116" s="17">
        <f>+'SCC x Ano'!J148/'SCC x Ano'!J116-1</f>
        <v>1.407990376226862</v>
      </c>
      <c r="K116" s="17">
        <f>+'SCC x Ano'!K148/'SCC x Ano'!K116-1</f>
        <v>5.5479050333198554E-2</v>
      </c>
      <c r="L116" s="17">
        <f>+'SCC x Ano'!L148/'SCC x Ano'!L116-1</f>
        <v>7.5609333536940104E-2</v>
      </c>
    </row>
    <row r="117" spans="1:12" x14ac:dyDescent="0.25">
      <c r="A117" s="124" t="s">
        <v>545</v>
      </c>
      <c r="B117" s="17">
        <f>+'SCC x Ano'!B149/'SCC x Ano'!B117-1</f>
        <v>-0.40026827519205399</v>
      </c>
      <c r="C117" s="17">
        <f>+'SCC x Ano'!C149/'SCC x Ano'!C117-1</f>
        <v>-0.12936478074652658</v>
      </c>
      <c r="D117" s="17">
        <f>+'SCC x Ano'!D149/'SCC x Ano'!D117-1</f>
        <v>3.0425491166452323E-2</v>
      </c>
      <c r="E117" s="17">
        <f>+'SCC x Ano'!E149/'SCC x Ano'!E117-1</f>
        <v>0.50992621403955996</v>
      </c>
      <c r="F117" s="17">
        <f>+'SCC x Ano'!F149/'SCC x Ano'!F117-1</f>
        <v>9.4045377473601643E-3</v>
      </c>
      <c r="G117" s="17">
        <f>+'SCC x Ano'!G149/'SCC x Ano'!G117-1</f>
        <v>0.18551799320539941</v>
      </c>
      <c r="H117" s="17">
        <f>+'SCC x Ano'!H149/'SCC x Ano'!H117-1</f>
        <v>-0.11374059270459347</v>
      </c>
      <c r="I117" s="17">
        <f>+'SCC x Ano'!I149/'SCC x Ano'!I117-1</f>
        <v>-0.15943827658558707</v>
      </c>
      <c r="J117" s="17">
        <f>+'SCC x Ano'!J149/'SCC x Ano'!J117-1</f>
        <v>6.800497555716567E-2</v>
      </c>
      <c r="K117" s="17">
        <f>+'SCC x Ano'!K149/'SCC x Ano'!K117-1</f>
        <v>0.12383049907627286</v>
      </c>
      <c r="L117" s="17">
        <f>+'SCC x Ano'!L149/'SCC x Ano'!L117-1</f>
        <v>-2.8985824499014989E-2</v>
      </c>
    </row>
    <row r="118" spans="1:12" x14ac:dyDescent="0.25">
      <c r="A118" s="124" t="s">
        <v>546</v>
      </c>
      <c r="B118" s="17">
        <f>+'SCC x Ano'!B150/'SCC x Ano'!B118-1</f>
        <v>6.7218942304757556E-2</v>
      </c>
      <c r="C118" s="17">
        <f>+'SCC x Ano'!C150/'SCC x Ano'!C118-1</f>
        <v>0.60432639033398461</v>
      </c>
      <c r="D118" s="17">
        <f>+'SCC x Ano'!D150/'SCC x Ano'!D118-1</f>
        <v>8.625692051995304E-2</v>
      </c>
      <c r="E118" s="17">
        <f>+'SCC x Ano'!E150/'SCC x Ano'!E118-1</f>
        <v>2.8522808260468695</v>
      </c>
      <c r="F118" s="17">
        <f>+'SCC x Ano'!F150/'SCC x Ano'!F118-1</f>
        <v>3.01413449640624E-2</v>
      </c>
      <c r="G118" s="17">
        <f>+'SCC x Ano'!G150/'SCC x Ano'!G118-1</f>
        <v>0.18351268209687666</v>
      </c>
      <c r="H118" s="17">
        <f>+'SCC x Ano'!H150/'SCC x Ano'!H118-1</f>
        <v>0.13400151515484127</v>
      </c>
      <c r="I118" s="17">
        <f>+'SCC x Ano'!I150/'SCC x Ano'!I118-1</f>
        <v>-0.14304809574003496</v>
      </c>
      <c r="J118" s="17">
        <f>+'SCC x Ano'!J150/'SCC x Ano'!J118-1</f>
        <v>0.11475878256134142</v>
      </c>
      <c r="K118" s="17">
        <f>+'SCC x Ano'!K150/'SCC x Ano'!K118-1</f>
        <v>-7.9250681003315782E-2</v>
      </c>
      <c r="L118" s="17">
        <f>+'SCC x Ano'!L150/'SCC x Ano'!L118-1</f>
        <v>5.6132720789524804E-2</v>
      </c>
    </row>
    <row r="119" spans="1:12" x14ac:dyDescent="0.25">
      <c r="A119" s="124" t="s">
        <v>547</v>
      </c>
      <c r="B119" s="17">
        <f>+'SCC x Ano'!B151/'SCC x Ano'!B119-1</f>
        <v>-1.0212794613394194E-2</v>
      </c>
      <c r="C119" s="17">
        <f>+'SCC x Ano'!C151/'SCC x Ano'!C119-1</f>
        <v>-4.9136412653932204E-2</v>
      </c>
      <c r="D119" s="17">
        <f>+'SCC x Ano'!D151/'SCC x Ano'!D119-1</f>
        <v>0.10275974153444745</v>
      </c>
      <c r="E119" s="17">
        <f>+'SCC x Ano'!E151/'SCC x Ano'!E119-1</f>
        <v>0.83349985722713438</v>
      </c>
      <c r="F119" s="17">
        <f>+'SCC x Ano'!F151/'SCC x Ano'!F119-1</f>
        <v>4.6361730033029902E-2</v>
      </c>
      <c r="G119" s="17">
        <f>+'SCC x Ano'!G151/'SCC x Ano'!G119-1</f>
        <v>0.10862516766662345</v>
      </c>
      <c r="H119" s="17">
        <f>+'SCC x Ano'!H151/'SCC x Ano'!H119-1</f>
        <v>5.7747067585554035E-2</v>
      </c>
      <c r="I119" s="17">
        <f>+'SCC x Ano'!I151/'SCC x Ano'!I119-1</f>
        <v>0.47177451926706748</v>
      </c>
      <c r="J119" s="17">
        <f>+'SCC x Ano'!J151/'SCC x Ano'!J119-1</f>
        <v>-0.11932611941765858</v>
      </c>
      <c r="K119" s="17">
        <f>+'SCC x Ano'!K151/'SCC x Ano'!K119-1</f>
        <v>0.11762036899627937</v>
      </c>
      <c r="L119" s="17">
        <f>+'SCC x Ano'!L151/'SCC x Ano'!L119-1</f>
        <v>9.4012641841697997E-2</v>
      </c>
    </row>
    <row r="120" spans="1:12" x14ac:dyDescent="0.25">
      <c r="A120" s="124" t="s">
        <v>548</v>
      </c>
      <c r="B120" s="17">
        <f>+'SCC x Ano'!B152/'SCC x Ano'!B120-1</f>
        <v>-3.7227621370594433E-2</v>
      </c>
      <c r="C120" s="17">
        <f>+'SCC x Ano'!C152/'SCC x Ano'!C120-1</f>
        <v>0.16746335282886626</v>
      </c>
      <c r="D120" s="17">
        <f>+'SCC x Ano'!D152/'SCC x Ano'!D120-1</f>
        <v>3.0425763878393575E-2</v>
      </c>
      <c r="E120" s="17">
        <f>+'SCC x Ano'!E152/'SCC x Ano'!E120-1</f>
        <v>0.31318764335094018</v>
      </c>
      <c r="F120" s="17">
        <f>+'SCC x Ano'!F152/'SCC x Ano'!F120-1</f>
        <v>5.0446268176306264E-2</v>
      </c>
      <c r="G120" s="17">
        <f>+'SCC x Ano'!G152/'SCC x Ano'!G120-1</f>
        <v>3.2891553769719639E-2</v>
      </c>
      <c r="H120" s="17">
        <f>+'SCC x Ano'!H152/'SCC x Ano'!H120-1</f>
        <v>-9.6227553994193915E-2</v>
      </c>
      <c r="I120" s="17">
        <f>+'SCC x Ano'!I152/'SCC x Ano'!I120-1</f>
        <v>-6.7921633764160383E-2</v>
      </c>
      <c r="J120" s="17">
        <f>+'SCC x Ano'!J152/'SCC x Ano'!J120-1</f>
        <v>-0.14824922682715802</v>
      </c>
      <c r="K120" s="17">
        <f>+'SCC x Ano'!K152/'SCC x Ano'!K120-1</f>
        <v>3.9497937048545539E-2</v>
      </c>
      <c r="L120" s="17">
        <f>+'SCC x Ano'!L152/'SCC x Ano'!L120-1</f>
        <v>3.8261934739139747E-2</v>
      </c>
    </row>
    <row r="121" spans="1:12" x14ac:dyDescent="0.25">
      <c r="A121" s="124" t="s">
        <v>549</v>
      </c>
      <c r="B121" s="17">
        <f>+'SCC x Ano'!B153/'SCC x Ano'!B121-1</f>
        <v>9.3977097300405266E-2</v>
      </c>
      <c r="C121" s="17">
        <f>+'SCC x Ano'!C153/'SCC x Ano'!C121-1</f>
        <v>-2.0216419114478246E-2</v>
      </c>
      <c r="D121" s="17">
        <f>+'SCC x Ano'!D153/'SCC x Ano'!D121-1</f>
        <v>0.13971293132733553</v>
      </c>
      <c r="E121" s="17">
        <f>+'SCC x Ano'!E153/'SCC x Ano'!E121-1</f>
        <v>3.3566827704432756E-2</v>
      </c>
      <c r="F121" s="17">
        <f>+'SCC x Ano'!F153/'SCC x Ano'!F121-1</f>
        <v>-0.11554451077837991</v>
      </c>
      <c r="G121" s="17">
        <f>+'SCC x Ano'!G153/'SCC x Ano'!G121-1</f>
        <v>3.98931333030621E-2</v>
      </c>
      <c r="H121" s="17">
        <f>+'SCC x Ano'!H153/'SCC x Ano'!H121-1</f>
        <v>-1.5921436360657126E-2</v>
      </c>
      <c r="I121" s="17">
        <f>+'SCC x Ano'!I153/'SCC x Ano'!I121-1</f>
        <v>-0.11883910296250033</v>
      </c>
      <c r="J121" s="17">
        <f>+'SCC x Ano'!J153/'SCC x Ano'!J121-1</f>
        <v>-7.8027180107928196E-2</v>
      </c>
      <c r="K121" s="17">
        <f>+'SCC x Ano'!K153/'SCC x Ano'!K121-1</f>
        <v>9.5553172716744239E-2</v>
      </c>
      <c r="L121" s="17">
        <f>+'SCC x Ano'!L153/'SCC x Ano'!L121-1</f>
        <v>9.8565234707206351E-3</v>
      </c>
    </row>
    <row r="122" spans="1:12" x14ac:dyDescent="0.25">
      <c r="A122" s="124" t="s">
        <v>550</v>
      </c>
      <c r="B122" s="17">
        <f>+'SCC x Ano'!B154/'SCC x Ano'!B122-1</f>
        <v>3.4013356853093368E-2</v>
      </c>
      <c r="C122" s="17">
        <f>+'SCC x Ano'!C154/'SCC x Ano'!C122-1</f>
        <v>-3.5512113768431219E-2</v>
      </c>
      <c r="D122" s="17">
        <f>+'SCC x Ano'!D154/'SCC x Ano'!D122-1</f>
        <v>7.7722161273083845E-3</v>
      </c>
      <c r="E122" s="17">
        <f>+'SCC x Ano'!E154/'SCC x Ano'!E122-1</f>
        <v>0.69961054193730776</v>
      </c>
      <c r="F122" s="17">
        <f>+'SCC x Ano'!F154/'SCC x Ano'!F122-1</f>
        <v>5.3244146032742412E-2</v>
      </c>
      <c r="G122" s="17">
        <f>+'SCC x Ano'!G154/'SCC x Ano'!G122-1</f>
        <v>7.7897155514250249E-2</v>
      </c>
      <c r="H122" s="17">
        <f>+'SCC x Ano'!H154/'SCC x Ano'!H122-1</f>
        <v>1.4283182174947395E-2</v>
      </c>
      <c r="I122" s="17">
        <f>+'SCC x Ano'!I154/'SCC x Ano'!I122-1</f>
        <v>-8.3892909109919866E-2</v>
      </c>
      <c r="J122" s="17">
        <f>+'SCC x Ano'!J154/'SCC x Ano'!J122-1</f>
        <v>9.1745653596888355E-2</v>
      </c>
      <c r="K122" s="17">
        <f>+'SCC x Ano'!K154/'SCC x Ano'!K122-1</f>
        <v>-2.2130084175137066E-2</v>
      </c>
      <c r="L122" s="17">
        <f>+'SCC x Ano'!L154/'SCC x Ano'!L122-1</f>
        <v>2.2279600410680889E-2</v>
      </c>
    </row>
    <row r="123" spans="1:12" x14ac:dyDescent="0.25">
      <c r="A123" s="124" t="s">
        <v>551</v>
      </c>
      <c r="B123" s="17">
        <f>+'SCC x Ano'!B155/'SCC x Ano'!B123-1</f>
        <v>0.23977257005520181</v>
      </c>
      <c r="C123" s="17">
        <f>+'SCC x Ano'!C155/'SCC x Ano'!C123-1</f>
        <v>9.642861537334535E-2</v>
      </c>
      <c r="D123" s="17">
        <f>+'SCC x Ano'!D155/'SCC x Ano'!D123-1</f>
        <v>-1.0236113312083406E-2</v>
      </c>
      <c r="E123" s="17">
        <f>+'SCC x Ano'!E155/'SCC x Ano'!E123-1</f>
        <v>0.38466354051246654</v>
      </c>
      <c r="F123" s="17">
        <f>+'SCC x Ano'!F155/'SCC x Ano'!F123-1</f>
        <v>-2.9352331266661702E-2</v>
      </c>
      <c r="G123" s="17">
        <f>+'SCC x Ano'!G155/'SCC x Ano'!G123-1</f>
        <v>0.16238827617789386</v>
      </c>
      <c r="H123" s="17">
        <f>+'SCC x Ano'!H155/'SCC x Ano'!H123-1</f>
        <v>-1.5801274141151067E-2</v>
      </c>
      <c r="I123" s="17">
        <f>+'SCC x Ano'!I155/'SCC x Ano'!I123-1</f>
        <v>-6.3851978733098336E-2</v>
      </c>
      <c r="J123" s="17">
        <f>+'SCC x Ano'!J155/'SCC x Ano'!J123-1</f>
        <v>3.3435274618159871E-2</v>
      </c>
      <c r="K123" s="17">
        <f>+'SCC x Ano'!K155/'SCC x Ano'!K123-1</f>
        <v>4.186953034603258E-3</v>
      </c>
      <c r="L123" s="17">
        <f>+'SCC x Ano'!L155/'SCC x Ano'!L123-1</f>
        <v>1.226012133319565E-2</v>
      </c>
    </row>
    <row r="124" spans="1:12" x14ac:dyDescent="0.25">
      <c r="A124" s="124" t="s">
        <v>552</v>
      </c>
      <c r="B124" s="17">
        <f>+'SCC x Ano'!B156/'SCC x Ano'!B124-1</f>
        <v>0.22027649827665496</v>
      </c>
      <c r="C124" s="17">
        <f>+'SCC x Ano'!C156/'SCC x Ano'!C124-1</f>
        <v>-7.5822885354432268E-2</v>
      </c>
      <c r="D124" s="17">
        <f>+'SCC x Ano'!D156/'SCC x Ano'!D124-1</f>
        <v>5.0952366205569533E-2</v>
      </c>
      <c r="E124" s="17">
        <f>+'SCC x Ano'!E156/'SCC x Ano'!E124-1</f>
        <v>0.45831246519073732</v>
      </c>
      <c r="F124" s="17">
        <f>+'SCC x Ano'!F156/'SCC x Ano'!F124-1</f>
        <v>6.3226709892073352E-2</v>
      </c>
      <c r="G124" s="17">
        <f>+'SCC x Ano'!G156/'SCC x Ano'!G124-1</f>
        <v>0.33216142580565688</v>
      </c>
      <c r="H124" s="17">
        <f>+'SCC x Ano'!H156/'SCC x Ano'!H124-1</f>
        <v>-0.13890400730333763</v>
      </c>
      <c r="I124" s="17">
        <f>+'SCC x Ano'!I156/'SCC x Ano'!I124-1</f>
        <v>-2.1854900401440114E-3</v>
      </c>
      <c r="J124" s="17">
        <f>+'SCC x Ano'!J156/'SCC x Ano'!J124-1</f>
        <v>-8.0661723114146544E-2</v>
      </c>
      <c r="K124" s="17">
        <f>+'SCC x Ano'!K156/'SCC x Ano'!K124-1</f>
        <v>3.453509661894949E-2</v>
      </c>
      <c r="L124" s="17">
        <f>+'SCC x Ano'!L156/'SCC x Ano'!L124-1</f>
        <v>5.5816020682898593E-2</v>
      </c>
    </row>
    <row r="125" spans="1:12" x14ac:dyDescent="0.25">
      <c r="A125" s="124" t="s">
        <v>553</v>
      </c>
      <c r="B125" s="17">
        <f>+'SCC x Ano'!B157/'SCC x Ano'!B125-1</f>
        <v>0.29608354276221727</v>
      </c>
      <c r="C125" s="17">
        <f>+'SCC x Ano'!C157/'SCC x Ano'!C125-1</f>
        <v>0.30803483447575752</v>
      </c>
      <c r="D125" s="17">
        <f>+'SCC x Ano'!D157/'SCC x Ano'!D125-1</f>
        <v>0.14360339019803581</v>
      </c>
      <c r="E125" s="17">
        <f>+'SCC x Ano'!E157/'SCC x Ano'!E125-1</f>
        <v>0.48945430006801804</v>
      </c>
      <c r="F125" s="17">
        <f>+'SCC x Ano'!F157/'SCC x Ano'!F125-1</f>
        <v>6.0101390420338685E-2</v>
      </c>
      <c r="G125" s="17">
        <f>+'SCC x Ano'!G157/'SCC x Ano'!G125-1</f>
        <v>0.18782870322876799</v>
      </c>
      <c r="H125" s="17">
        <f>+'SCC x Ano'!H157/'SCC x Ano'!H125-1</f>
        <v>4.5849658952480832E-2</v>
      </c>
      <c r="I125" s="17">
        <f>+'SCC x Ano'!I157/'SCC x Ano'!I125-1</f>
        <v>-7.2443185896082674E-2</v>
      </c>
      <c r="J125" s="17">
        <f>+'SCC x Ano'!J157/'SCC x Ano'!J125-1</f>
        <v>3.6038949676771086</v>
      </c>
      <c r="K125" s="17">
        <f>+'SCC x Ano'!K157/'SCC x Ano'!K125-1</f>
        <v>6.9796848549909196E-2</v>
      </c>
      <c r="L125" s="17">
        <f>+'SCC x Ano'!L157/'SCC x Ano'!L125-1</f>
        <v>0.13279434617839914</v>
      </c>
    </row>
    <row r="126" spans="1:12" x14ac:dyDescent="0.25">
      <c r="A126" s="124" t="s">
        <v>554</v>
      </c>
      <c r="B126" s="17">
        <f>+'SCC x Ano'!B158/'SCC x Ano'!B126-1</f>
        <v>0.21562886482157073</v>
      </c>
      <c r="C126" s="17">
        <f>+'SCC x Ano'!C158/'SCC x Ano'!C126-1</f>
        <v>1.5601648651876632E-2</v>
      </c>
      <c r="D126" s="17">
        <f>+'SCC x Ano'!D158/'SCC x Ano'!D126-1</f>
        <v>8.6374112223107424E-2</v>
      </c>
      <c r="E126" s="17">
        <f>+'SCC x Ano'!E158/'SCC x Ano'!E126-1</f>
        <v>1.2487446781641336</v>
      </c>
      <c r="F126" s="17">
        <f>+'SCC x Ano'!F158/'SCC x Ano'!F126-1</f>
        <v>-9.1797171164795466E-2</v>
      </c>
      <c r="G126" s="17">
        <f>+'SCC x Ano'!G158/'SCC x Ano'!G126-1</f>
        <v>0.31756365186954905</v>
      </c>
      <c r="H126" s="17">
        <f>+'SCC x Ano'!H158/'SCC x Ano'!H126-1</f>
        <v>-2.6973042046070095E-3</v>
      </c>
      <c r="I126" s="17">
        <f>+'SCC x Ano'!I158/'SCC x Ano'!I126-1</f>
        <v>-0.41441241465508272</v>
      </c>
      <c r="J126" s="17">
        <f>+'SCC x Ano'!J158/'SCC x Ano'!J126-1</f>
        <v>0.20624551663367585</v>
      </c>
      <c r="K126" s="17">
        <f>+'SCC x Ano'!K158/'SCC x Ano'!K126-1</f>
        <v>0.22990261317680916</v>
      </c>
      <c r="L126" s="17">
        <f>+'SCC x Ano'!L158/'SCC x Ano'!L126-1</f>
        <v>4.4779996487928742E-2</v>
      </c>
    </row>
    <row r="127" spans="1:12" x14ac:dyDescent="0.25">
      <c r="A127" s="124" t="s">
        <v>555</v>
      </c>
      <c r="B127" s="17">
        <f>+'SCC x Ano'!B159/'SCC x Ano'!B127-1</f>
        <v>-0.21111845615874891</v>
      </c>
      <c r="C127" s="17">
        <f>+'SCC x Ano'!C159/'SCC x Ano'!C127-1</f>
        <v>-8.3634300615532342E-2</v>
      </c>
      <c r="D127" s="17">
        <f>+'SCC x Ano'!D159/'SCC x Ano'!D127-1</f>
        <v>0.11003726200706843</v>
      </c>
      <c r="E127" s="17">
        <f>+'SCC x Ano'!E159/'SCC x Ano'!E127-1</f>
        <v>0.4790008920053006</v>
      </c>
      <c r="F127" s="17">
        <f>+'SCC x Ano'!F159/'SCC x Ano'!F127-1</f>
        <v>-1.093469539179559E-2</v>
      </c>
      <c r="G127" s="17">
        <f>+'SCC x Ano'!G159/'SCC x Ano'!G127-1</f>
        <v>0.17691057846875013</v>
      </c>
      <c r="H127" s="17">
        <f>+'SCC x Ano'!H159/'SCC x Ano'!H127-1</f>
        <v>8.2146240474584742E-2</v>
      </c>
      <c r="I127" s="17">
        <f>+'SCC x Ano'!I159/'SCC x Ano'!I127-1</f>
        <v>-0.21635517178206909</v>
      </c>
      <c r="J127" s="17">
        <f>+'SCC x Ano'!J159/'SCC x Ano'!J127-1</f>
        <v>-0.70000977275550891</v>
      </c>
      <c r="K127" s="17">
        <f>+'SCC x Ano'!K159/'SCC x Ano'!K127-1</f>
        <v>1.4375294926095918</v>
      </c>
      <c r="L127" s="17">
        <f>+'SCC x Ano'!L159/'SCC x Ano'!L127-1</f>
        <v>0.19495571991966765</v>
      </c>
    </row>
    <row r="128" spans="1:12" x14ac:dyDescent="0.25">
      <c r="A128" s="124" t="s">
        <v>95</v>
      </c>
      <c r="B128" s="17">
        <f>+'SCC x Ano'!B160/'SCC x Ano'!B128-1</f>
        <v>-5.4734586987810308E-2</v>
      </c>
      <c r="C128" s="17">
        <f>+'SCC x Ano'!C160/'SCC x Ano'!C128-1</f>
        <v>6.0673103545423546E-2</v>
      </c>
      <c r="D128" s="17">
        <f>+'SCC x Ano'!D160/'SCC x Ano'!D128-1</f>
        <v>6.9785697361716581E-2</v>
      </c>
      <c r="E128" s="17">
        <f>+'SCC x Ano'!E160/'SCC x Ano'!E128-1</f>
        <v>0.34549564356640627</v>
      </c>
      <c r="F128" s="17">
        <f>+'SCC x Ano'!F160/'SCC x Ano'!F128-1</f>
        <v>2.7020004822894572E-2</v>
      </c>
      <c r="G128" s="17">
        <f>+'SCC x Ano'!G160/'SCC x Ano'!G128-1</f>
        <v>7.9093481962120737E-2</v>
      </c>
      <c r="H128" s="17">
        <f>+'SCC x Ano'!H160/'SCC x Ano'!H128-1</f>
        <v>-4.8139564291433845E-2</v>
      </c>
      <c r="I128" s="17">
        <f>+'SCC x Ano'!I160/'SCC x Ano'!I128-1</f>
        <v>-3.0155209243344805E-2</v>
      </c>
      <c r="J128" s="17">
        <f>+'SCC x Ano'!J160/'SCC x Ano'!J128-1</f>
        <v>-0.136530753427479</v>
      </c>
      <c r="K128" s="17">
        <f>+'SCC x Ano'!K160/'SCC x Ano'!K128-1</f>
        <v>9.0340511005980062E-2</v>
      </c>
      <c r="L128" s="17">
        <f>+'SCC x Ano'!L160/'SCC x Ano'!L128-1</f>
        <v>5.1064168025806822E-2</v>
      </c>
    </row>
    <row r="129" spans="1:12" x14ac:dyDescent="0.25">
      <c r="A129" s="22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24"/>
    </row>
    <row r="130" spans="1:12" x14ac:dyDescent="0.25">
      <c r="A130" s="12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24"/>
    </row>
    <row r="131" spans="1:12" s="124" customFormat="1" x14ac:dyDescent="0.25">
      <c r="B131" s="124">
        <v>2012</v>
      </c>
      <c r="C131" s="124">
        <v>2012</v>
      </c>
      <c r="D131" s="124">
        <v>2012</v>
      </c>
      <c r="E131" s="124">
        <v>2012</v>
      </c>
      <c r="F131" s="124">
        <v>2012</v>
      </c>
      <c r="G131" s="124">
        <v>2012</v>
      </c>
      <c r="H131" s="124">
        <v>2012</v>
      </c>
      <c r="I131" s="124">
        <v>2012</v>
      </c>
      <c r="J131" s="124">
        <v>2012</v>
      </c>
      <c r="K131" s="124">
        <v>2012</v>
      </c>
      <c r="L131" s="124">
        <v>2012</v>
      </c>
    </row>
    <row r="132" spans="1:12" x14ac:dyDescent="0.25">
      <c r="A132" s="124"/>
      <c r="B132" s="1" t="s">
        <v>780</v>
      </c>
      <c r="C132" s="1" t="s">
        <v>782</v>
      </c>
      <c r="D132" s="1" t="s">
        <v>23</v>
      </c>
      <c r="E132" s="1" t="s">
        <v>787</v>
      </c>
      <c r="F132" s="1" t="s">
        <v>788</v>
      </c>
      <c r="G132" s="1" t="s">
        <v>791</v>
      </c>
      <c r="H132" s="1" t="s">
        <v>25</v>
      </c>
      <c r="I132" s="1" t="s">
        <v>24</v>
      </c>
      <c r="J132" s="1" t="s">
        <v>35</v>
      </c>
      <c r="K132" s="1" t="s">
        <v>795</v>
      </c>
      <c r="L132" s="124" t="s">
        <v>935</v>
      </c>
    </row>
    <row r="133" spans="1:12" x14ac:dyDescent="0.25">
      <c r="A133" s="124" t="s">
        <v>529</v>
      </c>
      <c r="B133" s="17">
        <f>+'SCC x Ano'!B165/'SCC x Ano'!B133-1</f>
        <v>9.2600051723100707E-2</v>
      </c>
      <c r="C133" s="17">
        <f>+'SCC x Ano'!C165/'SCC x Ano'!C133-1</f>
        <v>-0.78936037143559457</v>
      </c>
      <c r="D133" s="17">
        <f>+'SCC x Ano'!D165/'SCC x Ano'!D133-1</f>
        <v>5.2240083006343641E-2</v>
      </c>
      <c r="E133" s="17">
        <f>+'SCC x Ano'!E165/'SCC x Ano'!E133-1</f>
        <v>0.80395336163659326</v>
      </c>
      <c r="F133" s="17">
        <f>+'SCC x Ano'!F165/'SCC x Ano'!F133-1</f>
        <v>0.175199228736868</v>
      </c>
      <c r="G133" s="17">
        <f>+'SCC x Ano'!G165/'SCC x Ano'!G133-1</f>
        <v>-0.19278378330375756</v>
      </c>
      <c r="H133" s="17">
        <f>+'SCC x Ano'!H165/'SCC x Ano'!H133-1</f>
        <v>0.42396115194303352</v>
      </c>
      <c r="I133" s="17">
        <f>+'SCC x Ano'!I165/'SCC x Ano'!I133-1</f>
        <v>0.27456925018771039</v>
      </c>
      <c r="J133" s="17">
        <f>+'SCC x Ano'!J165/'SCC x Ano'!J133-1</f>
        <v>-0.38988203854506409</v>
      </c>
      <c r="K133" s="17">
        <f>+'SCC x Ano'!K165/'SCC x Ano'!K133-1</f>
        <v>9.5565762704085788E-2</v>
      </c>
      <c r="L133" s="17">
        <f>+'SCC x Ano'!L165/'SCC x Ano'!L133-1</f>
        <v>5.4944885939576249E-2</v>
      </c>
    </row>
    <row r="134" spans="1:12" x14ac:dyDescent="0.25">
      <c r="A134" s="124" t="s">
        <v>530</v>
      </c>
      <c r="B134" s="17">
        <f>+'SCC x Ano'!B166/'SCC x Ano'!B134-1</f>
        <v>0.33619287904019823</v>
      </c>
      <c r="C134" s="17">
        <f>+'SCC x Ano'!C166/'SCC x Ano'!C134-1</f>
        <v>5.1428407151723947</v>
      </c>
      <c r="D134" s="17">
        <f>+'SCC x Ano'!D166/'SCC x Ano'!D134-1</f>
        <v>0.24619970168594874</v>
      </c>
      <c r="E134" s="17">
        <f>+'SCC x Ano'!E166/'SCC x Ano'!E134-1</f>
        <v>0.31584763452081543</v>
      </c>
      <c r="F134" s="17">
        <f>+'SCC x Ano'!F166/'SCC x Ano'!F134-1</f>
        <v>0.21193702212209287</v>
      </c>
      <c r="G134" s="17">
        <f>+'SCC x Ano'!G166/'SCC x Ano'!G134-1</f>
        <v>-3.652421422529617E-2</v>
      </c>
      <c r="H134" s="17">
        <f>+'SCC x Ano'!H166/'SCC x Ano'!H134-1</f>
        <v>6.9808047248376637E-2</v>
      </c>
      <c r="I134" s="17">
        <f>+'SCC x Ano'!I166/'SCC x Ano'!I134-1</f>
        <v>0.2407709512006948</v>
      </c>
      <c r="J134" s="17">
        <f>+'SCC x Ano'!J166/'SCC x Ano'!J134-1</f>
        <v>-1.9399161825700562E-3</v>
      </c>
      <c r="K134" s="17">
        <f>+'SCC x Ano'!K166/'SCC x Ano'!K134-1</f>
        <v>0.14605198621513704</v>
      </c>
      <c r="L134" s="17">
        <f>+'SCC x Ano'!L166/'SCC x Ano'!L134-1</f>
        <v>0.206869339229244</v>
      </c>
    </row>
    <row r="135" spans="1:12" x14ac:dyDescent="0.25">
      <c r="A135" s="124" t="s">
        <v>531</v>
      </c>
      <c r="B135" s="17">
        <f>+'SCC x Ano'!B167/'SCC x Ano'!B135-1</f>
        <v>0.42132961476450337</v>
      </c>
      <c r="C135" s="17">
        <f>+'SCC x Ano'!C167/'SCC x Ano'!C135-1</f>
        <v>-4.9001122813406739E-2</v>
      </c>
      <c r="D135" s="17">
        <f>+'SCC x Ano'!D167/'SCC x Ano'!D135-1</f>
        <v>0.10446404831228162</v>
      </c>
      <c r="E135" s="17">
        <f>+'SCC x Ano'!E167/'SCC x Ano'!E135-1</f>
        <v>4.4355874658994523</v>
      </c>
      <c r="F135" s="17">
        <f>+'SCC x Ano'!F167/'SCC x Ano'!F135-1</f>
        <v>9.6632466343918644E-2</v>
      </c>
      <c r="G135" s="17">
        <f>+'SCC x Ano'!G167/'SCC x Ano'!G135-1</f>
        <v>0.17214197881132098</v>
      </c>
      <c r="H135" s="17">
        <f>+'SCC x Ano'!H167/'SCC x Ano'!H135-1</f>
        <v>-5.2877224362152697E-2</v>
      </c>
      <c r="I135" s="17">
        <f>+'SCC x Ano'!I167/'SCC x Ano'!I135-1</f>
        <v>0.18778552321590181</v>
      </c>
      <c r="J135" s="17">
        <f>+'SCC x Ano'!J167/'SCC x Ano'!J135-1</f>
        <v>-0.90479286018398875</v>
      </c>
      <c r="K135" s="17">
        <f>+'SCC x Ano'!K167/'SCC x Ano'!K135-1</f>
        <v>-6.9010701086032022E-2</v>
      </c>
      <c r="L135" s="17">
        <f>+'SCC x Ano'!L167/'SCC x Ano'!L135-1</f>
        <v>9.7065022575306692E-2</v>
      </c>
    </row>
    <row r="136" spans="1:12" x14ac:dyDescent="0.25">
      <c r="A136" s="124" t="s">
        <v>532</v>
      </c>
      <c r="B136" s="17">
        <f>+'SCC x Ano'!B168/'SCC x Ano'!B136-1</f>
        <v>1.1438890998546078</v>
      </c>
      <c r="C136" s="17">
        <f>+'SCC x Ano'!C168/'SCC x Ano'!C136-1</f>
        <v>-0.57680833992164948</v>
      </c>
      <c r="D136" s="17">
        <f>+'SCC x Ano'!D168/'SCC x Ano'!D136-1</f>
        <v>8.0092775074761979E-2</v>
      </c>
      <c r="E136" s="17">
        <f>+'SCC x Ano'!E168/'SCC x Ano'!E136-1</f>
        <v>-0.47344496824238069</v>
      </c>
      <c r="F136" s="17">
        <f>+'SCC x Ano'!F168/'SCC x Ano'!F136-1</f>
        <v>0.59109052508885629</v>
      </c>
      <c r="G136" s="17">
        <f>+'SCC x Ano'!G168/'SCC x Ano'!G136-1</f>
        <v>7.9997398364062056E-2</v>
      </c>
      <c r="H136" s="17">
        <f>+'SCC x Ano'!H168/'SCC x Ano'!H136-1</f>
        <v>2.0592974089271632E-2</v>
      </c>
      <c r="I136" s="17">
        <f>+'SCC x Ano'!I168/'SCC x Ano'!I136-1</f>
        <v>0.32308785576553412</v>
      </c>
      <c r="J136" s="17">
        <f>+'SCC x Ano'!J168/'SCC x Ano'!J136-1</f>
        <v>0.11311863159141766</v>
      </c>
      <c r="K136" s="17">
        <f>+'SCC x Ano'!K168/'SCC x Ano'!K136-1</f>
        <v>0.12808899520515071</v>
      </c>
      <c r="L136" s="17">
        <f>+'SCC x Ano'!L168/'SCC x Ano'!L136-1</f>
        <v>0.18529064330730782</v>
      </c>
    </row>
    <row r="137" spans="1:12" x14ac:dyDescent="0.25">
      <c r="A137" s="124" t="s">
        <v>533</v>
      </c>
      <c r="B137" s="17">
        <f>+'SCC x Ano'!B169/'SCC x Ano'!B137-1</f>
        <v>0.15281978276545782</v>
      </c>
      <c r="C137" s="17">
        <f>+'SCC x Ano'!C169/'SCC x Ano'!C137-1</f>
        <v>-0.43834461215495846</v>
      </c>
      <c r="D137" s="17">
        <f>+'SCC x Ano'!D169/'SCC x Ano'!D137-1</f>
        <v>0.11005728505233692</v>
      </c>
      <c r="E137" s="17">
        <f>+'SCC x Ano'!E169/'SCC x Ano'!E137-1</f>
        <v>-9.9802934673018928E-2</v>
      </c>
      <c r="F137" s="17">
        <f>+'SCC x Ano'!F169/'SCC x Ano'!F137-1</f>
        <v>8.9699323645354712E-2</v>
      </c>
      <c r="G137" s="17">
        <f>+'SCC x Ano'!G169/'SCC x Ano'!G137-1</f>
        <v>0.3003650234780042</v>
      </c>
      <c r="H137" s="17">
        <f>+'SCC x Ano'!H169/'SCC x Ano'!H137-1</f>
        <v>-3.2436482148453294E-2</v>
      </c>
      <c r="I137" s="17">
        <f>+'SCC x Ano'!I169/'SCC x Ano'!I137-1</f>
        <v>0.34511205748917217</v>
      </c>
      <c r="J137" s="17">
        <f>+'SCC x Ano'!J169/'SCC x Ano'!J137-1</f>
        <v>-8.741934879686486E-2</v>
      </c>
      <c r="K137" s="17">
        <f>+'SCC x Ano'!K169/'SCC x Ano'!K137-1</f>
        <v>9.9969594170567389E-2</v>
      </c>
      <c r="L137" s="17">
        <f>+'SCC x Ano'!L169/'SCC x Ano'!L137-1</f>
        <v>6.5601722980772603E-2</v>
      </c>
    </row>
    <row r="138" spans="1:12" x14ac:dyDescent="0.25">
      <c r="A138" s="124" t="s">
        <v>534</v>
      </c>
      <c r="B138" s="17">
        <f>+'SCC x Ano'!B170/'SCC x Ano'!B138-1</f>
        <v>1.0938588549320101</v>
      </c>
      <c r="C138" s="17">
        <f>+'SCC x Ano'!C170/'SCC x Ano'!C138-1</f>
        <v>-0.42668746286726178</v>
      </c>
      <c r="D138" s="17">
        <f>+'SCC x Ano'!D170/'SCC x Ano'!D138-1</f>
        <v>2.8104360808874018E-2</v>
      </c>
      <c r="E138" s="17" t="e">
        <f>+'SCC x Ano'!E170/'SCC x Ano'!E138-1</f>
        <v>#DIV/0!</v>
      </c>
      <c r="F138" s="17">
        <f>+'SCC x Ano'!F170/'SCC x Ano'!F138-1</f>
        <v>0.23434549334299248</v>
      </c>
      <c r="G138" s="17">
        <f>+'SCC x Ano'!G170/'SCC x Ano'!G138-1</f>
        <v>0.54143986351381868</v>
      </c>
      <c r="H138" s="17">
        <f>+'SCC x Ano'!H170/'SCC x Ano'!H138-1</f>
        <v>-0.12247424417146568</v>
      </c>
      <c r="I138" s="17">
        <f>+'SCC x Ano'!I170/'SCC x Ano'!I138-1</f>
        <v>-0.37499419289171287</v>
      </c>
      <c r="J138" s="17">
        <f>+'SCC x Ano'!J170/'SCC x Ano'!J138-1</f>
        <v>0.16443484914723827</v>
      </c>
      <c r="K138" s="17">
        <f>+'SCC x Ano'!K170/'SCC x Ano'!K138-1</f>
        <v>-2.2111633243184325E-2</v>
      </c>
      <c r="L138" s="17">
        <f>+'SCC x Ano'!L170/'SCC x Ano'!L138-1</f>
        <v>7.7553906978975018E-2</v>
      </c>
    </row>
    <row r="139" spans="1:12" x14ac:dyDescent="0.25">
      <c r="A139" s="124" t="s">
        <v>535</v>
      </c>
      <c r="B139" s="17">
        <f>+'SCC x Ano'!B171/'SCC x Ano'!B139-1</f>
        <v>0.36907400119723333</v>
      </c>
      <c r="C139" s="17">
        <f>+'SCC x Ano'!C171/'SCC x Ano'!C139-1</f>
        <v>-0.13931110082281462</v>
      </c>
      <c r="D139" s="17">
        <f>+'SCC x Ano'!D171/'SCC x Ano'!D139-1</f>
        <v>0.36959733867597078</v>
      </c>
      <c r="E139" s="17" t="e">
        <f>+'SCC x Ano'!E171/'SCC x Ano'!E139-1</f>
        <v>#DIV/0!</v>
      </c>
      <c r="F139" s="17">
        <f>+'SCC x Ano'!F171/'SCC x Ano'!F139-1</f>
        <v>-4.526847084657315E-2</v>
      </c>
      <c r="G139" s="17">
        <f>+'SCC x Ano'!G171/'SCC x Ano'!G139-1</f>
        <v>0.51411448688849548</v>
      </c>
      <c r="H139" s="17">
        <f>+'SCC x Ano'!H171/'SCC x Ano'!H139-1</f>
        <v>9.0163657320758483E-2</v>
      </c>
      <c r="I139" s="17">
        <f>+'SCC x Ano'!I171/'SCC x Ano'!I139-1</f>
        <v>0.2346940272527247</v>
      </c>
      <c r="J139" s="17" t="e">
        <f>+'SCC x Ano'!J171/'SCC x Ano'!J139-1</f>
        <v>#DIV/0!</v>
      </c>
      <c r="K139" s="17">
        <f>+'SCC x Ano'!K171/'SCC x Ano'!K139-1</f>
        <v>-0.21114543850075129</v>
      </c>
      <c r="L139" s="17">
        <f>+'SCC x Ano'!L171/'SCC x Ano'!L139-1</f>
        <v>0.17608471658971703</v>
      </c>
    </row>
    <row r="140" spans="1:12" x14ac:dyDescent="0.25">
      <c r="A140" s="124" t="s">
        <v>536</v>
      </c>
      <c r="B140" s="17">
        <f>+'SCC x Ano'!B172/'SCC x Ano'!B140-1</f>
        <v>0.40350756969220347</v>
      </c>
      <c r="C140" s="17">
        <f>+'SCC x Ano'!C172/'SCC x Ano'!C140-1</f>
        <v>0.45922129373564835</v>
      </c>
      <c r="D140" s="17">
        <f>+'SCC x Ano'!D172/'SCC x Ano'!D140-1</f>
        <v>0.20447186051199151</v>
      </c>
      <c r="E140" s="17">
        <f>+'SCC x Ano'!E172/'SCC x Ano'!E140-1</f>
        <v>-6.9987591138951033E-2</v>
      </c>
      <c r="F140" s="17">
        <f>+'SCC x Ano'!F172/'SCC x Ano'!F140-1</f>
        <v>0.23088623125248375</v>
      </c>
      <c r="G140" s="17">
        <f>+'SCC x Ano'!G172/'SCC x Ano'!G140-1</f>
        <v>0.49901578116772405</v>
      </c>
      <c r="H140" s="17">
        <f>+'SCC x Ano'!H172/'SCC x Ano'!H140-1</f>
        <v>9.2848342385289495E-2</v>
      </c>
      <c r="I140" s="17">
        <f>+'SCC x Ano'!I172/'SCC x Ano'!I140-1</f>
        <v>0.50672166309023026</v>
      </c>
      <c r="J140" s="17">
        <f>+'SCC x Ano'!J172/'SCC x Ano'!J140-1</f>
        <v>-0.30354292236383429</v>
      </c>
      <c r="K140" s="17">
        <f>+'SCC x Ano'!K172/'SCC x Ano'!K140-1</f>
        <v>-6.6529265298180817E-2</v>
      </c>
      <c r="L140" s="17">
        <f>+'SCC x Ano'!L172/'SCC x Ano'!L140-1</f>
        <v>0.1922065732072249</v>
      </c>
    </row>
    <row r="141" spans="1:12" x14ac:dyDescent="0.25">
      <c r="A141" s="124" t="s">
        <v>537</v>
      </c>
      <c r="B141" s="17">
        <f>+'SCC x Ano'!B173/'SCC x Ano'!B141-1</f>
        <v>0.30748357601156551</v>
      </c>
      <c r="C141" s="17">
        <f>+'SCC x Ano'!C173/'SCC x Ano'!C141-1</f>
        <v>-0.3144642129463896</v>
      </c>
      <c r="D141" s="17">
        <f>+'SCC x Ano'!D173/'SCC x Ano'!D141-1</f>
        <v>0.29267363407006064</v>
      </c>
      <c r="E141" s="17">
        <f>+'SCC x Ano'!E173/'SCC x Ano'!E141-1</f>
        <v>0.13154956661258566</v>
      </c>
      <c r="F141" s="17">
        <f>+'SCC x Ano'!F173/'SCC x Ano'!F141-1</f>
        <v>0.15737946265684455</v>
      </c>
      <c r="G141" s="17">
        <f>+'SCC x Ano'!G173/'SCC x Ano'!G141-1</f>
        <v>-9.7960115998001585E-2</v>
      </c>
      <c r="H141" s="17">
        <f>+'SCC x Ano'!H173/'SCC x Ano'!H141-1</f>
        <v>0.19921354973810246</v>
      </c>
      <c r="I141" s="17">
        <f>+'SCC x Ano'!I173/'SCC x Ano'!I141-1</f>
        <v>0.25265007832702846</v>
      </c>
      <c r="J141" s="17">
        <f>+'SCC x Ano'!J173/'SCC x Ano'!J141-1</f>
        <v>9.3351208223467319E-2</v>
      </c>
      <c r="K141" s="17">
        <f>+'SCC x Ano'!K173/'SCC x Ano'!K141-1</f>
        <v>1.3016943640303711</v>
      </c>
      <c r="L141" s="17">
        <f>+'SCC x Ano'!L173/'SCC x Ano'!L141-1</f>
        <v>0.22534921277270148</v>
      </c>
    </row>
    <row r="142" spans="1:12" x14ac:dyDescent="0.25">
      <c r="A142" s="124" t="s">
        <v>538</v>
      </c>
      <c r="B142" s="17">
        <f>+'SCC x Ano'!B174/'SCC x Ano'!B142-1</f>
        <v>0.28627579154177818</v>
      </c>
      <c r="C142" s="17">
        <f>+'SCC x Ano'!C174/'SCC x Ano'!C142-1</f>
        <v>8.1467426498091911E-2</v>
      </c>
      <c r="D142" s="17">
        <f>+'SCC x Ano'!D174/'SCC x Ano'!D142-1</f>
        <v>0.10669397446635509</v>
      </c>
      <c r="E142" s="17">
        <f>+'SCC x Ano'!E174/'SCC x Ano'!E142-1</f>
        <v>0.11068019412497776</v>
      </c>
      <c r="F142" s="17">
        <f>+'SCC x Ano'!F174/'SCC x Ano'!F142-1</f>
        <v>8.4914622504385529E-2</v>
      </c>
      <c r="G142" s="17">
        <f>+'SCC x Ano'!G174/'SCC x Ano'!G142-1</f>
        <v>0.41530396190577656</v>
      </c>
      <c r="H142" s="17">
        <f>+'SCC x Ano'!H174/'SCC x Ano'!H142-1</f>
        <v>0.21069962756042226</v>
      </c>
      <c r="I142" s="17">
        <f>+'SCC x Ano'!I174/'SCC x Ano'!I142-1</f>
        <v>0.52606957894431994</v>
      </c>
      <c r="J142" s="17">
        <f>+'SCC x Ano'!J174/'SCC x Ano'!J142-1</f>
        <v>0.17075473756292836</v>
      </c>
      <c r="K142" s="17">
        <f>+'SCC x Ano'!K174/'SCC x Ano'!K142-1</f>
        <v>-4.667638799902285E-3</v>
      </c>
      <c r="L142" s="17">
        <f>+'SCC x Ano'!L174/'SCC x Ano'!L142-1</f>
        <v>0.11259067468099704</v>
      </c>
    </row>
    <row r="143" spans="1:12" x14ac:dyDescent="0.25">
      <c r="A143" s="124" t="s">
        <v>539</v>
      </c>
      <c r="B143" s="17">
        <f>+'SCC x Ano'!B175/'SCC x Ano'!B143-1</f>
        <v>8.4240697858240843E-2</v>
      </c>
      <c r="C143" s="17">
        <f>+'SCC x Ano'!C175/'SCC x Ano'!C143-1</f>
        <v>0.13746130871239171</v>
      </c>
      <c r="D143" s="17">
        <f>+'SCC x Ano'!D175/'SCC x Ano'!D143-1</f>
        <v>4.8846264483088264E-2</v>
      </c>
      <c r="E143" s="17">
        <f>+'SCC x Ano'!E175/'SCC x Ano'!E143-1</f>
        <v>1.0972944939843803</v>
      </c>
      <c r="F143" s="17">
        <f>+'SCC x Ano'!F175/'SCC x Ano'!F143-1</f>
        <v>-4.9115796191716576E-3</v>
      </c>
      <c r="G143" s="17">
        <f>+'SCC x Ano'!G175/'SCC x Ano'!G143-1</f>
        <v>0.15236108491939704</v>
      </c>
      <c r="H143" s="17">
        <f>+'SCC x Ano'!H175/'SCC x Ano'!H143-1</f>
        <v>0.62421461879581064</v>
      </c>
      <c r="I143" s="17">
        <f>+'SCC x Ano'!I175/'SCC x Ano'!I143-1</f>
        <v>9.0867473938739396E-2</v>
      </c>
      <c r="J143" s="17">
        <f>+'SCC x Ano'!J175/'SCC x Ano'!J143-1</f>
        <v>-0.29775855637021609</v>
      </c>
      <c r="K143" s="17">
        <f>+'SCC x Ano'!K175/'SCC x Ano'!K143-1</f>
        <v>0.14863395370738863</v>
      </c>
      <c r="L143" s="17">
        <f>+'SCC x Ano'!L175/'SCC x Ano'!L143-1</f>
        <v>6.1868394865427723E-2</v>
      </c>
    </row>
    <row r="144" spans="1:12" x14ac:dyDescent="0.25">
      <c r="A144" s="124" t="s">
        <v>540</v>
      </c>
      <c r="B144" s="17">
        <f>+'SCC x Ano'!B176/'SCC x Ano'!B144-1</f>
        <v>0.37133968998608236</v>
      </c>
      <c r="C144" s="17">
        <f>+'SCC x Ano'!C176/'SCC x Ano'!C144-1</f>
        <v>1.1120688721916232</v>
      </c>
      <c r="D144" s="17">
        <f>+'SCC x Ano'!D176/'SCC x Ano'!D144-1</f>
        <v>0.13303111087742425</v>
      </c>
      <c r="E144" s="17">
        <f>+'SCC x Ano'!E176/'SCC x Ano'!E144-1</f>
        <v>9.0369822496407348E-2</v>
      </c>
      <c r="F144" s="17">
        <f>+'SCC x Ano'!F176/'SCC x Ano'!F144-1</f>
        <v>-6.7624353587267816E-3</v>
      </c>
      <c r="G144" s="17">
        <f>+'SCC x Ano'!G176/'SCC x Ano'!G144-1</f>
        <v>7.5427181149239964E-2</v>
      </c>
      <c r="H144" s="17">
        <f>+'SCC x Ano'!H176/'SCC x Ano'!H144-1</f>
        <v>-3.4923989020916646E-2</v>
      </c>
      <c r="I144" s="17">
        <f>+'SCC x Ano'!I176/'SCC x Ano'!I144-1</f>
        <v>0.32039919052922916</v>
      </c>
      <c r="J144" s="17">
        <f>+'SCC x Ano'!J176/'SCC x Ano'!J144-1</f>
        <v>5.7739437912723623E-2</v>
      </c>
      <c r="K144" s="17">
        <f>+'SCC x Ano'!K176/'SCC x Ano'!K144-1</f>
        <v>0.28467222428704519</v>
      </c>
      <c r="L144" s="17">
        <f>+'SCC x Ano'!L176/'SCC x Ano'!L144-1</f>
        <v>0.14669443047910158</v>
      </c>
    </row>
    <row r="145" spans="1:12" x14ac:dyDescent="0.25">
      <c r="A145" s="124" t="s">
        <v>541</v>
      </c>
      <c r="B145" s="17">
        <f>+'SCC x Ano'!B177/'SCC x Ano'!B145-1</f>
        <v>0.10605673286670592</v>
      </c>
      <c r="C145" s="17">
        <f>+'SCC x Ano'!C177/'SCC x Ano'!C145-1</f>
        <v>0.15476325625271814</v>
      </c>
      <c r="D145" s="17">
        <f>+'SCC x Ano'!D177/'SCC x Ano'!D145-1</f>
        <v>7.7438323734949632E-2</v>
      </c>
      <c r="E145" s="17">
        <f>+'SCC x Ano'!E177/'SCC x Ano'!E145-1</f>
        <v>0.42228746662704486</v>
      </c>
      <c r="F145" s="17">
        <f>+'SCC x Ano'!F177/'SCC x Ano'!F145-1</f>
        <v>6.3112052037129773E-2</v>
      </c>
      <c r="G145" s="17">
        <f>+'SCC x Ano'!G177/'SCC x Ano'!G145-1</f>
        <v>0.32497316262871867</v>
      </c>
      <c r="H145" s="17">
        <f>+'SCC x Ano'!H177/'SCC x Ano'!H145-1</f>
        <v>0.1152038707203078</v>
      </c>
      <c r="I145" s="17">
        <f>+'SCC x Ano'!I177/'SCC x Ano'!I145-1</f>
        <v>0.21530375286958869</v>
      </c>
      <c r="J145" s="17">
        <f>+'SCC x Ano'!J177/'SCC x Ano'!J145-1</f>
        <v>-6.3962101602732413E-2</v>
      </c>
      <c r="K145" s="17">
        <f>+'SCC x Ano'!K177/'SCC x Ano'!K145-1</f>
        <v>0.15630936952457186</v>
      </c>
      <c r="L145" s="17">
        <f>+'SCC x Ano'!L177/'SCC x Ano'!L145-1</f>
        <v>9.3856290215395433E-2</v>
      </c>
    </row>
    <row r="146" spans="1:12" x14ac:dyDescent="0.25">
      <c r="A146" s="124" t="s">
        <v>542</v>
      </c>
      <c r="B146" s="17">
        <f>+'SCC x Ano'!B178/'SCC x Ano'!B146-1</f>
        <v>-1.7159886968253213E-2</v>
      </c>
      <c r="C146" s="17">
        <f>+'SCC x Ano'!C178/'SCC x Ano'!C146-1</f>
        <v>0.50878668707097785</v>
      </c>
      <c r="D146" s="17">
        <f>+'SCC x Ano'!D178/'SCC x Ano'!D146-1</f>
        <v>1.8829133711945945E-2</v>
      </c>
      <c r="E146" s="17">
        <f>+'SCC x Ano'!E178/'SCC x Ano'!E146-1</f>
        <v>-9.5641404538361341E-2</v>
      </c>
      <c r="F146" s="17">
        <f>+'SCC x Ano'!F178/'SCC x Ano'!F146-1</f>
        <v>8.8412441379870588E-2</v>
      </c>
      <c r="G146" s="17">
        <f>+'SCC x Ano'!G178/'SCC x Ano'!G146-1</f>
        <v>0.56274157201478392</v>
      </c>
      <c r="H146" s="17">
        <f>+'SCC x Ano'!H178/'SCC x Ano'!H146-1</f>
        <v>0.72676448309350805</v>
      </c>
      <c r="I146" s="17">
        <f>+'SCC x Ano'!I178/'SCC x Ano'!I146-1</f>
        <v>0.20749595360304252</v>
      </c>
      <c r="J146" s="17">
        <f>+'SCC x Ano'!J178/'SCC x Ano'!J146-1</f>
        <v>-1.0703939091702308E-2</v>
      </c>
      <c r="K146" s="17">
        <f>+'SCC x Ano'!K178/'SCC x Ano'!K146-1</f>
        <v>0.32021843890625878</v>
      </c>
      <c r="L146" s="17">
        <f>+'SCC x Ano'!L178/'SCC x Ano'!L146-1</f>
        <v>8.2937487240432262E-2</v>
      </c>
    </row>
    <row r="147" spans="1:12" x14ac:dyDescent="0.25">
      <c r="A147" s="124" t="s">
        <v>543</v>
      </c>
      <c r="B147" s="17">
        <f>+'SCC x Ano'!B179/'SCC x Ano'!B147-1</f>
        <v>0.26373097781034049</v>
      </c>
      <c r="C147" s="17">
        <f>+'SCC x Ano'!C179/'SCC x Ano'!C147-1</f>
        <v>0.13710931678414728</v>
      </c>
      <c r="D147" s="17">
        <f>+'SCC x Ano'!D179/'SCC x Ano'!D147-1</f>
        <v>1.9597822393546682E-3</v>
      </c>
      <c r="E147" s="17">
        <f>+'SCC x Ano'!E179/'SCC x Ano'!E147-1</f>
        <v>0.43910333526181766</v>
      </c>
      <c r="F147" s="17">
        <f>+'SCC x Ano'!F179/'SCC x Ano'!F147-1</f>
        <v>0.1087428811737583</v>
      </c>
      <c r="G147" s="17">
        <f>+'SCC x Ano'!G179/'SCC x Ano'!G147-1</f>
        <v>0.15757145126767225</v>
      </c>
      <c r="H147" s="17">
        <f>+'SCC x Ano'!H179/'SCC x Ano'!H147-1</f>
        <v>6.3955567225752796E-2</v>
      </c>
      <c r="I147" s="17">
        <f>+'SCC x Ano'!I179/'SCC x Ano'!I147-1</f>
        <v>0.12730849302739156</v>
      </c>
      <c r="J147" s="17">
        <f>+'SCC x Ano'!J179/'SCC x Ano'!J147-1</f>
        <v>-7.693123223149867E-2</v>
      </c>
      <c r="K147" s="17">
        <f>+'SCC x Ano'!K179/'SCC x Ano'!K147-1</f>
        <v>0.27717060797651993</v>
      </c>
      <c r="L147" s="17">
        <f>+'SCC x Ano'!L179/'SCC x Ano'!L147-1</f>
        <v>0.10172426205843466</v>
      </c>
    </row>
    <row r="148" spans="1:12" x14ac:dyDescent="0.25">
      <c r="A148" s="124" t="s">
        <v>544</v>
      </c>
      <c r="B148" s="17">
        <f>+'SCC x Ano'!B180/'SCC x Ano'!B148-1</f>
        <v>1.2394821062391426E-2</v>
      </c>
      <c r="C148" s="17">
        <f>+'SCC x Ano'!C180/'SCC x Ano'!C148-1</f>
        <v>0.2174884825908403</v>
      </c>
      <c r="D148" s="17">
        <f>+'SCC x Ano'!D180/'SCC x Ano'!D148-1</f>
        <v>-4.18792272939148E-2</v>
      </c>
      <c r="E148" s="17">
        <f>+'SCC x Ano'!E180/'SCC x Ano'!E148-1</f>
        <v>0.23816255093023497</v>
      </c>
      <c r="F148" s="17">
        <f>+'SCC x Ano'!F180/'SCC x Ano'!F148-1</f>
        <v>2.4467843952637569E-2</v>
      </c>
      <c r="G148" s="17">
        <f>+'SCC x Ano'!G180/'SCC x Ano'!G148-1</f>
        <v>7.944740826505603E-2</v>
      </c>
      <c r="H148" s="17">
        <f>+'SCC x Ano'!H180/'SCC x Ano'!H148-1</f>
        <v>-0.22938825831666432</v>
      </c>
      <c r="I148" s="17">
        <f>+'SCC x Ano'!I180/'SCC x Ano'!I148-1</f>
        <v>0.44790526356248184</v>
      </c>
      <c r="J148" s="17">
        <f>+'SCC x Ano'!J180/'SCC x Ano'!J148-1</f>
        <v>2.5995942516929826E-2</v>
      </c>
      <c r="K148" s="17">
        <f>+'SCC x Ano'!K180/'SCC x Ano'!K148-1</f>
        <v>0.11276044238762628</v>
      </c>
      <c r="L148" s="17">
        <f>+'SCC x Ano'!L180/'SCC x Ano'!L148-1</f>
        <v>1.8797482943560651E-2</v>
      </c>
    </row>
    <row r="149" spans="1:12" x14ac:dyDescent="0.25">
      <c r="A149" s="124" t="s">
        <v>545</v>
      </c>
      <c r="B149" s="17">
        <f>+'SCC x Ano'!B181/'SCC x Ano'!B149-1</f>
        <v>9.6030746607327799E-2</v>
      </c>
      <c r="C149" s="17">
        <f>+'SCC x Ano'!C181/'SCC x Ano'!C149-1</f>
        <v>0.31327184475320746</v>
      </c>
      <c r="D149" s="17">
        <f>+'SCC x Ano'!D181/'SCC x Ano'!D149-1</f>
        <v>1.1812358870129103E-3</v>
      </c>
      <c r="E149" s="17">
        <f>+'SCC x Ano'!E181/'SCC x Ano'!E149-1</f>
        <v>-0.16476382427853642</v>
      </c>
      <c r="F149" s="17">
        <f>+'SCC x Ano'!F181/'SCC x Ano'!F149-1</f>
        <v>9.3747216718149895E-2</v>
      </c>
      <c r="G149" s="17">
        <f>+'SCC x Ano'!G181/'SCC x Ano'!G149-1</f>
        <v>0.13918985526558303</v>
      </c>
      <c r="H149" s="17">
        <f>+'SCC x Ano'!H181/'SCC x Ano'!H149-1</f>
        <v>1.2326598003209233E-2</v>
      </c>
      <c r="I149" s="17">
        <f>+'SCC x Ano'!I181/'SCC x Ano'!I149-1</f>
        <v>0.22789383262031193</v>
      </c>
      <c r="J149" s="17">
        <f>+'SCC x Ano'!J181/'SCC x Ano'!J149-1</f>
        <v>0.11755700713696093</v>
      </c>
      <c r="K149" s="17">
        <f>+'SCC x Ano'!K181/'SCC x Ano'!K149-1</f>
        <v>6.9561018295880572E-2</v>
      </c>
      <c r="L149" s="17">
        <f>+'SCC x Ano'!L181/'SCC x Ano'!L149-1</f>
        <v>6.1567092878806351E-2</v>
      </c>
    </row>
    <row r="150" spans="1:12" x14ac:dyDescent="0.25">
      <c r="A150" s="124" t="s">
        <v>546</v>
      </c>
      <c r="B150" s="17">
        <f>+'SCC x Ano'!B182/'SCC x Ano'!B150-1</f>
        <v>0.10556921691206966</v>
      </c>
      <c r="C150" s="17">
        <f>+'SCC x Ano'!C182/'SCC x Ano'!C150-1</f>
        <v>1.8364884936645787E-3</v>
      </c>
      <c r="D150" s="17">
        <f>+'SCC x Ano'!D182/'SCC x Ano'!D150-1</f>
        <v>-2.5386749720107682E-3</v>
      </c>
      <c r="E150" s="17">
        <f>+'SCC x Ano'!E182/'SCC x Ano'!E150-1</f>
        <v>0.54444894417286371</v>
      </c>
      <c r="F150" s="17">
        <f>+'SCC x Ano'!F182/'SCC x Ano'!F150-1</f>
        <v>5.5059228093753854E-2</v>
      </c>
      <c r="G150" s="17">
        <f>+'SCC x Ano'!G182/'SCC x Ano'!G150-1</f>
        <v>0.13290871402833937</v>
      </c>
      <c r="H150" s="17">
        <f>+'SCC x Ano'!H182/'SCC x Ano'!H150-1</f>
        <v>0.19625014638917992</v>
      </c>
      <c r="I150" s="17">
        <f>+'SCC x Ano'!I182/'SCC x Ano'!I150-1</f>
        <v>0.39036729033693018</v>
      </c>
      <c r="J150" s="17">
        <f>+'SCC x Ano'!J182/'SCC x Ano'!J150-1</f>
        <v>0.2958554427732254</v>
      </c>
      <c r="K150" s="17">
        <f>+'SCC x Ano'!K182/'SCC x Ano'!K150-1</f>
        <v>0.18190463213328734</v>
      </c>
      <c r="L150" s="17">
        <f>+'SCC x Ano'!L182/'SCC x Ano'!L150-1</f>
        <v>5.7024301754142526E-2</v>
      </c>
    </row>
    <row r="151" spans="1:12" x14ac:dyDescent="0.25">
      <c r="A151" s="124" t="s">
        <v>547</v>
      </c>
      <c r="B151" s="17">
        <f>+'SCC x Ano'!B183/'SCC x Ano'!B151-1</f>
        <v>0.23677841973994584</v>
      </c>
      <c r="C151" s="17">
        <f>+'SCC x Ano'!C183/'SCC x Ano'!C151-1</f>
        <v>-2.6800145987013413E-2</v>
      </c>
      <c r="D151" s="17">
        <f>+'SCC x Ano'!D183/'SCC x Ano'!D151-1</f>
        <v>8.236531332553132E-2</v>
      </c>
      <c r="E151" s="17">
        <f>+'SCC x Ano'!E183/'SCC x Ano'!E151-1</f>
        <v>0.40571393228900354</v>
      </c>
      <c r="F151" s="17">
        <f>+'SCC x Ano'!F183/'SCC x Ano'!F151-1</f>
        <v>2.5174980927052282E-2</v>
      </c>
      <c r="G151" s="17">
        <f>+'SCC x Ano'!G183/'SCC x Ano'!G151-1</f>
        <v>9.3788818650661909E-2</v>
      </c>
      <c r="H151" s="17">
        <f>+'SCC x Ano'!H183/'SCC x Ano'!H151-1</f>
        <v>-9.2248186421312828E-2</v>
      </c>
      <c r="I151" s="17">
        <f>+'SCC x Ano'!I183/'SCC x Ano'!I151-1</f>
        <v>-0.33274827543641328</v>
      </c>
      <c r="J151" s="17">
        <f>+'SCC x Ano'!J183/'SCC x Ano'!J151-1</f>
        <v>0.15509619586071577</v>
      </c>
      <c r="K151" s="17">
        <f>+'SCC x Ano'!K183/'SCC x Ano'!K151-1</f>
        <v>4.1598462851380136E-2</v>
      </c>
      <c r="L151" s="17">
        <f>+'SCC x Ano'!L183/'SCC x Ano'!L151-1</f>
        <v>6.4055510250305092E-2</v>
      </c>
    </row>
    <row r="152" spans="1:12" x14ac:dyDescent="0.25">
      <c r="A152" s="124" t="s">
        <v>548</v>
      </c>
      <c r="B152" s="17">
        <f>+'SCC x Ano'!B184/'SCC x Ano'!B152-1</f>
        <v>0.31347949032496847</v>
      </c>
      <c r="C152" s="17">
        <f>+'SCC x Ano'!C184/'SCC x Ano'!C152-1</f>
        <v>0.13608144369418973</v>
      </c>
      <c r="D152" s="17">
        <f>+'SCC x Ano'!D184/'SCC x Ano'!D152-1</f>
        <v>5.2710693374041107E-2</v>
      </c>
      <c r="E152" s="17">
        <f>+'SCC x Ano'!E184/'SCC x Ano'!E152-1</f>
        <v>2.5627183227355133E-2</v>
      </c>
      <c r="F152" s="17">
        <f>+'SCC x Ano'!F184/'SCC x Ano'!F152-1</f>
        <v>2.3451717674542572E-2</v>
      </c>
      <c r="G152" s="17">
        <f>+'SCC x Ano'!G184/'SCC x Ano'!G152-1</f>
        <v>5.6514737307743479E-2</v>
      </c>
      <c r="H152" s="17">
        <f>+'SCC x Ano'!H184/'SCC x Ano'!H152-1</f>
        <v>-2.3571806546804908E-3</v>
      </c>
      <c r="I152" s="17">
        <f>+'SCC x Ano'!I184/'SCC x Ano'!I152-1</f>
        <v>0.31705594790703362</v>
      </c>
      <c r="J152" s="17">
        <f>+'SCC x Ano'!J184/'SCC x Ano'!J152-1</f>
        <v>0.18407555746494686</v>
      </c>
      <c r="K152" s="17">
        <f>+'SCC x Ano'!K184/'SCC x Ano'!K152-1</f>
        <v>0.15175351692587391</v>
      </c>
      <c r="L152" s="17">
        <f>+'SCC x Ano'!L184/'SCC x Ano'!L152-1</f>
        <v>8.228183399461253E-2</v>
      </c>
    </row>
    <row r="153" spans="1:12" x14ac:dyDescent="0.25">
      <c r="A153" s="124" t="s">
        <v>549</v>
      </c>
      <c r="B153" s="17">
        <f>+'SCC x Ano'!B185/'SCC x Ano'!B153-1</f>
        <v>0.14863554369200749</v>
      </c>
      <c r="C153" s="17">
        <f>+'SCC x Ano'!C185/'SCC x Ano'!C153-1</f>
        <v>0.12080548546082248</v>
      </c>
      <c r="D153" s="17">
        <f>+'SCC x Ano'!D185/'SCC x Ano'!D153-1</f>
        <v>1.5823606646634181E-2</v>
      </c>
      <c r="E153" s="17">
        <f>+'SCC x Ano'!E185/'SCC x Ano'!E153-1</f>
        <v>0.404472219428337</v>
      </c>
      <c r="F153" s="17">
        <f>+'SCC x Ano'!F185/'SCC x Ano'!F153-1</f>
        <v>0.18304461072850664</v>
      </c>
      <c r="G153" s="17">
        <f>+'SCC x Ano'!G185/'SCC x Ano'!G153-1</f>
        <v>0.10645964669199115</v>
      </c>
      <c r="H153" s="17">
        <f>+'SCC x Ano'!H185/'SCC x Ano'!H153-1</f>
        <v>-7.2511931143937725E-2</v>
      </c>
      <c r="I153" s="17">
        <f>+'SCC x Ano'!I185/'SCC x Ano'!I153-1</f>
        <v>0.27981547807424034</v>
      </c>
      <c r="J153" s="17">
        <f>+'SCC x Ano'!J185/'SCC x Ano'!J153-1</f>
        <v>5.2046969021505962E-2</v>
      </c>
      <c r="K153" s="17">
        <f>+'SCC x Ano'!K185/'SCC x Ano'!K153-1</f>
        <v>9.7629895422325141E-2</v>
      </c>
      <c r="L153" s="17">
        <f>+'SCC x Ano'!L185/'SCC x Ano'!L153-1</f>
        <v>0.10837604387354172</v>
      </c>
    </row>
    <row r="154" spans="1:12" x14ac:dyDescent="0.25">
      <c r="A154" s="124" t="s">
        <v>550</v>
      </c>
      <c r="B154" s="17">
        <f>+'SCC x Ano'!B186/'SCC x Ano'!B154-1</f>
        <v>0.21611931585298372</v>
      </c>
      <c r="C154" s="17">
        <f>+'SCC x Ano'!C186/'SCC x Ano'!C154-1</f>
        <v>-2.9440901492145399E-2</v>
      </c>
      <c r="D154" s="17">
        <f>+'SCC x Ano'!D186/'SCC x Ano'!D154-1</f>
        <v>5.8190221921009977E-2</v>
      </c>
      <c r="E154" s="17">
        <f>+'SCC x Ano'!E186/'SCC x Ano'!E154-1</f>
        <v>0.23455290511499616</v>
      </c>
      <c r="F154" s="17">
        <f>+'SCC x Ano'!F186/'SCC x Ano'!F154-1</f>
        <v>6.6356700743773755E-2</v>
      </c>
      <c r="G154" s="17">
        <f>+'SCC x Ano'!G186/'SCC x Ano'!G154-1</f>
        <v>0.10051954909740957</v>
      </c>
      <c r="H154" s="17">
        <f>+'SCC x Ano'!H186/'SCC x Ano'!H154-1</f>
        <v>2.6706072023749972E-2</v>
      </c>
      <c r="I154" s="17">
        <f>+'SCC x Ano'!I186/'SCC x Ano'!I154-1</f>
        <v>0.12259790986920516</v>
      </c>
      <c r="J154" s="17">
        <f>+'SCC x Ano'!J186/'SCC x Ano'!J154-1</f>
        <v>-2.5212927489889014E-2</v>
      </c>
      <c r="K154" s="17">
        <f>+'SCC x Ano'!K186/'SCC x Ano'!K154-1</f>
        <v>0.17569459841109003</v>
      </c>
      <c r="L154" s="17">
        <f>+'SCC x Ano'!L186/'SCC x Ano'!L154-1</f>
        <v>8.6728982789935571E-2</v>
      </c>
    </row>
    <row r="155" spans="1:12" x14ac:dyDescent="0.25">
      <c r="A155" s="124" t="s">
        <v>551</v>
      </c>
      <c r="B155" s="17">
        <f>+'SCC x Ano'!B187/'SCC x Ano'!B155-1</f>
        <v>0.16034507542437093</v>
      </c>
      <c r="C155" s="17">
        <f>+'SCC x Ano'!C187/'SCC x Ano'!C155-1</f>
        <v>-0.18862238072793502</v>
      </c>
      <c r="D155" s="17">
        <f>+'SCC x Ano'!D187/'SCC x Ano'!D155-1</f>
        <v>-5.8175012671528692E-2</v>
      </c>
      <c r="E155" s="17">
        <f>+'SCC x Ano'!E187/'SCC x Ano'!E155-1</f>
        <v>-0.16409396626211059</v>
      </c>
      <c r="F155" s="17">
        <f>+'SCC x Ano'!F187/'SCC x Ano'!F155-1</f>
        <v>-1.1597145947316756E-2</v>
      </c>
      <c r="G155" s="17">
        <f>+'SCC x Ano'!G187/'SCC x Ano'!G155-1</f>
        <v>5.4150186980242321E-2</v>
      </c>
      <c r="H155" s="17">
        <f>+'SCC x Ano'!H187/'SCC x Ano'!H155-1</f>
        <v>0.10404684246212725</v>
      </c>
      <c r="I155" s="17">
        <f>+'SCC x Ano'!I187/'SCC x Ano'!I155-1</f>
        <v>0.13559428251251537</v>
      </c>
      <c r="J155" s="17">
        <f>+'SCC x Ano'!J187/'SCC x Ano'!J155-1</f>
        <v>-2.1811371894945086E-2</v>
      </c>
      <c r="K155" s="17">
        <f>+'SCC x Ano'!K187/'SCC x Ano'!K155-1</f>
        <v>2.0596826969573767E-2</v>
      </c>
      <c r="L155" s="17">
        <f>+'SCC x Ano'!L187/'SCC x Ano'!L155-1</f>
        <v>-6.9197401216999355E-3</v>
      </c>
    </row>
    <row r="156" spans="1:12" x14ac:dyDescent="0.25">
      <c r="A156" s="124" t="s">
        <v>552</v>
      </c>
      <c r="B156" s="17">
        <f>+'SCC x Ano'!B188/'SCC x Ano'!B156-1</f>
        <v>0.12453937776392077</v>
      </c>
      <c r="C156" s="17">
        <f>+'SCC x Ano'!C188/'SCC x Ano'!C156-1</f>
        <v>0.22233168363495359</v>
      </c>
      <c r="D156" s="17">
        <f>+'SCC x Ano'!D188/'SCC x Ano'!D156-1</f>
        <v>-1.2470697762088978E-2</v>
      </c>
      <c r="E156" s="17">
        <f>+'SCC x Ano'!E188/'SCC x Ano'!E156-1</f>
        <v>1.2019442948920576</v>
      </c>
      <c r="F156" s="17">
        <f>+'SCC x Ano'!F188/'SCC x Ano'!F156-1</f>
        <v>8.8788634605680095E-2</v>
      </c>
      <c r="G156" s="17">
        <f>+'SCC x Ano'!G188/'SCC x Ano'!G156-1</f>
        <v>0.19337215432110022</v>
      </c>
      <c r="H156" s="17">
        <f>+'SCC x Ano'!H188/'SCC x Ano'!H156-1</f>
        <v>0.19465593433821593</v>
      </c>
      <c r="I156" s="17">
        <f>+'SCC x Ano'!I188/'SCC x Ano'!I156-1</f>
        <v>0.11386800798251229</v>
      </c>
      <c r="J156" s="17">
        <f>+'SCC x Ano'!J188/'SCC x Ano'!J156-1</f>
        <v>0.56226425212526498</v>
      </c>
      <c r="K156" s="17">
        <f>+'SCC x Ano'!K188/'SCC x Ano'!K156-1</f>
        <v>0.15630445406705107</v>
      </c>
      <c r="L156" s="17">
        <f>+'SCC x Ano'!L188/'SCC x Ano'!L156-1</f>
        <v>5.7591753855176231E-2</v>
      </c>
    </row>
    <row r="157" spans="1:12" x14ac:dyDescent="0.25">
      <c r="A157" s="124" t="s">
        <v>553</v>
      </c>
      <c r="B157" s="17">
        <f>+'SCC x Ano'!B189/'SCC x Ano'!B157-1</f>
        <v>-2.7319247905149835E-3</v>
      </c>
      <c r="C157" s="17">
        <f>+'SCC x Ano'!C189/'SCC x Ano'!C157-1</f>
        <v>-0.66081145687810683</v>
      </c>
      <c r="D157" s="17">
        <f>+'SCC x Ano'!D189/'SCC x Ano'!D157-1</f>
        <v>0.14289986403902466</v>
      </c>
      <c r="E157" s="17">
        <f>+'SCC x Ano'!E189/'SCC x Ano'!E157-1</f>
        <v>1.4189914126298042</v>
      </c>
      <c r="F157" s="17">
        <f>+'SCC x Ano'!F189/'SCC x Ano'!F157-1</f>
        <v>0.16610714539248628</v>
      </c>
      <c r="G157" s="17">
        <f>+'SCC x Ano'!G189/'SCC x Ano'!G157-1</f>
        <v>0.19319329774781169</v>
      </c>
      <c r="H157" s="17">
        <f>+'SCC x Ano'!H189/'SCC x Ano'!H157-1</f>
        <v>-5.7831152568054711E-2</v>
      </c>
      <c r="I157" s="17">
        <f>+'SCC x Ano'!I189/'SCC x Ano'!I157-1</f>
        <v>0.12864954617862545</v>
      </c>
      <c r="J157" s="17">
        <f>+'SCC x Ano'!J189/'SCC x Ano'!J157-1</f>
        <v>-0.85651922173901573</v>
      </c>
      <c r="K157" s="17">
        <f>+'SCC x Ano'!K189/'SCC x Ano'!K157-1</f>
        <v>0.26473246816247653</v>
      </c>
      <c r="L157" s="17">
        <f>+'SCC x Ano'!L189/'SCC x Ano'!L157-1</f>
        <v>0.13696527520687662</v>
      </c>
    </row>
    <row r="158" spans="1:12" x14ac:dyDescent="0.25">
      <c r="A158" s="124" t="s">
        <v>554</v>
      </c>
      <c r="B158" s="17">
        <f>+'SCC x Ano'!B190/'SCC x Ano'!B158-1</f>
        <v>0.30094997535365087</v>
      </c>
      <c r="C158" s="17">
        <f>+'SCC x Ano'!C190/'SCC x Ano'!C158-1</f>
        <v>0.5820027771184626</v>
      </c>
      <c r="D158" s="17">
        <f>+'SCC x Ano'!D190/'SCC x Ano'!D158-1</f>
        <v>-7.9330809360796173E-2</v>
      </c>
      <c r="E158" s="17">
        <f>+'SCC x Ano'!E190/'SCC x Ano'!E158-1</f>
        <v>0.92853015053010113</v>
      </c>
      <c r="F158" s="17">
        <f>+'SCC x Ano'!F190/'SCC x Ano'!F158-1</f>
        <v>4.2676430800856702E-2</v>
      </c>
      <c r="G158" s="17">
        <f>+'SCC x Ano'!G190/'SCC x Ano'!G158-1</f>
        <v>0.18320280911999354</v>
      </c>
      <c r="H158" s="17">
        <f>+'SCC x Ano'!H190/'SCC x Ano'!H158-1</f>
        <v>0.12085419764753502</v>
      </c>
      <c r="I158" s="17">
        <f>+'SCC x Ano'!I190/'SCC x Ano'!I158-1</f>
        <v>0.37515174661305672</v>
      </c>
      <c r="J158" s="17">
        <f>+'SCC x Ano'!J190/'SCC x Ano'!J158-1</f>
        <v>-0.4102841086247041</v>
      </c>
      <c r="K158" s="17">
        <f>+'SCC x Ano'!K190/'SCC x Ano'!K158-1</f>
        <v>-2.0553174731121393E-2</v>
      </c>
      <c r="L158" s="17">
        <f>+'SCC x Ano'!L190/'SCC x Ano'!L158-1</f>
        <v>1.9918789166602391E-2</v>
      </c>
    </row>
    <row r="159" spans="1:12" x14ac:dyDescent="0.25">
      <c r="A159" s="124" t="s">
        <v>555</v>
      </c>
      <c r="B159" s="17">
        <f>+'SCC x Ano'!B191/'SCC x Ano'!B159-1</f>
        <v>0.16713687043833181</v>
      </c>
      <c r="C159" s="17">
        <f>+'SCC x Ano'!C191/'SCC x Ano'!C159-1</f>
        <v>0.22708453439612453</v>
      </c>
      <c r="D159" s="17">
        <f>+'SCC x Ano'!D191/'SCC x Ano'!D159-1</f>
        <v>7.7087073603362422E-2</v>
      </c>
      <c r="E159" s="17">
        <f>+'SCC x Ano'!E191/'SCC x Ano'!E159-1</f>
        <v>0.85014622199702039</v>
      </c>
      <c r="F159" s="17">
        <f>+'SCC x Ano'!F191/'SCC x Ano'!F159-1</f>
        <v>-7.0710801584682459E-3</v>
      </c>
      <c r="G159" s="17">
        <f>+'SCC x Ano'!G191/'SCC x Ano'!G159-1</f>
        <v>-7.3067215112850636E-2</v>
      </c>
      <c r="H159" s="17">
        <f>+'SCC x Ano'!H191/'SCC x Ano'!H159-1</f>
        <v>-3.7946931428441411E-2</v>
      </c>
      <c r="I159" s="17">
        <f>+'SCC x Ano'!I191/'SCC x Ano'!I159-1</f>
        <v>0.16089419669740002</v>
      </c>
      <c r="J159" s="17">
        <f>+'SCC x Ano'!J191/'SCC x Ano'!J159-1</f>
        <v>-0.17890096110345433</v>
      </c>
      <c r="K159" s="17">
        <f>+'SCC x Ano'!K191/'SCC x Ano'!K159-1</f>
        <v>-0.51626063840006398</v>
      </c>
      <c r="L159" s="17">
        <f>+'SCC x Ano'!L191/'SCC x Ano'!L159-1</f>
        <v>-7.8778072003294453E-2</v>
      </c>
    </row>
    <row r="160" spans="1:12" x14ac:dyDescent="0.25">
      <c r="A160" s="124" t="s">
        <v>95</v>
      </c>
      <c r="B160" s="17">
        <f>+'SCC x Ano'!B192/'SCC x Ano'!B160-1</f>
        <v>0.23058844765875963</v>
      </c>
      <c r="C160" s="17">
        <f>+'SCC x Ano'!C192/'SCC x Ano'!C160-1</f>
        <v>8.1282814766453715E-2</v>
      </c>
      <c r="D160" s="17">
        <f>+'SCC x Ano'!D192/'SCC x Ano'!D160-1</f>
        <v>5.1749172212139039E-2</v>
      </c>
      <c r="E160" s="17">
        <f>+'SCC x Ano'!E192/'SCC x Ano'!E160-1</f>
        <v>8.6727398650091603E-2</v>
      </c>
      <c r="F160" s="17">
        <f>+'SCC x Ano'!F192/'SCC x Ano'!F160-1</f>
        <v>4.239206024218789E-2</v>
      </c>
      <c r="G160" s="17">
        <f>+'SCC x Ano'!G192/'SCC x Ano'!G160-1</f>
        <v>8.4695696647953733E-2</v>
      </c>
      <c r="H160" s="17">
        <f>+'SCC x Ano'!H192/'SCC x Ano'!H160-1</f>
        <v>9.4164553546614016E-3</v>
      </c>
      <c r="I160" s="17">
        <f>+'SCC x Ano'!I192/'SCC x Ano'!I160-1</f>
        <v>0.16724238915385436</v>
      </c>
      <c r="J160" s="17">
        <f>+'SCC x Ano'!J192/'SCC x Ano'!J160-1</f>
        <v>6.4968594534306146E-2</v>
      </c>
      <c r="K160" s="17">
        <f>+'SCC x Ano'!K192/'SCC x Ano'!K160-1</f>
        <v>8.8142326707598029E-2</v>
      </c>
      <c r="L160" s="17">
        <f>+'SCC x Ano'!L192/'SCC x Ano'!L160-1</f>
        <v>6.8566349618486955E-2</v>
      </c>
    </row>
    <row r="161" spans="1:12" x14ac:dyDescent="0.25">
      <c r="A161" s="22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</row>
    <row r="162" spans="1:12" x14ac:dyDescent="0.25">
      <c r="A162" s="12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24"/>
    </row>
    <row r="163" spans="1:12" s="124" customFormat="1" x14ac:dyDescent="0.25">
      <c r="B163" s="124">
        <v>2013</v>
      </c>
      <c r="C163" s="124">
        <v>2013</v>
      </c>
      <c r="D163" s="124">
        <v>2013</v>
      </c>
      <c r="E163" s="124">
        <v>2013</v>
      </c>
      <c r="F163" s="124">
        <v>2013</v>
      </c>
      <c r="G163" s="124">
        <v>2013</v>
      </c>
      <c r="H163" s="124">
        <v>2013</v>
      </c>
      <c r="I163" s="124">
        <v>2013</v>
      </c>
      <c r="J163" s="124">
        <v>2013</v>
      </c>
      <c r="K163" s="124">
        <v>2013</v>
      </c>
      <c r="L163" s="124">
        <v>2013</v>
      </c>
    </row>
    <row r="164" spans="1:12" x14ac:dyDescent="0.25">
      <c r="A164" s="124"/>
      <c r="B164" s="1" t="s">
        <v>780</v>
      </c>
      <c r="C164" s="1" t="s">
        <v>782</v>
      </c>
      <c r="D164" s="1" t="s">
        <v>23</v>
      </c>
      <c r="E164" s="1" t="s">
        <v>787</v>
      </c>
      <c r="F164" s="1" t="s">
        <v>788</v>
      </c>
      <c r="G164" s="1" t="s">
        <v>791</v>
      </c>
      <c r="H164" s="1" t="s">
        <v>25</v>
      </c>
      <c r="I164" s="1" t="s">
        <v>24</v>
      </c>
      <c r="J164" s="1" t="s">
        <v>35</v>
      </c>
      <c r="K164" s="1" t="s">
        <v>795</v>
      </c>
      <c r="L164" s="124" t="s">
        <v>935</v>
      </c>
    </row>
    <row r="165" spans="1:12" x14ac:dyDescent="0.25">
      <c r="A165" s="124" t="s">
        <v>529</v>
      </c>
      <c r="B165" s="17">
        <f>+'SCC x Ano'!B197/'SCC x Ano'!B165-1</f>
        <v>0.21768398683157586</v>
      </c>
      <c r="C165" s="17">
        <f>+'SCC x Ano'!C197/'SCC x Ano'!C165-1</f>
        <v>-0.13225972933126173</v>
      </c>
      <c r="D165" s="17">
        <f>+'SCC x Ano'!D197/'SCC x Ano'!D165-1</f>
        <v>7.0324442970441048E-2</v>
      </c>
      <c r="E165" s="17">
        <f>+'SCC x Ano'!E197/'SCC x Ano'!E165-1</f>
        <v>3.3558636670480979E-3</v>
      </c>
      <c r="F165" s="17">
        <f>+'SCC x Ano'!F197/'SCC x Ano'!F165-1</f>
        <v>-4.386239615755716E-2</v>
      </c>
      <c r="G165" s="17">
        <f>+'SCC x Ano'!G197/'SCC x Ano'!G165-1</f>
        <v>0.12751110228346074</v>
      </c>
      <c r="H165" s="17">
        <f>+'SCC x Ano'!H197/'SCC x Ano'!H165-1</f>
        <v>3.1921086189316661E-2</v>
      </c>
      <c r="I165" s="17">
        <f>+'SCC x Ano'!I197/'SCC x Ano'!I165-1</f>
        <v>0.29197190401219442</v>
      </c>
      <c r="J165" s="17">
        <f>+'SCC x Ano'!J197/'SCC x Ano'!J165-1</f>
        <v>3.3067637124793006</v>
      </c>
      <c r="K165" s="17">
        <f>+'SCC x Ano'!K197/'SCC x Ano'!K165-1</f>
        <v>0.10715059110414638</v>
      </c>
      <c r="L165" s="17">
        <f>+'SCC x Ano'!L197/'SCC x Ano'!L165-1</f>
        <v>6.2205479487358106E-2</v>
      </c>
    </row>
    <row r="166" spans="1:12" x14ac:dyDescent="0.25">
      <c r="A166" s="124" t="s">
        <v>530</v>
      </c>
      <c r="B166" s="17">
        <f>+'SCC x Ano'!B198/'SCC x Ano'!B166-1</f>
        <v>-0.26786171765043365</v>
      </c>
      <c r="C166" s="17">
        <f>+'SCC x Ano'!C198/'SCC x Ano'!C166-1</f>
        <v>1.0450500444667949</v>
      </c>
      <c r="D166" s="17">
        <f>+'SCC x Ano'!D198/'SCC x Ano'!D166-1</f>
        <v>0.3000249426091488</v>
      </c>
      <c r="E166" s="17">
        <f>+'SCC x Ano'!E198/'SCC x Ano'!E166-1</f>
        <v>-1</v>
      </c>
      <c r="F166" s="17">
        <f>+'SCC x Ano'!F198/'SCC x Ano'!F166-1</f>
        <v>-5.8543643748509844E-2</v>
      </c>
      <c r="G166" s="17">
        <f>+'SCC x Ano'!G198/'SCC x Ano'!G166-1</f>
        <v>0.11263239737698805</v>
      </c>
      <c r="H166" s="17">
        <f>+'SCC x Ano'!H198/'SCC x Ano'!H166-1</f>
        <v>9.2550701479584774E-2</v>
      </c>
      <c r="I166" s="17">
        <f>+'SCC x Ano'!I198/'SCC x Ano'!I166-1</f>
        <v>-0.15655955253075127</v>
      </c>
      <c r="J166" s="17">
        <f>+'SCC x Ano'!J198/'SCC x Ano'!J166-1</f>
        <v>0.18690550515647852</v>
      </c>
      <c r="K166" s="17">
        <f>+'SCC x Ano'!K198/'SCC x Ano'!K166-1</f>
        <v>-0.25760451312082089</v>
      </c>
      <c r="L166" s="17">
        <f>+'SCC x Ano'!L198/'SCC x Ano'!L166-1</f>
        <v>0.1266280131561146</v>
      </c>
    </row>
    <row r="167" spans="1:12" x14ac:dyDescent="0.25">
      <c r="A167" s="124" t="s">
        <v>531</v>
      </c>
      <c r="B167" s="17">
        <f>+'SCC x Ano'!B199/'SCC x Ano'!B167-1</f>
        <v>7.9207540300339163E-2</v>
      </c>
      <c r="C167" s="17">
        <f>+'SCC x Ano'!C199/'SCC x Ano'!C167-1</f>
        <v>7.3495990761212493E-2</v>
      </c>
      <c r="D167" s="17">
        <f>+'SCC x Ano'!D199/'SCC x Ano'!D167-1</f>
        <v>-1.9589039206011627E-2</v>
      </c>
      <c r="E167" s="17">
        <f>+'SCC x Ano'!E199/'SCC x Ano'!E167-1</f>
        <v>2.0432729500184932E-2</v>
      </c>
      <c r="F167" s="17">
        <f>+'SCC x Ano'!F199/'SCC x Ano'!F167-1</f>
        <v>-0.15377281738223392</v>
      </c>
      <c r="G167" s="17">
        <f>+'SCC x Ano'!G199/'SCC x Ano'!G167-1</f>
        <v>-2.831981468652256E-2</v>
      </c>
      <c r="H167" s="17">
        <f>+'SCC x Ano'!H199/'SCC x Ano'!H167-1</f>
        <v>0.2233775379926799</v>
      </c>
      <c r="I167" s="17">
        <f>+'SCC x Ano'!I199/'SCC x Ano'!I167-1</f>
        <v>1.0149193436242205</v>
      </c>
      <c r="J167" s="17">
        <f>+'SCC x Ano'!J199/'SCC x Ano'!J167-1</f>
        <v>1.5282800309175308</v>
      </c>
      <c r="K167" s="17">
        <f>+'SCC x Ano'!K199/'SCC x Ano'!K167-1</f>
        <v>-2.4772742251555235E-2</v>
      </c>
      <c r="L167" s="17">
        <f>+'SCC x Ano'!L199/'SCC x Ano'!L167-1</f>
        <v>-2.0119764192363276E-2</v>
      </c>
    </row>
    <row r="168" spans="1:12" x14ac:dyDescent="0.25">
      <c r="A168" s="124" t="s">
        <v>532</v>
      </c>
      <c r="B168" s="17">
        <f>+'SCC x Ano'!B200/'SCC x Ano'!B168-1</f>
        <v>-0.12532067997124474</v>
      </c>
      <c r="C168" s="17">
        <f>+'SCC x Ano'!C200/'SCC x Ano'!C168-1</f>
        <v>-0.25385384291855395</v>
      </c>
      <c r="D168" s="17">
        <f>+'SCC x Ano'!D200/'SCC x Ano'!D168-1</f>
        <v>0.16242604513306946</v>
      </c>
      <c r="E168" s="17">
        <f>+'SCC x Ano'!E200/'SCC x Ano'!E168-1</f>
        <v>-0.48946601274963142</v>
      </c>
      <c r="F168" s="17">
        <f>+'SCC x Ano'!F200/'SCC x Ano'!F168-1</f>
        <v>-9.4601586153046147E-2</v>
      </c>
      <c r="G168" s="17">
        <f>+'SCC x Ano'!G200/'SCC x Ano'!G168-1</f>
        <v>-3.2061516005330803E-2</v>
      </c>
      <c r="H168" s="17">
        <f>+'SCC x Ano'!H200/'SCC x Ano'!H168-1</f>
        <v>0.26637407889325693</v>
      </c>
      <c r="I168" s="17">
        <f>+'SCC x Ano'!I200/'SCC x Ano'!I168-1</f>
        <v>-9.4424144540525945E-2</v>
      </c>
      <c r="J168" s="17">
        <f>+'SCC x Ano'!J200/'SCC x Ano'!J168-1</f>
        <v>-7.6546381597244695E-2</v>
      </c>
      <c r="K168" s="17">
        <f>+'SCC x Ano'!K200/'SCC x Ano'!K168-1</f>
        <v>-0.10720728875524943</v>
      </c>
      <c r="L168" s="17">
        <f>+'SCC x Ano'!L200/'SCC x Ano'!L168-1</f>
        <v>5.9538384472031414E-2</v>
      </c>
    </row>
    <row r="169" spans="1:12" x14ac:dyDescent="0.25">
      <c r="A169" s="124" t="s">
        <v>533</v>
      </c>
      <c r="B169" s="17">
        <f>+'SCC x Ano'!B201/'SCC x Ano'!B169-1</f>
        <v>0.51695180482035918</v>
      </c>
      <c r="C169" s="17">
        <f>+'SCC x Ano'!C201/'SCC x Ano'!C169-1</f>
        <v>0.23637207689324891</v>
      </c>
      <c r="D169" s="17">
        <f>+'SCC x Ano'!D201/'SCC x Ano'!D169-1</f>
        <v>-2.8993874241666884E-2</v>
      </c>
      <c r="E169" s="17">
        <f>+'SCC x Ano'!E201/'SCC x Ano'!E169-1</f>
        <v>1.1441799564562816E-2</v>
      </c>
      <c r="F169" s="17">
        <f>+'SCC x Ano'!F201/'SCC x Ano'!F169-1</f>
        <v>-3.7564795799441164E-2</v>
      </c>
      <c r="G169" s="17">
        <f>+'SCC x Ano'!G201/'SCC x Ano'!G169-1</f>
        <v>9.6432968945544539E-2</v>
      </c>
      <c r="H169" s="17">
        <f>+'SCC x Ano'!H201/'SCC x Ano'!H169-1</f>
        <v>0.20109334868815276</v>
      </c>
      <c r="I169" s="17">
        <f>+'SCC x Ano'!I201/'SCC x Ano'!I169-1</f>
        <v>0.34245857245143063</v>
      </c>
      <c r="J169" s="17">
        <f>+'SCC x Ano'!J201/'SCC x Ano'!J169-1</f>
        <v>0.19601271672408105</v>
      </c>
      <c r="K169" s="17">
        <f>+'SCC x Ano'!K201/'SCC x Ano'!K169-1</f>
        <v>3.0827825510115536E-2</v>
      </c>
      <c r="L169" s="17">
        <f>+'SCC x Ano'!L201/'SCC x Ano'!L169-1</f>
        <v>3.350200386819413E-2</v>
      </c>
    </row>
    <row r="170" spans="1:12" x14ac:dyDescent="0.25">
      <c r="A170" s="124" t="s">
        <v>534</v>
      </c>
      <c r="B170" s="17">
        <f>+'SCC x Ano'!B202/'SCC x Ano'!B170-1</f>
        <v>-5.5848489745942587E-2</v>
      </c>
      <c r="C170" s="17">
        <f>+'SCC x Ano'!C202/'SCC x Ano'!C170-1</f>
        <v>2.6719928795652597</v>
      </c>
      <c r="D170" s="17">
        <f>+'SCC x Ano'!D202/'SCC x Ano'!D170-1</f>
        <v>3.9695085036836941E-2</v>
      </c>
      <c r="E170" s="17" t="e">
        <f>+'SCC x Ano'!E202/'SCC x Ano'!E170-1</f>
        <v>#DIV/0!</v>
      </c>
      <c r="F170" s="17">
        <f>+'SCC x Ano'!F202/'SCC x Ano'!F170-1</f>
        <v>0.2626093228740809</v>
      </c>
      <c r="G170" s="17">
        <f>+'SCC x Ano'!G202/'SCC x Ano'!G170-1</f>
        <v>8.8333369166690545E-2</v>
      </c>
      <c r="H170" s="17">
        <f>+'SCC x Ano'!H202/'SCC x Ano'!H170-1</f>
        <v>1.5507647670727049</v>
      </c>
      <c r="I170" s="17">
        <f>+'SCC x Ano'!I202/'SCC x Ano'!I170-1</f>
        <v>-0.12854949032557916</v>
      </c>
      <c r="J170" s="17">
        <f>+'SCC x Ano'!J202/'SCC x Ano'!J170-1</f>
        <v>2.8816472732675846E-2</v>
      </c>
      <c r="K170" s="17">
        <f>+'SCC x Ano'!K202/'SCC x Ano'!K170-1</f>
        <v>-1.278325447544193E-2</v>
      </c>
      <c r="L170" s="17">
        <f>+'SCC x Ano'!L202/'SCC x Ano'!L170-1</f>
        <v>0.11603569894801979</v>
      </c>
    </row>
    <row r="171" spans="1:12" x14ac:dyDescent="0.25">
      <c r="A171" s="124" t="s">
        <v>535</v>
      </c>
      <c r="B171" s="17">
        <f>+'SCC x Ano'!B203/'SCC x Ano'!B171-1</f>
        <v>-0.11173174220071169</v>
      </c>
      <c r="C171" s="17">
        <f>+'SCC x Ano'!C203/'SCC x Ano'!C171-1</f>
        <v>-9.1211403779937306E-2</v>
      </c>
      <c r="D171" s="17">
        <f>+'SCC x Ano'!D203/'SCC x Ano'!D171-1</f>
        <v>2.9526805674248591E-2</v>
      </c>
      <c r="E171" s="17" t="e">
        <f>+'SCC x Ano'!E203/'SCC x Ano'!E171-1</f>
        <v>#DIV/0!</v>
      </c>
      <c r="F171" s="17">
        <f>+'SCC x Ano'!F203/'SCC x Ano'!F171-1</f>
        <v>0.23786599847816881</v>
      </c>
      <c r="G171" s="17">
        <f>+'SCC x Ano'!G203/'SCC x Ano'!G171-1</f>
        <v>0.2838986402710133</v>
      </c>
      <c r="H171" s="17">
        <f>+'SCC x Ano'!H203/'SCC x Ano'!H171-1</f>
        <v>0.2682725444403431</v>
      </c>
      <c r="I171" s="17">
        <f>+'SCC x Ano'!I203/'SCC x Ano'!I171-1</f>
        <v>7.4807503358404803E-2</v>
      </c>
      <c r="J171" s="17" t="e">
        <f>+'SCC x Ano'!J203/'SCC x Ano'!J171-1</f>
        <v>#DIV/0!</v>
      </c>
      <c r="K171" s="17">
        <f>+'SCC x Ano'!K203/'SCC x Ano'!K171-1</f>
        <v>-0.20680466493427574</v>
      </c>
      <c r="L171" s="17">
        <f>+'SCC x Ano'!L203/'SCC x Ano'!L171-1</f>
        <v>7.0000767953578791E-2</v>
      </c>
    </row>
    <row r="172" spans="1:12" x14ac:dyDescent="0.25">
      <c r="A172" s="124" t="s">
        <v>536</v>
      </c>
      <c r="B172" s="17">
        <f>+'SCC x Ano'!B204/'SCC x Ano'!B172-1</f>
        <v>0.4682945374444798</v>
      </c>
      <c r="C172" s="17">
        <f>+'SCC x Ano'!C204/'SCC x Ano'!C172-1</f>
        <v>0.19038390405111572</v>
      </c>
      <c r="D172" s="17">
        <f>+'SCC x Ano'!D204/'SCC x Ano'!D172-1</f>
        <v>5.2330642019569718E-2</v>
      </c>
      <c r="E172" s="17">
        <f>+'SCC x Ano'!E204/'SCC x Ano'!E172-1</f>
        <v>1.5955393563524729</v>
      </c>
      <c r="F172" s="17">
        <f>+'SCC x Ano'!F204/'SCC x Ano'!F172-1</f>
        <v>-1.5987849880312988E-2</v>
      </c>
      <c r="G172" s="17">
        <f>+'SCC x Ano'!G204/'SCC x Ano'!G172-1</f>
        <v>0.1346177706282472</v>
      </c>
      <c r="H172" s="17">
        <f>+'SCC x Ano'!H204/'SCC x Ano'!H172-1</f>
        <v>0.42126348366064881</v>
      </c>
      <c r="I172" s="17">
        <f>+'SCC x Ano'!I204/'SCC x Ano'!I172-1</f>
        <v>-6.2625669199240841E-2</v>
      </c>
      <c r="J172" s="17">
        <f>+'SCC x Ano'!J204/'SCC x Ano'!J172-1</f>
        <v>3.198852914297512E-2</v>
      </c>
      <c r="K172" s="17">
        <f>+'SCC x Ano'!K204/'SCC x Ano'!K172-1</f>
        <v>-9.5390524363232032E-2</v>
      </c>
      <c r="L172" s="17">
        <f>+'SCC x Ano'!L204/'SCC x Ano'!L172-1</f>
        <v>4.7151487746079024E-2</v>
      </c>
    </row>
    <row r="173" spans="1:12" x14ac:dyDescent="0.25">
      <c r="A173" s="124" t="s">
        <v>537</v>
      </c>
      <c r="B173" s="17">
        <f>+'SCC x Ano'!B205/'SCC x Ano'!B173-1</f>
        <v>0.2359918595450734</v>
      </c>
      <c r="C173" s="17">
        <f>+'SCC x Ano'!C205/'SCC x Ano'!C173-1</f>
        <v>-3.0429288665033805E-2</v>
      </c>
      <c r="D173" s="17">
        <f>+'SCC x Ano'!D205/'SCC x Ano'!D173-1</f>
        <v>0.12396210951586895</v>
      </c>
      <c r="E173" s="17">
        <f>+'SCC x Ano'!E205/'SCC x Ano'!E173-1</f>
        <v>0.41500740512644296</v>
      </c>
      <c r="F173" s="17">
        <f>+'SCC x Ano'!F205/'SCC x Ano'!F173-1</f>
        <v>5.8199665195089567E-2</v>
      </c>
      <c r="G173" s="17">
        <f>+'SCC x Ano'!G205/'SCC x Ano'!G173-1</f>
        <v>0.19755444885737528</v>
      </c>
      <c r="H173" s="17">
        <f>+'SCC x Ano'!H205/'SCC x Ano'!H173-1</f>
        <v>0.21700991171625894</v>
      </c>
      <c r="I173" s="17">
        <f>+'SCC x Ano'!I205/'SCC x Ano'!I173-1</f>
        <v>6.3776897992116277E-2</v>
      </c>
      <c r="J173" s="17">
        <f>+'SCC x Ano'!J205/'SCC x Ano'!J173-1</f>
        <v>0.90539220601165393</v>
      </c>
      <c r="K173" s="17">
        <f>+'SCC x Ano'!K205/'SCC x Ano'!K173-1</f>
        <v>0.44556154814070559</v>
      </c>
      <c r="L173" s="17">
        <f>+'SCC x Ano'!L205/'SCC x Ano'!L173-1</f>
        <v>0.17123293652464078</v>
      </c>
    </row>
    <row r="174" spans="1:12" x14ac:dyDescent="0.25">
      <c r="A174" s="124" t="s">
        <v>538</v>
      </c>
      <c r="B174" s="17">
        <f>+'SCC x Ano'!B206/'SCC x Ano'!B174-1</f>
        <v>0.26438579975971721</v>
      </c>
      <c r="C174" s="17">
        <f>+'SCC x Ano'!C206/'SCC x Ano'!C174-1</f>
        <v>0.18214108269208218</v>
      </c>
      <c r="D174" s="17">
        <f>+'SCC x Ano'!D206/'SCC x Ano'!D174-1</f>
        <v>7.0673167477045551E-2</v>
      </c>
      <c r="E174" s="17">
        <f>+'SCC x Ano'!E206/'SCC x Ano'!E174-1</f>
        <v>0.90746982417927469</v>
      </c>
      <c r="F174" s="17">
        <f>+'SCC x Ano'!F206/'SCC x Ano'!F174-1</f>
        <v>-9.0820307274441792E-3</v>
      </c>
      <c r="G174" s="17">
        <f>+'SCC x Ano'!G206/'SCC x Ano'!G174-1</f>
        <v>6.0174169499086494E-2</v>
      </c>
      <c r="H174" s="17">
        <f>+'SCC x Ano'!H206/'SCC x Ano'!H174-1</f>
        <v>0.22255326313341395</v>
      </c>
      <c r="I174" s="17">
        <f>+'SCC x Ano'!I206/'SCC x Ano'!I174-1</f>
        <v>3.7893149785907632E-2</v>
      </c>
      <c r="J174" s="17">
        <f>+'SCC x Ano'!J206/'SCC x Ano'!J174-1</f>
        <v>-0.90828929404286529</v>
      </c>
      <c r="K174" s="17">
        <f>+'SCC x Ano'!K206/'SCC x Ano'!K174-1</f>
        <v>5.9507772834961115E-2</v>
      </c>
      <c r="L174" s="17">
        <f>+'SCC x Ano'!L206/'SCC x Ano'!L174-1</f>
        <v>6.6558450754804488E-2</v>
      </c>
    </row>
    <row r="175" spans="1:12" x14ac:dyDescent="0.25">
      <c r="A175" s="124" t="s">
        <v>539</v>
      </c>
      <c r="B175" s="17">
        <f>+'SCC x Ano'!B207/'SCC x Ano'!B175-1</f>
        <v>0.12897386966287527</v>
      </c>
      <c r="C175" s="17">
        <f>+'SCC x Ano'!C207/'SCC x Ano'!C175-1</f>
        <v>0.33680416015212611</v>
      </c>
      <c r="D175" s="17">
        <f>+'SCC x Ano'!D207/'SCC x Ano'!D175-1</f>
        <v>-0.12015340817826248</v>
      </c>
      <c r="E175" s="17">
        <f>+'SCC x Ano'!E207/'SCC x Ano'!E175-1</f>
        <v>0.37390214525499821</v>
      </c>
      <c r="F175" s="17">
        <f>+'SCC x Ano'!F207/'SCC x Ano'!F175-1</f>
        <v>2.32631801861094E-2</v>
      </c>
      <c r="G175" s="17">
        <f>+'SCC x Ano'!G207/'SCC x Ano'!G175-1</f>
        <v>0.13072744637430245</v>
      </c>
      <c r="H175" s="17">
        <f>+'SCC x Ano'!H207/'SCC x Ano'!H175-1</f>
        <v>0.15261609163142009</v>
      </c>
      <c r="I175" s="17">
        <f>+'SCC x Ano'!I207/'SCC x Ano'!I175-1</f>
        <v>0.13816604013814882</v>
      </c>
      <c r="J175" s="17">
        <f>+'SCC x Ano'!J207/'SCC x Ano'!J175-1</f>
        <v>0.10529256069283455</v>
      </c>
      <c r="K175" s="17">
        <f>+'SCC x Ano'!K207/'SCC x Ano'!K175-1</f>
        <v>-8.4809217404128168E-3</v>
      </c>
      <c r="L175" s="17">
        <f>+'SCC x Ano'!L207/'SCC x Ano'!L175-1</f>
        <v>-4.6446011224000938E-2</v>
      </c>
    </row>
    <row r="176" spans="1:12" x14ac:dyDescent="0.25">
      <c r="A176" s="124" t="s">
        <v>540</v>
      </c>
      <c r="B176" s="17">
        <f>+'SCC x Ano'!B208/'SCC x Ano'!B176-1</f>
        <v>0.16219520903304163</v>
      </c>
      <c r="C176" s="17">
        <f>+'SCC x Ano'!C208/'SCC x Ano'!C176-1</f>
        <v>-0.57853352661211055</v>
      </c>
      <c r="D176" s="17">
        <f>+'SCC x Ano'!D208/'SCC x Ano'!D176-1</f>
        <v>3.0045490914154538E-2</v>
      </c>
      <c r="E176" s="17">
        <f>+'SCC x Ano'!E208/'SCC x Ano'!E176-1</f>
        <v>1.7264300705543967E-3</v>
      </c>
      <c r="F176" s="17">
        <f>+'SCC x Ano'!F208/'SCC x Ano'!F176-1</f>
        <v>3.1930493048963893E-2</v>
      </c>
      <c r="G176" s="17">
        <f>+'SCC x Ano'!G208/'SCC x Ano'!G176-1</f>
        <v>0.36018516370281461</v>
      </c>
      <c r="H176" s="17">
        <f>+'SCC x Ano'!H208/'SCC x Ano'!H176-1</f>
        <v>0.25921412760003282</v>
      </c>
      <c r="I176" s="17">
        <f>+'SCC x Ano'!I208/'SCC x Ano'!I176-1</f>
        <v>0.37037970150354504</v>
      </c>
      <c r="J176" s="17">
        <f>+'SCC x Ano'!J208/'SCC x Ano'!J176-1</f>
        <v>-1</v>
      </c>
      <c r="K176" s="17">
        <f>+'SCC x Ano'!K208/'SCC x Ano'!K176-1</f>
        <v>0.32038916406806828</v>
      </c>
      <c r="L176" s="17">
        <f>+'SCC x Ano'!L208/'SCC x Ano'!L176-1</f>
        <v>3.9749279859184972E-2</v>
      </c>
    </row>
    <row r="177" spans="1:12" x14ac:dyDescent="0.25">
      <c r="A177" s="124" t="s">
        <v>541</v>
      </c>
      <c r="B177" s="17">
        <f>+'SCC x Ano'!B209/'SCC x Ano'!B177-1</f>
        <v>-0.79520875920036582</v>
      </c>
      <c r="C177" s="17">
        <f>+'SCC x Ano'!C209/'SCC x Ano'!C177-1</f>
        <v>0.1136713647978933</v>
      </c>
      <c r="D177" s="17">
        <f>+'SCC x Ano'!D209/'SCC x Ano'!D177-1</f>
        <v>5.8787990319181471E-2</v>
      </c>
      <c r="E177" s="17">
        <f>+'SCC x Ano'!E209/'SCC x Ano'!E177-1</f>
        <v>1.8811046798136331</v>
      </c>
      <c r="F177" s="17">
        <f>+'SCC x Ano'!F209/'SCC x Ano'!F177-1</f>
        <v>0.16304352595107785</v>
      </c>
      <c r="G177" s="17">
        <f>+'SCC x Ano'!G209/'SCC x Ano'!G177-1</f>
        <v>0.60704113009838334</v>
      </c>
      <c r="H177" s="17">
        <f>+'SCC x Ano'!H209/'SCC x Ano'!H177-1</f>
        <v>0.20395600294871397</v>
      </c>
      <c r="I177" s="17">
        <f>+'SCC x Ano'!I209/'SCC x Ano'!I177-1</f>
        <v>-3.6574602790434563E-2</v>
      </c>
      <c r="J177" s="17">
        <f>+'SCC x Ano'!J209/'SCC x Ano'!J177-1</f>
        <v>0.62082581779683155</v>
      </c>
      <c r="K177" s="17">
        <f>+'SCC x Ano'!K209/'SCC x Ano'!K177-1</f>
        <v>9.7371774317484894E-2</v>
      </c>
      <c r="L177" s="17">
        <f>+'SCC x Ano'!L209/'SCC x Ano'!L177-1</f>
        <v>-4.2091296123715205E-2</v>
      </c>
    </row>
    <row r="178" spans="1:12" x14ac:dyDescent="0.25">
      <c r="A178" s="124" t="s">
        <v>542</v>
      </c>
      <c r="B178" s="17">
        <f>+'SCC x Ano'!B210/'SCC x Ano'!B178-1</f>
        <v>0.24797771140404623</v>
      </c>
      <c r="C178" s="17">
        <f>+'SCC x Ano'!C210/'SCC x Ano'!C178-1</f>
        <v>0.43656927084840058</v>
      </c>
      <c r="D178" s="17">
        <f>+'SCC x Ano'!D210/'SCC x Ano'!D178-1</f>
        <v>1.3663294321477615E-2</v>
      </c>
      <c r="E178" s="17">
        <f>+'SCC x Ano'!E210/'SCC x Ano'!E178-1</f>
        <v>1.3580755943204412</v>
      </c>
      <c r="F178" s="17">
        <f>+'SCC x Ano'!F210/'SCC x Ano'!F178-1</f>
        <v>-0.23064153414105981</v>
      </c>
      <c r="G178" s="17">
        <f>+'SCC x Ano'!G210/'SCC x Ano'!G178-1</f>
        <v>9.3470143723564325E-2</v>
      </c>
      <c r="H178" s="17">
        <f>+'SCC x Ano'!H210/'SCC x Ano'!H178-1</f>
        <v>0.26725415559539112</v>
      </c>
      <c r="I178" s="17">
        <f>+'SCC x Ano'!I210/'SCC x Ano'!I178-1</f>
        <v>0.29374796834811989</v>
      </c>
      <c r="J178" s="17">
        <f>+'SCC x Ano'!J210/'SCC x Ano'!J178-1</f>
        <v>0.24744477759165617</v>
      </c>
      <c r="K178" s="17">
        <f>+'SCC x Ano'!K210/'SCC x Ano'!K178-1</f>
        <v>-0.12347701294376057</v>
      </c>
      <c r="L178" s="17">
        <f>+'SCC x Ano'!L210/'SCC x Ano'!L178-1</f>
        <v>-2.174801988638575E-2</v>
      </c>
    </row>
    <row r="179" spans="1:12" x14ac:dyDescent="0.25">
      <c r="A179" s="124" t="s">
        <v>543</v>
      </c>
      <c r="B179" s="17">
        <f>+'SCC x Ano'!B211/'SCC x Ano'!B179-1</f>
        <v>0.46166075066093648</v>
      </c>
      <c r="C179" s="17">
        <f>+'SCC x Ano'!C211/'SCC x Ano'!C179-1</f>
        <v>0.51289493160710764</v>
      </c>
      <c r="D179" s="17">
        <f>+'SCC x Ano'!D211/'SCC x Ano'!D179-1</f>
        <v>3.578227854392324E-2</v>
      </c>
      <c r="E179" s="17">
        <f>+'SCC x Ano'!E211/'SCC x Ano'!E179-1</f>
        <v>-0.20031338584067804</v>
      </c>
      <c r="F179" s="17">
        <f>+'SCC x Ano'!F211/'SCC x Ano'!F179-1</f>
        <v>8.0691924298659456E-2</v>
      </c>
      <c r="G179" s="17">
        <f>+'SCC x Ano'!G211/'SCC x Ano'!G179-1</f>
        <v>2.2493755875601762E-2</v>
      </c>
      <c r="H179" s="17">
        <f>+'SCC x Ano'!H211/'SCC x Ano'!H179-1</f>
        <v>3.3888378939790575E-2</v>
      </c>
      <c r="I179" s="17">
        <f>+'SCC x Ano'!I211/'SCC x Ano'!I179-1</f>
        <v>-0.12545599850655653</v>
      </c>
      <c r="J179" s="17">
        <f>+'SCC x Ano'!J211/'SCC x Ano'!J179-1</f>
        <v>7.8413710392634783E-2</v>
      </c>
      <c r="K179" s="17">
        <f>+'SCC x Ano'!K211/'SCC x Ano'!K179-1</f>
        <v>7.9698148609554931E-2</v>
      </c>
      <c r="L179" s="17">
        <f>+'SCC x Ano'!L211/'SCC x Ano'!L179-1</f>
        <v>9.1966198185615688E-2</v>
      </c>
    </row>
    <row r="180" spans="1:12" x14ac:dyDescent="0.25">
      <c r="A180" s="124" t="s">
        <v>544</v>
      </c>
      <c r="B180" s="17">
        <f>+'SCC x Ano'!B212/'SCC x Ano'!B180-1</f>
        <v>0.17764797126663234</v>
      </c>
      <c r="C180" s="17">
        <f>+'SCC x Ano'!C212/'SCC x Ano'!C180-1</f>
        <v>0.30032976339053619</v>
      </c>
      <c r="D180" s="17">
        <f>+'SCC x Ano'!D212/'SCC x Ano'!D180-1</f>
        <v>1.3488933851887541E-2</v>
      </c>
      <c r="E180" s="17">
        <f>+'SCC x Ano'!E212/'SCC x Ano'!E180-1</f>
        <v>0.21767019332638116</v>
      </c>
      <c r="F180" s="17">
        <f>+'SCC x Ano'!F212/'SCC x Ano'!F180-1</f>
        <v>-4.9202133385760294E-2</v>
      </c>
      <c r="G180" s="17">
        <f>+'SCC x Ano'!G212/'SCC x Ano'!G180-1</f>
        <v>0.14040443525015922</v>
      </c>
      <c r="H180" s="17">
        <f>+'SCC x Ano'!H212/'SCC x Ano'!H180-1</f>
        <v>0.13503905168014008</v>
      </c>
      <c r="I180" s="17">
        <f>+'SCC x Ano'!I212/'SCC x Ano'!I180-1</f>
        <v>5.6189101391609153E-2</v>
      </c>
      <c r="J180" s="17">
        <f>+'SCC x Ano'!J212/'SCC x Ano'!J180-1</f>
        <v>-1.345744160554474E-2</v>
      </c>
      <c r="K180" s="17">
        <f>+'SCC x Ano'!K212/'SCC x Ano'!K180-1</f>
        <v>-5.5450216410893649E-2</v>
      </c>
      <c r="L180" s="17">
        <f>+'SCC x Ano'!L212/'SCC x Ano'!L180-1</f>
        <v>1.634157206924014E-2</v>
      </c>
    </row>
    <row r="181" spans="1:12" x14ac:dyDescent="0.25">
      <c r="A181" s="124" t="s">
        <v>545</v>
      </c>
      <c r="B181" s="17">
        <f>+'SCC x Ano'!B213/'SCC x Ano'!B181-1</f>
        <v>-6.6745911991058393E-2</v>
      </c>
      <c r="C181" s="17">
        <f>+'SCC x Ano'!C213/'SCC x Ano'!C181-1</f>
        <v>-4.5703239910763527E-2</v>
      </c>
      <c r="D181" s="17">
        <f>+'SCC x Ano'!D213/'SCC x Ano'!D181-1</f>
        <v>3.0727575379355443E-2</v>
      </c>
      <c r="E181" s="17">
        <f>+'SCC x Ano'!E213/'SCC x Ano'!E181-1</f>
        <v>0.1810108957683314</v>
      </c>
      <c r="F181" s="17">
        <f>+'SCC x Ano'!F213/'SCC x Ano'!F181-1</f>
        <v>-1.8259653890030147E-2</v>
      </c>
      <c r="G181" s="17">
        <f>+'SCC x Ano'!G213/'SCC x Ano'!G181-1</f>
        <v>9.5361894587696616E-2</v>
      </c>
      <c r="H181" s="17">
        <f>+'SCC x Ano'!H213/'SCC x Ano'!H181-1</f>
        <v>0.15896129853316632</v>
      </c>
      <c r="I181" s="17">
        <f>+'SCC x Ano'!I213/'SCC x Ano'!I181-1</f>
        <v>0.11688067428990778</v>
      </c>
      <c r="J181" s="17">
        <f>+'SCC x Ano'!J213/'SCC x Ano'!J181-1</f>
        <v>-0.12917192090536478</v>
      </c>
      <c r="K181" s="17">
        <f>+'SCC x Ano'!K213/'SCC x Ano'!K181-1</f>
        <v>8.1307094431887661E-2</v>
      </c>
      <c r="L181" s="17">
        <f>+'SCC x Ano'!L213/'SCC x Ano'!L181-1</f>
        <v>1.506521053558485E-2</v>
      </c>
    </row>
    <row r="182" spans="1:12" x14ac:dyDescent="0.25">
      <c r="A182" s="124" t="s">
        <v>546</v>
      </c>
      <c r="B182" s="17">
        <f>+'SCC x Ano'!B214/'SCC x Ano'!B182-1</f>
        <v>0.18111684840173625</v>
      </c>
      <c r="C182" s="17">
        <f>+'SCC x Ano'!C214/'SCC x Ano'!C182-1</f>
        <v>0.62886557794386477</v>
      </c>
      <c r="D182" s="17">
        <f>+'SCC x Ano'!D214/'SCC x Ano'!D182-1</f>
        <v>4.5856411237025885E-2</v>
      </c>
      <c r="E182" s="17">
        <f>+'SCC x Ano'!E214/'SCC x Ano'!E182-1</f>
        <v>1.1586616256379765</v>
      </c>
      <c r="F182" s="17">
        <f>+'SCC x Ano'!F214/'SCC x Ano'!F182-1</f>
        <v>-1.5749626094476721E-3</v>
      </c>
      <c r="G182" s="17">
        <f>+'SCC x Ano'!G214/'SCC x Ano'!G182-1</f>
        <v>0.20432935552265286</v>
      </c>
      <c r="H182" s="17">
        <f>+'SCC x Ano'!H214/'SCC x Ano'!H182-1</f>
        <v>0.1739778525167377</v>
      </c>
      <c r="I182" s="17">
        <f>+'SCC x Ano'!I214/'SCC x Ano'!I182-1</f>
        <v>0.13571632906063402</v>
      </c>
      <c r="J182" s="17">
        <f>+'SCC x Ano'!J214/'SCC x Ano'!J182-1</f>
        <v>1.1431735090427608E-2</v>
      </c>
      <c r="K182" s="17">
        <f>+'SCC x Ano'!K214/'SCC x Ano'!K182-1</f>
        <v>0.11200653327556886</v>
      </c>
      <c r="L182" s="17">
        <f>+'SCC x Ano'!L214/'SCC x Ano'!L182-1</f>
        <v>6.8562516214037306E-2</v>
      </c>
    </row>
    <row r="183" spans="1:12" x14ac:dyDescent="0.25">
      <c r="A183" s="124" t="s">
        <v>547</v>
      </c>
      <c r="B183" s="17">
        <f>+'SCC x Ano'!B215/'SCC x Ano'!B183-1</f>
        <v>-1.3430646185751738E-2</v>
      </c>
      <c r="C183" s="17">
        <f>+'SCC x Ano'!C215/'SCC x Ano'!C183-1</f>
        <v>0.15256685773742151</v>
      </c>
      <c r="D183" s="17">
        <f>+'SCC x Ano'!D215/'SCC x Ano'!D183-1</f>
        <v>-6.3332308040853991E-2</v>
      </c>
      <c r="E183" s="17">
        <f>+'SCC x Ano'!E215/'SCC x Ano'!E183-1</f>
        <v>5.158021034520166E-2</v>
      </c>
      <c r="F183" s="17">
        <f>+'SCC x Ano'!F215/'SCC x Ano'!F183-1</f>
        <v>-8.2366433774726744E-2</v>
      </c>
      <c r="G183" s="17">
        <f>+'SCC x Ano'!G215/'SCC x Ano'!G183-1</f>
        <v>0.11155155403870975</v>
      </c>
      <c r="H183" s="17">
        <f>+'SCC x Ano'!H215/'SCC x Ano'!H183-1</f>
        <v>0.33187645563804891</v>
      </c>
      <c r="I183" s="17">
        <f>+'SCC x Ano'!I215/'SCC x Ano'!I183-1</f>
        <v>6.9514794165144167E-2</v>
      </c>
      <c r="J183" s="17">
        <f>+'SCC x Ano'!J215/'SCC x Ano'!J183-1</f>
        <v>9.5608405897840143E-5</v>
      </c>
      <c r="K183" s="17">
        <f>+'SCC x Ano'!K215/'SCC x Ano'!K183-1</f>
        <v>7.1102153148418834E-2</v>
      </c>
      <c r="L183" s="17">
        <f>+'SCC x Ano'!L215/'SCC x Ano'!L183-1</f>
        <v>-4.1898916102153794E-2</v>
      </c>
    </row>
    <row r="184" spans="1:12" x14ac:dyDescent="0.25">
      <c r="A184" s="124" t="s">
        <v>548</v>
      </c>
      <c r="B184" s="17">
        <f>+'SCC x Ano'!B216/'SCC x Ano'!B184-1</f>
        <v>-3.8265668704488331E-2</v>
      </c>
      <c r="C184" s="17">
        <f>+'SCC x Ano'!C216/'SCC x Ano'!C184-1</f>
        <v>6.3592690534892471E-2</v>
      </c>
      <c r="D184" s="17">
        <f>+'SCC x Ano'!D216/'SCC x Ano'!D184-1</f>
        <v>-4.5262165607615312E-2</v>
      </c>
      <c r="E184" s="17">
        <f>+'SCC x Ano'!E216/'SCC x Ano'!E184-1</f>
        <v>0.43636023389267509</v>
      </c>
      <c r="F184" s="17">
        <f>+'SCC x Ano'!F216/'SCC x Ano'!F184-1</f>
        <v>-7.5181661787134924E-2</v>
      </c>
      <c r="G184" s="17">
        <f>+'SCC x Ano'!G216/'SCC x Ano'!G184-1</f>
        <v>2.1871740865925915E-2</v>
      </c>
      <c r="H184" s="17">
        <f>+'SCC x Ano'!H216/'SCC x Ano'!H184-1</f>
        <v>0.14979832493981426</v>
      </c>
      <c r="I184" s="17">
        <f>+'SCC x Ano'!I216/'SCC x Ano'!I184-1</f>
        <v>0.38410010542002593</v>
      </c>
      <c r="J184" s="17">
        <f>+'SCC x Ano'!J216/'SCC x Ano'!J184-1</f>
        <v>-2.044862920174062E-2</v>
      </c>
      <c r="K184" s="17">
        <f>+'SCC x Ano'!K216/'SCC x Ano'!K184-1</f>
        <v>2.9550680775332516E-2</v>
      </c>
      <c r="L184" s="17">
        <f>+'SCC x Ano'!L216/'SCC x Ano'!L184-1</f>
        <v>-5.1882949936844502E-3</v>
      </c>
    </row>
    <row r="185" spans="1:12" x14ac:dyDescent="0.25">
      <c r="A185" s="124" t="s">
        <v>549</v>
      </c>
      <c r="B185" s="17">
        <f>+'SCC x Ano'!B217/'SCC x Ano'!B185-1</f>
        <v>0.15262534559562346</v>
      </c>
      <c r="C185" s="17">
        <f>+'SCC x Ano'!C217/'SCC x Ano'!C185-1</f>
        <v>-6.0988043959178673E-2</v>
      </c>
      <c r="D185" s="17">
        <f>+'SCC x Ano'!D217/'SCC x Ano'!D185-1</f>
        <v>5.3584191430893879E-2</v>
      </c>
      <c r="E185" s="17">
        <f>+'SCC x Ano'!E217/'SCC x Ano'!E185-1</f>
        <v>0.33826292123338253</v>
      </c>
      <c r="F185" s="17">
        <f>+'SCC x Ano'!F217/'SCC x Ano'!F185-1</f>
        <v>-3.0274825487232815E-2</v>
      </c>
      <c r="G185" s="17">
        <f>+'SCC x Ano'!G217/'SCC x Ano'!G185-1</f>
        <v>-1.4187845764997875E-2</v>
      </c>
      <c r="H185" s="17">
        <f>+'SCC x Ano'!H217/'SCC x Ano'!H185-1</f>
        <v>0.14645690645840914</v>
      </c>
      <c r="I185" s="17">
        <f>+'SCC x Ano'!I217/'SCC x Ano'!I185-1</f>
        <v>0.33501174241822174</v>
      </c>
      <c r="J185" s="17">
        <f>+'SCC x Ano'!J217/'SCC x Ano'!J185-1</f>
        <v>0.37289160626912721</v>
      </c>
      <c r="K185" s="17">
        <f>+'SCC x Ano'!K217/'SCC x Ano'!K185-1</f>
        <v>-0.10097289434934364</v>
      </c>
      <c r="L185" s="17">
        <f>+'SCC x Ano'!L217/'SCC x Ano'!L185-1</f>
        <v>2.585705746331457E-2</v>
      </c>
    </row>
    <row r="186" spans="1:12" x14ac:dyDescent="0.25">
      <c r="A186" s="124" t="s">
        <v>550</v>
      </c>
      <c r="B186" s="17">
        <f>+'SCC x Ano'!B218/'SCC x Ano'!B186-1</f>
        <v>4.2101837181864443E-2</v>
      </c>
      <c r="C186" s="17">
        <f>+'SCC x Ano'!C218/'SCC x Ano'!C186-1</f>
        <v>0.10302356343230068</v>
      </c>
      <c r="D186" s="17">
        <f>+'SCC x Ano'!D218/'SCC x Ano'!D186-1</f>
        <v>7.5204828825354175E-2</v>
      </c>
      <c r="E186" s="17">
        <f>+'SCC x Ano'!E218/'SCC x Ano'!E186-1</f>
        <v>0.3724296424717255</v>
      </c>
      <c r="F186" s="17">
        <f>+'SCC x Ano'!F218/'SCC x Ano'!F186-1</f>
        <v>-1.5898426936610699E-2</v>
      </c>
      <c r="G186" s="17">
        <f>+'SCC x Ano'!G218/'SCC x Ano'!G186-1</f>
        <v>7.4463196613409499E-2</v>
      </c>
      <c r="H186" s="17">
        <f>+'SCC x Ano'!H218/'SCC x Ano'!H186-1</f>
        <v>0.17652899493996621</v>
      </c>
      <c r="I186" s="17">
        <f>+'SCC x Ano'!I218/'SCC x Ano'!I186-1</f>
        <v>0.22174056989128488</v>
      </c>
      <c r="J186" s="17">
        <f>+'SCC x Ano'!J218/'SCC x Ano'!J186-1</f>
        <v>-3.2631932932874697E-2</v>
      </c>
      <c r="K186" s="17">
        <f>+'SCC x Ano'!K218/'SCC x Ano'!K186-1</f>
        <v>0.11519118560546393</v>
      </c>
      <c r="L186" s="17">
        <f>+'SCC x Ano'!L218/'SCC x Ano'!L186-1</f>
        <v>6.5814902299266009E-2</v>
      </c>
    </row>
    <row r="187" spans="1:12" x14ac:dyDescent="0.25">
      <c r="A187" s="124" t="s">
        <v>551</v>
      </c>
      <c r="B187" s="17">
        <f>+'SCC x Ano'!B219/'SCC x Ano'!B187-1</f>
        <v>2.5610917385322507E-2</v>
      </c>
      <c r="C187" s="17">
        <f>+'SCC x Ano'!C219/'SCC x Ano'!C187-1</f>
        <v>8.921144526646585E-2</v>
      </c>
      <c r="D187" s="17">
        <f>+'SCC x Ano'!D219/'SCC x Ano'!D187-1</f>
        <v>5.7111547776156124E-2</v>
      </c>
      <c r="E187" s="17">
        <f>+'SCC x Ano'!E219/'SCC x Ano'!E187-1</f>
        <v>0.65467249408096584</v>
      </c>
      <c r="F187" s="17">
        <f>+'SCC x Ano'!F219/'SCC x Ano'!F187-1</f>
        <v>-5.557386843311074E-2</v>
      </c>
      <c r="G187" s="17">
        <f>+'SCC x Ano'!G219/'SCC x Ano'!G187-1</f>
        <v>8.5674765298036082E-2</v>
      </c>
      <c r="H187" s="17">
        <f>+'SCC x Ano'!H219/'SCC x Ano'!H187-1</f>
        <v>0.29488127099649453</v>
      </c>
      <c r="I187" s="17">
        <f>+'SCC x Ano'!I219/'SCC x Ano'!I187-1</f>
        <v>0.3378601009337221</v>
      </c>
      <c r="J187" s="17">
        <f>+'SCC x Ano'!J219/'SCC x Ano'!J187-1</f>
        <v>0.3713118382189331</v>
      </c>
      <c r="K187" s="17">
        <f>+'SCC x Ano'!K219/'SCC x Ano'!K187-1</f>
        <v>7.2254928627694337E-2</v>
      </c>
      <c r="L187" s="17">
        <f>+'SCC x Ano'!L219/'SCC x Ano'!L187-1</f>
        <v>3.5485144954312098E-2</v>
      </c>
    </row>
    <row r="188" spans="1:12" x14ac:dyDescent="0.25">
      <c r="A188" s="124" t="s">
        <v>552</v>
      </c>
      <c r="B188" s="17">
        <f>+'SCC x Ano'!B220/'SCC x Ano'!B188-1</f>
        <v>0.26109106553393646</v>
      </c>
      <c r="C188" s="17">
        <f>+'SCC x Ano'!C220/'SCC x Ano'!C188-1</f>
        <v>0.10868596195879277</v>
      </c>
      <c r="D188" s="17">
        <f>+'SCC x Ano'!D220/'SCC x Ano'!D188-1</f>
        <v>4.1141602313452319E-2</v>
      </c>
      <c r="E188" s="17">
        <f>+'SCC x Ano'!E220/'SCC x Ano'!E188-1</f>
        <v>-0.21662032855176416</v>
      </c>
      <c r="F188" s="17">
        <f>+'SCC x Ano'!F220/'SCC x Ano'!F188-1</f>
        <v>8.7736924833801133E-3</v>
      </c>
      <c r="G188" s="17">
        <f>+'SCC x Ano'!G220/'SCC x Ano'!G188-1</f>
        <v>0.10724000055359939</v>
      </c>
      <c r="H188" s="17">
        <f>+'SCC x Ano'!H220/'SCC x Ano'!H188-1</f>
        <v>0.32498054668100163</v>
      </c>
      <c r="I188" s="17">
        <f>+'SCC x Ano'!I220/'SCC x Ano'!I188-1</f>
        <v>2.5543176675681067E-2</v>
      </c>
      <c r="J188" s="17">
        <f>+'SCC x Ano'!J220/'SCC x Ano'!J188-1</f>
        <v>2.7723643109634755</v>
      </c>
      <c r="K188" s="17">
        <f>+'SCC x Ano'!K220/'SCC x Ano'!K188-1</f>
        <v>0.23938064294563488</v>
      </c>
      <c r="L188" s="17">
        <f>+'SCC x Ano'!L220/'SCC x Ano'!L188-1</f>
        <v>8.1843619290147496E-2</v>
      </c>
    </row>
    <row r="189" spans="1:12" x14ac:dyDescent="0.25">
      <c r="A189" s="124" t="s">
        <v>553</v>
      </c>
      <c r="B189" s="17">
        <f>+'SCC x Ano'!B221/'SCC x Ano'!B189-1</f>
        <v>2.9987629836836449E-2</v>
      </c>
      <c r="C189" s="17">
        <f>+'SCC x Ano'!C221/'SCC x Ano'!C189-1</f>
        <v>0.20835484169194207</v>
      </c>
      <c r="D189" s="17">
        <f>+'SCC x Ano'!D221/'SCC x Ano'!D189-1</f>
        <v>0.1065165943309363</v>
      </c>
      <c r="E189" s="17">
        <f>+'SCC x Ano'!E221/'SCC x Ano'!E189-1</f>
        <v>-0.71957166343338863</v>
      </c>
      <c r="F189" s="17">
        <f>+'SCC x Ano'!F221/'SCC x Ano'!F189-1</f>
        <v>-7.8331172616442735E-2</v>
      </c>
      <c r="G189" s="17">
        <f>+'SCC x Ano'!G221/'SCC x Ano'!G189-1</f>
        <v>-5.0817980565849963E-2</v>
      </c>
      <c r="H189" s="17">
        <f>+'SCC x Ano'!H221/'SCC x Ano'!H189-1</f>
        <v>0.20958363631627508</v>
      </c>
      <c r="I189" s="17">
        <f>+'SCC x Ano'!I221/'SCC x Ano'!I189-1</f>
        <v>0.10071273079168463</v>
      </c>
      <c r="J189" s="17">
        <f>+'SCC x Ano'!J221/'SCC x Ano'!J189-1</f>
        <v>-0.10026367727112251</v>
      </c>
      <c r="K189" s="17">
        <f>+'SCC x Ano'!K221/'SCC x Ano'!K189-1</f>
        <v>7.4954838959471415E-2</v>
      </c>
      <c r="L189" s="17">
        <f>+'SCC x Ano'!L221/'SCC x Ano'!L189-1</f>
        <v>1.6613052071297929E-2</v>
      </c>
    </row>
    <row r="190" spans="1:12" x14ac:dyDescent="0.25">
      <c r="A190" s="124" t="s">
        <v>554</v>
      </c>
      <c r="B190" s="17">
        <f>+'SCC x Ano'!B222/'SCC x Ano'!B190-1</f>
        <v>7.8809579464761415E-2</v>
      </c>
      <c r="C190" s="17">
        <f>+'SCC x Ano'!C222/'SCC x Ano'!C190-1</f>
        <v>-2.4155039314933346E-2</v>
      </c>
      <c r="D190" s="17">
        <f>+'SCC x Ano'!D222/'SCC x Ano'!D190-1</f>
        <v>0.15351634122045588</v>
      </c>
      <c r="E190" s="17">
        <f>+'SCC x Ano'!E222/'SCC x Ano'!E190-1</f>
        <v>0.32311418629231503</v>
      </c>
      <c r="F190" s="17">
        <f>+'SCC x Ano'!F222/'SCC x Ano'!F190-1</f>
        <v>-2.6321860995749402E-3</v>
      </c>
      <c r="G190" s="17">
        <f>+'SCC x Ano'!G222/'SCC x Ano'!G190-1</f>
        <v>7.0471370995106364E-2</v>
      </c>
      <c r="H190" s="17">
        <f>+'SCC x Ano'!H222/'SCC x Ano'!H190-1</f>
        <v>0.16252032723406629</v>
      </c>
      <c r="I190" s="17">
        <f>+'SCC x Ano'!I222/'SCC x Ano'!I190-1</f>
        <v>0.50087409976020725</v>
      </c>
      <c r="J190" s="17">
        <f>+'SCC x Ano'!J222/'SCC x Ano'!J190-1</f>
        <v>1.0114364166052603</v>
      </c>
      <c r="K190" s="17">
        <f>+'SCC x Ano'!K222/'SCC x Ano'!K190-1</f>
        <v>6.5298077446069636E-2</v>
      </c>
      <c r="L190" s="17">
        <f>+'SCC x Ano'!L222/'SCC x Ano'!L190-1</f>
        <v>9.8767336145863194E-2</v>
      </c>
    </row>
    <row r="191" spans="1:12" x14ac:dyDescent="0.25">
      <c r="A191" s="124" t="s">
        <v>555</v>
      </c>
      <c r="B191" s="17">
        <f>+'SCC x Ano'!B223/'SCC x Ano'!B191-1</f>
        <v>0.25556799567514954</v>
      </c>
      <c r="C191" s="17">
        <f>+'SCC x Ano'!C223/'SCC x Ano'!C191-1</f>
        <v>0.27491447476393827</v>
      </c>
      <c r="D191" s="17">
        <f>+'SCC x Ano'!D223/'SCC x Ano'!D191-1</f>
        <v>5.8790033642889039E-2</v>
      </c>
      <c r="E191" s="17">
        <f>+'SCC x Ano'!E223/'SCC x Ano'!E191-1</f>
        <v>0.49727156070441803</v>
      </c>
      <c r="F191" s="17">
        <f>+'SCC x Ano'!F223/'SCC x Ano'!F191-1</f>
        <v>4.6614421599728395E-2</v>
      </c>
      <c r="G191" s="17">
        <f>+'SCC x Ano'!G223/'SCC x Ano'!G191-1</f>
        <v>9.0710560606044544E-2</v>
      </c>
      <c r="H191" s="17">
        <f>+'SCC x Ano'!H223/'SCC x Ano'!H191-1</f>
        <v>0.41547876965732566</v>
      </c>
      <c r="I191" s="17">
        <f>+'SCC x Ano'!I223/'SCC x Ano'!I191-1</f>
        <v>0.18558795233146297</v>
      </c>
      <c r="J191" s="17">
        <f>+'SCC x Ano'!J223/'SCC x Ano'!J191-1</f>
        <v>0.41031896352522623</v>
      </c>
      <c r="K191" s="17">
        <f>+'SCC x Ano'!K223/'SCC x Ano'!K191-1</f>
        <v>-5.2247655942204707E-3</v>
      </c>
      <c r="L191" s="17">
        <f>+'SCC x Ano'!L223/'SCC x Ano'!L191-1</f>
        <v>6.2636249228444907E-2</v>
      </c>
    </row>
    <row r="192" spans="1:12" x14ac:dyDescent="0.25">
      <c r="A192" s="124" t="s">
        <v>95</v>
      </c>
      <c r="B192" s="17">
        <f>+'SCC x Ano'!B224/'SCC x Ano'!B192-1</f>
        <v>-3.9311429987920032E-2</v>
      </c>
      <c r="C192" s="17">
        <f>+'SCC x Ano'!C224/'SCC x Ano'!C192-1</f>
        <v>8.1422541145284022E-2</v>
      </c>
      <c r="D192" s="17">
        <f>+'SCC x Ano'!D224/'SCC x Ano'!D192-1</f>
        <v>-1.8347511206982192E-2</v>
      </c>
      <c r="E192" s="17">
        <f>+'SCC x Ano'!E224/'SCC x Ano'!E192-1</f>
        <v>0.37278499144788868</v>
      </c>
      <c r="F192" s="17">
        <f>+'SCC x Ano'!F224/'SCC x Ano'!F192-1</f>
        <v>-5.0879005747331174E-2</v>
      </c>
      <c r="G192" s="17">
        <f>+'SCC x Ano'!G224/'SCC x Ano'!G192-1</f>
        <v>6.3293298209981863E-2</v>
      </c>
      <c r="H192" s="17">
        <f>+'SCC x Ano'!H224/'SCC x Ano'!H192-1</f>
        <v>0.1972608866689558</v>
      </c>
      <c r="I192" s="17">
        <f>+'SCC x Ano'!I224/'SCC x Ano'!I192-1</f>
        <v>0.30072488589868462</v>
      </c>
      <c r="J192" s="17">
        <f>+'SCC x Ano'!J224/'SCC x Ano'!J192-1</f>
        <v>8.4638657011878005E-2</v>
      </c>
      <c r="K192" s="17">
        <f>+'SCC x Ano'!K224/'SCC x Ano'!K192-1</f>
        <v>3.4889495337361742E-2</v>
      </c>
      <c r="L192" s="17">
        <f>+'SCC x Ano'!L224/'SCC x Ano'!L192-1</f>
        <v>2.2476900104415609E-3</v>
      </c>
    </row>
    <row r="193" spans="1:12" x14ac:dyDescent="0.25">
      <c r="A193" s="22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24"/>
    </row>
    <row r="194" spans="1:12" x14ac:dyDescent="0.25">
      <c r="A194" s="124"/>
    </row>
    <row r="195" spans="1:12" s="124" customFormat="1" x14ac:dyDescent="0.25">
      <c r="B195" s="124">
        <v>2014</v>
      </c>
      <c r="C195" s="124">
        <v>2014</v>
      </c>
      <c r="D195" s="124">
        <v>2014</v>
      </c>
      <c r="E195" s="124">
        <v>2014</v>
      </c>
      <c r="F195" s="124">
        <v>2014</v>
      </c>
      <c r="G195" s="124">
        <v>2014</v>
      </c>
      <c r="H195" s="124">
        <v>2014</v>
      </c>
      <c r="I195" s="124">
        <v>2014</v>
      </c>
      <c r="J195" s="124">
        <v>2014</v>
      </c>
      <c r="K195" s="124">
        <v>2014</v>
      </c>
      <c r="L195" s="124">
        <v>2014</v>
      </c>
    </row>
    <row r="196" spans="1:12" x14ac:dyDescent="0.25">
      <c r="A196" s="124"/>
      <c r="B196" s="1" t="s">
        <v>780</v>
      </c>
      <c r="C196" s="1" t="s">
        <v>782</v>
      </c>
      <c r="D196" s="1" t="s">
        <v>23</v>
      </c>
      <c r="E196" s="1" t="s">
        <v>787</v>
      </c>
      <c r="F196" s="1" t="s">
        <v>788</v>
      </c>
      <c r="G196" s="1" t="s">
        <v>791</v>
      </c>
      <c r="H196" s="1" t="s">
        <v>25</v>
      </c>
      <c r="I196" s="1" t="s">
        <v>24</v>
      </c>
      <c r="J196" s="1" t="s">
        <v>35</v>
      </c>
      <c r="K196" s="1" t="s">
        <v>795</v>
      </c>
      <c r="L196" s="124" t="s">
        <v>935</v>
      </c>
    </row>
    <row r="197" spans="1:12" x14ac:dyDescent="0.25">
      <c r="A197" s="124" t="s">
        <v>529</v>
      </c>
      <c r="B197" s="17">
        <f>+'SCC x Ano'!B229/'SCC x Ano'!B197-1</f>
        <v>-4.0664116693665098E-2</v>
      </c>
      <c r="C197" s="17">
        <f>+'SCC x Ano'!C229/'SCC x Ano'!C197-1</f>
        <v>0.59000507933951774</v>
      </c>
      <c r="D197" s="17">
        <f>+'SCC x Ano'!D229/'SCC x Ano'!D197-1</f>
        <v>4.3156506247869153E-2</v>
      </c>
      <c r="E197" s="17">
        <f>+'SCC x Ano'!E229/'SCC x Ano'!E197-1</f>
        <v>0.14140874659765235</v>
      </c>
      <c r="F197" s="17">
        <f>+'SCC x Ano'!F229/'SCC x Ano'!F197-1</f>
        <v>0.35308250092588556</v>
      </c>
      <c r="G197" s="17">
        <f>+'SCC x Ano'!G229/'SCC x Ano'!G197-1</f>
        <v>9.3470877357632043E-2</v>
      </c>
      <c r="H197" s="17">
        <f>+'SCC x Ano'!H229/'SCC x Ano'!H197-1</f>
        <v>1.5080992539899807E-3</v>
      </c>
      <c r="I197" s="17">
        <f>+'SCC x Ano'!I229/'SCC x Ano'!I197-1</f>
        <v>-0.10360646724112232</v>
      </c>
      <c r="J197" s="17">
        <f>+'SCC x Ano'!J229/'SCC x Ano'!J197-1</f>
        <v>5.2790270168156406E-2</v>
      </c>
      <c r="K197" s="17">
        <f>+'SCC x Ano'!K229/'SCC x Ano'!K197-1</f>
        <v>0.65193728031767662</v>
      </c>
      <c r="L197" s="17">
        <f>+'SCC x Ano'!L229/'SCC x Ano'!L197-1</f>
        <v>0.13413323884772099</v>
      </c>
    </row>
    <row r="198" spans="1:12" x14ac:dyDescent="0.25">
      <c r="A198" s="124" t="s">
        <v>530</v>
      </c>
      <c r="B198" s="17">
        <f>+'SCC x Ano'!B230/'SCC x Ano'!B198-1</f>
        <v>0.23918484852785116</v>
      </c>
      <c r="C198" s="17">
        <f>+'SCC x Ano'!C230/'SCC x Ano'!C198-1</f>
        <v>0.48676124921702191</v>
      </c>
      <c r="D198" s="17">
        <f>+'SCC x Ano'!D230/'SCC x Ano'!D198-1</f>
        <v>-6.3998745005215962E-3</v>
      </c>
      <c r="E198" s="17" t="e">
        <f>+'SCC x Ano'!E230/'SCC x Ano'!E198-1</f>
        <v>#DIV/0!</v>
      </c>
      <c r="F198" s="17">
        <f>+'SCC x Ano'!F230/'SCC x Ano'!F198-1</f>
        <v>0.27168337269288467</v>
      </c>
      <c r="G198" s="17">
        <f>+'SCC x Ano'!G230/'SCC x Ano'!G198-1</f>
        <v>-8.7928562198110738E-3</v>
      </c>
      <c r="H198" s="17">
        <f>+'SCC x Ano'!H230/'SCC x Ano'!H198-1</f>
        <v>0.11055479059575246</v>
      </c>
      <c r="I198" s="17">
        <f>+'SCC x Ano'!I230/'SCC x Ano'!I198-1</f>
        <v>0.10881089029664337</v>
      </c>
      <c r="J198" s="17">
        <f>+'SCC x Ano'!J230/'SCC x Ano'!J198-1</f>
        <v>-0.10996620398780199</v>
      </c>
      <c r="K198" s="17">
        <f>+'SCC x Ano'!K230/'SCC x Ano'!K198-1</f>
        <v>7.0437023294174228E-3</v>
      </c>
      <c r="L198" s="17">
        <f>+'SCC x Ano'!L230/'SCC x Ano'!L198-1</f>
        <v>5.7356795009331885E-2</v>
      </c>
    </row>
    <row r="199" spans="1:12" x14ac:dyDescent="0.25">
      <c r="A199" s="124" t="s">
        <v>531</v>
      </c>
      <c r="B199" s="17">
        <f>+'SCC x Ano'!B231/'SCC x Ano'!B199-1</f>
        <v>0.12635752230706432</v>
      </c>
      <c r="C199" s="17">
        <f>+'SCC x Ano'!C231/'SCC x Ano'!C199-1</f>
        <v>0.11443316385224067</v>
      </c>
      <c r="D199" s="17">
        <f>+'SCC x Ano'!D231/'SCC x Ano'!D199-1</f>
        <v>6.2539280702305522E-2</v>
      </c>
      <c r="E199" s="17">
        <f>+'SCC x Ano'!E231/'SCC x Ano'!E199-1</f>
        <v>-0.20539858615030637</v>
      </c>
      <c r="F199" s="17">
        <f>+'SCC x Ano'!F231/'SCC x Ano'!F199-1</f>
        <v>7.6758853962249463E-2</v>
      </c>
      <c r="G199" s="17">
        <f>+'SCC x Ano'!G231/'SCC x Ano'!G199-1</f>
        <v>4.9698413646686035E-3</v>
      </c>
      <c r="H199" s="17">
        <f>+'SCC x Ano'!H231/'SCC x Ano'!H199-1</f>
        <v>6.3357741972302373E-2</v>
      </c>
      <c r="I199" s="17">
        <f>+'SCC x Ano'!I231/'SCC x Ano'!I199-1</f>
        <v>-0.48524715511014094</v>
      </c>
      <c r="J199" s="17">
        <f>+'SCC x Ano'!J231/'SCC x Ano'!J199-1</f>
        <v>-0.74154489790526923</v>
      </c>
      <c r="K199" s="17">
        <f>+'SCC x Ano'!K231/'SCC x Ano'!K199-1</f>
        <v>-3.4193341889950268E-2</v>
      </c>
      <c r="L199" s="17">
        <f>+'SCC x Ano'!L231/'SCC x Ano'!L199-1</f>
        <v>5.0102911872503819E-2</v>
      </c>
    </row>
    <row r="200" spans="1:12" x14ac:dyDescent="0.25">
      <c r="A200" s="124" t="s">
        <v>532</v>
      </c>
      <c r="B200" s="17">
        <f>+'SCC x Ano'!B232/'SCC x Ano'!B200-1</f>
        <v>0.70090109711947979</v>
      </c>
      <c r="C200" s="17">
        <f>+'SCC x Ano'!C232/'SCC x Ano'!C200-1</f>
        <v>-0.50793274232472596</v>
      </c>
      <c r="D200" s="17">
        <f>+'SCC x Ano'!D232/'SCC x Ano'!D200-1</f>
        <v>-4.6088482949926401E-3</v>
      </c>
      <c r="E200" s="17">
        <f>+'SCC x Ano'!E232/'SCC x Ano'!E200-1</f>
        <v>-1</v>
      </c>
      <c r="F200" s="17">
        <f>+'SCC x Ano'!F232/'SCC x Ano'!F200-1</f>
        <v>-4.90092776608273E-2</v>
      </c>
      <c r="G200" s="17">
        <f>+'SCC x Ano'!G232/'SCC x Ano'!G200-1</f>
        <v>0.46137951532958499</v>
      </c>
      <c r="H200" s="17">
        <f>+'SCC x Ano'!H232/'SCC x Ano'!H200-1</f>
        <v>0.4075095557387749</v>
      </c>
      <c r="I200" s="17">
        <f>+'SCC x Ano'!I232/'SCC x Ano'!I200-1</f>
        <v>-6.8237687926094415E-2</v>
      </c>
      <c r="J200" s="17">
        <f>+'SCC x Ano'!J232/'SCC x Ano'!J200-1</f>
        <v>-4.7421237590616894E-4</v>
      </c>
      <c r="K200" s="17">
        <f>+'SCC x Ano'!K232/'SCC x Ano'!K200-1</f>
        <v>1.0273243707792368</v>
      </c>
      <c r="L200" s="17">
        <f>+'SCC x Ano'!L232/'SCC x Ano'!L200-1</f>
        <v>6.3467471229983641E-2</v>
      </c>
    </row>
    <row r="201" spans="1:12" x14ac:dyDescent="0.25">
      <c r="A201" s="124" t="s">
        <v>533</v>
      </c>
      <c r="B201" s="17">
        <f>+'SCC x Ano'!B233/'SCC x Ano'!B201-1</f>
        <v>0.23313201739188605</v>
      </c>
      <c r="C201" s="17">
        <f>+'SCC x Ano'!C233/'SCC x Ano'!C201-1</f>
        <v>0.15402443395161414</v>
      </c>
      <c r="D201" s="17">
        <f>+'SCC x Ano'!D233/'SCC x Ano'!D201-1</f>
        <v>-3.3800754677442146E-3</v>
      </c>
      <c r="E201" s="17">
        <f>+'SCC x Ano'!E233/'SCC x Ano'!E201-1</f>
        <v>-5.411158764847146E-2</v>
      </c>
      <c r="F201" s="17">
        <f>+'SCC x Ano'!F233/'SCC x Ano'!F201-1</f>
        <v>6.5232392068985234E-2</v>
      </c>
      <c r="G201" s="17">
        <f>+'SCC x Ano'!G233/'SCC x Ano'!G201-1</f>
        <v>9.8422551412833403E-2</v>
      </c>
      <c r="H201" s="17">
        <f>+'SCC x Ano'!H233/'SCC x Ano'!H201-1</f>
        <v>2.8959513915806356</v>
      </c>
      <c r="I201" s="17">
        <f>+'SCC x Ano'!I233/'SCC x Ano'!I201-1</f>
        <v>0.1763158329085901</v>
      </c>
      <c r="J201" s="17">
        <f>+'SCC x Ano'!J233/'SCC x Ano'!J201-1</f>
        <v>-5.9702177350450913E-2</v>
      </c>
      <c r="K201" s="17">
        <f>+'SCC x Ano'!K233/'SCC x Ano'!K201-1</f>
        <v>0.22158525720716327</v>
      </c>
      <c r="L201" s="17">
        <f>+'SCC x Ano'!L233/'SCC x Ano'!L201-1</f>
        <v>8.8368762993520589E-2</v>
      </c>
    </row>
    <row r="202" spans="1:12" x14ac:dyDescent="0.25">
      <c r="A202" s="124" t="s">
        <v>534</v>
      </c>
      <c r="B202" s="17">
        <f>+'SCC x Ano'!B234/'SCC x Ano'!B202-1</f>
        <v>0.29989011232005813</v>
      </c>
      <c r="C202" s="17">
        <f>+'SCC x Ano'!C234/'SCC x Ano'!C202-1</f>
        <v>-3.2217672223105787E-2</v>
      </c>
      <c r="D202" s="17">
        <f>+'SCC x Ano'!D234/'SCC x Ano'!D202-1</f>
        <v>8.6126130098333142E-2</v>
      </c>
      <c r="E202" s="17" t="e">
        <f>+'SCC x Ano'!E234/'SCC x Ano'!E202-1</f>
        <v>#DIV/0!</v>
      </c>
      <c r="F202" s="17">
        <f>+'SCC x Ano'!F234/'SCC x Ano'!F202-1</f>
        <v>-5.1796725809726607E-2</v>
      </c>
      <c r="G202" s="17">
        <f>+'SCC x Ano'!G234/'SCC x Ano'!G202-1</f>
        <v>0.40527672419584926</v>
      </c>
      <c r="H202" s="17">
        <f>+'SCC x Ano'!H234/'SCC x Ano'!H202-1</f>
        <v>-2.1295444855188972E-2</v>
      </c>
      <c r="I202" s="17">
        <f>+'SCC x Ano'!I234/'SCC x Ano'!I202-1</f>
        <v>-0.42732753780577748</v>
      </c>
      <c r="J202" s="17">
        <f>+'SCC x Ano'!J234/'SCC x Ano'!J202-1</f>
        <v>-0.13074729549571162</v>
      </c>
      <c r="K202" s="17">
        <f>+'SCC x Ano'!K234/'SCC x Ano'!K202-1</f>
        <v>-0.30067987169536137</v>
      </c>
      <c r="L202" s="17">
        <f>+'SCC x Ano'!L234/'SCC x Ano'!L202-1</f>
        <v>2.723493699791657E-2</v>
      </c>
    </row>
    <row r="203" spans="1:12" x14ac:dyDescent="0.25">
      <c r="A203" s="124" t="s">
        <v>535</v>
      </c>
      <c r="B203" s="17">
        <f>+'SCC x Ano'!B235/'SCC x Ano'!B203-1</f>
        <v>0.24467592939472893</v>
      </c>
      <c r="C203" s="17">
        <f>+'SCC x Ano'!C235/'SCC x Ano'!C203-1</f>
        <v>0.42867950591353376</v>
      </c>
      <c r="D203" s="17">
        <f>+'SCC x Ano'!D235/'SCC x Ano'!D203-1</f>
        <v>6.2554751747797122E-2</v>
      </c>
      <c r="E203" s="17">
        <f>+'SCC x Ano'!E235/'SCC x Ano'!E203-1</f>
        <v>2.06739467712648</v>
      </c>
      <c r="F203" s="17">
        <f>+'SCC x Ano'!F235/'SCC x Ano'!F203-1</f>
        <v>-0.11131485410187192</v>
      </c>
      <c r="G203" s="17">
        <f>+'SCC x Ano'!G235/'SCC x Ano'!G203-1</f>
        <v>9.7340621786127013E-2</v>
      </c>
      <c r="H203" s="17">
        <f>+'SCC x Ano'!H235/'SCC x Ano'!H203-1</f>
        <v>0.1767416777433346</v>
      </c>
      <c r="I203" s="17">
        <f>+'SCC x Ano'!I235/'SCC x Ano'!I203-1</f>
        <v>1.8139703055647383E-2</v>
      </c>
      <c r="J203" s="17">
        <f>+'SCC x Ano'!J235/'SCC x Ano'!J203-1</f>
        <v>0.67084283679340784</v>
      </c>
      <c r="K203" s="17">
        <f>+'SCC x Ano'!K235/'SCC x Ano'!K203-1</f>
        <v>-8.7873637329978327E-2</v>
      </c>
      <c r="L203" s="17">
        <f>+'SCC x Ano'!L235/'SCC x Ano'!L203-1</f>
        <v>2.5987279474158909E-2</v>
      </c>
    </row>
    <row r="204" spans="1:12" x14ac:dyDescent="0.25">
      <c r="A204" s="124" t="s">
        <v>536</v>
      </c>
      <c r="B204" s="17">
        <f>+'SCC x Ano'!B236/'SCC x Ano'!B204-1</f>
        <v>0.25290363301372265</v>
      </c>
      <c r="C204" s="17">
        <f>+'SCC x Ano'!C236/'SCC x Ano'!C204-1</f>
        <v>0.26009480435760279</v>
      </c>
      <c r="D204" s="17">
        <f>+'SCC x Ano'!D236/'SCC x Ano'!D204-1</f>
        <v>-2.917244361313065E-2</v>
      </c>
      <c r="E204" s="17">
        <f>+'SCC x Ano'!E236/'SCC x Ano'!E204-1</f>
        <v>0.48750817004808278</v>
      </c>
      <c r="F204" s="17">
        <f>+'SCC x Ano'!F236/'SCC x Ano'!F204-1</f>
        <v>-1.927243961175884E-2</v>
      </c>
      <c r="G204" s="17">
        <f>+'SCC x Ano'!G236/'SCC x Ano'!G204-1</f>
        <v>0.24229482744428132</v>
      </c>
      <c r="H204" s="17">
        <f>+'SCC x Ano'!H236/'SCC x Ano'!H204-1</f>
        <v>-0.14367212285572339</v>
      </c>
      <c r="I204" s="17">
        <f>+'SCC x Ano'!I236/'SCC x Ano'!I204-1</f>
        <v>-0.34002670133229096</v>
      </c>
      <c r="J204" s="17">
        <f>+'SCC x Ano'!J236/'SCC x Ano'!J204-1</f>
        <v>-0.19937288313125789</v>
      </c>
      <c r="K204" s="17">
        <f>+'SCC x Ano'!K236/'SCC x Ano'!K204-1</f>
        <v>-6.661510862260267E-2</v>
      </c>
      <c r="L204" s="17">
        <f>+'SCC x Ano'!L236/'SCC x Ano'!L204-1</f>
        <v>-8.2546910488777714E-3</v>
      </c>
    </row>
    <row r="205" spans="1:12" x14ac:dyDescent="0.25">
      <c r="A205" s="124" t="s">
        <v>537</v>
      </c>
      <c r="B205" s="17">
        <f>+'SCC x Ano'!B237/'SCC x Ano'!B205-1</f>
        <v>0.1261664357243919</v>
      </c>
      <c r="C205" s="17">
        <f>+'SCC x Ano'!C237/'SCC x Ano'!C205-1</f>
        <v>2.4302928291343617E-2</v>
      </c>
      <c r="D205" s="17">
        <f>+'SCC x Ano'!D237/'SCC x Ano'!D205-1</f>
        <v>-2.2974175096136196E-2</v>
      </c>
      <c r="E205" s="17">
        <f>+'SCC x Ano'!E237/'SCC x Ano'!E205-1</f>
        <v>2.8855217326906546E-2</v>
      </c>
      <c r="F205" s="17">
        <f>+'SCC x Ano'!F237/'SCC x Ano'!F205-1</f>
        <v>-3.2766892040811846E-2</v>
      </c>
      <c r="G205" s="17">
        <f>+'SCC x Ano'!G237/'SCC x Ano'!G205-1</f>
        <v>-8.8633991825061598E-2</v>
      </c>
      <c r="H205" s="17">
        <f>+'SCC x Ano'!H237/'SCC x Ano'!H205-1</f>
        <v>0.22034534004437978</v>
      </c>
      <c r="I205" s="17">
        <f>+'SCC x Ano'!I237/'SCC x Ano'!I205-1</f>
        <v>4.6390513332497552E-2</v>
      </c>
      <c r="J205" s="17">
        <f>+'SCC x Ano'!J237/'SCC x Ano'!J205-1</f>
        <v>-0.41253277956874024</v>
      </c>
      <c r="K205" s="17">
        <f>+'SCC x Ano'!K237/'SCC x Ano'!K205-1</f>
        <v>-0.56204110889169812</v>
      </c>
      <c r="L205" s="17">
        <f>+'SCC x Ano'!L237/'SCC x Ano'!L205-1</f>
        <v>-0.11965328751572168</v>
      </c>
    </row>
    <row r="206" spans="1:12" x14ac:dyDescent="0.25">
      <c r="A206" s="124" t="s">
        <v>538</v>
      </c>
      <c r="B206" s="17">
        <f>+'SCC x Ano'!B238/'SCC x Ano'!B206-1</f>
        <v>9.0948440232814676E-2</v>
      </c>
      <c r="C206" s="17">
        <f>+'SCC x Ano'!C238/'SCC x Ano'!C206-1</f>
        <v>-0.11154495503180273</v>
      </c>
      <c r="D206" s="17">
        <f>+'SCC x Ano'!D238/'SCC x Ano'!D206-1</f>
        <v>0.16563783817565692</v>
      </c>
      <c r="E206" s="17">
        <f>+'SCC x Ano'!E238/'SCC x Ano'!E206-1</f>
        <v>0.67406124548933266</v>
      </c>
      <c r="F206" s="17">
        <f>+'SCC x Ano'!F238/'SCC x Ano'!F206-1</f>
        <v>1.5831138973019243E-3</v>
      </c>
      <c r="G206" s="17">
        <f>+'SCC x Ano'!G238/'SCC x Ano'!G206-1</f>
        <v>1.9346901361472879E-2</v>
      </c>
      <c r="H206" s="17">
        <f>+'SCC x Ano'!H238/'SCC x Ano'!H206-1</f>
        <v>0.21959793484831902</v>
      </c>
      <c r="I206" s="17">
        <f>+'SCC x Ano'!I238/'SCC x Ano'!I206-1</f>
        <v>-0.13171629803150553</v>
      </c>
      <c r="J206" s="17">
        <f>+'SCC x Ano'!J238/'SCC x Ano'!J206-1</f>
        <v>0.63380206639269066</v>
      </c>
      <c r="K206" s="17">
        <f>+'SCC x Ano'!K238/'SCC x Ano'!K206-1</f>
        <v>0.15358134901142373</v>
      </c>
      <c r="L206" s="17">
        <f>+'SCC x Ano'!L238/'SCC x Ano'!L206-1</f>
        <v>8.0588297086644722E-2</v>
      </c>
    </row>
    <row r="207" spans="1:12" x14ac:dyDescent="0.25">
      <c r="A207" s="124" t="s">
        <v>539</v>
      </c>
      <c r="B207" s="17">
        <f>+'SCC x Ano'!B239/'SCC x Ano'!B207-1</f>
        <v>-1.3974141042672916E-2</v>
      </c>
      <c r="C207" s="17">
        <f>+'SCC x Ano'!C239/'SCC x Ano'!C207-1</f>
        <v>0.13153899244521972</v>
      </c>
      <c r="D207" s="17">
        <f>+'SCC x Ano'!D239/'SCC x Ano'!D207-1</f>
        <v>2.5651105522776829E-2</v>
      </c>
      <c r="E207" s="17">
        <f>+'SCC x Ano'!E239/'SCC x Ano'!E207-1</f>
        <v>0.19862740707112425</v>
      </c>
      <c r="F207" s="17">
        <f>+'SCC x Ano'!F239/'SCC x Ano'!F207-1</f>
        <v>-1.227868729038728E-2</v>
      </c>
      <c r="G207" s="17">
        <f>+'SCC x Ano'!G239/'SCC x Ano'!G207-1</f>
        <v>-4.4873169823200998E-2</v>
      </c>
      <c r="H207" s="17">
        <f>+'SCC x Ano'!H239/'SCC x Ano'!H207-1</f>
        <v>3.8895386275497712E-2</v>
      </c>
      <c r="I207" s="17">
        <f>+'SCC x Ano'!I239/'SCC x Ano'!I207-1</f>
        <v>-2.8945608706743786E-2</v>
      </c>
      <c r="J207" s="17">
        <f>+'SCC x Ano'!J239/'SCC x Ano'!J207-1</f>
        <v>6.0826005516616544E-3</v>
      </c>
      <c r="K207" s="17">
        <f>+'SCC x Ano'!K239/'SCC x Ano'!K207-1</f>
        <v>0.20091814856088352</v>
      </c>
      <c r="L207" s="17">
        <f>+'SCC x Ano'!L239/'SCC x Ano'!L207-1</f>
        <v>3.641047884254367E-2</v>
      </c>
    </row>
    <row r="208" spans="1:12" x14ac:dyDescent="0.25">
      <c r="A208" s="124" t="s">
        <v>540</v>
      </c>
      <c r="B208" s="17">
        <f>+'SCC x Ano'!B240/'SCC x Ano'!B208-1</f>
        <v>0.2504533591868161</v>
      </c>
      <c r="C208" s="17">
        <f>+'SCC x Ano'!C240/'SCC x Ano'!C208-1</f>
        <v>0.28434604504823158</v>
      </c>
      <c r="D208" s="17">
        <f>+'SCC x Ano'!D240/'SCC x Ano'!D208-1</f>
        <v>0.12706909471099026</v>
      </c>
      <c r="E208" s="17">
        <f>+'SCC x Ano'!E240/'SCC x Ano'!E208-1</f>
        <v>1.0053452539976688</v>
      </c>
      <c r="F208" s="17">
        <f>+'SCC x Ano'!F240/'SCC x Ano'!F208-1</f>
        <v>0.10716956809291389</v>
      </c>
      <c r="G208" s="17">
        <f>+'SCC x Ano'!G240/'SCC x Ano'!G208-1</f>
        <v>0.15800773490398723</v>
      </c>
      <c r="H208" s="17">
        <f>+'SCC x Ano'!H240/'SCC x Ano'!H208-1</f>
        <v>0.28938049176951663</v>
      </c>
      <c r="I208" s="17">
        <f>+'SCC x Ano'!I240/'SCC x Ano'!I208-1</f>
        <v>-0.36341601067984386</v>
      </c>
      <c r="J208" s="17" t="e">
        <f>+'SCC x Ano'!J240/'SCC x Ano'!J208-1</f>
        <v>#DIV/0!</v>
      </c>
      <c r="K208" s="17">
        <f>+'SCC x Ano'!K240/'SCC x Ano'!K208-1</f>
        <v>8.2825406994240458E-2</v>
      </c>
      <c r="L208" s="17">
        <f>+'SCC x Ano'!L240/'SCC x Ano'!L208-1</f>
        <v>0.1197765296111708</v>
      </c>
    </row>
    <row r="209" spans="1:12" x14ac:dyDescent="0.25">
      <c r="A209" s="124" t="s">
        <v>541</v>
      </c>
      <c r="B209" s="17">
        <f>+'SCC x Ano'!B241/'SCC x Ano'!B209-1</f>
        <v>0.32514932777497796</v>
      </c>
      <c r="C209" s="17">
        <f>+'SCC x Ano'!C241/'SCC x Ano'!C209-1</f>
        <v>0.12046979161502103</v>
      </c>
      <c r="D209" s="17">
        <f>+'SCC x Ano'!D241/'SCC x Ano'!D209-1</f>
        <v>-6.1057332866412128E-2</v>
      </c>
      <c r="E209" s="17">
        <f>+'SCC x Ano'!E241/'SCC x Ano'!E209-1</f>
        <v>-0.60518575147470455</v>
      </c>
      <c r="F209" s="17">
        <f>+'SCC x Ano'!F241/'SCC x Ano'!F209-1</f>
        <v>-5.5286955983377517E-2</v>
      </c>
      <c r="G209" s="17">
        <f>+'SCC x Ano'!G241/'SCC x Ano'!G209-1</f>
        <v>-0.15180694245938275</v>
      </c>
      <c r="H209" s="17">
        <f>+'SCC x Ano'!H241/'SCC x Ano'!H209-1</f>
        <v>0.20657986343501955</v>
      </c>
      <c r="I209" s="17">
        <f>+'SCC x Ano'!I241/'SCC x Ano'!I209-1</f>
        <v>-5.8967468371693199E-2</v>
      </c>
      <c r="J209" s="17">
        <f>+'SCC x Ano'!J241/'SCC x Ano'!J209-1</f>
        <v>-5.1596888585329626E-2</v>
      </c>
      <c r="K209" s="17">
        <f>+'SCC x Ano'!K241/'SCC x Ano'!K209-1</f>
        <v>7.5509155722802257E-2</v>
      </c>
      <c r="L209" s="17">
        <f>+'SCC x Ano'!L241/'SCC x Ano'!L209-1</f>
        <v>-2.8508694284906544E-2</v>
      </c>
    </row>
    <row r="210" spans="1:12" x14ac:dyDescent="0.25">
      <c r="A210" s="124" t="s">
        <v>542</v>
      </c>
      <c r="B210" s="17">
        <f>+'SCC x Ano'!B242/'SCC x Ano'!B210-1</f>
        <v>0.4875859120025392</v>
      </c>
      <c r="C210" s="17">
        <f>+'SCC x Ano'!C242/'SCC x Ano'!C210-1</f>
        <v>3.1977342461553704E-2</v>
      </c>
      <c r="D210" s="17">
        <f>+'SCC x Ano'!D242/'SCC x Ano'!D210-1</f>
        <v>6.005943739598818E-2</v>
      </c>
      <c r="E210" s="17">
        <f>+'SCC x Ano'!E242/'SCC x Ano'!E210-1</f>
        <v>-0.3453072665069904</v>
      </c>
      <c r="F210" s="17">
        <f>+'SCC x Ano'!F242/'SCC x Ano'!F210-1</f>
        <v>0.27613645413935695</v>
      </c>
      <c r="G210" s="17">
        <f>+'SCC x Ano'!G242/'SCC x Ano'!G210-1</f>
        <v>6.0224119416915745E-2</v>
      </c>
      <c r="H210" s="17">
        <f>+'SCC x Ano'!H242/'SCC x Ano'!H210-1</f>
        <v>0.6201347087923279</v>
      </c>
      <c r="I210" s="17">
        <f>+'SCC x Ano'!I242/'SCC x Ano'!I210-1</f>
        <v>-0.10885184418171878</v>
      </c>
      <c r="J210" s="17">
        <f>+'SCC x Ano'!J242/'SCC x Ano'!J210-1</f>
        <v>-0.19748017406768481</v>
      </c>
      <c r="K210" s="17">
        <f>+'SCC x Ano'!K242/'SCC x Ano'!K210-1</f>
        <v>0.25447792415374937</v>
      </c>
      <c r="L210" s="17">
        <f>+'SCC x Ano'!L242/'SCC x Ano'!L210-1</f>
        <v>0.13424754144381423</v>
      </c>
    </row>
    <row r="211" spans="1:12" x14ac:dyDescent="0.25">
      <c r="A211" s="124" t="s">
        <v>543</v>
      </c>
      <c r="B211" s="17">
        <f>+'SCC x Ano'!B243/'SCC x Ano'!B211-1</f>
        <v>-9.6465320946491739E-2</v>
      </c>
      <c r="C211" s="17">
        <f>+'SCC x Ano'!C243/'SCC x Ano'!C211-1</f>
        <v>-0.39089198061051977</v>
      </c>
      <c r="D211" s="17">
        <f>+'SCC x Ano'!D243/'SCC x Ano'!D211-1</f>
        <v>0.16253011002859763</v>
      </c>
      <c r="E211" s="17">
        <f>+'SCC x Ano'!E243/'SCC x Ano'!E211-1</f>
        <v>-2.634674991035868E-2</v>
      </c>
      <c r="F211" s="17">
        <f>+'SCC x Ano'!F243/'SCC x Ano'!F211-1</f>
        <v>-6.69738636288566E-2</v>
      </c>
      <c r="G211" s="17">
        <f>+'SCC x Ano'!G243/'SCC x Ano'!G211-1</f>
        <v>0.14630699118152601</v>
      </c>
      <c r="H211" s="17">
        <f>+'SCC x Ano'!H243/'SCC x Ano'!H211-1</f>
        <v>0.23649181699124933</v>
      </c>
      <c r="I211" s="17">
        <f>+'SCC x Ano'!I243/'SCC x Ano'!I211-1</f>
        <v>0.18723505868704704</v>
      </c>
      <c r="J211" s="17">
        <f>+'SCC x Ano'!J243/'SCC x Ano'!J211-1</f>
        <v>0.32717616272007755</v>
      </c>
      <c r="K211" s="17">
        <f>+'SCC x Ano'!K243/'SCC x Ano'!K211-1</f>
        <v>0.11346736074398933</v>
      </c>
      <c r="L211" s="17">
        <f>+'SCC x Ano'!L243/'SCC x Ano'!L211-1</f>
        <v>4.7323087910004169E-2</v>
      </c>
    </row>
    <row r="212" spans="1:12" x14ac:dyDescent="0.25">
      <c r="A212" s="124" t="s">
        <v>544</v>
      </c>
      <c r="B212" s="17">
        <f>+'SCC x Ano'!B244/'SCC x Ano'!B212-1</f>
        <v>-3.2936837266000274E-2</v>
      </c>
      <c r="C212" s="17">
        <f>+'SCC x Ano'!C244/'SCC x Ano'!C212-1</f>
        <v>-5.9246274122861431E-2</v>
      </c>
      <c r="D212" s="17">
        <f>+'SCC x Ano'!D244/'SCC x Ano'!D212-1</f>
        <v>5.4708565873739179E-2</v>
      </c>
      <c r="E212" s="17">
        <f>+'SCC x Ano'!E244/'SCC x Ano'!E212-1</f>
        <v>0.15638304992160612</v>
      </c>
      <c r="F212" s="17">
        <f>+'SCC x Ano'!F244/'SCC x Ano'!F212-1</f>
        <v>5.1500757747706016E-2</v>
      </c>
      <c r="G212" s="17">
        <f>+'SCC x Ano'!G244/'SCC x Ano'!G212-1</f>
        <v>0.11311870547360403</v>
      </c>
      <c r="H212" s="17">
        <f>+'SCC x Ano'!H244/'SCC x Ano'!H212-1</f>
        <v>0.13027199376656307</v>
      </c>
      <c r="I212" s="17">
        <f>+'SCC x Ano'!I244/'SCC x Ano'!I212-1</f>
        <v>-0.14321747546673713</v>
      </c>
      <c r="J212" s="17">
        <f>+'SCC x Ano'!J244/'SCC x Ano'!J212-1</f>
        <v>-2.6760583924836379E-2</v>
      </c>
      <c r="K212" s="17">
        <f>+'SCC x Ano'!K244/'SCC x Ano'!K212-1</f>
        <v>0.35125797920594759</v>
      </c>
      <c r="L212" s="17">
        <f>+'SCC x Ano'!L244/'SCC x Ano'!L212-1</f>
        <v>7.9446724651322631E-2</v>
      </c>
    </row>
    <row r="213" spans="1:12" x14ac:dyDescent="0.25">
      <c r="A213" s="124" t="s">
        <v>545</v>
      </c>
      <c r="B213" s="17">
        <f>+'SCC x Ano'!B245/'SCC x Ano'!B213-1</f>
        <v>1.4382667980512576E-3</v>
      </c>
      <c r="C213" s="17">
        <f>+'SCC x Ano'!C245/'SCC x Ano'!C213-1</f>
        <v>0.25032608950130952</v>
      </c>
      <c r="D213" s="17">
        <f>+'SCC x Ano'!D245/'SCC x Ano'!D213-1</f>
        <v>-2.7879462739331617E-2</v>
      </c>
      <c r="E213" s="17">
        <f>+'SCC x Ano'!E245/'SCC x Ano'!E213-1</f>
        <v>0.14769771341209781</v>
      </c>
      <c r="F213" s="17">
        <f>+'SCC x Ano'!F245/'SCC x Ano'!F213-1</f>
        <v>-4.4329832587497231E-2</v>
      </c>
      <c r="G213" s="17">
        <f>+'SCC x Ano'!G245/'SCC x Ano'!G213-1</f>
        <v>-5.7079718034037663E-3</v>
      </c>
      <c r="H213" s="17">
        <f>+'SCC x Ano'!H245/'SCC x Ano'!H213-1</f>
        <v>2.9562090463968183E-2</v>
      </c>
      <c r="I213" s="17">
        <f>+'SCC x Ano'!I245/'SCC x Ano'!I213-1</f>
        <v>-0.16249588078541222</v>
      </c>
      <c r="J213" s="17">
        <f>+'SCC x Ano'!J245/'SCC x Ano'!J213-1</f>
        <v>-9.4707481441635988E-4</v>
      </c>
      <c r="K213" s="17">
        <f>+'SCC x Ano'!K245/'SCC x Ano'!K213-1</f>
        <v>7.9032161518501232E-2</v>
      </c>
      <c r="L213" s="17">
        <f>+'SCC x Ano'!L245/'SCC x Ano'!L213-1</f>
        <v>-1.1037468283054075E-2</v>
      </c>
    </row>
    <row r="214" spans="1:12" x14ac:dyDescent="0.25">
      <c r="A214" s="124" t="s">
        <v>546</v>
      </c>
      <c r="B214" s="17">
        <f>+'SCC x Ano'!B246/'SCC x Ano'!B214-1</f>
        <v>9.7495704143482076E-3</v>
      </c>
      <c r="C214" s="17">
        <f>+'SCC x Ano'!C246/'SCC x Ano'!C214-1</f>
        <v>-0.73187596806883426</v>
      </c>
      <c r="D214" s="17">
        <f>+'SCC x Ano'!D246/'SCC x Ano'!D214-1</f>
        <v>-2.0241486766104155E-2</v>
      </c>
      <c r="E214" s="17">
        <f>+'SCC x Ano'!E246/'SCC x Ano'!E214-1</f>
        <v>-0.27225006290300457</v>
      </c>
      <c r="F214" s="17">
        <f>+'SCC x Ano'!F246/'SCC x Ano'!F214-1</f>
        <v>2.7399696319276634E-2</v>
      </c>
      <c r="G214" s="17">
        <f>+'SCC x Ano'!G246/'SCC x Ano'!G214-1</f>
        <v>4.7017938357555966E-2</v>
      </c>
      <c r="H214" s="17">
        <f>+'SCC x Ano'!H246/'SCC x Ano'!H214-1</f>
        <v>0.26761713936046738</v>
      </c>
      <c r="I214" s="17">
        <f>+'SCC x Ano'!I246/'SCC x Ano'!I214-1</f>
        <v>-3.2617641123321883E-2</v>
      </c>
      <c r="J214" s="17">
        <f>+'SCC x Ano'!J246/'SCC x Ano'!J214-1</f>
        <v>-0.15162933846632665</v>
      </c>
      <c r="K214" s="17">
        <f>+'SCC x Ano'!K246/'SCC x Ano'!K214-1</f>
        <v>0.15537932397085252</v>
      </c>
      <c r="L214" s="17">
        <f>+'SCC x Ano'!L246/'SCC x Ano'!L214-1</f>
        <v>-3.7988436601832376E-4</v>
      </c>
    </row>
    <row r="215" spans="1:12" x14ac:dyDescent="0.25">
      <c r="A215" s="124" t="s">
        <v>547</v>
      </c>
      <c r="B215" s="17">
        <f>+'SCC x Ano'!B247/'SCC x Ano'!B215-1</f>
        <v>5.0927960476565559E-4</v>
      </c>
      <c r="C215" s="17">
        <f>+'SCC x Ano'!C247/'SCC x Ano'!C215-1</f>
        <v>0.10604766261591991</v>
      </c>
      <c r="D215" s="17">
        <f>+'SCC x Ano'!D247/'SCC x Ano'!D215-1</f>
        <v>-4.4918751486645592E-3</v>
      </c>
      <c r="E215" s="17">
        <f>+'SCC x Ano'!E247/'SCC x Ano'!E215-1</f>
        <v>-5.8744878301115522E-2</v>
      </c>
      <c r="F215" s="17">
        <f>+'SCC x Ano'!F247/'SCC x Ano'!F215-1</f>
        <v>4.2000097771821565E-3</v>
      </c>
      <c r="G215" s="17">
        <f>+'SCC x Ano'!G247/'SCC x Ano'!G215-1</f>
        <v>5.9277061453432811E-2</v>
      </c>
      <c r="H215" s="17">
        <f>+'SCC x Ano'!H247/'SCC x Ano'!H215-1</f>
        <v>3.9475880510550843E-2</v>
      </c>
      <c r="I215" s="17">
        <f>+'SCC x Ano'!I247/'SCC x Ano'!I215-1</f>
        <v>-9.9144595957622483E-2</v>
      </c>
      <c r="J215" s="17">
        <f>+'SCC x Ano'!J247/'SCC x Ano'!J215-1</f>
        <v>-0.23313224767604379</v>
      </c>
      <c r="K215" s="17">
        <f>+'SCC x Ano'!K247/'SCC x Ano'!K215-1</f>
        <v>2.3450372968651267E-2</v>
      </c>
      <c r="L215" s="17">
        <f>+'SCC x Ano'!L247/'SCC x Ano'!L215-1</f>
        <v>-2.3106942130149966E-3</v>
      </c>
    </row>
    <row r="216" spans="1:12" x14ac:dyDescent="0.25">
      <c r="A216" s="124" t="s">
        <v>548</v>
      </c>
      <c r="B216" s="17">
        <f>+'SCC x Ano'!B248/'SCC x Ano'!B216-1</f>
        <v>0.10214997890921373</v>
      </c>
      <c r="C216" s="17">
        <f>+'SCC x Ano'!C248/'SCC x Ano'!C216-1</f>
        <v>8.6271364114613114E-2</v>
      </c>
      <c r="D216" s="17">
        <f>+'SCC x Ano'!D248/'SCC x Ano'!D216-1</f>
        <v>-3.7172931962461409E-3</v>
      </c>
      <c r="E216" s="17">
        <f>+'SCC x Ano'!E248/'SCC x Ano'!E216-1</f>
        <v>0.2970540287091179</v>
      </c>
      <c r="F216" s="17">
        <f>+'SCC x Ano'!F248/'SCC x Ano'!F216-1</f>
        <v>-1.6157547902797331E-2</v>
      </c>
      <c r="G216" s="17">
        <f>+'SCC x Ano'!G248/'SCC x Ano'!G216-1</f>
        <v>2.4986124194301018E-2</v>
      </c>
      <c r="H216" s="17">
        <f>+'SCC x Ano'!H248/'SCC x Ano'!H216-1</f>
        <v>2.3716075677075343E-2</v>
      </c>
      <c r="I216" s="17">
        <f>+'SCC x Ano'!I248/'SCC x Ano'!I216-1</f>
        <v>-0.35593662904743761</v>
      </c>
      <c r="J216" s="17">
        <f>+'SCC x Ano'!J248/'SCC x Ano'!J216-1</f>
        <v>3.464589259980233E-2</v>
      </c>
      <c r="K216" s="17">
        <f>+'SCC x Ano'!K248/'SCC x Ano'!K216-1</f>
        <v>7.1807776026139747E-2</v>
      </c>
      <c r="L216" s="17">
        <f>+'SCC x Ano'!L248/'SCC x Ano'!L216-1</f>
        <v>1.4437804804488641E-2</v>
      </c>
    </row>
    <row r="217" spans="1:12" x14ac:dyDescent="0.25">
      <c r="A217" s="124" t="s">
        <v>549</v>
      </c>
      <c r="B217" s="17">
        <f>+'SCC x Ano'!B249/'SCC x Ano'!B217-1</f>
        <v>2.7412701929363514E-3</v>
      </c>
      <c r="C217" s="17">
        <f>+'SCC x Ano'!C249/'SCC x Ano'!C217-1</f>
        <v>-0.11964963236497439</v>
      </c>
      <c r="D217" s="17">
        <f>+'SCC x Ano'!D249/'SCC x Ano'!D217-1</f>
        <v>-3.9049655075376499E-2</v>
      </c>
      <c r="E217" s="17">
        <f>+'SCC x Ano'!E249/'SCC x Ano'!E217-1</f>
        <v>-0.32458952309638844</v>
      </c>
      <c r="F217" s="17">
        <f>+'SCC x Ano'!F249/'SCC x Ano'!F217-1</f>
        <v>9.3504832789104153E-3</v>
      </c>
      <c r="G217" s="17">
        <f>+'SCC x Ano'!G249/'SCC x Ano'!G217-1</f>
        <v>0.13307653573291955</v>
      </c>
      <c r="H217" s="17">
        <f>+'SCC x Ano'!H249/'SCC x Ano'!H217-1</f>
        <v>4.6457380342683541E-2</v>
      </c>
      <c r="I217" s="17">
        <f>+'SCC x Ano'!I249/'SCC x Ano'!I217-1</f>
        <v>-0.40291015161006349</v>
      </c>
      <c r="J217" s="17">
        <f>+'SCC x Ano'!J249/'SCC x Ano'!J217-1</f>
        <v>5.4130328487750567E-2</v>
      </c>
      <c r="K217" s="17">
        <f>+'SCC x Ano'!K249/'SCC x Ano'!K217-1</f>
        <v>0.12359107354275367</v>
      </c>
      <c r="L217" s="17">
        <f>+'SCC x Ano'!L249/'SCC x Ano'!L217-1</f>
        <v>-1.7686363917572168E-2</v>
      </c>
    </row>
    <row r="218" spans="1:12" x14ac:dyDescent="0.25">
      <c r="A218" s="124" t="s">
        <v>550</v>
      </c>
      <c r="B218" s="17">
        <f>+'SCC x Ano'!B250/'SCC x Ano'!B218-1</f>
        <v>9.2433047152882031E-2</v>
      </c>
      <c r="C218" s="17">
        <f>+'SCC x Ano'!C250/'SCC x Ano'!C218-1</f>
        <v>4.7054836760343832E-2</v>
      </c>
      <c r="D218" s="17">
        <f>+'SCC x Ano'!D250/'SCC x Ano'!D218-1</f>
        <v>-1.1156007135335821E-2</v>
      </c>
      <c r="E218" s="17">
        <f>+'SCC x Ano'!E250/'SCC x Ano'!E218-1</f>
        <v>6.3608976023548536E-2</v>
      </c>
      <c r="F218" s="17">
        <f>+'SCC x Ano'!F250/'SCC x Ano'!F218-1</f>
        <v>-2.9042896033509624E-2</v>
      </c>
      <c r="G218" s="17">
        <f>+'SCC x Ano'!G250/'SCC x Ano'!G218-1</f>
        <v>0.11337718820692211</v>
      </c>
      <c r="H218" s="17">
        <f>+'SCC x Ano'!H250/'SCC x Ano'!H218-1</f>
        <v>-5.5227084660225745E-2</v>
      </c>
      <c r="I218" s="17">
        <f>+'SCC x Ano'!I250/'SCC x Ano'!I218-1</f>
        <v>-0.42202299405122878</v>
      </c>
      <c r="J218" s="17">
        <f>+'SCC x Ano'!J250/'SCC x Ano'!J218-1</f>
        <v>4.4494019331766665E-2</v>
      </c>
      <c r="K218" s="17">
        <f>+'SCC x Ano'!K250/'SCC x Ano'!K218-1</f>
        <v>0.14783380961912362</v>
      </c>
      <c r="L218" s="17">
        <f>+'SCC x Ano'!L250/'SCC x Ano'!L218-1</f>
        <v>4.8339413823805799E-3</v>
      </c>
    </row>
    <row r="219" spans="1:12" x14ac:dyDescent="0.25">
      <c r="A219" s="124" t="s">
        <v>551</v>
      </c>
      <c r="B219" s="17">
        <f>+'SCC x Ano'!B251/'SCC x Ano'!B219-1</f>
        <v>7.2259708915695331E-2</v>
      </c>
      <c r="C219" s="17">
        <f>+'SCC x Ano'!C251/'SCC x Ano'!C219-1</f>
        <v>0.19238500242802847</v>
      </c>
      <c r="D219" s="17">
        <f>+'SCC x Ano'!D251/'SCC x Ano'!D219-1</f>
        <v>6.4050215578700165E-2</v>
      </c>
      <c r="E219" s="17">
        <f>+'SCC x Ano'!E251/'SCC x Ano'!E219-1</f>
        <v>2.4346745691619809</v>
      </c>
      <c r="F219" s="17">
        <f>+'SCC x Ano'!F251/'SCC x Ano'!F219-1</f>
        <v>1.5899730732318984E-2</v>
      </c>
      <c r="G219" s="17">
        <f>+'SCC x Ano'!G251/'SCC x Ano'!G219-1</f>
        <v>9.1110966044487984E-2</v>
      </c>
      <c r="H219" s="17">
        <f>+'SCC x Ano'!H251/'SCC x Ano'!H219-1</f>
        <v>9.4679153627125867E-2</v>
      </c>
      <c r="I219" s="17">
        <f>+'SCC x Ano'!I251/'SCC x Ano'!I219-1</f>
        <v>-0.25617937219899922</v>
      </c>
      <c r="J219" s="17">
        <f>+'SCC x Ano'!J251/'SCC x Ano'!J219-1</f>
        <v>1.1890604175688546E-2</v>
      </c>
      <c r="K219" s="17">
        <f>+'SCC x Ano'!K251/'SCC x Ano'!K219-1</f>
        <v>8.8690581393435997E-2</v>
      </c>
      <c r="L219" s="17">
        <f>+'SCC x Ano'!L251/'SCC x Ano'!L219-1</f>
        <v>6.4115061239754967E-2</v>
      </c>
    </row>
    <row r="220" spans="1:12" x14ac:dyDescent="0.25">
      <c r="A220" s="124" t="s">
        <v>552</v>
      </c>
      <c r="B220" s="17">
        <f>+'SCC x Ano'!B252/'SCC x Ano'!B220-1</f>
        <v>0.19648056153142313</v>
      </c>
      <c r="C220" s="17">
        <f>+'SCC x Ano'!C252/'SCC x Ano'!C220-1</f>
        <v>-0.1607045567267068</v>
      </c>
      <c r="D220" s="17">
        <f>+'SCC x Ano'!D252/'SCC x Ano'!D220-1</f>
        <v>-0.12153331235125364</v>
      </c>
      <c r="E220" s="17">
        <f>+'SCC x Ano'!E252/'SCC x Ano'!E220-1</f>
        <v>-0.18980243096300753</v>
      </c>
      <c r="F220" s="17">
        <f>+'SCC x Ano'!F252/'SCC x Ano'!F220-1</f>
        <v>0.1038569009231185</v>
      </c>
      <c r="G220" s="17">
        <f>+'SCC x Ano'!G252/'SCC x Ano'!G220-1</f>
        <v>0.18597683381143093</v>
      </c>
      <c r="H220" s="17">
        <f>+'SCC x Ano'!H252/'SCC x Ano'!H220-1</f>
        <v>6.7625002769150511E-2</v>
      </c>
      <c r="I220" s="17">
        <f>+'SCC x Ano'!I252/'SCC x Ano'!I220-1</f>
        <v>7.50036509598071E-2</v>
      </c>
      <c r="J220" s="17">
        <f>+'SCC x Ano'!J252/'SCC x Ano'!J220-1</f>
        <v>7.3209127183258227E-2</v>
      </c>
      <c r="K220" s="17">
        <f>+'SCC x Ano'!K252/'SCC x Ano'!K220-1</f>
        <v>0.22876095623895631</v>
      </c>
      <c r="L220" s="17">
        <f>+'SCC x Ano'!L252/'SCC x Ano'!L220-1</f>
        <v>5.4583570714719087E-3</v>
      </c>
    </row>
    <row r="221" spans="1:12" x14ac:dyDescent="0.25">
      <c r="A221" s="124" t="s">
        <v>553</v>
      </c>
      <c r="B221" s="17">
        <f>+'SCC x Ano'!B253/'SCC x Ano'!B221-1</f>
        <v>0.23043474819381182</v>
      </c>
      <c r="C221" s="17">
        <f>+'SCC x Ano'!C253/'SCC x Ano'!C221-1</f>
        <v>0.39087728420462797</v>
      </c>
      <c r="D221" s="17">
        <f>+'SCC x Ano'!D253/'SCC x Ano'!D221-1</f>
        <v>2.3835733116906566E-2</v>
      </c>
      <c r="E221" s="17">
        <f>+'SCC x Ano'!E253/'SCC x Ano'!E221-1</f>
        <v>-6.4332250766741539E-2</v>
      </c>
      <c r="F221" s="17">
        <f>+'SCC x Ano'!F253/'SCC x Ano'!F221-1</f>
        <v>-2.8154169479444269E-2</v>
      </c>
      <c r="G221" s="17">
        <f>+'SCC x Ano'!G253/'SCC x Ano'!G221-1</f>
        <v>0.22510885138580328</v>
      </c>
      <c r="H221" s="17">
        <f>+'SCC x Ano'!H253/'SCC x Ano'!H221-1</f>
        <v>0.18320927782068441</v>
      </c>
      <c r="I221" s="17">
        <f>+'SCC x Ano'!I253/'SCC x Ano'!I221-1</f>
        <v>-0.1421694812417591</v>
      </c>
      <c r="J221" s="17">
        <f>+'SCC x Ano'!J253/'SCC x Ano'!J221-1</f>
        <v>0.23195108736731851</v>
      </c>
      <c r="K221" s="17">
        <f>+'SCC x Ano'!K253/'SCC x Ano'!K221-1</f>
        <v>0.17000274944316329</v>
      </c>
      <c r="L221" s="17">
        <f>+'SCC x Ano'!L253/'SCC x Ano'!L221-1</f>
        <v>4.6314860008204173E-2</v>
      </c>
    </row>
    <row r="222" spans="1:12" x14ac:dyDescent="0.25">
      <c r="A222" s="124" t="s">
        <v>554</v>
      </c>
      <c r="B222" s="17">
        <f>+'SCC x Ano'!B254/'SCC x Ano'!B222-1</f>
        <v>0.17949596535427381</v>
      </c>
      <c r="C222" s="17">
        <f>+'SCC x Ano'!C254/'SCC x Ano'!C222-1</f>
        <v>0.36027415584751443</v>
      </c>
      <c r="D222" s="17">
        <f>+'SCC x Ano'!D254/'SCC x Ano'!D222-1</f>
        <v>-5.834942700784751E-2</v>
      </c>
      <c r="E222" s="17">
        <f>+'SCC x Ano'!E254/'SCC x Ano'!E222-1</f>
        <v>0.29929248818197229</v>
      </c>
      <c r="F222" s="17">
        <f>+'SCC x Ano'!F254/'SCC x Ano'!F222-1</f>
        <v>4.6004314398252033E-2</v>
      </c>
      <c r="G222" s="17">
        <f>+'SCC x Ano'!G254/'SCC x Ano'!G222-1</f>
        <v>1.4299080569862843E-2</v>
      </c>
      <c r="H222" s="17">
        <f>+'SCC x Ano'!H254/'SCC x Ano'!H222-1</f>
        <v>0.17663415378985392</v>
      </c>
      <c r="I222" s="17">
        <f>+'SCC x Ano'!I254/'SCC x Ano'!I222-1</f>
        <v>-0.20360155045379702</v>
      </c>
      <c r="J222" s="17">
        <f>+'SCC x Ano'!J254/'SCC x Ano'!J222-1</f>
        <v>-2.9021510030764031E-2</v>
      </c>
      <c r="K222" s="17">
        <f>+'SCC x Ano'!K254/'SCC x Ano'!K222-1</f>
        <v>0.10410510976099441</v>
      </c>
      <c r="L222" s="17">
        <f>+'SCC x Ano'!L254/'SCC x Ano'!L222-1</f>
        <v>2.0802267795818397E-2</v>
      </c>
    </row>
    <row r="223" spans="1:12" x14ac:dyDescent="0.25">
      <c r="A223" s="124" t="s">
        <v>555</v>
      </c>
      <c r="B223" s="17">
        <f>+'SCC x Ano'!B255/'SCC x Ano'!B223-1</f>
        <v>7.7082765383020169E-2</v>
      </c>
      <c r="C223" s="17">
        <f>+'SCC x Ano'!C255/'SCC x Ano'!C223-1</f>
        <v>0.14901060849033509</v>
      </c>
      <c r="D223" s="17">
        <f>+'SCC x Ano'!D255/'SCC x Ano'!D223-1</f>
        <v>6.821778813449475E-3</v>
      </c>
      <c r="E223" s="17">
        <f>+'SCC x Ano'!E255/'SCC x Ano'!E223-1</f>
        <v>1.1725526559542399</v>
      </c>
      <c r="F223" s="17">
        <f>+'SCC x Ano'!F255/'SCC x Ano'!F223-1</f>
        <v>-1.0968385932155322E-2</v>
      </c>
      <c r="G223" s="17">
        <f>+'SCC x Ano'!G255/'SCC x Ano'!G223-1</f>
        <v>3.597327684545415E-2</v>
      </c>
      <c r="H223" s="17">
        <f>+'SCC x Ano'!H255/'SCC x Ano'!H223-1</f>
        <v>-0.11311521340108055</v>
      </c>
      <c r="I223" s="17">
        <f>+'SCC x Ano'!I255/'SCC x Ano'!I223-1</f>
        <v>-0.24726322926443178</v>
      </c>
      <c r="J223" s="17">
        <f>+'SCC x Ano'!J255/'SCC x Ano'!J223-1</f>
        <v>-1.593104647729171E-2</v>
      </c>
      <c r="K223" s="17">
        <f>+'SCC x Ano'!K255/'SCC x Ano'!K223-1</f>
        <v>0.15080720930917835</v>
      </c>
      <c r="L223" s="17">
        <f>+'SCC x Ano'!L255/'SCC x Ano'!L223-1</f>
        <v>2.2692319122915139E-2</v>
      </c>
    </row>
    <row r="224" spans="1:12" x14ac:dyDescent="0.25">
      <c r="A224" s="178" t="s">
        <v>95</v>
      </c>
      <c r="B224" s="17">
        <f>+'SCC x Ano'!B256/'SCC x Ano'!B224-1</f>
        <v>7.6792606400707397E-2</v>
      </c>
      <c r="C224" s="17">
        <f>+'SCC x Ano'!C256/'SCC x Ano'!C224-1</f>
        <v>6.1916201962560979E-2</v>
      </c>
      <c r="D224" s="17">
        <f>+'SCC x Ano'!D256/'SCC x Ano'!D224-1</f>
        <v>2.3143685123128144E-4</v>
      </c>
      <c r="E224" s="17">
        <f>+'SCC x Ano'!E256/'SCC x Ano'!E224-1</f>
        <v>0.24984749282238483</v>
      </c>
      <c r="F224" s="17">
        <f>+'SCC x Ano'!F256/'SCC x Ano'!F224-1</f>
        <v>-6.6951563161614658E-3</v>
      </c>
      <c r="G224" s="17">
        <f>+'SCC x Ano'!G256/'SCC x Ano'!G224-1</f>
        <v>4.6092528521134879E-2</v>
      </c>
      <c r="H224" s="17">
        <f>+'SCC x Ano'!H256/'SCC x Ano'!H224-1</f>
        <v>8.0308419314912394E-2</v>
      </c>
      <c r="I224" s="17">
        <f>+'SCC x Ano'!I256/'SCC x Ano'!I224-1</f>
        <v>-0.30238536417901474</v>
      </c>
      <c r="J224" s="17">
        <f>+'SCC x Ano'!J256/'SCC x Ano'!J224-1</f>
        <v>-7.5409446787688683E-2</v>
      </c>
      <c r="K224" s="17">
        <f>+'SCC x Ano'!K256/'SCC x Ano'!K224-1</f>
        <v>8.0588656284833027E-2</v>
      </c>
      <c r="L224" s="17">
        <f>+'SCC x Ano'!L256/'SCC x Ano'!L224-1</f>
        <v>1.4487095720873144E-2</v>
      </c>
    </row>
    <row r="225" spans="1:12" s="134" customFormat="1" x14ac:dyDescent="0.25">
      <c r="A225" s="22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</row>
    <row r="226" spans="1:12" x14ac:dyDescent="0.25"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</row>
    <row r="227" spans="1:12" s="124" customFormat="1" x14ac:dyDescent="0.25">
      <c r="B227" s="124">
        <v>2015</v>
      </c>
      <c r="C227" s="124">
        <v>2015</v>
      </c>
      <c r="D227" s="124">
        <v>2015</v>
      </c>
      <c r="E227" s="124">
        <v>2015</v>
      </c>
      <c r="F227" s="124">
        <v>2015</v>
      </c>
      <c r="G227" s="124">
        <v>2015</v>
      </c>
      <c r="H227" s="124">
        <v>2015</v>
      </c>
      <c r="I227" s="124">
        <v>2015</v>
      </c>
      <c r="J227" s="124">
        <v>2015</v>
      </c>
      <c r="K227" s="124">
        <v>2015</v>
      </c>
      <c r="L227" s="124">
        <v>2015</v>
      </c>
    </row>
    <row r="228" spans="1:12" x14ac:dyDescent="0.25">
      <c r="A228" s="124"/>
      <c r="B228" s="124" t="s">
        <v>780</v>
      </c>
      <c r="C228" s="124" t="s">
        <v>782</v>
      </c>
      <c r="D228" s="124" t="s">
        <v>23</v>
      </c>
      <c r="E228" s="124" t="s">
        <v>787</v>
      </c>
      <c r="F228" s="124" t="s">
        <v>788</v>
      </c>
      <c r="G228" s="124" t="s">
        <v>791</v>
      </c>
      <c r="H228" s="124" t="s">
        <v>25</v>
      </c>
      <c r="I228" s="124" t="s">
        <v>24</v>
      </c>
      <c r="J228" s="124" t="s">
        <v>35</v>
      </c>
      <c r="K228" s="124" t="s">
        <v>795</v>
      </c>
      <c r="L228" s="124" t="s">
        <v>935</v>
      </c>
    </row>
    <row r="229" spans="1:12" x14ac:dyDescent="0.25">
      <c r="A229" s="124" t="s">
        <v>529</v>
      </c>
      <c r="B229" s="17">
        <f>+'SCC x Ano'!B261/'SCC x Ano'!B229-1</f>
        <v>1.3567259898449757E-2</v>
      </c>
      <c r="C229" s="17">
        <f>+'SCC x Ano'!C261/'SCC x Ano'!C229-1</f>
        <v>-0.22154070277008409</v>
      </c>
      <c r="D229" s="17">
        <f>+'SCC x Ano'!D261/'SCC x Ano'!D229-1</f>
        <v>-0.11069880277502953</v>
      </c>
      <c r="E229" s="17">
        <f>+'SCC x Ano'!E261/'SCC x Ano'!E229-1</f>
        <v>-0.6532540584510409</v>
      </c>
      <c r="F229" s="17">
        <f>+'SCC x Ano'!F261/'SCC x Ano'!F229-1</f>
        <v>-0.34340229713906822</v>
      </c>
      <c r="G229" s="17">
        <f>+'SCC x Ano'!G261/'SCC x Ano'!G229-1</f>
        <v>-9.0978339263567687E-3</v>
      </c>
      <c r="H229" s="17">
        <f>+'SCC x Ano'!H261/'SCC x Ano'!H229-1</f>
        <v>-0.1253678654477659</v>
      </c>
      <c r="I229" s="17">
        <f>+'SCC x Ano'!I261/'SCC x Ano'!I229-1</f>
        <v>-0.37301422747158519</v>
      </c>
      <c r="J229" s="17">
        <f>+'SCC x Ano'!J261/'SCC x Ano'!J229-1</f>
        <v>-0.65387663959022779</v>
      </c>
      <c r="K229" s="17">
        <f>+'SCC x Ano'!K261/'SCC x Ano'!K229-1</f>
        <v>-0.31948309323288671</v>
      </c>
      <c r="L229" s="17">
        <f>+'SCC x Ano'!L261/'SCC x Ano'!L229-1</f>
        <v>-0.18551411679013086</v>
      </c>
    </row>
    <row r="230" spans="1:12" x14ac:dyDescent="0.25">
      <c r="A230" s="124" t="s">
        <v>530</v>
      </c>
      <c r="B230" s="17">
        <f>+'SCC x Ano'!B262/'SCC x Ano'!B230-1</f>
        <v>0.39192979641792247</v>
      </c>
      <c r="C230" s="17">
        <f>+'SCC x Ano'!C262/'SCC x Ano'!C230-1</f>
        <v>-0.69750261982827477</v>
      </c>
      <c r="D230" s="17">
        <f>+'SCC x Ano'!D262/'SCC x Ano'!D230-1</f>
        <v>-0.14834954230009001</v>
      </c>
      <c r="E230" s="17">
        <f>+'SCC x Ano'!E262/'SCC x Ano'!E230-1</f>
        <v>-1</v>
      </c>
      <c r="F230" s="17">
        <f>+'SCC x Ano'!F262/'SCC x Ano'!F230-1</f>
        <v>-0.28691657018698158</v>
      </c>
      <c r="G230" s="17">
        <f>+'SCC x Ano'!G262/'SCC x Ano'!G230-1</f>
        <v>0.19296258458328452</v>
      </c>
      <c r="H230" s="17">
        <f>+'SCC x Ano'!H262/'SCC x Ano'!H230-1</f>
        <v>-0.73916967344008599</v>
      </c>
      <c r="I230" s="17">
        <f>+'SCC x Ano'!I262/'SCC x Ano'!I230-1</f>
        <v>-9.0615396166816464E-2</v>
      </c>
      <c r="J230" s="17">
        <f>+'SCC x Ano'!J262/'SCC x Ano'!J230-1</f>
        <v>-5.3874074721882992E-2</v>
      </c>
      <c r="K230" s="17">
        <f>+'SCC x Ano'!K262/'SCC x Ano'!K230-1</f>
        <v>0.96215223991753951</v>
      </c>
      <c r="L230" s="17">
        <f>+'SCC x Ano'!L262/'SCC x Ano'!L230-1</f>
        <v>-0.12571089399946467</v>
      </c>
    </row>
    <row r="231" spans="1:12" x14ac:dyDescent="0.25">
      <c r="A231" s="124" t="s">
        <v>531</v>
      </c>
      <c r="B231" s="17">
        <f>+'SCC x Ano'!B263/'SCC x Ano'!B231-1</f>
        <v>0.17195764366436728</v>
      </c>
      <c r="C231" s="17">
        <f>+'SCC x Ano'!C263/'SCC x Ano'!C231-1</f>
        <v>-3.6657217121917274E-2</v>
      </c>
      <c r="D231" s="17">
        <f>+'SCC x Ano'!D263/'SCC x Ano'!D231-1</f>
        <v>-0.32526555839433258</v>
      </c>
      <c r="E231" s="17">
        <f>+'SCC x Ano'!E263/'SCC x Ano'!E231-1</f>
        <v>-4.254680843487757E-2</v>
      </c>
      <c r="F231" s="17">
        <f>+'SCC x Ano'!F263/'SCC x Ano'!F231-1</f>
        <v>-1.6746811878282752E-2</v>
      </c>
      <c r="G231" s="17">
        <f>+'SCC x Ano'!G263/'SCC x Ano'!G231-1</f>
        <v>-0.11596702664272118</v>
      </c>
      <c r="H231" s="17">
        <f>+'SCC x Ano'!H263/'SCC x Ano'!H231-1</f>
        <v>7.0198077333186948E-2</v>
      </c>
      <c r="I231" s="17">
        <f>+'SCC x Ano'!I263/'SCC x Ano'!I231-1</f>
        <v>0.29121131728440419</v>
      </c>
      <c r="J231" s="17">
        <f>+'SCC x Ano'!J263/'SCC x Ano'!J231-1</f>
        <v>-1</v>
      </c>
      <c r="K231" s="17">
        <f>+'SCC x Ano'!K263/'SCC x Ano'!K231-1</f>
        <v>-3.9234841952281441E-2</v>
      </c>
      <c r="L231" s="17">
        <f>+'SCC x Ano'!L263/'SCC x Ano'!L231-1</f>
        <v>-0.15588143159452938</v>
      </c>
    </row>
    <row r="232" spans="1:12" x14ac:dyDescent="0.25">
      <c r="A232" s="124" t="s">
        <v>532</v>
      </c>
      <c r="B232" s="17">
        <f>+'SCC x Ano'!B264/'SCC x Ano'!B232-1</f>
        <v>0.71591388866673356</v>
      </c>
      <c r="C232" s="17">
        <f>+'SCC x Ano'!C264/'SCC x Ano'!C232-1</f>
        <v>-0.50141437394686317</v>
      </c>
      <c r="D232" s="17">
        <f>+'SCC x Ano'!D264/'SCC x Ano'!D232-1</f>
        <v>6.3014590015769256E-2</v>
      </c>
      <c r="E232" s="17" t="e">
        <f>+'SCC x Ano'!E264/'SCC x Ano'!E232-1</f>
        <v>#DIV/0!</v>
      </c>
      <c r="F232" s="17">
        <f>+'SCC x Ano'!F264/'SCC x Ano'!F232-1</f>
        <v>-0.19804028868443746</v>
      </c>
      <c r="G232" s="17">
        <f>+'SCC x Ano'!G264/'SCC x Ano'!G232-1</f>
        <v>8.3284192641670307E-2</v>
      </c>
      <c r="H232" s="17">
        <f>+'SCC x Ano'!H264/'SCC x Ano'!H232-1</f>
        <v>-0.1047710985272895</v>
      </c>
      <c r="I232" s="17">
        <f>+'SCC x Ano'!I264/'SCC x Ano'!I232-1</f>
        <v>-0.31381144395710492</v>
      </c>
      <c r="J232" s="17">
        <f>+'SCC x Ano'!J264/'SCC x Ano'!J232-1</f>
        <v>-0.10900696552938505</v>
      </c>
      <c r="K232" s="17">
        <f>+'SCC x Ano'!K264/'SCC x Ano'!K232-1</f>
        <v>-0.10730859066088749</v>
      </c>
      <c r="L232" s="17">
        <f>+'SCC x Ano'!L264/'SCC x Ano'!L232-1</f>
        <v>-9.5203023380824314E-3</v>
      </c>
    </row>
    <row r="233" spans="1:12" x14ac:dyDescent="0.25">
      <c r="A233" s="124" t="s">
        <v>533</v>
      </c>
      <c r="B233" s="17">
        <f>+'SCC x Ano'!B265/'SCC x Ano'!B233-1</f>
        <v>-0.12310145018874552</v>
      </c>
      <c r="C233" s="17">
        <f>+'SCC x Ano'!C265/'SCC x Ano'!C233-1</f>
        <v>-0.14740204119298095</v>
      </c>
      <c r="D233" s="17">
        <f>+'SCC x Ano'!D265/'SCC x Ano'!D233-1</f>
        <v>-0.14176066331965875</v>
      </c>
      <c r="E233" s="17">
        <f>+'SCC x Ano'!E265/'SCC x Ano'!E233-1</f>
        <v>0.9506902665281507</v>
      </c>
      <c r="F233" s="17">
        <f>+'SCC x Ano'!F265/'SCC x Ano'!F233-1</f>
        <v>-0.2394920293931142</v>
      </c>
      <c r="G233" s="17">
        <f>+'SCC x Ano'!G265/'SCC x Ano'!G233-1</f>
        <v>0.14930007266973444</v>
      </c>
      <c r="H233" s="17">
        <f>+'SCC x Ano'!H265/'SCC x Ano'!H233-1</f>
        <v>9.9680499908324283E-2</v>
      </c>
      <c r="I233" s="17">
        <f>+'SCC x Ano'!I265/'SCC x Ano'!I233-1</f>
        <v>-0.11819627093049778</v>
      </c>
      <c r="J233" s="17">
        <f>+'SCC x Ano'!J265/'SCC x Ano'!J233-1</f>
        <v>-0.14000089831697216</v>
      </c>
      <c r="K233" s="17">
        <f>+'SCC x Ano'!K265/'SCC x Ano'!K233-1</f>
        <v>-3.8619413090247856E-2</v>
      </c>
      <c r="L233" s="17">
        <f>+'SCC x Ano'!L265/'SCC x Ano'!L233-1</f>
        <v>-0.12629082289684646</v>
      </c>
    </row>
    <row r="234" spans="1:12" x14ac:dyDescent="0.25">
      <c r="A234" s="124" t="s">
        <v>534</v>
      </c>
      <c r="B234" s="17">
        <f>+'SCC x Ano'!B266/'SCC x Ano'!B234-1</f>
        <v>-0.39921587537938519</v>
      </c>
      <c r="C234" s="17">
        <f>+'SCC x Ano'!C266/'SCC x Ano'!C234-1</f>
        <v>-0.84003906833589659</v>
      </c>
      <c r="D234" s="17">
        <f>+'SCC x Ano'!D266/'SCC x Ano'!D234-1</f>
        <v>-4.4799443120320026E-2</v>
      </c>
      <c r="E234" s="17">
        <f>+'SCC x Ano'!E266/'SCC x Ano'!E234-1</f>
        <v>-0.18619967982825103</v>
      </c>
      <c r="F234" s="17">
        <f>+'SCC x Ano'!F266/'SCC x Ano'!F234-1</f>
        <v>-0.20317484335809799</v>
      </c>
      <c r="G234" s="17">
        <f>+'SCC x Ano'!G266/'SCC x Ano'!G234-1</f>
        <v>0.22469496036996683</v>
      </c>
      <c r="H234" s="17">
        <f>+'SCC x Ano'!H266/'SCC x Ano'!H234-1</f>
        <v>-0.24570410668704989</v>
      </c>
      <c r="I234" s="17">
        <f>+'SCC x Ano'!I266/'SCC x Ano'!I234-1</f>
        <v>-0.42753196258058768</v>
      </c>
      <c r="J234" s="17">
        <f>+'SCC x Ano'!J266/'SCC x Ano'!J234-1</f>
        <v>6.42760101763451E-2</v>
      </c>
      <c r="K234" s="17">
        <f>+'SCC x Ano'!K266/'SCC x Ano'!K234-1</f>
        <v>-0.34584288430968368</v>
      </c>
      <c r="L234" s="17">
        <f>+'SCC x Ano'!L266/'SCC x Ano'!L234-1</f>
        <v>-0.13781863868671418</v>
      </c>
    </row>
    <row r="235" spans="1:12" x14ac:dyDescent="0.25">
      <c r="A235" s="124" t="s">
        <v>535</v>
      </c>
      <c r="B235" s="17">
        <f>+'SCC x Ano'!B267/'SCC x Ano'!B235-1</f>
        <v>-0.31264715970410828</v>
      </c>
      <c r="C235" s="17">
        <f>+'SCC x Ano'!C267/'SCC x Ano'!C235-1</f>
        <v>-0.15924162542717391</v>
      </c>
      <c r="D235" s="17">
        <f>+'SCC x Ano'!D267/'SCC x Ano'!D235-1</f>
        <v>-3.6083018356224184E-2</v>
      </c>
      <c r="E235" s="17">
        <f>+'SCC x Ano'!E267/'SCC x Ano'!E235-1</f>
        <v>0.1780447152372302</v>
      </c>
      <c r="F235" s="17">
        <f>+'SCC x Ano'!F267/'SCC x Ano'!F235-1</f>
        <v>-0.18593755844620286</v>
      </c>
      <c r="G235" s="17">
        <f>+'SCC x Ano'!G267/'SCC x Ano'!G235-1</f>
        <v>3.7307997169130358E-2</v>
      </c>
      <c r="H235" s="17">
        <f>+'SCC x Ano'!H267/'SCC x Ano'!H235-1</f>
        <v>-0.35390907687992412</v>
      </c>
      <c r="I235" s="17">
        <f>+'SCC x Ano'!I267/'SCC x Ano'!I235-1</f>
        <v>0.16734005377426642</v>
      </c>
      <c r="J235" s="17">
        <f>+'SCC x Ano'!J267/'SCC x Ano'!J235-1</f>
        <v>-0.7275629406255677</v>
      </c>
      <c r="K235" s="17">
        <f>+'SCC x Ano'!K267/'SCC x Ano'!K235-1</f>
        <v>1.0755671389219517</v>
      </c>
      <c r="L235" s="17">
        <f>+'SCC x Ano'!L267/'SCC x Ano'!L235-1</f>
        <v>-3.5496957890103986E-2</v>
      </c>
    </row>
    <row r="236" spans="1:12" x14ac:dyDescent="0.25">
      <c r="A236" s="124" t="s">
        <v>536</v>
      </c>
      <c r="B236" s="17">
        <f>+'SCC x Ano'!B268/'SCC x Ano'!B236-1</f>
        <v>-0.25696599581823742</v>
      </c>
      <c r="C236" s="17">
        <f>+'SCC x Ano'!C268/'SCC x Ano'!C236-1</f>
        <v>-9.5932309770657698E-3</v>
      </c>
      <c r="D236" s="17">
        <f>+'SCC x Ano'!D268/'SCC x Ano'!D236-1</f>
        <v>-0.26561540327198951</v>
      </c>
      <c r="E236" s="17">
        <f>+'SCC x Ano'!E268/'SCC x Ano'!E236-1</f>
        <v>1.7072439213016861</v>
      </c>
      <c r="F236" s="17">
        <f>+'SCC x Ano'!F268/'SCC x Ano'!F236-1</f>
        <v>-0.1691448289497518</v>
      </c>
      <c r="G236" s="17">
        <f>+'SCC x Ano'!G268/'SCC x Ano'!G236-1</f>
        <v>2.6860068750303556E-2</v>
      </c>
      <c r="H236" s="17">
        <f>+'SCC x Ano'!H268/'SCC x Ano'!H236-1</f>
        <v>0.52794738920979745</v>
      </c>
      <c r="I236" s="17">
        <f>+'SCC x Ano'!I268/'SCC x Ano'!I236-1</f>
        <v>-0.10759645867384093</v>
      </c>
      <c r="J236" s="17">
        <f>+'SCC x Ano'!J268/'SCC x Ano'!J236-1</f>
        <v>-9.7053872637426708E-2</v>
      </c>
      <c r="K236" s="17">
        <f>+'SCC x Ano'!K268/'SCC x Ano'!K236-1</f>
        <v>-0.14736904638413395</v>
      </c>
      <c r="L236" s="17">
        <f>+'SCC x Ano'!L268/'SCC x Ano'!L236-1</f>
        <v>-0.20324763439113569</v>
      </c>
    </row>
    <row r="237" spans="1:12" x14ac:dyDescent="0.25">
      <c r="A237" s="124" t="s">
        <v>537</v>
      </c>
      <c r="B237" s="17">
        <f>+'SCC x Ano'!B269/'SCC x Ano'!B237-1</f>
        <v>2.9577666488843413E-2</v>
      </c>
      <c r="C237" s="17">
        <f>+'SCC x Ano'!C269/'SCC x Ano'!C237-1</f>
        <v>-0.16639564278529084</v>
      </c>
      <c r="D237" s="17">
        <f>+'SCC x Ano'!D269/'SCC x Ano'!D237-1</f>
        <v>-5.1606851341049254E-2</v>
      </c>
      <c r="E237" s="17">
        <f>+'SCC x Ano'!E269/'SCC x Ano'!E237-1</f>
        <v>0.42660803418652171</v>
      </c>
      <c r="F237" s="17">
        <f>+'SCC x Ano'!F269/'SCC x Ano'!F237-1</f>
        <v>-9.8935753074676835E-2</v>
      </c>
      <c r="G237" s="17">
        <f>+'SCC x Ano'!G269/'SCC x Ano'!G237-1</f>
        <v>0.10951625396705467</v>
      </c>
      <c r="H237" s="17">
        <f>+'SCC x Ano'!H269/'SCC x Ano'!H237-1</f>
        <v>4.8369920784866016E-2</v>
      </c>
      <c r="I237" s="17">
        <f>+'SCC x Ano'!I269/'SCC x Ano'!I237-1</f>
        <v>-6.6981000207832264E-2</v>
      </c>
      <c r="J237" s="17">
        <f>+'SCC x Ano'!J269/'SCC x Ano'!J237-1</f>
        <v>-0.97536250997803919</v>
      </c>
      <c r="K237" s="17">
        <f>+'SCC x Ano'!K269/'SCC x Ano'!K237-1</f>
        <v>0.17536475023741493</v>
      </c>
      <c r="L237" s="17">
        <f>+'SCC x Ano'!L269/'SCC x Ano'!L237-1</f>
        <v>-5.2432919116913279E-2</v>
      </c>
    </row>
    <row r="238" spans="1:12" x14ac:dyDescent="0.25">
      <c r="A238" s="124" t="s">
        <v>538</v>
      </c>
      <c r="B238" s="17">
        <f>+'SCC x Ano'!B270/'SCC x Ano'!B238-1</f>
        <v>3.7792682122000265E-2</v>
      </c>
      <c r="C238" s="17">
        <f>+'SCC x Ano'!C270/'SCC x Ano'!C238-1</f>
        <v>-5.255665689000677E-2</v>
      </c>
      <c r="D238" s="17">
        <f>+'SCC x Ano'!D270/'SCC x Ano'!D238-1</f>
        <v>-0.19722848049557551</v>
      </c>
      <c r="E238" s="17">
        <f>+'SCC x Ano'!E270/'SCC x Ano'!E238-1</f>
        <v>0.30885951406586587</v>
      </c>
      <c r="F238" s="17">
        <f>+'SCC x Ano'!F270/'SCC x Ano'!F238-1</f>
        <v>-2.7725962149824479E-2</v>
      </c>
      <c r="G238" s="17">
        <f>+'SCC x Ano'!G270/'SCC x Ano'!G238-1</f>
        <v>-8.3131512855783463E-2</v>
      </c>
      <c r="H238" s="17">
        <f>+'SCC x Ano'!H270/'SCC x Ano'!H238-1</f>
        <v>1.0421590919269974E-2</v>
      </c>
      <c r="I238" s="17">
        <f>+'SCC x Ano'!I270/'SCC x Ano'!I238-1</f>
        <v>-0.17233108166320577</v>
      </c>
      <c r="J238" s="17">
        <f>+'SCC x Ano'!J270/'SCC x Ano'!J238-1</f>
        <v>-0.2090026263649053</v>
      </c>
      <c r="K238" s="17">
        <f>+'SCC x Ano'!K270/'SCC x Ano'!K238-1</f>
        <v>0.15563423515533725</v>
      </c>
      <c r="L238" s="17">
        <f>+'SCC x Ano'!L270/'SCC x Ano'!L238-1</f>
        <v>-6.7594265204234616E-2</v>
      </c>
    </row>
    <row r="239" spans="1:12" x14ac:dyDescent="0.25">
      <c r="A239" s="124" t="s">
        <v>539</v>
      </c>
      <c r="B239" s="17">
        <f>+'SCC x Ano'!B271/'SCC x Ano'!B239-1</f>
        <v>0.78409000204122026</v>
      </c>
      <c r="C239" s="17">
        <f>+'SCC x Ano'!C271/'SCC x Ano'!C239-1</f>
        <v>-0.43846109442029835</v>
      </c>
      <c r="D239" s="17">
        <f>+'SCC x Ano'!D271/'SCC x Ano'!D239-1</f>
        <v>-5.1976134880921232E-2</v>
      </c>
      <c r="E239" s="17">
        <f>+'SCC x Ano'!E271/'SCC x Ano'!E239-1</f>
        <v>-0.40062388121210779</v>
      </c>
      <c r="F239" s="17">
        <f>+'SCC x Ano'!F271/'SCC x Ano'!F239-1</f>
        <v>-0.17984436344679633</v>
      </c>
      <c r="G239" s="17">
        <f>+'SCC x Ano'!G271/'SCC x Ano'!G239-1</f>
        <v>0.15340720468534896</v>
      </c>
      <c r="H239" s="17">
        <f>+'SCC x Ano'!H271/'SCC x Ano'!H239-1</f>
        <v>-0.12829222871520618</v>
      </c>
      <c r="I239" s="17">
        <f>+'SCC x Ano'!I271/'SCC x Ano'!I239-1</f>
        <v>-0.28241998124216672</v>
      </c>
      <c r="J239" s="17">
        <f>+'SCC x Ano'!J271/'SCC x Ano'!J239-1</f>
        <v>-7.0278113331511349E-2</v>
      </c>
      <c r="K239" s="17">
        <f>+'SCC x Ano'!K271/'SCC x Ano'!K239-1</f>
        <v>2.1559550839254538E-2</v>
      </c>
      <c r="L239" s="17">
        <f>+'SCC x Ano'!L271/'SCC x Ano'!L239-1</f>
        <v>-4.4500772822674173E-2</v>
      </c>
    </row>
    <row r="240" spans="1:12" x14ac:dyDescent="0.25">
      <c r="A240" s="124" t="s">
        <v>540</v>
      </c>
      <c r="B240" s="17">
        <f>+'SCC x Ano'!B272/'SCC x Ano'!B240-1</f>
        <v>0.25908437674480078</v>
      </c>
      <c r="C240" s="17">
        <f>+'SCC x Ano'!C272/'SCC x Ano'!C240-1</f>
        <v>-9.3546812339108776E-2</v>
      </c>
      <c r="D240" s="17">
        <f>+'SCC x Ano'!D272/'SCC x Ano'!D240-1</f>
        <v>-0.25863196623559126</v>
      </c>
      <c r="E240" s="17">
        <f>+'SCC x Ano'!E272/'SCC x Ano'!E240-1</f>
        <v>-0.28929911945406783</v>
      </c>
      <c r="F240" s="17">
        <f>+'SCC x Ano'!F272/'SCC x Ano'!F240-1</f>
        <v>-0.28264294186579464</v>
      </c>
      <c r="G240" s="17">
        <f>+'SCC x Ano'!G272/'SCC x Ano'!G240-1</f>
        <v>0.16684918562204176</v>
      </c>
      <c r="H240" s="17">
        <f>+'SCC x Ano'!H272/'SCC x Ano'!H240-1</f>
        <v>-0.12211876049301151</v>
      </c>
      <c r="I240" s="17">
        <f>+'SCC x Ano'!I272/'SCC x Ano'!I240-1</f>
        <v>-0.30468802613873169</v>
      </c>
      <c r="J240" s="17">
        <f>+'SCC x Ano'!J272/'SCC x Ano'!J240-1</f>
        <v>-1</v>
      </c>
      <c r="K240" s="17">
        <f>+'SCC x Ano'!K272/'SCC x Ano'!K240-1</f>
        <v>0.15196344978820076</v>
      </c>
      <c r="L240" s="17">
        <f>+'SCC x Ano'!L272/'SCC x Ano'!L240-1</f>
        <v>-0.18996574738124472</v>
      </c>
    </row>
    <row r="241" spans="1:12" x14ac:dyDescent="0.25">
      <c r="A241" s="124" t="s">
        <v>541</v>
      </c>
      <c r="B241" s="17">
        <f>+'SCC x Ano'!B273/'SCC x Ano'!B241-1</f>
        <v>-0.12190926305713579</v>
      </c>
      <c r="C241" s="17">
        <f>+'SCC x Ano'!C273/'SCC x Ano'!C241-1</f>
        <v>-5.2874149113861457E-2</v>
      </c>
      <c r="D241" s="17">
        <f>+'SCC x Ano'!D273/'SCC x Ano'!D241-1</f>
        <v>-0.22946911755889909</v>
      </c>
      <c r="E241" s="17">
        <f>+'SCC x Ano'!E273/'SCC x Ano'!E241-1</f>
        <v>0.13683154917564178</v>
      </c>
      <c r="F241" s="17">
        <f>+'SCC x Ano'!F273/'SCC x Ano'!F241-1</f>
        <v>-0.16403029611631958</v>
      </c>
      <c r="G241" s="17">
        <f>+'SCC x Ano'!G273/'SCC x Ano'!G241-1</f>
        <v>0.13084784735070643</v>
      </c>
      <c r="H241" s="17">
        <f>+'SCC x Ano'!H273/'SCC x Ano'!H241-1</f>
        <v>-0.12569371676308894</v>
      </c>
      <c r="I241" s="17">
        <f>+'SCC x Ano'!I273/'SCC x Ano'!I241-1</f>
        <v>-0.31233603452787972</v>
      </c>
      <c r="J241" s="17">
        <f>+'SCC x Ano'!J273/'SCC x Ano'!J241-1</f>
        <v>-0.23245920051684532</v>
      </c>
      <c r="K241" s="17">
        <f>+'SCC x Ano'!K273/'SCC x Ano'!K241-1</f>
        <v>1.0577640573976366E-2</v>
      </c>
      <c r="L241" s="17">
        <f>+'SCC x Ano'!L273/'SCC x Ano'!L241-1</f>
        <v>-0.14866289802236454</v>
      </c>
    </row>
    <row r="242" spans="1:12" x14ac:dyDescent="0.25">
      <c r="A242" s="124" t="s">
        <v>542</v>
      </c>
      <c r="B242" s="17">
        <f>+'SCC x Ano'!B274/'SCC x Ano'!B242-1</f>
        <v>2.9304535584310232E-2</v>
      </c>
      <c r="C242" s="17">
        <f>+'SCC x Ano'!C274/'SCC x Ano'!C242-1</f>
        <v>-1.0467305579160535E-2</v>
      </c>
      <c r="D242" s="17">
        <f>+'SCC x Ano'!D274/'SCC x Ano'!D242-1</f>
        <v>-0.39592039300527337</v>
      </c>
      <c r="E242" s="17">
        <f>+'SCC x Ano'!E274/'SCC x Ano'!E242-1</f>
        <v>1.4743101928953672E-2</v>
      </c>
      <c r="F242" s="17">
        <f>+'SCC x Ano'!F274/'SCC x Ano'!F242-1</f>
        <v>-0.14898240441024391</v>
      </c>
      <c r="G242" s="17">
        <f>+'SCC x Ano'!G274/'SCC x Ano'!G242-1</f>
        <v>0.13068337496269788</v>
      </c>
      <c r="H242" s="17">
        <f>+'SCC x Ano'!H274/'SCC x Ano'!H242-1</f>
        <v>-0.21706767000471527</v>
      </c>
      <c r="I242" s="17">
        <f>+'SCC x Ano'!I274/'SCC x Ano'!I242-1</f>
        <v>-5.1067588692754184E-2</v>
      </c>
      <c r="J242" s="17">
        <f>+'SCC x Ano'!J274/'SCC x Ano'!J242-1</f>
        <v>0.12455219222431646</v>
      </c>
      <c r="K242" s="17">
        <f>+'SCC x Ano'!K274/'SCC x Ano'!K242-1</f>
        <v>-8.5073390518652925E-4</v>
      </c>
      <c r="L242" s="17">
        <f>+'SCC x Ano'!L274/'SCC x Ano'!L242-1</f>
        <v>-0.24618897949857965</v>
      </c>
    </row>
    <row r="243" spans="1:12" x14ac:dyDescent="0.25">
      <c r="A243" s="124" t="s">
        <v>543</v>
      </c>
      <c r="B243" s="17">
        <f>+'SCC x Ano'!B275/'SCC x Ano'!B243-1</f>
        <v>0.11798170196456526</v>
      </c>
      <c r="C243" s="17">
        <f>+'SCC x Ano'!C275/'SCC x Ano'!C243-1</f>
        <v>-0.2638098831188963</v>
      </c>
      <c r="D243" s="17">
        <f>+'SCC x Ano'!D275/'SCC x Ano'!D243-1</f>
        <v>-0.23467642650542453</v>
      </c>
      <c r="E243" s="17">
        <f>+'SCC x Ano'!E275/'SCC x Ano'!E243-1</f>
        <v>1.5887839536993908E-2</v>
      </c>
      <c r="F243" s="17">
        <f>+'SCC x Ano'!F275/'SCC x Ano'!F243-1</f>
        <v>-0.16996301180410078</v>
      </c>
      <c r="G243" s="17">
        <f>+'SCC x Ano'!G275/'SCC x Ano'!G243-1</f>
        <v>-5.9946218439121957E-3</v>
      </c>
      <c r="H243" s="17">
        <f>+'SCC x Ano'!H275/'SCC x Ano'!H243-1</f>
        <v>-3.3643575527698477E-2</v>
      </c>
      <c r="I243" s="17">
        <f>+'SCC x Ano'!I275/'SCC x Ano'!I243-1</f>
        <v>0.5805610184924539</v>
      </c>
      <c r="J243" s="17">
        <f>+'SCC x Ano'!J275/'SCC x Ano'!J243-1</f>
        <v>0.21143976744265958</v>
      </c>
      <c r="K243" s="17">
        <f>+'SCC x Ano'!K275/'SCC x Ano'!K243-1</f>
        <v>-0.26521202173491276</v>
      </c>
      <c r="L243" s="17">
        <f>+'SCC x Ano'!L275/'SCC x Ano'!L243-1</f>
        <v>-0.16120945907166595</v>
      </c>
    </row>
    <row r="244" spans="1:12" x14ac:dyDescent="0.25">
      <c r="A244" s="124" t="s">
        <v>544</v>
      </c>
      <c r="B244" s="17">
        <f>+'SCC x Ano'!B276/'SCC x Ano'!B244-1</f>
        <v>-0.10470640855461011</v>
      </c>
      <c r="C244" s="17">
        <f>+'SCC x Ano'!C276/'SCC x Ano'!C244-1</f>
        <v>-0.22218845684524113</v>
      </c>
      <c r="D244" s="17">
        <f>+'SCC x Ano'!D276/'SCC x Ano'!D244-1</f>
        <v>-0.1654744243693258</v>
      </c>
      <c r="E244" s="17">
        <f>+'SCC x Ano'!E276/'SCC x Ano'!E244-1</f>
        <v>0.16830948727375894</v>
      </c>
      <c r="F244" s="17">
        <f>+'SCC x Ano'!F276/'SCC x Ano'!F244-1</f>
        <v>-0.1686057462762347</v>
      </c>
      <c r="G244" s="17">
        <f>+'SCC x Ano'!G276/'SCC x Ano'!G244-1</f>
        <v>0.12369372229846598</v>
      </c>
      <c r="H244" s="17">
        <f>+'SCC x Ano'!H276/'SCC x Ano'!H244-1</f>
        <v>-0.18401274880762541</v>
      </c>
      <c r="I244" s="17">
        <f>+'SCC x Ano'!I276/'SCC x Ano'!I244-1</f>
        <v>-0.13126636886912657</v>
      </c>
      <c r="J244" s="17">
        <f>+'SCC x Ano'!J276/'SCC x Ano'!J244-1</f>
        <v>-4.2242752132513384E-2</v>
      </c>
      <c r="K244" s="17">
        <f>+'SCC x Ano'!K276/'SCC x Ano'!K244-1</f>
        <v>-0.11926280505740139</v>
      </c>
      <c r="L244" s="17">
        <f>+'SCC x Ano'!L276/'SCC x Ano'!L244-1</f>
        <v>-0.14328580532057145</v>
      </c>
    </row>
    <row r="245" spans="1:12" x14ac:dyDescent="0.25">
      <c r="A245" s="124" t="s">
        <v>545</v>
      </c>
      <c r="B245" s="17">
        <f>+'SCC x Ano'!B277/'SCC x Ano'!B245-1</f>
        <v>-6.0577639967990149E-2</v>
      </c>
      <c r="C245" s="17">
        <f>+'SCC x Ano'!C277/'SCC x Ano'!C245-1</f>
        <v>-0.10704320857577665</v>
      </c>
      <c r="D245" s="17">
        <f>+'SCC x Ano'!D277/'SCC x Ano'!D245-1</f>
        <v>-0.30058102904565431</v>
      </c>
      <c r="E245" s="17">
        <f>+'SCC x Ano'!E277/'SCC x Ano'!E245-1</f>
        <v>0.11407393949191857</v>
      </c>
      <c r="F245" s="17">
        <f>+'SCC x Ano'!F277/'SCC x Ano'!F245-1</f>
        <v>-0.17919400718713452</v>
      </c>
      <c r="G245" s="17">
        <f>+'SCC x Ano'!G277/'SCC x Ano'!G245-1</f>
        <v>-3.4588011929479467E-3</v>
      </c>
      <c r="H245" s="17">
        <f>+'SCC x Ano'!H277/'SCC x Ano'!H245-1</f>
        <v>-0.14617843292587107</v>
      </c>
      <c r="I245" s="17">
        <f>+'SCC x Ano'!I277/'SCC x Ano'!I245-1</f>
        <v>8.2135385499407354E-2</v>
      </c>
      <c r="J245" s="17">
        <f>+'SCC x Ano'!J277/'SCC x Ano'!J245-1</f>
        <v>-0.12553700939791212</v>
      </c>
      <c r="K245" s="17">
        <f>+'SCC x Ano'!K277/'SCC x Ano'!K245-1</f>
        <v>4.9594769529128335E-2</v>
      </c>
      <c r="L245" s="17">
        <f>+'SCC x Ano'!L277/'SCC x Ano'!L245-1</f>
        <v>-0.1683272872019782</v>
      </c>
    </row>
    <row r="246" spans="1:12" x14ac:dyDescent="0.25">
      <c r="A246" s="124" t="s">
        <v>546</v>
      </c>
      <c r="B246" s="17">
        <f>+'SCC x Ano'!B278/'SCC x Ano'!B246-1</f>
        <v>-3.521213246002608E-2</v>
      </c>
      <c r="C246" s="17">
        <f>+'SCC x Ano'!C278/'SCC x Ano'!C246-1</f>
        <v>-6.9080412294475591E-2</v>
      </c>
      <c r="D246" s="17">
        <f>+'SCC x Ano'!D278/'SCC x Ano'!D246-1</f>
        <v>-0.30908786276597511</v>
      </c>
      <c r="E246" s="17">
        <f>+'SCC x Ano'!E278/'SCC x Ano'!E246-1</f>
        <v>-0.16540013334955117</v>
      </c>
      <c r="F246" s="17">
        <f>+'SCC x Ano'!F278/'SCC x Ano'!F246-1</f>
        <v>-0.18813950590295248</v>
      </c>
      <c r="G246" s="17">
        <f>+'SCC x Ano'!G278/'SCC x Ano'!G246-1</f>
        <v>-2.9376928325041796E-2</v>
      </c>
      <c r="H246" s="17">
        <f>+'SCC x Ano'!H278/'SCC x Ano'!H246-1</f>
        <v>-0.44654621237474446</v>
      </c>
      <c r="I246" s="17">
        <f>+'SCC x Ano'!I278/'SCC x Ano'!I246-1</f>
        <v>0.1440152220616624</v>
      </c>
      <c r="J246" s="17">
        <f>+'SCC x Ano'!J278/'SCC x Ano'!J246-1</f>
        <v>-9.4952963339791641E-2</v>
      </c>
      <c r="K246" s="17">
        <f>+'SCC x Ano'!K278/'SCC x Ano'!K246-1</f>
        <v>-0.13948552009967907</v>
      </c>
      <c r="L246" s="17">
        <f>+'SCC x Ano'!L278/'SCC x Ano'!L246-1</f>
        <v>-0.21063721394817148</v>
      </c>
    </row>
    <row r="247" spans="1:12" x14ac:dyDescent="0.25">
      <c r="A247" s="124" t="s">
        <v>547</v>
      </c>
      <c r="B247" s="17">
        <f>+'SCC x Ano'!B279/'SCC x Ano'!B247-1</f>
        <v>0.13939533093822365</v>
      </c>
      <c r="C247" s="17">
        <f>+'SCC x Ano'!C279/'SCC x Ano'!C247-1</f>
        <v>-8.1696714093746126E-2</v>
      </c>
      <c r="D247" s="17">
        <f>+'SCC x Ano'!D279/'SCC x Ano'!D247-1</f>
        <v>-0.11561253609275046</v>
      </c>
      <c r="E247" s="17">
        <f>+'SCC x Ano'!E279/'SCC x Ano'!E247-1</f>
        <v>0.72635797356105947</v>
      </c>
      <c r="F247" s="17">
        <f>+'SCC x Ano'!F279/'SCC x Ano'!F247-1</f>
        <v>-0.18905070912232957</v>
      </c>
      <c r="G247" s="17">
        <f>+'SCC x Ano'!G279/'SCC x Ano'!G247-1</f>
        <v>2.5129297186353705E-2</v>
      </c>
      <c r="H247" s="17">
        <f>+'SCC x Ano'!H279/'SCC x Ano'!H247-1</f>
        <v>-0.14010375518241436</v>
      </c>
      <c r="I247" s="17">
        <f>+'SCC x Ano'!I279/'SCC x Ano'!I247-1</f>
        <v>-0.17998514351047723</v>
      </c>
      <c r="J247" s="17">
        <f>+'SCC x Ano'!J279/'SCC x Ano'!J247-1</f>
        <v>0.16399000474763947</v>
      </c>
      <c r="K247" s="17">
        <f>+'SCC x Ano'!K279/'SCC x Ano'!K247-1</f>
        <v>-0.14799591679096569</v>
      </c>
      <c r="L247" s="17">
        <f>+'SCC x Ano'!L279/'SCC x Ano'!L247-1</f>
        <v>-0.10444847364930165</v>
      </c>
    </row>
    <row r="248" spans="1:12" x14ac:dyDescent="0.25">
      <c r="A248" s="124" t="s">
        <v>548</v>
      </c>
      <c r="B248" s="17">
        <f>+'SCC x Ano'!B280/'SCC x Ano'!B248-1</f>
        <v>-9.052205141960612E-2</v>
      </c>
      <c r="C248" s="17">
        <f>+'SCC x Ano'!C280/'SCC x Ano'!C248-1</f>
        <v>-7.9140339689136141E-2</v>
      </c>
      <c r="D248" s="17">
        <f>+'SCC x Ano'!D280/'SCC x Ano'!D248-1</f>
        <v>-0.31375958137923077</v>
      </c>
      <c r="E248" s="17">
        <f>+'SCC x Ano'!E280/'SCC x Ano'!E248-1</f>
        <v>0.10853603842236881</v>
      </c>
      <c r="F248" s="17">
        <f>+'SCC x Ano'!F280/'SCC x Ano'!F248-1</f>
        <v>-0.16894601989324531</v>
      </c>
      <c r="G248" s="17">
        <f>+'SCC x Ano'!G280/'SCC x Ano'!G248-1</f>
        <v>-3.1039962414686206E-2</v>
      </c>
      <c r="H248" s="17">
        <f>+'SCC x Ano'!H280/'SCC x Ano'!H248-1</f>
        <v>9.5105269469231146E-4</v>
      </c>
      <c r="I248" s="17">
        <f>+'SCC x Ano'!I280/'SCC x Ano'!I248-1</f>
        <v>-0.21382445218925272</v>
      </c>
      <c r="J248" s="17">
        <f>+'SCC x Ano'!J280/'SCC x Ano'!J248-1</f>
        <v>-0.37127369062763327</v>
      </c>
      <c r="K248" s="17">
        <f>+'SCC x Ano'!K280/'SCC x Ano'!K248-1</f>
        <v>-3.8756451300026473E-2</v>
      </c>
      <c r="L248" s="17">
        <f>+'SCC x Ano'!L280/'SCC x Ano'!L248-1</f>
        <v>-0.16219973934819742</v>
      </c>
    </row>
    <row r="249" spans="1:12" x14ac:dyDescent="0.25">
      <c r="A249" s="124" t="s">
        <v>549</v>
      </c>
      <c r="B249" s="17">
        <f>+'SCC x Ano'!B281/'SCC x Ano'!B249-1</f>
        <v>-2.1433556162763323E-2</v>
      </c>
      <c r="C249" s="17">
        <f>+'SCC x Ano'!C281/'SCC x Ano'!C249-1</f>
        <v>1.2122180708782349E-3</v>
      </c>
      <c r="D249" s="17">
        <f>+'SCC x Ano'!D281/'SCC x Ano'!D249-1</f>
        <v>-0.24343400056908482</v>
      </c>
      <c r="E249" s="17">
        <f>+'SCC x Ano'!E281/'SCC x Ano'!E249-1</f>
        <v>7.0668512212509249E-2</v>
      </c>
      <c r="F249" s="17">
        <f>+'SCC x Ano'!F281/'SCC x Ano'!F249-1</f>
        <v>-0.17590784524270298</v>
      </c>
      <c r="G249" s="17">
        <f>+'SCC x Ano'!G281/'SCC x Ano'!G249-1</f>
        <v>-8.488697602441142E-2</v>
      </c>
      <c r="H249" s="17">
        <f>+'SCC x Ano'!H281/'SCC x Ano'!H249-1</f>
        <v>-3.8198201467357529E-2</v>
      </c>
      <c r="I249" s="17">
        <f>+'SCC x Ano'!I281/'SCC x Ano'!I249-1</f>
        <v>-0.22336342357131622</v>
      </c>
      <c r="J249" s="17">
        <f>+'SCC x Ano'!J281/'SCC x Ano'!J249-1</f>
        <v>-0.27542336115263999</v>
      </c>
      <c r="K249" s="17">
        <f>+'SCC x Ano'!K281/'SCC x Ano'!K249-1</f>
        <v>-2.0532183549753058E-2</v>
      </c>
      <c r="L249" s="17">
        <f>+'SCC x Ano'!L281/'SCC x Ano'!L249-1</f>
        <v>-0.15644458215861978</v>
      </c>
    </row>
    <row r="250" spans="1:12" x14ac:dyDescent="0.25">
      <c r="A250" s="124" t="s">
        <v>550</v>
      </c>
      <c r="B250" s="17">
        <f>+'SCC x Ano'!B282/'SCC x Ano'!B250-1</f>
        <v>-4.9814549777174699E-2</v>
      </c>
      <c r="C250" s="17">
        <f>+'SCC x Ano'!C282/'SCC x Ano'!C250-1</f>
        <v>-0.10017577416059398</v>
      </c>
      <c r="D250" s="17">
        <f>+'SCC x Ano'!D282/'SCC x Ano'!D250-1</f>
        <v>-0.35140538256246479</v>
      </c>
      <c r="E250" s="17">
        <f>+'SCC x Ano'!E282/'SCC x Ano'!E250-1</f>
        <v>1.4342421976022171</v>
      </c>
      <c r="F250" s="17">
        <f>+'SCC x Ano'!F282/'SCC x Ano'!F250-1</f>
        <v>-0.20573503997476317</v>
      </c>
      <c r="G250" s="17">
        <f>+'SCC x Ano'!G282/'SCC x Ano'!G250-1</f>
        <v>-2.5930581412471954E-2</v>
      </c>
      <c r="H250" s="17">
        <f>+'SCC x Ano'!H282/'SCC x Ano'!H250-1</f>
        <v>-1.4911470027413998E-2</v>
      </c>
      <c r="I250" s="17">
        <f>+'SCC x Ano'!I282/'SCC x Ano'!I250-1</f>
        <v>-4.5393050117461309E-2</v>
      </c>
      <c r="J250" s="17">
        <f>+'SCC x Ano'!J282/'SCC x Ano'!J250-1</f>
        <v>0.2362353765526648</v>
      </c>
      <c r="K250" s="17">
        <f>+'SCC x Ano'!K282/'SCC x Ano'!K250-1</f>
        <v>-3.2139509621722406E-2</v>
      </c>
      <c r="L250" s="17">
        <f>+'SCC x Ano'!L282/'SCC x Ano'!L250-1</f>
        <v>-0.18017769182840271</v>
      </c>
    </row>
    <row r="251" spans="1:12" x14ac:dyDescent="0.25">
      <c r="A251" s="124" t="s">
        <v>551</v>
      </c>
      <c r="B251" s="17">
        <f>+'SCC x Ano'!B283/'SCC x Ano'!B251-1</f>
        <v>-8.6769269230951851E-3</v>
      </c>
      <c r="C251" s="17">
        <f>+'SCC x Ano'!C283/'SCC x Ano'!C251-1</f>
        <v>-0.13328580032444293</v>
      </c>
      <c r="D251" s="17">
        <f>+'SCC x Ano'!D283/'SCC x Ano'!D251-1</f>
        <v>-0.42388233797007557</v>
      </c>
      <c r="E251" s="17">
        <f>+'SCC x Ano'!E283/'SCC x Ano'!E251-1</f>
        <v>-0.10995520224262534</v>
      </c>
      <c r="F251" s="17">
        <f>+'SCC x Ano'!F283/'SCC x Ano'!F251-1</f>
        <v>-0.2142406758387454</v>
      </c>
      <c r="G251" s="17">
        <f>+'SCC x Ano'!G283/'SCC x Ano'!G251-1</f>
        <v>-1.8472457191796354E-2</v>
      </c>
      <c r="H251" s="17">
        <f>+'SCC x Ano'!H283/'SCC x Ano'!H251-1</f>
        <v>-3.1409848053611467E-2</v>
      </c>
      <c r="I251" s="17">
        <f>+'SCC x Ano'!I283/'SCC x Ano'!I251-1</f>
        <v>-0.12766389136129119</v>
      </c>
      <c r="J251" s="17">
        <f>+'SCC x Ano'!J283/'SCC x Ano'!J251-1</f>
        <v>-0.16717172420325022</v>
      </c>
      <c r="K251" s="17">
        <f>+'SCC x Ano'!K283/'SCC x Ano'!K251-1</f>
        <v>-0.15420919552511991</v>
      </c>
      <c r="L251" s="17">
        <f>+'SCC x Ano'!L283/'SCC x Ano'!L251-1</f>
        <v>-0.24905882047160288</v>
      </c>
    </row>
    <row r="252" spans="1:12" x14ac:dyDescent="0.25">
      <c r="A252" s="124" t="s">
        <v>552</v>
      </c>
      <c r="B252" s="17">
        <f>+'SCC x Ano'!B284/'SCC x Ano'!B252-1</f>
        <v>-2.2114607156645816E-3</v>
      </c>
      <c r="C252" s="17">
        <f>+'SCC x Ano'!C284/'SCC x Ano'!C252-1</f>
        <v>-2.3304720213243701E-2</v>
      </c>
      <c r="D252" s="17">
        <f>+'SCC x Ano'!D284/'SCC x Ano'!D252-1</f>
        <v>-0.26093560836746776</v>
      </c>
      <c r="E252" s="17">
        <f>+'SCC x Ano'!E284/'SCC x Ano'!E252-1</f>
        <v>0.51550741592214688</v>
      </c>
      <c r="F252" s="17">
        <f>+'SCC x Ano'!F284/'SCC x Ano'!F252-1</f>
        <v>-0.19546012227829923</v>
      </c>
      <c r="G252" s="17">
        <f>+'SCC x Ano'!G284/'SCC x Ano'!G252-1</f>
        <v>1.8064060500880386E-2</v>
      </c>
      <c r="H252" s="17">
        <f>+'SCC x Ano'!H284/'SCC x Ano'!H252-1</f>
        <v>-9.0636211294958469E-2</v>
      </c>
      <c r="I252" s="17">
        <f>+'SCC x Ano'!I284/'SCC x Ano'!I252-1</f>
        <v>-0.10679366226684472</v>
      </c>
      <c r="J252" s="17">
        <f>+'SCC x Ano'!J284/'SCC x Ano'!J252-1</f>
        <v>-0.11139771927627518</v>
      </c>
      <c r="K252" s="17">
        <f>+'SCC x Ano'!K284/'SCC x Ano'!K252-1</f>
        <v>-0.10700037642499871</v>
      </c>
      <c r="L252" s="17">
        <f>+'SCC x Ano'!L284/'SCC x Ano'!L252-1</f>
        <v>-0.17431382458543798</v>
      </c>
    </row>
    <row r="253" spans="1:12" x14ac:dyDescent="0.25">
      <c r="A253" s="124" t="s">
        <v>553</v>
      </c>
      <c r="B253" s="17">
        <f>+'SCC x Ano'!B285/'SCC x Ano'!B253-1</f>
        <v>-0.13892334712458954</v>
      </c>
      <c r="C253" s="17">
        <f>+'SCC x Ano'!C285/'SCC x Ano'!C253-1</f>
        <v>-0.2527061499542691</v>
      </c>
      <c r="D253" s="17">
        <f>+'SCC x Ano'!D285/'SCC x Ano'!D253-1</f>
        <v>-0.14990406478338258</v>
      </c>
      <c r="E253" s="17">
        <f>+'SCC x Ano'!E285/'SCC x Ano'!E253-1</f>
        <v>0.30911942466575937</v>
      </c>
      <c r="F253" s="17">
        <f>+'SCC x Ano'!F285/'SCC x Ano'!F253-1</f>
        <v>-0.11736556273699605</v>
      </c>
      <c r="G253" s="17">
        <f>+'SCC x Ano'!G285/'SCC x Ano'!G253-1</f>
        <v>3.0510555468407308E-2</v>
      </c>
      <c r="H253" s="17">
        <f>+'SCC x Ano'!H285/'SCC x Ano'!H253-1</f>
        <v>-0.15854855036505555</v>
      </c>
      <c r="I253" s="17">
        <f>+'SCC x Ano'!I285/'SCC x Ano'!I253-1</f>
        <v>-0.1108570012122374</v>
      </c>
      <c r="J253" s="17">
        <f>+'SCC x Ano'!J285/'SCC x Ano'!J253-1</f>
        <v>-0.88621543918114587</v>
      </c>
      <c r="K253" s="17">
        <f>+'SCC x Ano'!K285/'SCC x Ano'!K253-1</f>
        <v>9.8903174974299901E-2</v>
      </c>
      <c r="L253" s="17">
        <f>+'SCC x Ano'!L285/'SCC x Ano'!L253-1</f>
        <v>-0.10248860545992455</v>
      </c>
    </row>
    <row r="254" spans="1:12" x14ac:dyDescent="0.25">
      <c r="A254" s="124" t="s">
        <v>554</v>
      </c>
      <c r="B254" s="17">
        <f>+'SCC x Ano'!B286/'SCC x Ano'!B254-1</f>
        <v>-2.6700394874572431E-2</v>
      </c>
      <c r="C254" s="17">
        <f>+'SCC x Ano'!C286/'SCC x Ano'!C254-1</f>
        <v>1.0907345525639434E-2</v>
      </c>
      <c r="D254" s="17">
        <f>+'SCC x Ano'!D286/'SCC x Ano'!D254-1</f>
        <v>-0.13636601898860568</v>
      </c>
      <c r="E254" s="17">
        <f>+'SCC x Ano'!E286/'SCC x Ano'!E254-1</f>
        <v>0.46027052622945375</v>
      </c>
      <c r="F254" s="17">
        <f>+'SCC x Ano'!F286/'SCC x Ano'!F254-1</f>
        <v>-0.15571045075554812</v>
      </c>
      <c r="G254" s="17">
        <f>+'SCC x Ano'!G286/'SCC x Ano'!G254-1</f>
        <v>5.4615279477837175E-2</v>
      </c>
      <c r="H254" s="17">
        <f>+'SCC x Ano'!H286/'SCC x Ano'!H254-1</f>
        <v>-6.9183446659967784E-2</v>
      </c>
      <c r="I254" s="17">
        <f>+'SCC x Ano'!I286/'SCC x Ano'!I254-1</f>
        <v>-9.7884899940506864E-2</v>
      </c>
      <c r="J254" s="17">
        <f>+'SCC x Ano'!J286/'SCC x Ano'!J254-1</f>
        <v>2.4638998652755326</v>
      </c>
      <c r="K254" s="17">
        <f>+'SCC x Ano'!K286/'SCC x Ano'!K254-1</f>
        <v>1.6425416965194506E-2</v>
      </c>
      <c r="L254" s="17">
        <f>+'SCC x Ano'!L286/'SCC x Ano'!L254-1</f>
        <v>-8.7327869595830387E-2</v>
      </c>
    </row>
    <row r="255" spans="1:12" x14ac:dyDescent="0.25">
      <c r="A255" s="124" t="s">
        <v>555</v>
      </c>
      <c r="B255" s="17">
        <f>+'SCC x Ano'!B287/'SCC x Ano'!B255-1</f>
        <v>6.700724793551549E-3</v>
      </c>
      <c r="C255" s="17">
        <f>+'SCC x Ano'!C287/'SCC x Ano'!C255-1</f>
        <v>-0.31801587387125074</v>
      </c>
      <c r="D255" s="17">
        <f>+'SCC x Ano'!D287/'SCC x Ano'!D255-1</f>
        <v>1.7745819329160861E-2</v>
      </c>
      <c r="E255" s="17">
        <f>+'SCC x Ano'!E287/'SCC x Ano'!E255-1</f>
        <v>0.42326403953531266</v>
      </c>
      <c r="F255" s="17">
        <f>+'SCC x Ano'!F287/'SCC x Ano'!F255-1</f>
        <v>-0.1794949987275738</v>
      </c>
      <c r="G255" s="17">
        <f>+'SCC x Ano'!G287/'SCC x Ano'!G255-1</f>
        <v>-2.6273541095084951E-2</v>
      </c>
      <c r="H255" s="17">
        <f>+'SCC x Ano'!H287/'SCC x Ano'!H255-1</f>
        <v>-7.1788507477009933E-2</v>
      </c>
      <c r="I255" s="17">
        <f>+'SCC x Ano'!I287/'SCC x Ano'!I255-1</f>
        <v>-5.7545231289923615E-2</v>
      </c>
      <c r="J255" s="17">
        <f>+'SCC x Ano'!J287/'SCC x Ano'!J255-1</f>
        <v>-0.15015405714180508</v>
      </c>
      <c r="K255" s="17">
        <f>+'SCC x Ano'!K287/'SCC x Ano'!K255-1</f>
        <v>-5.5707719560295521E-2</v>
      </c>
      <c r="L255" s="17">
        <f>+'SCC x Ano'!L287/'SCC x Ano'!L255-1</f>
        <v>-4.2025300430146073E-2</v>
      </c>
    </row>
    <row r="256" spans="1:12" x14ac:dyDescent="0.25">
      <c r="A256" s="178" t="s">
        <v>95</v>
      </c>
      <c r="B256" s="17">
        <f>+'SCC x Ano'!B288/'SCC x Ano'!B256-1</f>
        <v>-3.6395852318110711E-2</v>
      </c>
      <c r="C256" s="17">
        <f>+'SCC x Ano'!C288/'SCC x Ano'!C256-1</f>
        <v>-9.6369473563642227E-2</v>
      </c>
      <c r="D256" s="17">
        <f>+'SCC x Ano'!D288/'SCC x Ano'!D256-1</f>
        <v>-0.23347975637439145</v>
      </c>
      <c r="E256" s="17">
        <f>+'SCC x Ano'!E288/'SCC x Ano'!E256-1</f>
        <v>0.15780254846412323</v>
      </c>
      <c r="F256" s="17">
        <f>+'SCC x Ano'!F288/'SCC x Ano'!F256-1</f>
        <v>-0.17408964515245162</v>
      </c>
      <c r="G256" s="17">
        <f>+'SCC x Ano'!G288/'SCC x Ano'!G256-1</f>
        <v>-9.7860118362987913E-3</v>
      </c>
      <c r="H256" s="17">
        <f>+'SCC x Ano'!H288/'SCC x Ano'!H256-1</f>
        <v>-5.8594266404494277E-2</v>
      </c>
      <c r="I256" s="17">
        <f>+'SCC x Ano'!I288/'SCC x Ano'!I256-1</f>
        <v>-0.17459426438575898</v>
      </c>
      <c r="J256" s="17">
        <f>+'SCC x Ano'!J288/'SCC x Ano'!J256-1</f>
        <v>-0.13180129336142843</v>
      </c>
      <c r="K256" s="17">
        <f>+'SCC x Ano'!K288/'SCC x Ano'!K256-1</f>
        <v>-4.6930754472628511E-2</v>
      </c>
      <c r="L256" s="17">
        <f>+'SCC x Ano'!L288/'SCC x Ano'!L256-1</f>
        <v>-0.14959539753139772</v>
      </c>
    </row>
    <row r="259" spans="1:12" x14ac:dyDescent="0.25">
      <c r="A259" s="124"/>
      <c r="B259" s="124">
        <v>2016</v>
      </c>
      <c r="C259" s="124">
        <v>2016</v>
      </c>
      <c r="D259" s="124">
        <v>2016</v>
      </c>
      <c r="E259" s="124">
        <v>2016</v>
      </c>
      <c r="F259" s="124">
        <v>2016</v>
      </c>
      <c r="G259" s="124">
        <v>2016</v>
      </c>
      <c r="H259" s="124">
        <v>2016</v>
      </c>
      <c r="I259" s="124">
        <v>2016</v>
      </c>
      <c r="J259" s="124">
        <v>2016</v>
      </c>
      <c r="K259" s="124">
        <v>2016</v>
      </c>
      <c r="L259" s="124">
        <v>2016</v>
      </c>
    </row>
    <row r="260" spans="1:12" x14ac:dyDescent="0.25">
      <c r="A260" s="124"/>
      <c r="B260" s="124" t="s">
        <v>780</v>
      </c>
      <c r="C260" s="124" t="s">
        <v>782</v>
      </c>
      <c r="D260" s="124" t="s">
        <v>23</v>
      </c>
      <c r="E260" s="124" t="s">
        <v>787</v>
      </c>
      <c r="F260" s="124" t="s">
        <v>788</v>
      </c>
      <c r="G260" s="124" t="s">
        <v>791</v>
      </c>
      <c r="H260" s="124" t="s">
        <v>25</v>
      </c>
      <c r="I260" s="124" t="s">
        <v>24</v>
      </c>
      <c r="J260" s="124" t="s">
        <v>35</v>
      </c>
      <c r="K260" s="124" t="s">
        <v>795</v>
      </c>
      <c r="L260" s="124" t="s">
        <v>935</v>
      </c>
    </row>
    <row r="261" spans="1:12" x14ac:dyDescent="0.25">
      <c r="A261" s="124" t="s">
        <v>529</v>
      </c>
      <c r="B261" s="17">
        <f>+'SCC x Ano'!B293/'SCC x Ano'!B261-1</f>
        <v>1.4753260578291627E-2</v>
      </c>
      <c r="C261" s="17">
        <f>+'SCC x Ano'!C293/'SCC x Ano'!C261-1</f>
        <v>-6.6675650680969589E-4</v>
      </c>
      <c r="D261" s="17">
        <f>+'SCC x Ano'!D293/'SCC x Ano'!D261-1</f>
        <v>-0.18003519921341515</v>
      </c>
      <c r="E261" s="17">
        <f>+'SCC x Ano'!E293/'SCC x Ano'!E261-1</f>
        <v>0.83172520081759571</v>
      </c>
      <c r="F261" s="17">
        <f>+'SCC x Ano'!F293/'SCC x Ano'!F261-1</f>
        <v>-0.12593263234270946</v>
      </c>
      <c r="G261" s="17">
        <f>+'SCC x Ano'!G293/'SCC x Ano'!G261-1</f>
        <v>0.1608467717970874</v>
      </c>
      <c r="H261" s="17">
        <f>+'SCC x Ano'!H293/'SCC x Ano'!H261-1</f>
        <v>3.3927668751914108E-2</v>
      </c>
      <c r="I261" s="17">
        <f>+'SCC x Ano'!I293/'SCC x Ano'!I261-1</f>
        <v>8.9536438902956039E-2</v>
      </c>
      <c r="J261" s="17">
        <f>+'SCC x Ano'!J293/'SCC x Ano'!J261-1</f>
        <v>-2.9337425013905127E-2</v>
      </c>
      <c r="K261" s="17">
        <f>+'SCC x Ano'!K293/'SCC x Ano'!K261-1</f>
        <v>-2.8926553740660665E-2</v>
      </c>
      <c r="L261" s="17">
        <f>+'SCC x Ano'!L293/'SCC x Ano'!L261-1</f>
        <v>-0.12084342948628124</v>
      </c>
    </row>
    <row r="262" spans="1:12" x14ac:dyDescent="0.25">
      <c r="A262" s="124" t="s">
        <v>530</v>
      </c>
      <c r="B262" s="17">
        <f>+'SCC x Ano'!B294/'SCC x Ano'!B262-1</f>
        <v>-0.53273016626747216</v>
      </c>
      <c r="C262" s="17">
        <f>+'SCC x Ano'!C294/'SCC x Ano'!C262-1</f>
        <v>-0.14917702209673278</v>
      </c>
      <c r="D262" s="17">
        <f>+'SCC x Ano'!D294/'SCC x Ano'!D262-1</f>
        <v>-0.1822888310076709</v>
      </c>
      <c r="E262" s="17" t="e">
        <f>+'SCC x Ano'!E294/'SCC x Ano'!E262-1</f>
        <v>#DIV/0!</v>
      </c>
      <c r="F262" s="17">
        <f>+'SCC x Ano'!F294/'SCC x Ano'!F262-1</f>
        <v>0.22097532271015963</v>
      </c>
      <c r="G262" s="17">
        <f>+'SCC x Ano'!G294/'SCC x Ano'!G262-1</f>
        <v>-0.14960367647835138</v>
      </c>
      <c r="H262" s="17">
        <f>+'SCC x Ano'!H294/'SCC x Ano'!H262-1</f>
        <v>-6.2739895019110925E-2</v>
      </c>
      <c r="I262" s="17">
        <f>+'SCC x Ano'!I294/'SCC x Ano'!I262-1</f>
        <v>-0.52236266095106698</v>
      </c>
      <c r="J262" s="17">
        <f>+'SCC x Ano'!J294/'SCC x Ano'!J262-1</f>
        <v>1.2369688743624438</v>
      </c>
      <c r="K262" s="17">
        <f>+'SCC x Ano'!K294/'SCC x Ano'!K262-1</f>
        <v>0.25281019416458084</v>
      </c>
      <c r="L262" s="17">
        <f>+'SCC x Ano'!L294/'SCC x Ano'!L262-1</f>
        <v>3.1759803835512024E-2</v>
      </c>
    </row>
    <row r="263" spans="1:12" x14ac:dyDescent="0.25">
      <c r="A263" s="124" t="s">
        <v>531</v>
      </c>
      <c r="B263" s="17">
        <f>+'SCC x Ano'!B295/'SCC x Ano'!B263-1</f>
        <v>-1.6314268920801234E-2</v>
      </c>
      <c r="C263" s="17">
        <f>+'SCC x Ano'!C295/'SCC x Ano'!C263-1</f>
        <v>-0.21934306932311609</v>
      </c>
      <c r="D263" s="17">
        <f>+'SCC x Ano'!D295/'SCC x Ano'!D263-1</f>
        <v>-0.22316039520631414</v>
      </c>
      <c r="E263" s="17">
        <f>+'SCC x Ano'!E295/'SCC x Ano'!E263-1</f>
        <v>1.9713222881958314</v>
      </c>
      <c r="F263" s="17">
        <f>+'SCC x Ano'!F295/'SCC x Ano'!F263-1</f>
        <v>8.1043192288014376E-2</v>
      </c>
      <c r="G263" s="17">
        <f>+'SCC x Ano'!G295/'SCC x Ano'!G263-1</f>
        <v>0.33641775966404963</v>
      </c>
      <c r="H263" s="17">
        <f>+'SCC x Ano'!H295/'SCC x Ano'!H263-1</f>
        <v>8.6720887467837127E-3</v>
      </c>
      <c r="I263" s="17">
        <f>+'SCC x Ano'!I295/'SCC x Ano'!I263-1</f>
        <v>-0.3948568036472766</v>
      </c>
      <c r="J263" s="17" t="e">
        <f>+'SCC x Ano'!J295/'SCC x Ano'!J263-1</f>
        <v>#DIV/0!</v>
      </c>
      <c r="K263" s="17">
        <f>+'SCC x Ano'!K295/'SCC x Ano'!K263-1</f>
        <v>-9.2291482394118995E-3</v>
      </c>
      <c r="L263" s="17">
        <f>+'SCC x Ano'!L295/'SCC x Ano'!L263-1</f>
        <v>-8.7905549256602211E-2</v>
      </c>
    </row>
    <row r="264" spans="1:12" x14ac:dyDescent="0.25">
      <c r="A264" s="124" t="s">
        <v>532</v>
      </c>
      <c r="B264" s="17">
        <f>+'SCC x Ano'!B296/'SCC x Ano'!B264-1</f>
        <v>-0.2448322728253669</v>
      </c>
      <c r="C264" s="17">
        <f>+'SCC x Ano'!C296/'SCC x Ano'!C264-1</f>
        <v>92.957626134845626</v>
      </c>
      <c r="D264" s="17">
        <f>+'SCC x Ano'!D296/'SCC x Ano'!D264-1</f>
        <v>-0.11678876830592444</v>
      </c>
      <c r="E264" s="17" t="e">
        <f>+'SCC x Ano'!E296/'SCC x Ano'!E264-1</f>
        <v>#DIV/0!</v>
      </c>
      <c r="F264" s="17">
        <f>+'SCC x Ano'!F296/'SCC x Ano'!F264-1</f>
        <v>-4.685560574745451E-3</v>
      </c>
      <c r="G264" s="17">
        <f>+'SCC x Ano'!G296/'SCC x Ano'!G264-1</f>
        <v>-6.1720921326502309E-2</v>
      </c>
      <c r="H264" s="17">
        <f>+'SCC x Ano'!H296/'SCC x Ano'!H264-1</f>
        <v>-0.19997070060630129</v>
      </c>
      <c r="I264" s="17">
        <f>+'SCC x Ano'!I296/'SCC x Ano'!I264-1</f>
        <v>0.20029370847246986</v>
      </c>
      <c r="J264" s="17">
        <f>+'SCC x Ano'!J296/'SCC x Ano'!J264-1</f>
        <v>0.13632916251057403</v>
      </c>
      <c r="K264" s="17">
        <f>+'SCC x Ano'!K296/'SCC x Ano'!K264-1</f>
        <v>-0.57672097296130076</v>
      </c>
      <c r="L264" s="17">
        <f>+'SCC x Ano'!L296/'SCC x Ano'!L264-1</f>
        <v>-5.2493105324110334E-2</v>
      </c>
    </row>
    <row r="265" spans="1:12" x14ac:dyDescent="0.25">
      <c r="A265" s="124" t="s">
        <v>533</v>
      </c>
      <c r="B265" s="17">
        <f>+'SCC x Ano'!B297/'SCC x Ano'!B265-1</f>
        <v>3.6746883986904733E-2</v>
      </c>
      <c r="C265" s="17">
        <f>+'SCC x Ano'!C297/'SCC x Ano'!C265-1</f>
        <v>-0.34183770268122438</v>
      </c>
      <c r="D265" s="17">
        <f>+'SCC x Ano'!D297/'SCC x Ano'!D265-1</f>
        <v>-0.15721339936737055</v>
      </c>
      <c r="E265" s="17">
        <f>+'SCC x Ano'!E297/'SCC x Ano'!E265-1</f>
        <v>-5.1998352551535953E-2</v>
      </c>
      <c r="F265" s="17">
        <f>+'SCC x Ano'!F297/'SCC x Ano'!F265-1</f>
        <v>-3.2812922768678088E-2</v>
      </c>
      <c r="G265" s="17">
        <f>+'SCC x Ano'!G297/'SCC x Ano'!G265-1</f>
        <v>1.8952163988552595E-2</v>
      </c>
      <c r="H265" s="17">
        <f>+'SCC x Ano'!H297/'SCC x Ano'!H265-1</f>
        <v>-0.10544017047853993</v>
      </c>
      <c r="I265" s="17">
        <f>+'SCC x Ano'!I297/'SCC x Ano'!I265-1</f>
        <v>-0.1610987710896794</v>
      </c>
      <c r="J265" s="17">
        <f>+'SCC x Ano'!J297/'SCC x Ano'!J265-1</f>
        <v>-3.9623208218724559E-2</v>
      </c>
      <c r="K265" s="17">
        <f>+'SCC x Ano'!K297/'SCC x Ano'!K265-1</f>
        <v>-0.11439741507489987</v>
      </c>
      <c r="L265" s="17">
        <f>+'SCC x Ano'!L297/'SCC x Ano'!L265-1</f>
        <v>-9.3690687208593304E-2</v>
      </c>
    </row>
    <row r="266" spans="1:12" x14ac:dyDescent="0.25">
      <c r="A266" s="124" t="s">
        <v>534</v>
      </c>
      <c r="B266" s="17">
        <f>+'SCC x Ano'!B298/'SCC x Ano'!B266-1</f>
        <v>0.10611520907585104</v>
      </c>
      <c r="C266" s="17">
        <f>+'SCC x Ano'!C298/'SCC x Ano'!C266-1</f>
        <v>-0.87731929536264519</v>
      </c>
      <c r="D266" s="17">
        <f>+'SCC x Ano'!D298/'SCC x Ano'!D266-1</f>
        <v>-0.14158728458420233</v>
      </c>
      <c r="E266" s="17">
        <f>+'SCC x Ano'!E298/'SCC x Ano'!E266-1</f>
        <v>-0.48521000093788558</v>
      </c>
      <c r="F266" s="17">
        <f>+'SCC x Ano'!F298/'SCC x Ano'!F266-1</f>
        <v>0.14568021669083531</v>
      </c>
      <c r="G266" s="17">
        <f>+'SCC x Ano'!G298/'SCC x Ano'!G266-1</f>
        <v>-0.124334620013827</v>
      </c>
      <c r="H266" s="17">
        <f>+'SCC x Ano'!H298/'SCC x Ano'!H266-1</f>
        <v>-7.3901121230190436E-2</v>
      </c>
      <c r="I266" s="17">
        <f>+'SCC x Ano'!I298/'SCC x Ano'!I266-1</f>
        <v>1.7255167114867076E-2</v>
      </c>
      <c r="J266" s="17">
        <f>+'SCC x Ano'!J298/'SCC x Ano'!J266-1</f>
        <v>-8.4175018107034649E-2</v>
      </c>
      <c r="K266" s="17">
        <f>+'SCC x Ano'!K298/'SCC x Ano'!K266-1</f>
        <v>-0.54604433394912388</v>
      </c>
      <c r="L266" s="17">
        <f>+'SCC x Ano'!L298/'SCC x Ano'!L266-1</f>
        <v>-0.10578750018283156</v>
      </c>
    </row>
    <row r="267" spans="1:12" x14ac:dyDescent="0.25">
      <c r="A267" s="124" t="s">
        <v>535</v>
      </c>
      <c r="B267" s="17">
        <f>+'SCC x Ano'!B299/'SCC x Ano'!B267-1</f>
        <v>-0.19023009143618785</v>
      </c>
      <c r="C267" s="17">
        <f>+'SCC x Ano'!C299/'SCC x Ano'!C267-1</f>
        <v>2.8535914020446942</v>
      </c>
      <c r="D267" s="17">
        <f>+'SCC x Ano'!D299/'SCC x Ano'!D267-1</f>
        <v>-0.13527109928385805</v>
      </c>
      <c r="E267" s="17">
        <f>+'SCC x Ano'!E299/'SCC x Ano'!E267-1</f>
        <v>0.16584707472722005</v>
      </c>
      <c r="F267" s="17">
        <f>+'SCC x Ano'!F299/'SCC x Ano'!F267-1</f>
        <v>4.0810662154752375E-2</v>
      </c>
      <c r="G267" s="17">
        <f>+'SCC x Ano'!G299/'SCC x Ano'!G267-1</f>
        <v>4.2045017749662961E-2</v>
      </c>
      <c r="H267" s="17">
        <f>+'SCC x Ano'!H299/'SCC x Ano'!H267-1</f>
        <v>-9.070409210094188E-2</v>
      </c>
      <c r="I267" s="17">
        <f>+'SCC x Ano'!I299/'SCC x Ano'!I267-1</f>
        <v>3.5310521300451425E-2</v>
      </c>
      <c r="J267" s="17">
        <f>+'SCC x Ano'!J299/'SCC x Ano'!J267-1</f>
        <v>2.8325639347917262</v>
      </c>
      <c r="K267" s="17">
        <f>+'SCC x Ano'!K299/'SCC x Ano'!K267-1</f>
        <v>-0.14585636950392633</v>
      </c>
      <c r="L267" s="17">
        <f>+'SCC x Ano'!L299/'SCC x Ano'!L267-1</f>
        <v>-6.7110408928734988E-2</v>
      </c>
    </row>
    <row r="268" spans="1:12" x14ac:dyDescent="0.25">
      <c r="A268" s="124" t="s">
        <v>536</v>
      </c>
      <c r="B268" s="17">
        <f>+'SCC x Ano'!B300/'SCC x Ano'!B268-1</f>
        <v>-4.0213112214530278E-2</v>
      </c>
      <c r="C268" s="17">
        <f>+'SCC x Ano'!C300/'SCC x Ano'!C268-1</f>
        <v>-0.15433936049494901</v>
      </c>
      <c r="D268" s="17">
        <f>+'SCC x Ano'!D300/'SCC x Ano'!D268-1</f>
        <v>-0.12769598170707441</v>
      </c>
      <c r="E268" s="17">
        <f>+'SCC x Ano'!E300/'SCC x Ano'!E268-1</f>
        <v>0.20220948830066221</v>
      </c>
      <c r="F268" s="17">
        <f>+'SCC x Ano'!F300/'SCC x Ano'!F268-1</f>
        <v>2.2477903647695197E-3</v>
      </c>
      <c r="G268" s="17">
        <f>+'SCC x Ano'!G300/'SCC x Ano'!G268-1</f>
        <v>-6.785074829899207E-3</v>
      </c>
      <c r="H268" s="17">
        <f>+'SCC x Ano'!H300/'SCC x Ano'!H268-1</f>
        <v>-0.29357359476894251</v>
      </c>
      <c r="I268" s="17">
        <f>+'SCC x Ano'!I300/'SCC x Ano'!I268-1</f>
        <v>-0.32060942480564625</v>
      </c>
      <c r="J268" s="17">
        <f>+'SCC x Ano'!J300/'SCC x Ano'!J268-1</f>
        <v>-7.5332899949591692E-2</v>
      </c>
      <c r="K268" s="17">
        <f>+'SCC x Ano'!K300/'SCC x Ano'!K268-1</f>
        <v>5.0538482443534205E-2</v>
      </c>
      <c r="L268" s="17">
        <f>+'SCC x Ano'!L300/'SCC x Ano'!L268-1</f>
        <v>-7.2011013116394018E-2</v>
      </c>
    </row>
    <row r="269" spans="1:12" x14ac:dyDescent="0.25">
      <c r="A269" s="124" t="s">
        <v>537</v>
      </c>
      <c r="B269" s="17">
        <f>+'SCC x Ano'!B301/'SCC x Ano'!B269-1</f>
        <v>-6.9499640938393559E-2</v>
      </c>
      <c r="C269" s="17">
        <f>+'SCC x Ano'!C301/'SCC x Ano'!C269-1</f>
        <v>-4.5732405542933341E-2</v>
      </c>
      <c r="D269" s="17">
        <f>+'SCC x Ano'!D301/'SCC x Ano'!D269-1</f>
        <v>-0.15489830330805188</v>
      </c>
      <c r="E269" s="17">
        <f>+'SCC x Ano'!E301/'SCC x Ano'!E269-1</f>
        <v>0.17850245500731443</v>
      </c>
      <c r="F269" s="17">
        <f>+'SCC x Ano'!F301/'SCC x Ano'!F269-1</f>
        <v>0.16943752735848561</v>
      </c>
      <c r="G269" s="17">
        <f>+'SCC x Ano'!G301/'SCC x Ano'!G269-1</f>
        <v>3.3686616038817396E-2</v>
      </c>
      <c r="H269" s="17">
        <f>+'SCC x Ano'!H301/'SCC x Ano'!H269-1</f>
        <v>1.7735776014150328E-2</v>
      </c>
      <c r="I269" s="17">
        <f>+'SCC x Ano'!I301/'SCC x Ano'!I269-1</f>
        <v>0.16970106246106287</v>
      </c>
      <c r="J269" s="17">
        <f>+'SCC x Ano'!J301/'SCC x Ano'!J269-1</f>
        <v>20.624841401153173</v>
      </c>
      <c r="K269" s="17">
        <f>+'SCC x Ano'!K301/'SCC x Ano'!K269-1</f>
        <v>-6.4011542003659216E-2</v>
      </c>
      <c r="L269" s="17">
        <f>+'SCC x Ano'!L301/'SCC x Ano'!L269-1</f>
        <v>-1.5767848378557492E-2</v>
      </c>
    </row>
    <row r="270" spans="1:12" x14ac:dyDescent="0.25">
      <c r="A270" s="124" t="s">
        <v>538</v>
      </c>
      <c r="B270" s="17">
        <f>+'SCC x Ano'!B302/'SCC x Ano'!B270-1</f>
        <v>-6.6816898693595528E-2</v>
      </c>
      <c r="C270" s="17">
        <f>+'SCC x Ano'!C302/'SCC x Ano'!C270-1</f>
        <v>8.1156062477234281E-2</v>
      </c>
      <c r="D270" s="17">
        <f>+'SCC x Ano'!D302/'SCC x Ano'!D270-1</f>
        <v>-5.2432170328375438E-2</v>
      </c>
      <c r="E270" s="17">
        <f>+'SCC x Ano'!E302/'SCC x Ano'!E270-1</f>
        <v>0.40868272892838498</v>
      </c>
      <c r="F270" s="17">
        <f>+'SCC x Ano'!F302/'SCC x Ano'!F270-1</f>
        <v>-8.7519066936631473E-2</v>
      </c>
      <c r="G270" s="17">
        <f>+'SCC x Ano'!G302/'SCC x Ano'!G270-1</f>
        <v>7.5016927623544172E-2</v>
      </c>
      <c r="H270" s="17">
        <f>+'SCC x Ano'!H302/'SCC x Ano'!H270-1</f>
        <v>-6.0137384670651217E-2</v>
      </c>
      <c r="I270" s="17">
        <f>+'SCC x Ano'!I302/'SCC x Ano'!I270-1</f>
        <v>2.1811441722954905E-2</v>
      </c>
      <c r="J270" s="17">
        <f>+'SCC x Ano'!J302/'SCC x Ano'!J270-1</f>
        <v>1.9833384485453003</v>
      </c>
      <c r="K270" s="17">
        <f>+'SCC x Ano'!K302/'SCC x Ano'!K270-1</f>
        <v>6.841906213932214E-2</v>
      </c>
      <c r="L270" s="17">
        <f>+'SCC x Ano'!L302/'SCC x Ano'!L270-1</f>
        <v>-3.2437567194167349E-2</v>
      </c>
    </row>
    <row r="271" spans="1:12" x14ac:dyDescent="0.25">
      <c r="A271" s="124" t="s">
        <v>539</v>
      </c>
      <c r="B271" s="17">
        <f>+'SCC x Ano'!B303/'SCC x Ano'!B271-1</f>
        <v>-0.18849188289314089</v>
      </c>
      <c r="C271" s="17">
        <f>+'SCC x Ano'!C303/'SCC x Ano'!C271-1</f>
        <v>-3.8693837262546049E-2</v>
      </c>
      <c r="D271" s="17">
        <f>+'SCC x Ano'!D303/'SCC x Ano'!D271-1</f>
        <v>5.2917179457007801E-2</v>
      </c>
      <c r="E271" s="17">
        <f>+'SCC x Ano'!E303/'SCC x Ano'!E271-1</f>
        <v>-0.14503674186390592</v>
      </c>
      <c r="F271" s="17">
        <f>+'SCC x Ano'!F303/'SCC x Ano'!F271-1</f>
        <v>-1.5840700280970288E-2</v>
      </c>
      <c r="G271" s="17">
        <f>+'SCC x Ano'!G303/'SCC x Ano'!G271-1</f>
        <v>6.5859513022300975E-2</v>
      </c>
      <c r="H271" s="17">
        <f>+'SCC x Ano'!H303/'SCC x Ano'!H271-1</f>
        <v>-0.10878409193959537</v>
      </c>
      <c r="I271" s="17">
        <f>+'SCC x Ano'!I303/'SCC x Ano'!I271-1</f>
        <v>-0.21667193985210198</v>
      </c>
      <c r="J271" s="17">
        <f>+'SCC x Ano'!J303/'SCC x Ano'!J271-1</f>
        <v>4.2530547742482883E-2</v>
      </c>
      <c r="K271" s="17">
        <f>+'SCC x Ano'!K303/'SCC x Ano'!K271-1</f>
        <v>1.5552579924271059E-2</v>
      </c>
      <c r="L271" s="17">
        <f>+'SCC x Ano'!L303/'SCC x Ano'!L271-1</f>
        <v>8.9165801478829909E-3</v>
      </c>
    </row>
    <row r="272" spans="1:12" x14ac:dyDescent="0.25">
      <c r="A272" s="124" t="s">
        <v>540</v>
      </c>
      <c r="B272" s="17">
        <f>+'SCC x Ano'!B304/'SCC x Ano'!B272-1</f>
        <v>-0.20260079611391224</v>
      </c>
      <c r="C272" s="17">
        <f>+'SCC x Ano'!C304/'SCC x Ano'!C272-1</f>
        <v>-5.7040346808281961E-2</v>
      </c>
      <c r="D272" s="17">
        <f>+'SCC x Ano'!D304/'SCC x Ano'!D272-1</f>
        <v>-0.16844894404492861</v>
      </c>
      <c r="E272" s="17">
        <f>+'SCC x Ano'!E304/'SCC x Ano'!E272-1</f>
        <v>-0.13564723479013419</v>
      </c>
      <c r="F272" s="17">
        <f>+'SCC x Ano'!F304/'SCC x Ano'!F272-1</f>
        <v>3.9961974956880031E-2</v>
      </c>
      <c r="G272" s="17">
        <f>+'SCC x Ano'!G304/'SCC x Ano'!G272-1</f>
        <v>0.16286005263748282</v>
      </c>
      <c r="H272" s="17">
        <f>+'SCC x Ano'!H304/'SCC x Ano'!H272-1</f>
        <v>2.6364795878950797E-2</v>
      </c>
      <c r="I272" s="17">
        <f>+'SCC x Ano'!I304/'SCC x Ano'!I272-1</f>
        <v>-0.15338096774196341</v>
      </c>
      <c r="J272" s="17" t="e">
        <f>+'SCC x Ano'!J304/'SCC x Ano'!J272-1</f>
        <v>#DIV/0!</v>
      </c>
      <c r="K272" s="17">
        <f>+'SCC x Ano'!K304/'SCC x Ano'!K272-1</f>
        <v>0.47572403287879839</v>
      </c>
      <c r="L272" s="17">
        <f>+'SCC x Ano'!L304/'SCC x Ano'!L272-1</f>
        <v>-2.9311146261471688E-2</v>
      </c>
    </row>
    <row r="273" spans="1:12" x14ac:dyDescent="0.25">
      <c r="A273" s="124" t="s">
        <v>541</v>
      </c>
      <c r="B273" s="17">
        <f>+'SCC x Ano'!B305/'SCC x Ano'!B273-1</f>
        <v>2.8028750073965991E-2</v>
      </c>
      <c r="C273" s="17">
        <f>+'SCC x Ano'!C305/'SCC x Ano'!C273-1</f>
        <v>7.6102377447303526E-2</v>
      </c>
      <c r="D273" s="17">
        <f>+'SCC x Ano'!D305/'SCC x Ano'!D273-1</f>
        <v>-9.3062158845005016E-2</v>
      </c>
      <c r="E273" s="17">
        <f>+'SCC x Ano'!E305/'SCC x Ano'!E273-1</f>
        <v>-8.5288633208738807E-3</v>
      </c>
      <c r="F273" s="17">
        <f>+'SCC x Ano'!F305/'SCC x Ano'!F273-1</f>
        <v>-6.1662752774420904E-2</v>
      </c>
      <c r="G273" s="17">
        <f>+'SCC x Ano'!G305/'SCC x Ano'!G273-1</f>
        <v>-1.1007513953001813E-2</v>
      </c>
      <c r="H273" s="17">
        <f>+'SCC x Ano'!H305/'SCC x Ano'!H273-1</f>
        <v>3.0710471327444644E-2</v>
      </c>
      <c r="I273" s="17">
        <f>+'SCC x Ano'!I305/'SCC x Ano'!I273-1</f>
        <v>-0.26057754007789591</v>
      </c>
      <c r="J273" s="17">
        <f>+'SCC x Ano'!J305/'SCC x Ano'!J273-1</f>
        <v>0.2751302290930564</v>
      </c>
      <c r="K273" s="17">
        <f>+'SCC x Ano'!K305/'SCC x Ano'!K273-1</f>
        <v>-5.4554396276197403E-2</v>
      </c>
      <c r="L273" s="17">
        <f>+'SCC x Ano'!L305/'SCC x Ano'!L273-1</f>
        <v>-5.9007025911184452E-2</v>
      </c>
    </row>
    <row r="274" spans="1:12" x14ac:dyDescent="0.25">
      <c r="A274" s="124" t="s">
        <v>542</v>
      </c>
      <c r="B274" s="17">
        <f>+'SCC x Ano'!B306/'SCC x Ano'!B274-1</f>
        <v>0.12575623036474548</v>
      </c>
      <c r="C274" s="17">
        <f>+'SCC x Ano'!C306/'SCC x Ano'!C274-1</f>
        <v>-0.33113686991091495</v>
      </c>
      <c r="D274" s="17">
        <f>+'SCC x Ano'!D306/'SCC x Ano'!D274-1</f>
        <v>-0.16898317957015563</v>
      </c>
      <c r="E274" s="17">
        <f>+'SCC x Ano'!E306/'SCC x Ano'!E274-1</f>
        <v>-0.20106654165056614</v>
      </c>
      <c r="F274" s="17">
        <f>+'SCC x Ano'!F306/'SCC x Ano'!F274-1</f>
        <v>-1.1637678670707308E-2</v>
      </c>
      <c r="G274" s="17">
        <f>+'SCC x Ano'!G306/'SCC x Ano'!G274-1</f>
        <v>7.2783354414740487E-3</v>
      </c>
      <c r="H274" s="17">
        <f>+'SCC x Ano'!H306/'SCC x Ano'!H274-1</f>
        <v>0.12488683122400235</v>
      </c>
      <c r="I274" s="17">
        <f>+'SCC x Ano'!I306/'SCC x Ano'!I274-1</f>
        <v>-0.2100701895801379</v>
      </c>
      <c r="J274" s="17">
        <f>+'SCC x Ano'!J306/'SCC x Ano'!J274-1</f>
        <v>0.49122917499684626</v>
      </c>
      <c r="K274" s="17">
        <f>+'SCC x Ano'!K306/'SCC x Ano'!K274-1</f>
        <v>0.10158103274292096</v>
      </c>
      <c r="L274" s="17">
        <f>+'SCC x Ano'!L306/'SCC x Ano'!L274-1</f>
        <v>-6.1870223366594201E-2</v>
      </c>
    </row>
    <row r="275" spans="1:12" x14ac:dyDescent="0.25">
      <c r="A275" s="124" t="s">
        <v>543</v>
      </c>
      <c r="B275" s="17">
        <f>+'SCC x Ano'!B307/'SCC x Ano'!B275-1</f>
        <v>-7.6115794713574547E-2</v>
      </c>
      <c r="C275" s="17">
        <f>+'SCC x Ano'!C307/'SCC x Ano'!C275-1</f>
        <v>0.70981750320820503</v>
      </c>
      <c r="D275" s="17">
        <f>+'SCC x Ano'!D307/'SCC x Ano'!D275-1</f>
        <v>-0.18030067750053413</v>
      </c>
      <c r="E275" s="17">
        <f>+'SCC x Ano'!E307/'SCC x Ano'!E275-1</f>
        <v>-0.10887336441397566</v>
      </c>
      <c r="F275" s="17">
        <f>+'SCC x Ano'!F307/'SCC x Ano'!F275-1</f>
        <v>-3.2895140856274097E-2</v>
      </c>
      <c r="G275" s="17">
        <f>+'SCC x Ano'!G307/'SCC x Ano'!G275-1</f>
        <v>3.7991335600163545E-2</v>
      </c>
      <c r="H275" s="17">
        <f>+'SCC x Ano'!H307/'SCC x Ano'!H275-1</f>
        <v>0.12326762983128159</v>
      </c>
      <c r="I275" s="17">
        <f>+'SCC x Ano'!I307/'SCC x Ano'!I275-1</f>
        <v>0.35528716636893654</v>
      </c>
      <c r="J275" s="17">
        <f>+'SCC x Ano'!J307/'SCC x Ano'!J275-1</f>
        <v>-0.69337619352459234</v>
      </c>
      <c r="K275" s="17">
        <f>+'SCC x Ano'!K307/'SCC x Ano'!K275-1</f>
        <v>0.23704601797381919</v>
      </c>
      <c r="L275" s="17">
        <f>+'SCC x Ano'!L307/'SCC x Ano'!L275-1</f>
        <v>-5.3326552139243866E-2</v>
      </c>
    </row>
    <row r="276" spans="1:12" x14ac:dyDescent="0.25">
      <c r="A276" s="124" t="s">
        <v>544</v>
      </c>
      <c r="B276" s="17">
        <f>+'SCC x Ano'!B308/'SCC x Ano'!B276-1</f>
        <v>4.1874896265466477E-2</v>
      </c>
      <c r="C276" s="17">
        <f>+'SCC x Ano'!C308/'SCC x Ano'!C276-1</f>
        <v>-0.16198689259271226</v>
      </c>
      <c r="D276" s="17">
        <f>+'SCC x Ano'!D308/'SCC x Ano'!D276-1</f>
        <v>-0.15263346703971259</v>
      </c>
      <c r="E276" s="17">
        <f>+'SCC x Ano'!E308/'SCC x Ano'!E276-1</f>
        <v>2.720892719178547E-2</v>
      </c>
      <c r="F276" s="17">
        <f>+'SCC x Ano'!F308/'SCC x Ano'!F276-1</f>
        <v>-0.11161075044372393</v>
      </c>
      <c r="G276" s="17">
        <f>+'SCC x Ano'!G308/'SCC x Ano'!G276-1</f>
        <v>0.15959518549104534</v>
      </c>
      <c r="H276" s="17">
        <f>+'SCC x Ano'!H308/'SCC x Ano'!H276-1</f>
        <v>-0.17435376892076504</v>
      </c>
      <c r="I276" s="17">
        <f>+'SCC x Ano'!I308/'SCC x Ano'!I276-1</f>
        <v>-0.21035976810700585</v>
      </c>
      <c r="J276" s="17">
        <f>+'SCC x Ano'!J308/'SCC x Ano'!J276-1</f>
        <v>-5.5856291590477891E-2</v>
      </c>
      <c r="K276" s="17">
        <f>+'SCC x Ano'!K308/'SCC x Ano'!K276-1</f>
        <v>7.7175236972675254E-2</v>
      </c>
      <c r="L276" s="17">
        <f>+'SCC x Ano'!L308/'SCC x Ano'!L276-1</f>
        <v>-7.5275640669908217E-2</v>
      </c>
    </row>
    <row r="277" spans="1:12" x14ac:dyDescent="0.25">
      <c r="A277" s="124" t="s">
        <v>545</v>
      </c>
      <c r="B277" s="17">
        <f>+'SCC x Ano'!B309/'SCC x Ano'!B277-1</f>
        <v>-0.17891732914461311</v>
      </c>
      <c r="C277" s="17">
        <f>+'SCC x Ano'!C309/'SCC x Ano'!C277-1</f>
        <v>-4.2827953745932623E-2</v>
      </c>
      <c r="D277" s="17">
        <f>+'SCC x Ano'!D309/'SCC x Ano'!D277-1</f>
        <v>-0.16091122091930776</v>
      </c>
      <c r="E277" s="17">
        <f>+'SCC x Ano'!E309/'SCC x Ano'!E277-1</f>
        <v>0.33733527454207213</v>
      </c>
      <c r="F277" s="17">
        <f>+'SCC x Ano'!F309/'SCC x Ano'!F277-1</f>
        <v>-3.0227121494589171E-2</v>
      </c>
      <c r="G277" s="17">
        <f>+'SCC x Ano'!G309/'SCC x Ano'!G277-1</f>
        <v>1.1728735814935831E-2</v>
      </c>
      <c r="H277" s="17">
        <f>+'SCC x Ano'!H309/'SCC x Ano'!H277-1</f>
        <v>-5.9662773932083635E-2</v>
      </c>
      <c r="I277" s="17">
        <f>+'SCC x Ano'!I309/'SCC x Ano'!I277-1</f>
        <v>-3.1117501114028667E-2</v>
      </c>
      <c r="J277" s="17">
        <f>+'SCC x Ano'!J309/'SCC x Ano'!J277-1</f>
        <v>-9.4533395748650939E-2</v>
      </c>
      <c r="K277" s="17">
        <f>+'SCC x Ano'!K309/'SCC x Ano'!K277-1</f>
        <v>0.12716561910448143</v>
      </c>
      <c r="L277" s="17">
        <f>+'SCC x Ano'!L309/'SCC x Ano'!L277-1</f>
        <v>-5.6480716366732464E-2</v>
      </c>
    </row>
    <row r="278" spans="1:12" x14ac:dyDescent="0.25">
      <c r="A278" s="124" t="s">
        <v>546</v>
      </c>
      <c r="B278" s="17">
        <f>+'SCC x Ano'!B310/'SCC x Ano'!B278-1</f>
        <v>-0.19301488995212068</v>
      </c>
      <c r="C278" s="17">
        <f>+'SCC x Ano'!C310/'SCC x Ano'!C278-1</f>
        <v>0.20106124512244206</v>
      </c>
      <c r="D278" s="17">
        <f>+'SCC x Ano'!D310/'SCC x Ano'!D278-1</f>
        <v>-0.19529648026471613</v>
      </c>
      <c r="E278" s="17">
        <f>+'SCC x Ano'!E310/'SCC x Ano'!E278-1</f>
        <v>0.60082553958510809</v>
      </c>
      <c r="F278" s="17">
        <f>+'SCC x Ano'!F310/'SCC x Ano'!F278-1</f>
        <v>-4.5907757567629881E-2</v>
      </c>
      <c r="G278" s="17">
        <f>+'SCC x Ano'!G310/'SCC x Ano'!G278-1</f>
        <v>-6.3468733668548771E-2</v>
      </c>
      <c r="H278" s="17">
        <f>+'SCC x Ano'!H310/'SCC x Ano'!H278-1</f>
        <v>-0.36005594579874323</v>
      </c>
      <c r="I278" s="17">
        <f>+'SCC x Ano'!I310/'SCC x Ano'!I278-1</f>
        <v>-8.1067180682353746E-2</v>
      </c>
      <c r="J278" s="17">
        <f>+'SCC x Ano'!J310/'SCC x Ano'!J278-1</f>
        <v>0.12905522039857975</v>
      </c>
      <c r="K278" s="17">
        <f>+'SCC x Ano'!K310/'SCC x Ano'!K278-1</f>
        <v>5.5669036556536211E-2</v>
      </c>
      <c r="L278" s="17">
        <f>+'SCC x Ano'!L310/'SCC x Ano'!L278-1</f>
        <v>-0.10080956272628516</v>
      </c>
    </row>
    <row r="279" spans="1:12" x14ac:dyDescent="0.25">
      <c r="A279" s="124" t="s">
        <v>547</v>
      </c>
      <c r="B279" s="17">
        <f>+'SCC x Ano'!B311/'SCC x Ano'!B279-1</f>
        <v>-0.31697729818622189</v>
      </c>
      <c r="C279" s="17">
        <f>+'SCC x Ano'!C311/'SCC x Ano'!C279-1</f>
        <v>-0.10140086392746761</v>
      </c>
      <c r="D279" s="17">
        <f>+'SCC x Ano'!D311/'SCC x Ano'!D279-1</f>
        <v>-0.16721186192792181</v>
      </c>
      <c r="E279" s="17">
        <f>+'SCC x Ano'!E311/'SCC x Ano'!E279-1</f>
        <v>0.16378398775107539</v>
      </c>
      <c r="F279" s="17">
        <f>+'SCC x Ano'!F311/'SCC x Ano'!F279-1</f>
        <v>3.251394328678936E-3</v>
      </c>
      <c r="G279" s="17">
        <f>+'SCC x Ano'!G311/'SCC x Ano'!G279-1</f>
        <v>-1.1728634662863779E-2</v>
      </c>
      <c r="H279" s="17">
        <f>+'SCC x Ano'!H311/'SCC x Ano'!H279-1</f>
        <v>0.13629995074853873</v>
      </c>
      <c r="I279" s="17">
        <f>+'SCC x Ano'!I311/'SCC x Ano'!I279-1</f>
        <v>-0.14233975549322064</v>
      </c>
      <c r="J279" s="17">
        <f>+'SCC x Ano'!J311/'SCC x Ano'!J279-1</f>
        <v>-2.598881298136646E-2</v>
      </c>
      <c r="K279" s="17">
        <f>+'SCC x Ano'!K311/'SCC x Ano'!K279-1</f>
        <v>-0.21911067267918272</v>
      </c>
      <c r="L279" s="17">
        <f>+'SCC x Ano'!L311/'SCC x Ano'!L279-1</f>
        <v>-0.13404521083029819</v>
      </c>
    </row>
    <row r="280" spans="1:12" x14ac:dyDescent="0.25">
      <c r="A280" s="124" t="s">
        <v>548</v>
      </c>
      <c r="B280" s="17">
        <f>+'SCC x Ano'!B312/'SCC x Ano'!B280-1</f>
        <v>-0.10638939608284825</v>
      </c>
      <c r="C280" s="17">
        <f>+'SCC x Ano'!C312/'SCC x Ano'!C280-1</f>
        <v>-0.22239327497350225</v>
      </c>
      <c r="D280" s="17">
        <f>+'SCC x Ano'!D312/'SCC x Ano'!D280-1</f>
        <v>-6.9516993899452095E-2</v>
      </c>
      <c r="E280" s="17">
        <f>+'SCC x Ano'!E312/'SCC x Ano'!E280-1</f>
        <v>2.3096953028339584E-2</v>
      </c>
      <c r="F280" s="17">
        <f>+'SCC x Ano'!F312/'SCC x Ano'!F280-1</f>
        <v>-8.4646000278439271E-2</v>
      </c>
      <c r="G280" s="17">
        <f>+'SCC x Ano'!G312/'SCC x Ano'!G280-1</f>
        <v>9.611902469881084E-3</v>
      </c>
      <c r="H280" s="17">
        <f>+'SCC x Ano'!H312/'SCC x Ano'!H280-1</f>
        <v>-6.2377583723059349E-2</v>
      </c>
      <c r="I280" s="17">
        <f>+'SCC x Ano'!I312/'SCC x Ano'!I280-1</f>
        <v>-1.9702468591503153E-2</v>
      </c>
      <c r="J280" s="17">
        <f>+'SCC x Ano'!J312/'SCC x Ano'!J280-1</f>
        <v>0.88817971679628571</v>
      </c>
      <c r="K280" s="17">
        <f>+'SCC x Ano'!K312/'SCC x Ano'!K280-1</f>
        <v>1.0053592737747863E-2</v>
      </c>
      <c r="L280" s="17">
        <f>+'SCC x Ano'!L312/'SCC x Ano'!L280-1</f>
        <v>-4.6395104823884759E-2</v>
      </c>
    </row>
    <row r="281" spans="1:12" x14ac:dyDescent="0.25">
      <c r="A281" s="124" t="s">
        <v>549</v>
      </c>
      <c r="B281" s="17">
        <f>+'SCC x Ano'!B313/'SCC x Ano'!B281-1</f>
        <v>-0.10888934924653204</v>
      </c>
      <c r="C281" s="17">
        <f>+'SCC x Ano'!C313/'SCC x Ano'!C281-1</f>
        <v>5.3216395943279871E-2</v>
      </c>
      <c r="D281" s="17">
        <f>+'SCC x Ano'!D313/'SCC x Ano'!D281-1</f>
        <v>-0.17721277424040138</v>
      </c>
      <c r="E281" s="17">
        <f>+'SCC x Ano'!E313/'SCC x Ano'!E281-1</f>
        <v>9.5181201316586028E-2</v>
      </c>
      <c r="F281" s="17">
        <f>+'SCC x Ano'!F313/'SCC x Ano'!F281-1</f>
        <v>1.097585521730049E-2</v>
      </c>
      <c r="G281" s="17">
        <f>+'SCC x Ano'!G313/'SCC x Ano'!G281-1</f>
        <v>-1.1399728973225831E-2</v>
      </c>
      <c r="H281" s="17">
        <f>+'SCC x Ano'!H313/'SCC x Ano'!H281-1</f>
        <v>-2.4687789140588334E-2</v>
      </c>
      <c r="I281" s="17">
        <f>+'SCC x Ano'!I313/'SCC x Ano'!I281-1</f>
        <v>-1.416633495220343E-2</v>
      </c>
      <c r="J281" s="17">
        <f>+'SCC x Ano'!J313/'SCC x Ano'!J281-1</f>
        <v>-5.6705059291930149E-2</v>
      </c>
      <c r="K281" s="17">
        <f>+'SCC x Ano'!K313/'SCC x Ano'!K281-1</f>
        <v>0.13801124532392395</v>
      </c>
      <c r="L281" s="17">
        <f>+'SCC x Ano'!L313/'SCC x Ano'!L281-1</f>
        <v>-3.8441184921711224E-2</v>
      </c>
    </row>
    <row r="282" spans="1:12" x14ac:dyDescent="0.25">
      <c r="A282" s="124" t="s">
        <v>550</v>
      </c>
      <c r="B282" s="17">
        <f>+'SCC x Ano'!B314/'SCC x Ano'!B282-1</f>
        <v>-3.0314449364040374E-2</v>
      </c>
      <c r="C282" s="17">
        <f>+'SCC x Ano'!C314/'SCC x Ano'!C282-1</f>
        <v>-0.1012331210131312</v>
      </c>
      <c r="D282" s="17">
        <f>+'SCC x Ano'!D314/'SCC x Ano'!D282-1</f>
        <v>-0.19175117355807592</v>
      </c>
      <c r="E282" s="17">
        <f>+'SCC x Ano'!E314/'SCC x Ano'!E282-1</f>
        <v>-4.9057069656764485E-2</v>
      </c>
      <c r="F282" s="17">
        <f>+'SCC x Ano'!F314/'SCC x Ano'!F282-1</f>
        <v>-2.2399325500495948E-2</v>
      </c>
      <c r="G282" s="17">
        <f>+'SCC x Ano'!G314/'SCC x Ano'!G282-1</f>
        <v>3.9026925199983298E-2</v>
      </c>
      <c r="H282" s="17">
        <f>+'SCC x Ano'!H314/'SCC x Ano'!H282-1</f>
        <v>-3.418615576675843E-2</v>
      </c>
      <c r="I282" s="17">
        <f>+'SCC x Ano'!I314/'SCC x Ano'!I282-1</f>
        <v>-0.13966667525696985</v>
      </c>
      <c r="J282" s="17">
        <f>+'SCC x Ano'!J314/'SCC x Ano'!J282-1</f>
        <v>0.22923079495060805</v>
      </c>
      <c r="K282" s="17">
        <f>+'SCC x Ano'!K314/'SCC x Ano'!K282-1</f>
        <v>-5.1401704553929339E-2</v>
      </c>
      <c r="L282" s="17">
        <f>+'SCC x Ano'!L314/'SCC x Ano'!L282-1</f>
        <v>-8.355836875826439E-2</v>
      </c>
    </row>
    <row r="283" spans="1:12" x14ac:dyDescent="0.25">
      <c r="A283" s="124" t="s">
        <v>551</v>
      </c>
      <c r="B283" s="17">
        <f>+'SCC x Ano'!B315/'SCC x Ano'!B283-1</f>
        <v>-6.3036055643077904E-2</v>
      </c>
      <c r="C283" s="17">
        <f>+'SCC x Ano'!C315/'SCC x Ano'!C283-1</f>
        <v>-5.5532944930770545E-2</v>
      </c>
      <c r="D283" s="17">
        <f>+'SCC x Ano'!D315/'SCC x Ano'!D283-1</f>
        <v>-0.21411530208244611</v>
      </c>
      <c r="E283" s="17">
        <f>+'SCC x Ano'!E315/'SCC x Ano'!E283-1</f>
        <v>0.25552630578139413</v>
      </c>
      <c r="F283" s="17">
        <f>+'SCC x Ano'!F315/'SCC x Ano'!F283-1</f>
        <v>2.4948294534502091E-2</v>
      </c>
      <c r="G283" s="17">
        <f>+'SCC x Ano'!G315/'SCC x Ano'!G283-1</f>
        <v>-9.9626086628715749E-3</v>
      </c>
      <c r="H283" s="17">
        <f>+'SCC x Ano'!H315/'SCC x Ano'!H283-1</f>
        <v>0.14156342447575865</v>
      </c>
      <c r="I283" s="17">
        <f>+'SCC x Ano'!I315/'SCC x Ano'!I283-1</f>
        <v>-0.10564869172949176</v>
      </c>
      <c r="J283" s="17">
        <f>+'SCC x Ano'!J315/'SCC x Ano'!J283-1</f>
        <v>6.1329449634627942E-2</v>
      </c>
      <c r="K283" s="17">
        <f>+'SCC x Ano'!K315/'SCC x Ano'!K283-1</f>
        <v>0.13668418101228097</v>
      </c>
      <c r="L283" s="17">
        <f>+'SCC x Ano'!L315/'SCC x Ano'!L283-1</f>
        <v>-4.2135201187136651E-2</v>
      </c>
    </row>
    <row r="284" spans="1:12" x14ac:dyDescent="0.25">
      <c r="A284" s="124" t="s">
        <v>552</v>
      </c>
      <c r="B284" s="17">
        <f>+'SCC x Ano'!B316/'SCC x Ano'!B284-1</f>
        <v>-7.0033528814080426E-2</v>
      </c>
      <c r="C284" s="17">
        <f>+'SCC x Ano'!C316/'SCC x Ano'!C284-1</f>
        <v>0.33919018565611725</v>
      </c>
      <c r="D284" s="17">
        <f>+'SCC x Ano'!D316/'SCC x Ano'!D284-1</f>
        <v>2.0843940975184605E-2</v>
      </c>
      <c r="E284" s="17">
        <f>+'SCC x Ano'!E316/'SCC x Ano'!E284-1</f>
        <v>-0.38004241990054888</v>
      </c>
      <c r="F284" s="17">
        <f>+'SCC x Ano'!F316/'SCC x Ano'!F284-1</f>
        <v>-4.1173087332065594E-2</v>
      </c>
      <c r="G284" s="17">
        <f>+'SCC x Ano'!G316/'SCC x Ano'!G284-1</f>
        <v>8.6720975531195954E-3</v>
      </c>
      <c r="H284" s="17">
        <f>+'SCC x Ano'!H316/'SCC x Ano'!H284-1</f>
        <v>0.32230315724144076</v>
      </c>
      <c r="I284" s="17">
        <f>+'SCC x Ano'!I316/'SCC x Ano'!I284-1</f>
        <v>-4.123271528863337E-2</v>
      </c>
      <c r="J284" s="17">
        <f>+'SCC x Ano'!J316/'SCC x Ano'!J284-1</f>
        <v>-0.10436642553060016</v>
      </c>
      <c r="K284" s="17">
        <f>+'SCC x Ano'!K316/'SCC x Ano'!K284-1</f>
        <v>6.0183145072915556E-2</v>
      </c>
      <c r="L284" s="17">
        <f>+'SCC x Ano'!L316/'SCC x Ano'!L284-1</f>
        <v>2.082500534853482E-2</v>
      </c>
    </row>
    <row r="285" spans="1:12" x14ac:dyDescent="0.25">
      <c r="A285" s="124" t="s">
        <v>553</v>
      </c>
      <c r="B285" s="17">
        <f>+'SCC x Ano'!B317/'SCC x Ano'!B285-1</f>
        <v>7.312015079810319E-2</v>
      </c>
      <c r="C285" s="17">
        <f>+'SCC x Ano'!C317/'SCC x Ano'!C285-1</f>
        <v>0.23249372119937517</v>
      </c>
      <c r="D285" s="17">
        <f>+'SCC x Ano'!D317/'SCC x Ano'!D285-1</f>
        <v>-0.22222769480716198</v>
      </c>
      <c r="E285" s="17">
        <f>+'SCC x Ano'!E317/'SCC x Ano'!E285-1</f>
        <v>0.74602019775359341</v>
      </c>
      <c r="F285" s="17">
        <f>+'SCC x Ano'!F317/'SCC x Ano'!F285-1</f>
        <v>-6.4205008854041457E-2</v>
      </c>
      <c r="G285" s="17">
        <f>+'SCC x Ano'!G317/'SCC x Ano'!G285-1</f>
        <v>-1.1332643048707625E-2</v>
      </c>
      <c r="H285" s="17">
        <f>+'SCC x Ano'!H317/'SCC x Ano'!H285-1</f>
        <v>0.20237555763006365</v>
      </c>
      <c r="I285" s="17">
        <f>+'SCC x Ano'!I317/'SCC x Ano'!I285-1</f>
        <v>-0.1681699376323218</v>
      </c>
      <c r="J285" s="17">
        <f>+'SCC x Ano'!J317/'SCC x Ano'!J285-1</f>
        <v>3.190837130583005</v>
      </c>
      <c r="K285" s="17">
        <f>+'SCC x Ano'!K317/'SCC x Ano'!K285-1</f>
        <v>0.17355430885480816</v>
      </c>
      <c r="L285" s="17">
        <f>+'SCC x Ano'!L317/'SCC x Ano'!L285-1</f>
        <v>-7.6687468308934248E-2</v>
      </c>
    </row>
    <row r="286" spans="1:12" x14ac:dyDescent="0.25">
      <c r="A286" s="124" t="s">
        <v>554</v>
      </c>
      <c r="B286" s="17">
        <f>+'SCC x Ano'!B318/'SCC x Ano'!B286-1</f>
        <v>-3.2511486006326917E-2</v>
      </c>
      <c r="C286" s="17">
        <f>+'SCC x Ano'!C318/'SCC x Ano'!C286-1</f>
        <v>-2.9174594824374012E-2</v>
      </c>
      <c r="D286" s="17">
        <f>+'SCC x Ano'!D318/'SCC x Ano'!D286-1</f>
        <v>-0.23734443574495401</v>
      </c>
      <c r="E286" s="17">
        <f>+'SCC x Ano'!E318/'SCC x Ano'!E286-1</f>
        <v>4.7249853552354226E-2</v>
      </c>
      <c r="F286" s="17">
        <f>+'SCC x Ano'!F318/'SCC x Ano'!F286-1</f>
        <v>2.2454002248472493E-2</v>
      </c>
      <c r="G286" s="17">
        <f>+'SCC x Ano'!G318/'SCC x Ano'!G286-1</f>
        <v>5.6446263634830407E-2</v>
      </c>
      <c r="H286" s="17">
        <f>+'SCC x Ano'!H318/'SCC x Ano'!H286-1</f>
        <v>5.1609184855741397E-2</v>
      </c>
      <c r="I286" s="17">
        <f>+'SCC x Ano'!I318/'SCC x Ano'!I286-1</f>
        <v>-0.10300719980679918</v>
      </c>
      <c r="J286" s="17">
        <f>+'SCC x Ano'!J318/'SCC x Ano'!J286-1</f>
        <v>-0.663724793422801</v>
      </c>
      <c r="K286" s="17">
        <f>+'SCC x Ano'!K318/'SCC x Ano'!K286-1</f>
        <v>0.18570120241040433</v>
      </c>
      <c r="L286" s="17">
        <f>+'SCC x Ano'!L318/'SCC x Ano'!L286-1</f>
        <v>-7.0763097150191467E-2</v>
      </c>
    </row>
    <row r="287" spans="1:12" x14ac:dyDescent="0.25">
      <c r="A287" s="124" t="s">
        <v>555</v>
      </c>
      <c r="B287" s="17">
        <f>+'SCC x Ano'!B319/'SCC x Ano'!B287-1</f>
        <v>-0.1073213327166328</v>
      </c>
      <c r="C287" s="17">
        <f>+'SCC x Ano'!C319/'SCC x Ano'!C287-1</f>
        <v>-0.32254858973086886</v>
      </c>
      <c r="D287" s="17">
        <f>+'SCC x Ano'!D319/'SCC x Ano'!D287-1</f>
        <v>-0.26028528751731572</v>
      </c>
      <c r="E287" s="17">
        <f>+'SCC x Ano'!E319/'SCC x Ano'!E287-1</f>
        <v>0.11926448281812596</v>
      </c>
      <c r="F287" s="17">
        <f>+'SCC x Ano'!F319/'SCC x Ano'!F287-1</f>
        <v>-7.1298513370782302E-2</v>
      </c>
      <c r="G287" s="17">
        <f>+'SCC x Ano'!G319/'SCC x Ano'!G287-1</f>
        <v>0.16039060992409304</v>
      </c>
      <c r="H287" s="17">
        <f>+'SCC x Ano'!H319/'SCC x Ano'!H287-1</f>
        <v>-0.13179030652243418</v>
      </c>
      <c r="I287" s="17">
        <f>+'SCC x Ano'!I319/'SCC x Ano'!I287-1</f>
        <v>-0.1242977796798973</v>
      </c>
      <c r="J287" s="17">
        <f>+'SCC x Ano'!J319/'SCC x Ano'!J287-1</f>
        <v>-0.34604895632722921</v>
      </c>
      <c r="K287" s="17">
        <f>+'SCC x Ano'!K319/'SCC x Ano'!K287-1</f>
        <v>-6.1729465140262563E-2</v>
      </c>
      <c r="L287" s="17">
        <f>+'SCC x Ano'!L319/'SCC x Ano'!L287-1</f>
        <v>-0.17726173097676767</v>
      </c>
    </row>
    <row r="288" spans="1:12" x14ac:dyDescent="0.25">
      <c r="A288" s="178" t="s">
        <v>95</v>
      </c>
      <c r="B288" s="17">
        <f>+'SCC x Ano'!B320/'SCC x Ano'!B288-1</f>
        <v>-0.12015400175064472</v>
      </c>
      <c r="C288" s="17">
        <f>+'SCC x Ano'!C320/'SCC x Ano'!C288-1</f>
        <v>-0.12129018777508682</v>
      </c>
      <c r="D288" s="17">
        <f>+'SCC x Ano'!D320/'SCC x Ano'!D288-1</f>
        <v>-0.13740598982911045</v>
      </c>
      <c r="E288" s="17">
        <f>+'SCC x Ano'!E320/'SCC x Ano'!E288-1</f>
        <v>4.9954941811520825E-2</v>
      </c>
      <c r="F288" s="17">
        <f>+'SCC x Ano'!F320/'SCC x Ano'!F288-1</f>
        <v>-4.9835249637020795E-2</v>
      </c>
      <c r="G288" s="17">
        <f>+'SCC x Ano'!G320/'SCC x Ano'!G288-1</f>
        <v>1.7958809940285869E-2</v>
      </c>
      <c r="H288" s="17">
        <f>+'SCC x Ano'!H320/'SCC x Ano'!H288-1</f>
        <v>-2.0387685718141202E-2</v>
      </c>
      <c r="I288" s="17">
        <f>+'SCC x Ano'!I320/'SCC x Ano'!I288-1</f>
        <v>-5.8946458488032039E-2</v>
      </c>
      <c r="J288" s="17">
        <f>+'SCC x Ano'!J320/'SCC x Ano'!J288-1</f>
        <v>0.13446870886958928</v>
      </c>
      <c r="K288" s="17">
        <f>+'SCC x Ano'!K320/'SCC x Ano'!K288-1</f>
        <v>9.1891827562662343E-3</v>
      </c>
      <c r="L288" s="17">
        <f>+'SCC x Ano'!L320/'SCC x Ano'!L288-1</f>
        <v>-6.9519871377703102E-2</v>
      </c>
    </row>
    <row r="291" spans="1:12" x14ac:dyDescent="0.25">
      <c r="A291" s="124"/>
      <c r="B291" s="124">
        <v>2017</v>
      </c>
      <c r="C291" s="124">
        <v>2017</v>
      </c>
      <c r="D291" s="124">
        <v>2017</v>
      </c>
      <c r="E291" s="124">
        <v>2017</v>
      </c>
      <c r="F291" s="124">
        <v>2017</v>
      </c>
      <c r="G291" s="124">
        <v>2017</v>
      </c>
      <c r="H291" s="124">
        <v>2017</v>
      </c>
      <c r="I291" s="124">
        <v>2017</v>
      </c>
      <c r="J291" s="124">
        <v>2017</v>
      </c>
      <c r="K291" s="124">
        <v>2017</v>
      </c>
      <c r="L291" s="124">
        <v>2017</v>
      </c>
    </row>
    <row r="292" spans="1:12" x14ac:dyDescent="0.25">
      <c r="A292" s="124"/>
      <c r="B292" s="124" t="s">
        <v>780</v>
      </c>
      <c r="C292" s="124" t="s">
        <v>782</v>
      </c>
      <c r="D292" s="124" t="s">
        <v>23</v>
      </c>
      <c r="E292" s="124" t="s">
        <v>787</v>
      </c>
      <c r="F292" s="124" t="s">
        <v>788</v>
      </c>
      <c r="G292" s="124" t="s">
        <v>791</v>
      </c>
      <c r="H292" s="124" t="s">
        <v>25</v>
      </c>
      <c r="I292" s="124" t="s">
        <v>24</v>
      </c>
      <c r="J292" s="124" t="s">
        <v>35</v>
      </c>
      <c r="K292" s="124" t="s">
        <v>795</v>
      </c>
      <c r="L292" s="124" t="s">
        <v>935</v>
      </c>
    </row>
    <row r="293" spans="1:12" x14ac:dyDescent="0.25">
      <c r="A293" s="124" t="s">
        <v>529</v>
      </c>
      <c r="B293" s="17">
        <f>+'SCC x Ano'!B325/'SCC x Ano'!B293-1</f>
        <v>6.0832397942758742E-2</v>
      </c>
      <c r="C293" s="17">
        <f>+'SCC x Ano'!C325/'SCC x Ano'!C293-1</f>
        <v>4.2682192125715002E-2</v>
      </c>
      <c r="D293" s="17">
        <f>+'SCC x Ano'!D325/'SCC x Ano'!D293-1</f>
        <v>3.4242433155368568E-2</v>
      </c>
      <c r="E293" s="17">
        <f>+'SCC x Ano'!E325/'SCC x Ano'!E293-1</f>
        <v>0.3877662242308233</v>
      </c>
      <c r="F293" s="17">
        <f>+'SCC x Ano'!F325/'SCC x Ano'!F293-1</f>
        <v>-4.8903590338734482E-2</v>
      </c>
      <c r="G293" s="17">
        <f>+'SCC x Ano'!G325/'SCC x Ano'!G293-1</f>
        <v>-1.2840774584474968E-2</v>
      </c>
      <c r="H293" s="17">
        <f>+'SCC x Ano'!H325/'SCC x Ano'!H293-1</f>
        <v>0.11645873495698522</v>
      </c>
      <c r="I293" s="17">
        <f>+'SCC x Ano'!I325/'SCC x Ano'!I293-1</f>
        <v>-0.11983563391131069</v>
      </c>
      <c r="J293" s="17">
        <f>+'SCC x Ano'!J325/'SCC x Ano'!J293-1</f>
        <v>1.6961084217695812</v>
      </c>
      <c r="K293" s="17">
        <f>+'SCC x Ano'!K325/'SCC x Ano'!K293-1</f>
        <v>0.19550158696782738</v>
      </c>
      <c r="L293" s="17">
        <f>+'SCC x Ano'!L325/'SCC x Ano'!L293-1</f>
        <v>2.8392089923441777E-2</v>
      </c>
    </row>
    <row r="294" spans="1:12" x14ac:dyDescent="0.25">
      <c r="A294" s="124" t="s">
        <v>530</v>
      </c>
      <c r="B294" s="17">
        <f>+'SCC x Ano'!B326/'SCC x Ano'!B294-1</f>
        <v>0.77416814969678693</v>
      </c>
      <c r="C294" s="17">
        <f>+'SCC x Ano'!C326/'SCC x Ano'!C294-1</f>
        <v>3.2344147610821814</v>
      </c>
      <c r="D294" s="17">
        <f>+'SCC x Ano'!D326/'SCC x Ano'!D294-1</f>
        <v>-1.3204699067750014E-2</v>
      </c>
      <c r="E294" s="17">
        <f>+'SCC x Ano'!E326/'SCC x Ano'!E294-1</f>
        <v>-1</v>
      </c>
      <c r="F294" s="17">
        <f>+'SCC x Ano'!F326/'SCC x Ano'!F294-1</f>
        <v>-9.493359630835585E-2</v>
      </c>
      <c r="G294" s="17">
        <f>+'SCC x Ano'!G326/'SCC x Ano'!G294-1</f>
        <v>-5.4082869470446826E-2</v>
      </c>
      <c r="H294" s="17">
        <f>+'SCC x Ano'!H326/'SCC x Ano'!H294-1</f>
        <v>6.5031045716716918E-3</v>
      </c>
      <c r="I294" s="17">
        <f>+'SCC x Ano'!I326/'SCC x Ano'!I294-1</f>
        <v>0.174115588883762</v>
      </c>
      <c r="J294" s="17">
        <f>+'SCC x Ano'!J326/'SCC x Ano'!J294-1</f>
        <v>-3.1136102635108021E-2</v>
      </c>
      <c r="K294" s="17">
        <f>+'SCC x Ano'!K326/'SCC x Ano'!K294-1</f>
        <v>1.6601869920094647</v>
      </c>
      <c r="L294" s="17">
        <f>+'SCC x Ano'!L326/'SCC x Ano'!L294-1</f>
        <v>0.1627150701134219</v>
      </c>
    </row>
    <row r="295" spans="1:12" x14ac:dyDescent="0.25">
      <c r="A295" s="124" t="s">
        <v>531</v>
      </c>
      <c r="B295" s="17">
        <f>+'SCC x Ano'!B327/'SCC x Ano'!B295-1</f>
        <v>-4.7301637052066803E-2</v>
      </c>
      <c r="C295" s="17">
        <f>+'SCC x Ano'!C327/'SCC x Ano'!C295-1</f>
        <v>0.14388806077781346</v>
      </c>
      <c r="D295" s="17">
        <f>+'SCC x Ano'!D327/'SCC x Ano'!D295-1</f>
        <v>-1.8387659910175547E-2</v>
      </c>
      <c r="E295" s="17">
        <f>+'SCC x Ano'!E327/'SCC x Ano'!E295-1</f>
        <v>1.2480761652026073</v>
      </c>
      <c r="F295" s="17">
        <f>+'SCC x Ano'!F327/'SCC x Ano'!F295-1</f>
        <v>-0.10582254392258783</v>
      </c>
      <c r="G295" s="17">
        <f>+'SCC x Ano'!G327/'SCC x Ano'!G295-1</f>
        <v>6.1799039632504993E-2</v>
      </c>
      <c r="H295" s="17">
        <f>+'SCC x Ano'!H327/'SCC x Ano'!H295-1</f>
        <v>-6.9823140552095708E-2</v>
      </c>
      <c r="I295" s="17">
        <f>+'SCC x Ano'!I327/'SCC x Ano'!I295-1</f>
        <v>0.15230921361833794</v>
      </c>
      <c r="J295" s="17" t="e">
        <f>+'SCC x Ano'!J327/'SCC x Ano'!J295-1</f>
        <v>#DIV/0!</v>
      </c>
      <c r="K295" s="17">
        <f>+'SCC x Ano'!K327/'SCC x Ano'!K295-1</f>
        <v>-2.4340789048748812E-2</v>
      </c>
      <c r="L295" s="17">
        <f>+'SCC x Ano'!L327/'SCC x Ano'!L295-1</f>
        <v>-2.0984168099749123E-2</v>
      </c>
    </row>
    <row r="296" spans="1:12" x14ac:dyDescent="0.25">
      <c r="A296" s="124" t="s">
        <v>532</v>
      </c>
      <c r="B296" s="17">
        <f>+'SCC x Ano'!B328/'SCC x Ano'!B296-1</f>
        <v>8.5729365037410687E-2</v>
      </c>
      <c r="C296" s="17">
        <f>+'SCC x Ano'!C328/'SCC x Ano'!C296-1</f>
        <v>7.3938507437587786E-2</v>
      </c>
      <c r="D296" s="17">
        <f>+'SCC x Ano'!D328/'SCC x Ano'!D296-1</f>
        <v>0.10917187167332343</v>
      </c>
      <c r="E296" s="17">
        <f>+'SCC x Ano'!E328/'SCC x Ano'!E296-1</f>
        <v>-1</v>
      </c>
      <c r="F296" s="17">
        <f>+'SCC x Ano'!F328/'SCC x Ano'!F296-1</f>
        <v>-6.4614927359823993E-2</v>
      </c>
      <c r="G296" s="17">
        <f>+'SCC x Ano'!G328/'SCC x Ano'!G296-1</f>
        <v>-6.5180399392447796E-2</v>
      </c>
      <c r="H296" s="17">
        <f>+'SCC x Ano'!H328/'SCC x Ano'!H296-1</f>
        <v>-0.36512191202236299</v>
      </c>
      <c r="I296" s="17">
        <f>+'SCC x Ano'!I328/'SCC x Ano'!I296-1</f>
        <v>-0.51409269492897924</v>
      </c>
      <c r="J296" s="17">
        <f>+'SCC x Ano'!J328/'SCC x Ano'!J296-1</f>
        <v>-0.25651162324991938</v>
      </c>
      <c r="K296" s="17">
        <f>+'SCC x Ano'!K328/'SCC x Ano'!K296-1</f>
        <v>-0.16560099769079251</v>
      </c>
      <c r="L296" s="17">
        <f>+'SCC x Ano'!L328/'SCC x Ano'!L296-1</f>
        <v>1.9234960757412045E-2</v>
      </c>
    </row>
    <row r="297" spans="1:12" x14ac:dyDescent="0.25">
      <c r="A297" s="124" t="s">
        <v>533</v>
      </c>
      <c r="B297" s="17">
        <f>+'SCC x Ano'!B329/'SCC x Ano'!B297-1</f>
        <v>0.12377736479608314</v>
      </c>
      <c r="C297" s="17">
        <f>+'SCC x Ano'!C329/'SCC x Ano'!C297-1</f>
        <v>-0.10056058376365806</v>
      </c>
      <c r="D297" s="17">
        <f>+'SCC x Ano'!D329/'SCC x Ano'!D297-1</f>
        <v>9.6523926339323829E-2</v>
      </c>
      <c r="E297" s="17">
        <f>+'SCC x Ano'!E329/'SCC x Ano'!E297-1</f>
        <v>5.743509650475942E-2</v>
      </c>
      <c r="F297" s="17">
        <f>+'SCC x Ano'!F329/'SCC x Ano'!F297-1</f>
        <v>-5.415696020951255E-2</v>
      </c>
      <c r="G297" s="17">
        <f>+'SCC x Ano'!G329/'SCC x Ano'!G297-1</f>
        <v>6.7731095567166832E-2</v>
      </c>
      <c r="H297" s="17">
        <f>+'SCC x Ano'!H329/'SCC x Ano'!H297-1</f>
        <v>4.0580509058428138E-2</v>
      </c>
      <c r="I297" s="17">
        <f>+'SCC x Ano'!I329/'SCC x Ano'!I297-1</f>
        <v>-0.30677747620971196</v>
      </c>
      <c r="J297" s="17">
        <f>+'SCC x Ano'!J329/'SCC x Ano'!J297-1</f>
        <v>-6.4399407869218717E-2</v>
      </c>
      <c r="K297" s="17">
        <f>+'SCC x Ano'!K329/'SCC x Ano'!K297-1</f>
        <v>0.12515378716457137</v>
      </c>
      <c r="L297" s="17">
        <f>+'SCC x Ano'!L329/'SCC x Ano'!L297-1</f>
        <v>3.2639968030346411E-2</v>
      </c>
    </row>
    <row r="298" spans="1:12" x14ac:dyDescent="0.25">
      <c r="A298" s="124" t="s">
        <v>534</v>
      </c>
      <c r="B298" s="17">
        <f>+'SCC x Ano'!B330/'SCC x Ano'!B298-1</f>
        <v>-0.11051789967804571</v>
      </c>
      <c r="C298" s="17">
        <f>+'SCC x Ano'!C330/'SCC x Ano'!C298-1</f>
        <v>-0.30532851852878484</v>
      </c>
      <c r="D298" s="17">
        <f>+'SCC x Ano'!D330/'SCC x Ano'!D298-1</f>
        <v>5.047704450601187E-2</v>
      </c>
      <c r="E298" s="17">
        <f>+'SCC x Ano'!E330/'SCC x Ano'!E298-1</f>
        <v>-0.70581325334447187</v>
      </c>
      <c r="F298" s="17">
        <f>+'SCC x Ano'!F330/'SCC x Ano'!F298-1</f>
        <v>-5.732349743463272E-2</v>
      </c>
      <c r="G298" s="17">
        <f>+'SCC x Ano'!G330/'SCC x Ano'!G298-1</f>
        <v>9.2474762301380187E-2</v>
      </c>
      <c r="H298" s="17">
        <f>+'SCC x Ano'!H330/'SCC x Ano'!H298-1</f>
        <v>-0.15751168197166687</v>
      </c>
      <c r="I298" s="17">
        <f>+'SCC x Ano'!I330/'SCC x Ano'!I298-1</f>
        <v>0.86839339617235267</v>
      </c>
      <c r="J298" s="17">
        <f>+'SCC x Ano'!J330/'SCC x Ano'!J298-1</f>
        <v>2.5936740217196386E-2</v>
      </c>
      <c r="K298" s="17">
        <f>+'SCC x Ano'!K330/'SCC x Ano'!K298-1</f>
        <v>0.65073839044336412</v>
      </c>
      <c r="L298" s="17">
        <f>+'SCC x Ano'!L330/'SCC x Ano'!L298-1</f>
        <v>3.2325676645854395E-2</v>
      </c>
    </row>
    <row r="299" spans="1:12" x14ac:dyDescent="0.25">
      <c r="A299" s="124" t="s">
        <v>535</v>
      </c>
      <c r="B299" s="17">
        <f>+'SCC x Ano'!B331/'SCC x Ano'!B299-1</f>
        <v>-9.0839809443100106E-2</v>
      </c>
      <c r="C299" s="17">
        <f>+'SCC x Ano'!C331/'SCC x Ano'!C299-1</f>
        <v>-0.29937910949222668</v>
      </c>
      <c r="D299" s="17">
        <f>+'SCC x Ano'!D331/'SCC x Ano'!D299-1</f>
        <v>-5.4340972652949793E-3</v>
      </c>
      <c r="E299" s="17">
        <f>+'SCC x Ano'!E331/'SCC x Ano'!E299-1</f>
        <v>0.36789135733533462</v>
      </c>
      <c r="F299" s="17">
        <f>+'SCC x Ano'!F331/'SCC x Ano'!F299-1</f>
        <v>2.5459569324796316E-2</v>
      </c>
      <c r="G299" s="17">
        <f>+'SCC x Ano'!G331/'SCC x Ano'!G299-1</f>
        <v>-2.6267817243358249E-2</v>
      </c>
      <c r="H299" s="17">
        <f>+'SCC x Ano'!H331/'SCC x Ano'!H299-1</f>
        <v>-3.0748274893102279E-2</v>
      </c>
      <c r="I299" s="17">
        <f>+'SCC x Ano'!I331/'SCC x Ano'!I299-1</f>
        <v>-0.25369457435722009</v>
      </c>
      <c r="J299" s="17">
        <f>+'SCC x Ano'!J331/'SCC x Ano'!J299-1</f>
        <v>-0.15605392844423049</v>
      </c>
      <c r="K299" s="17">
        <f>+'SCC x Ano'!K331/'SCC x Ano'!K299-1</f>
        <v>9.978852990041065E-2</v>
      </c>
      <c r="L299" s="17">
        <f>+'SCC x Ano'!L331/'SCC x Ano'!L299-1</f>
        <v>-1.930325932795296E-3</v>
      </c>
    </row>
    <row r="300" spans="1:12" x14ac:dyDescent="0.25">
      <c r="A300" s="124" t="s">
        <v>536</v>
      </c>
      <c r="B300" s="17">
        <f>+'SCC x Ano'!B332/'SCC x Ano'!B300-1</f>
        <v>1.5310942725829779E-2</v>
      </c>
      <c r="C300" s="17">
        <f>+'SCC x Ano'!C332/'SCC x Ano'!C300-1</f>
        <v>0.48299504428321716</v>
      </c>
      <c r="D300" s="17">
        <f>+'SCC x Ano'!D332/'SCC x Ano'!D300-1</f>
        <v>1.5548852937982138E-2</v>
      </c>
      <c r="E300" s="17">
        <f>+'SCC x Ano'!E332/'SCC x Ano'!E300-1</f>
        <v>0.26291396293300462</v>
      </c>
      <c r="F300" s="17">
        <f>+'SCC x Ano'!F332/'SCC x Ano'!F300-1</f>
        <v>2.7920786085019911E-2</v>
      </c>
      <c r="G300" s="17">
        <f>+'SCC x Ano'!G332/'SCC x Ano'!G300-1</f>
        <v>-9.3522860435693911E-2</v>
      </c>
      <c r="H300" s="17">
        <f>+'SCC x Ano'!H332/'SCC x Ano'!H300-1</f>
        <v>1.929182016585318E-2</v>
      </c>
      <c r="I300" s="17">
        <f>+'SCC x Ano'!I332/'SCC x Ano'!I300-1</f>
        <v>-9.4942914602555106E-2</v>
      </c>
      <c r="J300" s="17">
        <f>+'SCC x Ano'!J332/'SCC x Ano'!J300-1</f>
        <v>0.71816809063302101</v>
      </c>
      <c r="K300" s="17">
        <f>+'SCC x Ano'!K332/'SCC x Ano'!K300-1</f>
        <v>-5.2817770840365541E-2</v>
      </c>
      <c r="L300" s="17">
        <f>+'SCC x Ano'!L332/'SCC x Ano'!L300-1</f>
        <v>1.7660220013508532E-2</v>
      </c>
    </row>
    <row r="301" spans="1:12" x14ac:dyDescent="0.25">
      <c r="A301" s="124" t="s">
        <v>537</v>
      </c>
      <c r="B301" s="17">
        <f>+'SCC x Ano'!B333/'SCC x Ano'!B301-1</f>
        <v>1.3084022841181486E-2</v>
      </c>
      <c r="C301" s="17">
        <f>+'SCC x Ano'!C333/'SCC x Ano'!C301-1</f>
        <v>0.18095335919085254</v>
      </c>
      <c r="D301" s="17">
        <f>+'SCC x Ano'!D333/'SCC x Ano'!D301-1</f>
        <v>-2.4548532451134086E-3</v>
      </c>
      <c r="E301" s="17">
        <f>+'SCC x Ano'!E333/'SCC x Ano'!E301-1</f>
        <v>6.5513649228164272E-2</v>
      </c>
      <c r="F301" s="17">
        <f>+'SCC x Ano'!F333/'SCC x Ano'!F301-1</f>
        <v>-2.7993641187632146E-2</v>
      </c>
      <c r="G301" s="17">
        <f>+'SCC x Ano'!G333/'SCC x Ano'!G301-1</f>
        <v>2.6561495181207428E-2</v>
      </c>
      <c r="H301" s="17">
        <f>+'SCC x Ano'!H333/'SCC x Ano'!H301-1</f>
        <v>0.17650358923974907</v>
      </c>
      <c r="I301" s="17">
        <f>+'SCC x Ano'!I333/'SCC x Ano'!I301-1</f>
        <v>-7.5560235799058129E-2</v>
      </c>
      <c r="J301" s="17">
        <f>+'SCC x Ano'!J333/'SCC x Ano'!J301-1</f>
        <v>0.15072146987357904</v>
      </c>
      <c r="K301" s="17">
        <f>+'SCC x Ano'!K333/'SCC x Ano'!K301-1</f>
        <v>0.1325652923825944</v>
      </c>
      <c r="L301" s="17">
        <f>+'SCC x Ano'!L333/'SCC x Ano'!L301-1</f>
        <v>2.3973210493048347E-2</v>
      </c>
    </row>
    <row r="302" spans="1:12" x14ac:dyDescent="0.25">
      <c r="A302" s="124" t="s">
        <v>538</v>
      </c>
      <c r="B302" s="17">
        <f>+'SCC x Ano'!B334/'SCC x Ano'!B302-1</f>
        <v>6.7573248323729906E-2</v>
      </c>
      <c r="C302" s="17">
        <f>+'SCC x Ano'!C334/'SCC x Ano'!C302-1</f>
        <v>-7.4278880522872348E-2</v>
      </c>
      <c r="D302" s="17">
        <f>+'SCC x Ano'!D334/'SCC x Ano'!D302-1</f>
        <v>2.5563595813658413E-2</v>
      </c>
      <c r="E302" s="17">
        <f>+'SCC x Ano'!E334/'SCC x Ano'!E302-1</f>
        <v>1.2505924748351798</v>
      </c>
      <c r="F302" s="17">
        <f>+'SCC x Ano'!F334/'SCC x Ano'!F302-1</f>
        <v>4.4600921836487784E-2</v>
      </c>
      <c r="G302" s="17">
        <f>+'SCC x Ano'!G334/'SCC x Ano'!G302-1</f>
        <v>-6.3402382797640322E-2</v>
      </c>
      <c r="H302" s="17">
        <f>+'SCC x Ano'!H334/'SCC x Ano'!H302-1</f>
        <v>0.12601061420760118</v>
      </c>
      <c r="I302" s="17">
        <f>+'SCC x Ano'!I334/'SCC x Ano'!I302-1</f>
        <v>2.9771402666409763E-3</v>
      </c>
      <c r="J302" s="17">
        <f>+'SCC x Ano'!J334/'SCC x Ano'!J302-1</f>
        <v>0.32931443935292837</v>
      </c>
      <c r="K302" s="17">
        <f>+'SCC x Ano'!K334/'SCC x Ano'!K302-1</f>
        <v>8.2650709367142472E-3</v>
      </c>
      <c r="L302" s="17">
        <f>+'SCC x Ano'!L334/'SCC x Ano'!L302-1</f>
        <v>4.4796490944485789E-2</v>
      </c>
    </row>
    <row r="303" spans="1:12" x14ac:dyDescent="0.25">
      <c r="A303" s="124" t="s">
        <v>539</v>
      </c>
      <c r="B303" s="17">
        <f>+'SCC x Ano'!B335/'SCC x Ano'!B303-1</f>
        <v>-0.21681554934628833</v>
      </c>
      <c r="C303" s="17">
        <f>+'SCC x Ano'!C335/'SCC x Ano'!C303-1</f>
        <v>3.811877455365642E-2</v>
      </c>
      <c r="D303" s="17">
        <f>+'SCC x Ano'!D335/'SCC x Ano'!D303-1</f>
        <v>4.4177174992736656E-3</v>
      </c>
      <c r="E303" s="17">
        <f>+'SCC x Ano'!E335/'SCC x Ano'!E303-1</f>
        <v>-0.14369309141106379</v>
      </c>
      <c r="F303" s="17">
        <f>+'SCC x Ano'!F335/'SCC x Ano'!F303-1</f>
        <v>-6.5072579308772083E-2</v>
      </c>
      <c r="G303" s="17">
        <f>+'SCC x Ano'!G335/'SCC x Ano'!G303-1</f>
        <v>0.64794801192294993</v>
      </c>
      <c r="H303" s="17">
        <f>+'SCC x Ano'!H335/'SCC x Ano'!H303-1</f>
        <v>0.22877131625795299</v>
      </c>
      <c r="I303" s="17">
        <f>+'SCC x Ano'!I335/'SCC x Ano'!I303-1</f>
        <v>-0.14617005624092649</v>
      </c>
      <c r="J303" s="17">
        <f>+'SCC x Ano'!J335/'SCC x Ano'!J303-1</f>
        <v>9.5336266502529243E-2</v>
      </c>
      <c r="K303" s="17">
        <f>+'SCC x Ano'!K335/'SCC x Ano'!K303-1</f>
        <v>4.3058767687778277E-2</v>
      </c>
      <c r="L303" s="17">
        <f>+'SCC x Ano'!L335/'SCC x Ano'!L303-1</f>
        <v>8.6641578778536843E-3</v>
      </c>
    </row>
    <row r="304" spans="1:12" x14ac:dyDescent="0.25">
      <c r="A304" s="124" t="s">
        <v>540</v>
      </c>
      <c r="B304" s="17">
        <f>+'SCC x Ano'!B336/'SCC x Ano'!B304-1</f>
        <v>0.20483024136757821</v>
      </c>
      <c r="C304" s="17">
        <f>+'SCC x Ano'!C336/'SCC x Ano'!C304-1</f>
        <v>-2.1820123538682457E-2</v>
      </c>
      <c r="D304" s="17">
        <f>+'SCC x Ano'!D336/'SCC x Ano'!D304-1</f>
        <v>-3.9364464721164172E-2</v>
      </c>
      <c r="E304" s="17">
        <f>+'SCC x Ano'!E336/'SCC x Ano'!E304-1</f>
        <v>0.26739576256043751</v>
      </c>
      <c r="F304" s="17">
        <f>+'SCC x Ano'!F336/'SCC x Ano'!F304-1</f>
        <v>-0.22362242594872428</v>
      </c>
      <c r="G304" s="17">
        <f>+'SCC x Ano'!G336/'SCC x Ano'!G304-1</f>
        <v>8.2147811112390556E-2</v>
      </c>
      <c r="H304" s="17">
        <f>+'SCC x Ano'!H336/'SCC x Ano'!H304-1</f>
        <v>0.21294368094051452</v>
      </c>
      <c r="I304" s="17">
        <f>+'SCC x Ano'!I336/'SCC x Ano'!I304-1</f>
        <v>3.7698340929019247E-2</v>
      </c>
      <c r="J304" s="17" t="e">
        <f>+'SCC x Ano'!J336/'SCC x Ano'!J304-1</f>
        <v>#DIV/0!</v>
      </c>
      <c r="K304" s="17">
        <f>+'SCC x Ano'!K336/'SCC x Ano'!K304-1</f>
        <v>-0.25894130594345766</v>
      </c>
      <c r="L304" s="17">
        <f>+'SCC x Ano'!L336/'SCC x Ano'!L304-1</f>
        <v>-8.7993189524802617E-2</v>
      </c>
    </row>
    <row r="305" spans="1:12" x14ac:dyDescent="0.25">
      <c r="A305" s="124" t="s">
        <v>541</v>
      </c>
      <c r="B305" s="17">
        <f>+'SCC x Ano'!B337/'SCC x Ano'!B305-1</f>
        <v>0.13674073822767974</v>
      </c>
      <c r="C305" s="17">
        <f>+'SCC x Ano'!C337/'SCC x Ano'!C305-1</f>
        <v>7.7322200447210943E-2</v>
      </c>
      <c r="D305" s="17">
        <f>+'SCC x Ano'!D337/'SCC x Ano'!D305-1</f>
        <v>-5.7150458131921433E-2</v>
      </c>
      <c r="E305" s="17">
        <f>+'SCC x Ano'!E337/'SCC x Ano'!E305-1</f>
        <v>0.4458532330091185</v>
      </c>
      <c r="F305" s="17">
        <f>+'SCC x Ano'!F337/'SCC x Ano'!F305-1</f>
        <v>-0.25017533681924375</v>
      </c>
      <c r="G305" s="17">
        <f>+'SCC x Ano'!G337/'SCC x Ano'!G305-1</f>
        <v>-8.2365632792261834E-2</v>
      </c>
      <c r="H305" s="17">
        <f>+'SCC x Ano'!H337/'SCC x Ano'!H305-1</f>
        <v>0.26929721228248926</v>
      </c>
      <c r="I305" s="17">
        <f>+'SCC x Ano'!I337/'SCC x Ano'!I305-1</f>
        <v>-4.7954998497485191E-2</v>
      </c>
      <c r="J305" s="17">
        <f>+'SCC x Ano'!J337/'SCC x Ano'!J305-1</f>
        <v>-0.59419257351558685</v>
      </c>
      <c r="K305" s="17">
        <f>+'SCC x Ano'!K337/'SCC x Ano'!K305-1</f>
        <v>-1.3097207020386969E-2</v>
      </c>
      <c r="L305" s="17">
        <f>+'SCC x Ano'!L337/'SCC x Ano'!L305-1</f>
        <v>-0.10124782540332322</v>
      </c>
    </row>
    <row r="306" spans="1:12" x14ac:dyDescent="0.25">
      <c r="A306" s="124" t="s">
        <v>542</v>
      </c>
      <c r="B306" s="17">
        <f>+'SCC x Ano'!B338/'SCC x Ano'!B306-1</f>
        <v>8.3055547913883698E-2</v>
      </c>
      <c r="C306" s="17">
        <f>+'SCC x Ano'!C338/'SCC x Ano'!C306-1</f>
        <v>6.1404984370255988E-2</v>
      </c>
      <c r="D306" s="17">
        <f>+'SCC x Ano'!D338/'SCC x Ano'!D306-1</f>
        <v>9.5061499237494962E-2</v>
      </c>
      <c r="E306" s="17">
        <f>+'SCC x Ano'!E338/'SCC x Ano'!E306-1</f>
        <v>1.0126775463153361</v>
      </c>
      <c r="F306" s="17">
        <f>+'SCC x Ano'!F338/'SCC x Ano'!F306-1</f>
        <v>0.10351427711029171</v>
      </c>
      <c r="G306" s="17">
        <f>+'SCC x Ano'!G338/'SCC x Ano'!G306-1</f>
        <v>-2.4503278670772177E-2</v>
      </c>
      <c r="H306" s="17">
        <f>+'SCC x Ano'!H338/'SCC x Ano'!H306-1</f>
        <v>0.18319860438271429</v>
      </c>
      <c r="I306" s="17">
        <f>+'SCC x Ano'!I338/'SCC x Ano'!I306-1</f>
        <v>-0.23743356432162888</v>
      </c>
      <c r="J306" s="17">
        <f>+'SCC x Ano'!J338/'SCC x Ano'!J306-1</f>
        <v>-0.42750069930600532</v>
      </c>
      <c r="K306" s="17">
        <f>+'SCC x Ano'!K338/'SCC x Ano'!K306-1</f>
        <v>-9.0188248512958702E-2</v>
      </c>
      <c r="L306" s="17">
        <f>+'SCC x Ano'!L338/'SCC x Ano'!L306-1</f>
        <v>7.7518020239545571E-2</v>
      </c>
    </row>
    <row r="307" spans="1:12" x14ac:dyDescent="0.25">
      <c r="A307" s="124" t="s">
        <v>543</v>
      </c>
      <c r="B307" s="17">
        <f>+'SCC x Ano'!B339/'SCC x Ano'!B307-1</f>
        <v>-3.1214469192545335E-2</v>
      </c>
      <c r="C307" s="17">
        <f>+'SCC x Ano'!C339/'SCC x Ano'!C307-1</f>
        <v>-0.49406570151246243</v>
      </c>
      <c r="D307" s="17">
        <f>+'SCC x Ano'!D339/'SCC x Ano'!D307-1</f>
        <v>-3.0328894363810255E-2</v>
      </c>
      <c r="E307" s="17">
        <f>+'SCC x Ano'!E339/'SCC x Ano'!E307-1</f>
        <v>3.5586975601518134E-2</v>
      </c>
      <c r="F307" s="17">
        <f>+'SCC x Ano'!F339/'SCC x Ano'!F307-1</f>
        <v>-0.16262587617424162</v>
      </c>
      <c r="G307" s="17">
        <f>+'SCC x Ano'!G339/'SCC x Ano'!G307-1</f>
        <v>-0.12841667053056482</v>
      </c>
      <c r="H307" s="17">
        <f>+'SCC x Ano'!H339/'SCC x Ano'!H307-1</f>
        <v>4.4187189484716116E-2</v>
      </c>
      <c r="I307" s="17">
        <f>+'SCC x Ano'!I339/'SCC x Ano'!I307-1</f>
        <v>-0.61813304201172548</v>
      </c>
      <c r="J307" s="17">
        <f>+'SCC x Ano'!J339/'SCC x Ano'!J307-1</f>
        <v>-0.45585338220142491</v>
      </c>
      <c r="K307" s="17">
        <f>+'SCC x Ano'!K339/'SCC x Ano'!K307-1</f>
        <v>-9.4938282943288987E-2</v>
      </c>
      <c r="L307" s="17">
        <f>+'SCC x Ano'!L339/'SCC x Ano'!L307-1</f>
        <v>-8.748910312290914E-2</v>
      </c>
    </row>
    <row r="308" spans="1:12" x14ac:dyDescent="0.25">
      <c r="A308" s="124" t="s">
        <v>544</v>
      </c>
      <c r="B308" s="17">
        <f>+'SCC x Ano'!B340/'SCC x Ano'!B308-1</f>
        <v>-5.0100188315098548E-2</v>
      </c>
      <c r="C308" s="17">
        <f>+'SCC x Ano'!C340/'SCC x Ano'!C308-1</f>
        <v>0.22391430946684965</v>
      </c>
      <c r="D308" s="17">
        <f>+'SCC x Ano'!D340/'SCC x Ano'!D308-1</f>
        <v>-0.2486944168389349</v>
      </c>
      <c r="E308" s="17">
        <f>+'SCC x Ano'!E340/'SCC x Ano'!E308-1</f>
        <v>1.2344295331720123</v>
      </c>
      <c r="F308" s="17">
        <f>+'SCC x Ano'!F340/'SCC x Ano'!F308-1</f>
        <v>-6.7136759392854017E-3</v>
      </c>
      <c r="G308" s="17">
        <f>+'SCC x Ano'!G340/'SCC x Ano'!G308-1</f>
        <v>7.089284474387969E-2</v>
      </c>
      <c r="H308" s="17">
        <f>+'SCC x Ano'!H340/'SCC x Ano'!H308-1</f>
        <v>-0.1426090589600455</v>
      </c>
      <c r="I308" s="17">
        <f>+'SCC x Ano'!I340/'SCC x Ano'!I308-1</f>
        <v>-0.10219582224357837</v>
      </c>
      <c r="J308" s="17">
        <f>+'SCC x Ano'!J340/'SCC x Ano'!J308-1</f>
        <v>-5.1418920658000911E-2</v>
      </c>
      <c r="K308" s="17">
        <f>+'SCC x Ano'!K340/'SCC x Ano'!K308-1</f>
        <v>4.6343443315028932E-3</v>
      </c>
      <c r="L308" s="17">
        <f>+'SCC x Ano'!L340/'SCC x Ano'!L308-1</f>
        <v>-6.6153445360449092E-2</v>
      </c>
    </row>
    <row r="309" spans="1:12" x14ac:dyDescent="0.25">
      <c r="A309" s="124" t="s">
        <v>545</v>
      </c>
      <c r="B309" s="17">
        <f>+'SCC x Ano'!B341/'SCC x Ano'!B309-1</f>
        <v>4.1104484435166455E-2</v>
      </c>
      <c r="C309" s="17">
        <f>+'SCC x Ano'!C341/'SCC x Ano'!C309-1</f>
        <v>-0.18004230381138053</v>
      </c>
      <c r="D309" s="17">
        <f>+'SCC x Ano'!D341/'SCC x Ano'!D309-1</f>
        <v>-1.274358578960777E-2</v>
      </c>
      <c r="E309" s="17">
        <f>+'SCC x Ano'!E341/'SCC x Ano'!E309-1</f>
        <v>0.83742186479045211</v>
      </c>
      <c r="F309" s="17">
        <f>+'SCC x Ano'!F341/'SCC x Ano'!F309-1</f>
        <v>-6.4943083320606609E-2</v>
      </c>
      <c r="G309" s="17">
        <f>+'SCC x Ano'!G341/'SCC x Ano'!G309-1</f>
        <v>-2.0898515141370755E-2</v>
      </c>
      <c r="H309" s="17">
        <f>+'SCC x Ano'!H341/'SCC x Ano'!H309-1</f>
        <v>6.2952804964113929E-2</v>
      </c>
      <c r="I309" s="17">
        <f>+'SCC x Ano'!I341/'SCC x Ano'!I309-1</f>
        <v>7.529958947245885E-2</v>
      </c>
      <c r="J309" s="17">
        <f>+'SCC x Ano'!J341/'SCC x Ano'!J309-1</f>
        <v>0.2266617057068443</v>
      </c>
      <c r="K309" s="17">
        <f>+'SCC x Ano'!K341/'SCC x Ano'!K309-1</f>
        <v>2.5711948385515493E-2</v>
      </c>
      <c r="L309" s="17">
        <f>+'SCC x Ano'!L341/'SCC x Ano'!L309-1</f>
        <v>-2.3442060703924295E-3</v>
      </c>
    </row>
    <row r="310" spans="1:12" x14ac:dyDescent="0.25">
      <c r="A310" s="124" t="s">
        <v>546</v>
      </c>
      <c r="B310" s="17">
        <f>+'SCC x Ano'!B342/'SCC x Ano'!B310-1</f>
        <v>7.0205005775848539E-2</v>
      </c>
      <c r="C310" s="17">
        <f>+'SCC x Ano'!C342/'SCC x Ano'!C310-1</f>
        <v>-0.1255037994999707</v>
      </c>
      <c r="D310" s="17">
        <f>+'SCC x Ano'!D342/'SCC x Ano'!D310-1</f>
        <v>3.8622133630559219E-3</v>
      </c>
      <c r="E310" s="17">
        <f>+'SCC x Ano'!E342/'SCC x Ano'!E310-1</f>
        <v>0.44556633505490617</v>
      </c>
      <c r="F310" s="17">
        <f>+'SCC x Ano'!F342/'SCC x Ano'!F310-1</f>
        <v>-4.5470362039897627E-2</v>
      </c>
      <c r="G310" s="17">
        <f>+'SCC x Ano'!G342/'SCC x Ano'!G310-1</f>
        <v>-7.9417838337413671E-2</v>
      </c>
      <c r="H310" s="17">
        <f>+'SCC x Ano'!H342/'SCC x Ano'!H310-1</f>
        <v>6.8853420418453215E-2</v>
      </c>
      <c r="I310" s="17">
        <f>+'SCC x Ano'!I342/'SCC x Ano'!I310-1</f>
        <v>0.20909617487348275</v>
      </c>
      <c r="J310" s="17">
        <f>+'SCC x Ano'!J342/'SCC x Ano'!J310-1</f>
        <v>2.9722933961963958</v>
      </c>
      <c r="K310" s="17">
        <f>+'SCC x Ano'!K342/'SCC x Ano'!K310-1</f>
        <v>8.0668170753668278E-3</v>
      </c>
      <c r="L310" s="17">
        <f>+'SCC x Ano'!L342/'SCC x Ano'!L310-1</f>
        <v>5.3708151458855546E-3</v>
      </c>
    </row>
    <row r="311" spans="1:12" x14ac:dyDescent="0.25">
      <c r="A311" s="124" t="s">
        <v>547</v>
      </c>
      <c r="B311" s="17">
        <f>+'SCC x Ano'!B343/'SCC x Ano'!B311-1</f>
        <v>7.1629175950604917E-3</v>
      </c>
      <c r="C311" s="17">
        <f>+'SCC x Ano'!C343/'SCC x Ano'!C311-1</f>
        <v>-1.8924258593080778E-2</v>
      </c>
      <c r="D311" s="17">
        <f>+'SCC x Ano'!D343/'SCC x Ano'!D311-1</f>
        <v>6.0332258436008201E-2</v>
      </c>
      <c r="E311" s="17">
        <f>+'SCC x Ano'!E343/'SCC x Ano'!E311-1</f>
        <v>1.8816061632374703E-2</v>
      </c>
      <c r="F311" s="17">
        <f>+'SCC x Ano'!F343/'SCC x Ano'!F311-1</f>
        <v>-2.8735819321405121E-2</v>
      </c>
      <c r="G311" s="17">
        <f>+'SCC x Ano'!G343/'SCC x Ano'!G311-1</f>
        <v>-2.5658959342944265E-2</v>
      </c>
      <c r="H311" s="17">
        <f>+'SCC x Ano'!H343/'SCC x Ano'!H311-1</f>
        <v>5.108232520147471E-3</v>
      </c>
      <c r="I311" s="17">
        <f>+'SCC x Ano'!I343/'SCC x Ano'!I311-1</f>
        <v>-0.21464523378195777</v>
      </c>
      <c r="J311" s="17">
        <f>+'SCC x Ano'!J343/'SCC x Ano'!J311-1</f>
        <v>-1.0504032494616289E-2</v>
      </c>
      <c r="K311" s="17">
        <f>+'SCC x Ano'!K343/'SCC x Ano'!K311-1</f>
        <v>-1.7923809209336672E-2</v>
      </c>
      <c r="L311" s="17">
        <f>+'SCC x Ano'!L343/'SCC x Ano'!L311-1</f>
        <v>2.5450889024132284E-2</v>
      </c>
    </row>
    <row r="312" spans="1:12" x14ac:dyDescent="0.25">
      <c r="A312" s="124" t="s">
        <v>548</v>
      </c>
      <c r="B312" s="17">
        <f>+'SCC x Ano'!B344/'SCC x Ano'!B312-1</f>
        <v>5.3056961371433786E-2</v>
      </c>
      <c r="C312" s="17">
        <f>+'SCC x Ano'!C344/'SCC x Ano'!C312-1</f>
        <v>0.16261990061543563</v>
      </c>
      <c r="D312" s="17">
        <f>+'SCC x Ano'!D344/'SCC x Ano'!D312-1</f>
        <v>-0.13375185794522482</v>
      </c>
      <c r="E312" s="17">
        <f>+'SCC x Ano'!E344/'SCC x Ano'!E312-1</f>
        <v>0.20006828125634213</v>
      </c>
      <c r="F312" s="17">
        <f>+'SCC x Ano'!F344/'SCC x Ano'!F312-1</f>
        <v>-1.2941325721309571E-3</v>
      </c>
      <c r="G312" s="17">
        <f>+'SCC x Ano'!G344/'SCC x Ano'!G312-1</f>
        <v>-1.3207132661742671E-2</v>
      </c>
      <c r="H312" s="17">
        <f>+'SCC x Ano'!H344/'SCC x Ano'!H312-1</f>
        <v>2.0882494347220337E-2</v>
      </c>
      <c r="I312" s="17">
        <f>+'SCC x Ano'!I344/'SCC x Ano'!I312-1</f>
        <v>-3.5269520983944869E-2</v>
      </c>
      <c r="J312" s="17">
        <f>+'SCC x Ano'!J344/'SCC x Ano'!J312-1</f>
        <v>-0.45978335424854311</v>
      </c>
      <c r="K312" s="17">
        <f>+'SCC x Ano'!K344/'SCC x Ano'!K312-1</f>
        <v>-3.6004604233826565E-2</v>
      </c>
      <c r="L312" s="17">
        <f>+'SCC x Ano'!L344/'SCC x Ano'!L312-1</f>
        <v>-2.561506572166905E-2</v>
      </c>
    </row>
    <row r="313" spans="1:12" x14ac:dyDescent="0.25">
      <c r="A313" s="124" t="s">
        <v>549</v>
      </c>
      <c r="B313" s="17">
        <f>+'SCC x Ano'!B345/'SCC x Ano'!B313-1</f>
        <v>6.1266334132258349E-2</v>
      </c>
      <c r="C313" s="17">
        <f>+'SCC x Ano'!C345/'SCC x Ano'!C313-1</f>
        <v>-3.3924010046942454E-2</v>
      </c>
      <c r="D313" s="17">
        <f>+'SCC x Ano'!D345/'SCC x Ano'!D313-1</f>
        <v>-3.2459161722851571E-2</v>
      </c>
      <c r="E313" s="17">
        <f>+'SCC x Ano'!E345/'SCC x Ano'!E313-1</f>
        <v>0.55286235475625811</v>
      </c>
      <c r="F313" s="17">
        <f>+'SCC x Ano'!F345/'SCC x Ano'!F313-1</f>
        <v>-3.2803748508719366E-2</v>
      </c>
      <c r="G313" s="17">
        <f>+'SCC x Ano'!G345/'SCC x Ano'!G313-1</f>
        <v>1.1235140541525412E-2</v>
      </c>
      <c r="H313" s="17">
        <f>+'SCC x Ano'!H345/'SCC x Ano'!H313-1</f>
        <v>5.7782843597788736E-2</v>
      </c>
      <c r="I313" s="17">
        <f>+'SCC x Ano'!I345/'SCC x Ano'!I313-1</f>
        <v>1.4301444469455582E-2</v>
      </c>
      <c r="J313" s="17">
        <f>+'SCC x Ano'!J345/'SCC x Ano'!J313-1</f>
        <v>-9.0483827857356203E-2</v>
      </c>
      <c r="K313" s="17">
        <f>+'SCC x Ano'!K345/'SCC x Ano'!K313-1</f>
        <v>-6.9239222647360044E-2</v>
      </c>
      <c r="L313" s="17">
        <f>+'SCC x Ano'!L345/'SCC x Ano'!L313-1</f>
        <v>-1.2991689800828432E-2</v>
      </c>
    </row>
    <row r="314" spans="1:12" x14ac:dyDescent="0.25">
      <c r="A314" s="124" t="s">
        <v>550</v>
      </c>
      <c r="B314" s="17">
        <f>+'SCC x Ano'!B346/'SCC x Ano'!B314-1</f>
        <v>0.13728044302962239</v>
      </c>
      <c r="C314" s="17">
        <f>+'SCC x Ano'!C346/'SCC x Ano'!C314-1</f>
        <v>-6.0873141016123955E-2</v>
      </c>
      <c r="D314" s="17">
        <f>+'SCC x Ano'!D346/'SCC x Ano'!D314-1</f>
        <v>-0.10787384641407438</v>
      </c>
      <c r="E314" s="17">
        <f>+'SCC x Ano'!E346/'SCC x Ano'!E314-1</f>
        <v>0.61937374829591385</v>
      </c>
      <c r="F314" s="17">
        <f>+'SCC x Ano'!F346/'SCC x Ano'!F314-1</f>
        <v>7.4622073572771175E-2</v>
      </c>
      <c r="G314" s="17">
        <f>+'SCC x Ano'!G346/'SCC x Ano'!G314-1</f>
        <v>3.9629831087225842E-2</v>
      </c>
      <c r="H314" s="17">
        <f>+'SCC x Ano'!H346/'SCC x Ano'!H314-1</f>
        <v>0.10838826828567805</v>
      </c>
      <c r="I314" s="17">
        <f>+'SCC x Ano'!I346/'SCC x Ano'!I314-1</f>
        <v>-2.7282705005522434E-3</v>
      </c>
      <c r="J314" s="17">
        <f>+'SCC x Ano'!J346/'SCC x Ano'!J314-1</f>
        <v>-3.5041217103968125E-2</v>
      </c>
      <c r="K314" s="17">
        <f>+'SCC x Ano'!K346/'SCC x Ano'!K314-1</f>
        <v>-4.9290113884849052E-2</v>
      </c>
      <c r="L314" s="17">
        <f>+'SCC x Ano'!L346/'SCC x Ano'!L314-1</f>
        <v>3.050293144335825E-2</v>
      </c>
    </row>
    <row r="315" spans="1:12" x14ac:dyDescent="0.25">
      <c r="A315" s="124" t="s">
        <v>551</v>
      </c>
      <c r="B315" s="17">
        <f>+'SCC x Ano'!B347/'SCC x Ano'!B315-1</f>
        <v>2.8464913868254005E-2</v>
      </c>
      <c r="C315" s="17">
        <f>+'SCC x Ano'!C347/'SCC x Ano'!C315-1</f>
        <v>-3.1968312903074447E-2</v>
      </c>
      <c r="D315" s="17">
        <f>+'SCC x Ano'!D347/'SCC x Ano'!D315-1</f>
        <v>-1.2227134744520529E-2</v>
      </c>
      <c r="E315" s="17">
        <f>+'SCC x Ano'!E347/'SCC x Ano'!E315-1</f>
        <v>0.14364083551203355</v>
      </c>
      <c r="F315" s="17">
        <f>+'SCC x Ano'!F347/'SCC x Ano'!F315-1</f>
        <v>2.426475049598209E-2</v>
      </c>
      <c r="G315" s="17">
        <f>+'SCC x Ano'!G347/'SCC x Ano'!G315-1</f>
        <v>2.1003750480901306E-3</v>
      </c>
      <c r="H315" s="17">
        <f>+'SCC x Ano'!H347/'SCC x Ano'!H315-1</f>
        <v>8.1905579016364749E-2</v>
      </c>
      <c r="I315" s="17">
        <f>+'SCC x Ano'!I347/'SCC x Ano'!I315-1</f>
        <v>-0.11523928589018295</v>
      </c>
      <c r="J315" s="17">
        <f>+'SCC x Ano'!J347/'SCC x Ano'!J315-1</f>
        <v>4.8134044385498287E-2</v>
      </c>
      <c r="K315" s="17">
        <f>+'SCC x Ano'!K347/'SCC x Ano'!K315-1</f>
        <v>-2.7942241257537748E-2</v>
      </c>
      <c r="L315" s="17">
        <f>+'SCC x Ano'!L347/'SCC x Ano'!L315-1</f>
        <v>8.8907618471705252E-3</v>
      </c>
    </row>
    <row r="316" spans="1:12" x14ac:dyDescent="0.25">
      <c r="A316" s="124" t="s">
        <v>552</v>
      </c>
      <c r="B316" s="17">
        <f>+'SCC x Ano'!B348/'SCC x Ano'!B316-1</f>
        <v>1.6303689886160821E-2</v>
      </c>
      <c r="C316" s="17">
        <f>+'SCC x Ano'!C348/'SCC x Ano'!C316-1</f>
        <v>0.1104533055788004</v>
      </c>
      <c r="D316" s="17">
        <f>+'SCC x Ano'!D348/'SCC x Ano'!D316-1</f>
        <v>4.4354771760377609E-3</v>
      </c>
      <c r="E316" s="17">
        <f>+'SCC x Ano'!E348/'SCC x Ano'!E316-1</f>
        <v>1.1282902225468741</v>
      </c>
      <c r="F316" s="17">
        <f>+'SCC x Ano'!F348/'SCC x Ano'!F316-1</f>
        <v>-0.10879923058123375</v>
      </c>
      <c r="G316" s="17">
        <f>+'SCC x Ano'!G348/'SCC x Ano'!G316-1</f>
        <v>-0.12339098663221981</v>
      </c>
      <c r="H316" s="17">
        <f>+'SCC x Ano'!H348/'SCC x Ano'!H316-1</f>
        <v>0.20528749576323446</v>
      </c>
      <c r="I316" s="17">
        <f>+'SCC x Ano'!I348/'SCC x Ano'!I316-1</f>
        <v>0.11526899328439155</v>
      </c>
      <c r="J316" s="17">
        <f>+'SCC x Ano'!J348/'SCC x Ano'!J316-1</f>
        <v>-0.78652206066186681</v>
      </c>
      <c r="K316" s="17">
        <f>+'SCC x Ano'!K348/'SCC x Ano'!K316-1</f>
        <v>1.3434927837543409E-3</v>
      </c>
      <c r="L316" s="17">
        <f>+'SCC x Ano'!L348/'SCC x Ano'!L316-1</f>
        <v>-6.0837257467633021E-3</v>
      </c>
    </row>
    <row r="317" spans="1:12" x14ac:dyDescent="0.25">
      <c r="A317" s="124" t="s">
        <v>553</v>
      </c>
      <c r="B317" s="17">
        <f>+'SCC x Ano'!B349/'SCC x Ano'!B317-1</f>
        <v>3.8957829831327562E-3</v>
      </c>
      <c r="C317" s="17">
        <f>+'SCC x Ano'!C349/'SCC x Ano'!C317-1</f>
        <v>-0.18908846983986438</v>
      </c>
      <c r="D317" s="17">
        <f>+'SCC x Ano'!D349/'SCC x Ano'!D317-1</f>
        <v>5.7076818129914608E-2</v>
      </c>
      <c r="E317" s="17">
        <f>+'SCC x Ano'!E349/'SCC x Ano'!E317-1</f>
        <v>5.3550133548857737E-2</v>
      </c>
      <c r="F317" s="17">
        <f>+'SCC x Ano'!F349/'SCC x Ano'!F317-1</f>
        <v>-5.3385784188093366E-2</v>
      </c>
      <c r="G317" s="17">
        <f>+'SCC x Ano'!G349/'SCC x Ano'!G317-1</f>
        <v>0.11940526710675514</v>
      </c>
      <c r="H317" s="17">
        <f>+'SCC x Ano'!H349/'SCC x Ano'!H317-1</f>
        <v>0.11236393816583967</v>
      </c>
      <c r="I317" s="17">
        <f>+'SCC x Ano'!I349/'SCC x Ano'!I317-1</f>
        <v>0.33218492029814173</v>
      </c>
      <c r="J317" s="17">
        <f>+'SCC x Ano'!J349/'SCC x Ano'!J317-1</f>
        <v>0.1395917729748366</v>
      </c>
      <c r="K317" s="17">
        <f>+'SCC x Ano'!K349/'SCC x Ano'!K317-1</f>
        <v>0.234076828507497</v>
      </c>
      <c r="L317" s="17">
        <f>+'SCC x Ano'!L349/'SCC x Ano'!L317-1</f>
        <v>7.2684053650297731E-2</v>
      </c>
    </row>
    <row r="318" spans="1:12" x14ac:dyDescent="0.25">
      <c r="A318" s="124" t="s">
        <v>554</v>
      </c>
      <c r="B318" s="17">
        <f>+'SCC x Ano'!B350/'SCC x Ano'!B318-1</f>
        <v>3.6163838134838588E-2</v>
      </c>
      <c r="C318" s="17">
        <f>+'SCC x Ano'!C350/'SCC x Ano'!C318-1</f>
        <v>0.13913789257689979</v>
      </c>
      <c r="D318" s="17">
        <f>+'SCC x Ano'!D350/'SCC x Ano'!D318-1</f>
        <v>4.9549569690410022E-2</v>
      </c>
      <c r="E318" s="17">
        <f>+'SCC x Ano'!E350/'SCC x Ano'!E318-1</f>
        <v>0.31943892164197241</v>
      </c>
      <c r="F318" s="17">
        <f>+'SCC x Ano'!F350/'SCC x Ano'!F318-1</f>
        <v>-3.6554971315676421E-2</v>
      </c>
      <c r="G318" s="17">
        <f>+'SCC x Ano'!G350/'SCC x Ano'!G318-1</f>
        <v>1.0530577961432197E-2</v>
      </c>
      <c r="H318" s="17">
        <f>+'SCC x Ano'!H350/'SCC x Ano'!H318-1</f>
        <v>5.626612778677309E-2</v>
      </c>
      <c r="I318" s="17">
        <f>+'SCC x Ano'!I350/'SCC x Ano'!I318-1</f>
        <v>-5.7087392392808134E-2</v>
      </c>
      <c r="J318" s="17">
        <f>+'SCC x Ano'!J350/'SCC x Ano'!J318-1</f>
        <v>-6.6610584724385635E-2</v>
      </c>
      <c r="K318" s="17">
        <f>+'SCC x Ano'!K350/'SCC x Ano'!K318-1</f>
        <v>0.20834305536960751</v>
      </c>
      <c r="L318" s="17">
        <f>+'SCC x Ano'!L350/'SCC x Ano'!L318-1</f>
        <v>5.4659337915893502E-2</v>
      </c>
    </row>
    <row r="319" spans="1:12" x14ac:dyDescent="0.25">
      <c r="A319" s="124" t="s">
        <v>555</v>
      </c>
      <c r="B319" s="17">
        <f>+'SCC x Ano'!B351/'SCC x Ano'!B319-1</f>
        <v>4.2188287350968912E-2</v>
      </c>
      <c r="C319" s="17">
        <f>+'SCC x Ano'!C351/'SCC x Ano'!C319-1</f>
        <v>0.16710023540282681</v>
      </c>
      <c r="D319" s="17">
        <f>+'SCC x Ano'!D351/'SCC x Ano'!D319-1</f>
        <v>0.22012741014632842</v>
      </c>
      <c r="E319" s="17">
        <f>+'SCC x Ano'!E351/'SCC x Ano'!E319-1</f>
        <v>1.1944212679756108</v>
      </c>
      <c r="F319" s="17">
        <f>+'SCC x Ano'!F351/'SCC x Ano'!F319-1</f>
        <v>-2.5803546724187387E-2</v>
      </c>
      <c r="G319" s="17">
        <f>+'SCC x Ano'!G351/'SCC x Ano'!G319-1</f>
        <v>-5.2905599781394308E-3</v>
      </c>
      <c r="H319" s="17">
        <f>+'SCC x Ano'!H351/'SCC x Ano'!H319-1</f>
        <v>0.10950399188280402</v>
      </c>
      <c r="I319" s="17">
        <f>+'SCC x Ano'!I351/'SCC x Ano'!I319-1</f>
        <v>-1.1414596581747372E-2</v>
      </c>
      <c r="J319" s="17">
        <f>+'SCC x Ano'!J351/'SCC x Ano'!J319-1</f>
        <v>-3.575811937203599E-2</v>
      </c>
      <c r="K319" s="17">
        <f>+'SCC x Ano'!K351/'SCC x Ano'!K319-1</f>
        <v>-0.17882204015283532</v>
      </c>
      <c r="L319" s="17">
        <f>+'SCC x Ano'!L351/'SCC x Ano'!L319-1</f>
        <v>9.9104424089290211E-2</v>
      </c>
    </row>
    <row r="320" spans="1:12" x14ac:dyDescent="0.25">
      <c r="A320" s="178" t="s">
        <v>95</v>
      </c>
      <c r="B320" s="17">
        <f>+'SCC x Ano'!B352/'SCC x Ano'!B320-1</f>
        <v>4.4928563725619819E-2</v>
      </c>
      <c r="C320" s="17">
        <f>+'SCC x Ano'!C352/'SCC x Ano'!C320-1</f>
        <v>5.2957639992405436E-2</v>
      </c>
      <c r="D320" s="17">
        <f>+'SCC x Ano'!D352/'SCC x Ano'!D320-1</f>
        <v>-2.8448240558551552E-2</v>
      </c>
      <c r="E320" s="17">
        <f>+'SCC x Ano'!E352/'SCC x Ano'!E320-1</f>
        <v>0.2309543775333005</v>
      </c>
      <c r="F320" s="17">
        <f>+'SCC x Ano'!F352/'SCC x Ano'!F320-1</f>
        <v>-2.0770534496920789E-2</v>
      </c>
      <c r="G320" s="17">
        <f>+'SCC x Ano'!G352/'SCC x Ano'!G320-1</f>
        <v>-4.3358601601858338E-3</v>
      </c>
      <c r="H320" s="17">
        <f>+'SCC x Ano'!H352/'SCC x Ano'!H320-1</f>
        <v>5.4523456660115377E-2</v>
      </c>
      <c r="I320" s="17">
        <f>+'SCC x Ano'!I352/'SCC x Ano'!I320-1</f>
        <v>-4.3055847407022285E-2</v>
      </c>
      <c r="J320" s="17">
        <f>+'SCC x Ano'!J352/'SCC x Ano'!J320-1</f>
        <v>-0.1282213899165614</v>
      </c>
      <c r="K320" s="17">
        <f>+'SCC x Ano'!K352/'SCC x Ano'!K320-1</f>
        <v>-2.8545321848169936E-2</v>
      </c>
      <c r="L320" s="17">
        <f>+'SCC x Ano'!L352/'SCC x Ano'!L320-1</f>
        <v>-5.5666280781041522E-3</v>
      </c>
    </row>
    <row r="323" spans="1:12" x14ac:dyDescent="0.25">
      <c r="A323" s="124"/>
      <c r="B323" s="124">
        <v>2018</v>
      </c>
      <c r="C323" s="124">
        <v>2018</v>
      </c>
      <c r="D323" s="124">
        <v>2018</v>
      </c>
      <c r="E323" s="124">
        <v>2018</v>
      </c>
      <c r="F323" s="124">
        <v>2018</v>
      </c>
      <c r="G323" s="124">
        <v>2018</v>
      </c>
      <c r="H323" s="124">
        <v>2018</v>
      </c>
      <c r="I323" s="124">
        <v>2018</v>
      </c>
      <c r="J323" s="124">
        <v>2018</v>
      </c>
      <c r="K323" s="124">
        <v>2018</v>
      </c>
      <c r="L323" s="124">
        <v>2018</v>
      </c>
    </row>
    <row r="324" spans="1:12" x14ac:dyDescent="0.25">
      <c r="A324" s="124"/>
      <c r="B324" s="124" t="s">
        <v>780</v>
      </c>
      <c r="C324" s="124" t="s">
        <v>782</v>
      </c>
      <c r="D324" s="124" t="s">
        <v>23</v>
      </c>
      <c r="E324" s="124" t="s">
        <v>787</v>
      </c>
      <c r="F324" s="124" t="s">
        <v>788</v>
      </c>
      <c r="G324" s="124" t="s">
        <v>791</v>
      </c>
      <c r="H324" s="124" t="s">
        <v>25</v>
      </c>
      <c r="I324" s="124" t="s">
        <v>24</v>
      </c>
      <c r="J324" s="124" t="s">
        <v>35</v>
      </c>
      <c r="K324" s="124" t="s">
        <v>795</v>
      </c>
      <c r="L324" s="124" t="s">
        <v>935</v>
      </c>
    </row>
    <row r="325" spans="1:12" x14ac:dyDescent="0.25">
      <c r="A325" s="124" t="s">
        <v>529</v>
      </c>
      <c r="B325" s="17">
        <f>+'SCC x Ano'!B357/'SCC x Ano'!B325-1</f>
        <v>-4.8268312984418915E-2</v>
      </c>
      <c r="C325" s="17">
        <f>+'SCC x Ano'!C357/'SCC x Ano'!C325-1</f>
        <v>5.3818042134736954E-2</v>
      </c>
      <c r="D325" s="17">
        <f>+'SCC x Ano'!D357/'SCC x Ano'!D325-1</f>
        <v>-0.1834750755381469</v>
      </c>
      <c r="E325" s="17">
        <f>+'SCC x Ano'!E357/'SCC x Ano'!E325-1</f>
        <v>1.1726092623528683</v>
      </c>
      <c r="F325" s="17">
        <f>+'SCC x Ano'!F357/'SCC x Ano'!F325-1</f>
        <v>0.16464260715054335</v>
      </c>
      <c r="G325" s="17">
        <f>+'SCC x Ano'!G357/'SCC x Ano'!G325-1</f>
        <v>-7.7541202809991217E-2</v>
      </c>
      <c r="H325" s="17">
        <f>+'SCC x Ano'!H357/'SCC x Ano'!H325-1</f>
        <v>0.49228347629353086</v>
      </c>
      <c r="I325" s="17">
        <f>+'SCC x Ano'!I357/'SCC x Ano'!I325-1</f>
        <v>3.5400353799780682E-2</v>
      </c>
      <c r="J325" s="17">
        <f>+'SCC x Ano'!J357/'SCC x Ano'!J325-1</f>
        <v>1.3477378071563351E-2</v>
      </c>
      <c r="K325" s="17">
        <f>+'SCC x Ano'!K357/'SCC x Ano'!K325-1</f>
        <v>0.10067367687748496</v>
      </c>
      <c r="L325" s="17">
        <f>+'SCC x Ano'!L357/'SCC x Ano'!L325-1</f>
        <v>-5.5442891058494981E-2</v>
      </c>
    </row>
    <row r="326" spans="1:12" x14ac:dyDescent="0.25">
      <c r="A326" s="124" t="s">
        <v>530</v>
      </c>
      <c r="B326" s="17">
        <f>+'SCC x Ano'!B358/'SCC x Ano'!B326-1</f>
        <v>-9.4401331636593588E-2</v>
      </c>
      <c r="C326" s="17">
        <f>+'SCC x Ano'!C358/'SCC x Ano'!C326-1</f>
        <v>-0.91055783330225293</v>
      </c>
      <c r="D326" s="17">
        <f>+'SCC x Ano'!D358/'SCC x Ano'!D326-1</f>
        <v>-0.12865275971563694</v>
      </c>
      <c r="E326" s="17" t="e">
        <f>+'SCC x Ano'!E358/'SCC x Ano'!E326-1</f>
        <v>#DIV/0!</v>
      </c>
      <c r="F326" s="17">
        <f>+'SCC x Ano'!F358/'SCC x Ano'!F326-1</f>
        <v>4.355689290886966E-2</v>
      </c>
      <c r="G326" s="17">
        <f>+'SCC x Ano'!G358/'SCC x Ano'!G326-1</f>
        <v>-2.2039911647792065E-2</v>
      </c>
      <c r="H326" s="17">
        <f>+'SCC x Ano'!H358/'SCC x Ano'!H326-1</f>
        <v>-2.5593183224766669E-2</v>
      </c>
      <c r="I326" s="17">
        <f>+'SCC x Ano'!I358/'SCC x Ano'!I326-1</f>
        <v>0.13184237050158898</v>
      </c>
      <c r="J326" s="17">
        <f>+'SCC x Ano'!J358/'SCC x Ano'!J326-1</f>
        <v>-0.29116408627144541</v>
      </c>
      <c r="K326" s="17">
        <f>+'SCC x Ano'!K358/'SCC x Ano'!K326-1</f>
        <v>-0.28412226385024753</v>
      </c>
      <c r="L326" s="17">
        <f>+'SCC x Ano'!L358/'SCC x Ano'!L326-1</f>
        <v>-0.18713069128091331</v>
      </c>
    </row>
    <row r="327" spans="1:12" x14ac:dyDescent="0.25">
      <c r="A327" s="124" t="s">
        <v>531</v>
      </c>
      <c r="B327" s="17">
        <f>+'SCC x Ano'!B359/'SCC x Ano'!B327-1</f>
        <v>-4.5715683431874043E-2</v>
      </c>
      <c r="C327" s="17">
        <f>+'SCC x Ano'!C359/'SCC x Ano'!C327-1</f>
        <v>-3.0864281566998275E-2</v>
      </c>
      <c r="D327" s="17">
        <f>+'SCC x Ano'!D359/'SCC x Ano'!D327-1</f>
        <v>-0.16838027726664306</v>
      </c>
      <c r="E327" s="17">
        <f>+'SCC x Ano'!E359/'SCC x Ano'!E327-1</f>
        <v>0.11695026622270421</v>
      </c>
      <c r="F327" s="17">
        <f>+'SCC x Ano'!F359/'SCC x Ano'!F327-1</f>
        <v>-5.0490534731081449E-2</v>
      </c>
      <c r="G327" s="17">
        <f>+'SCC x Ano'!G359/'SCC x Ano'!G327-1</f>
        <v>-0.12415537222972184</v>
      </c>
      <c r="H327" s="17">
        <f>+'SCC x Ano'!H359/'SCC x Ano'!H327-1</f>
        <v>-0.11155743998647782</v>
      </c>
      <c r="I327" s="17">
        <f>+'SCC x Ano'!I359/'SCC x Ano'!I327-1</f>
        <v>-9.8864324180990559E-3</v>
      </c>
      <c r="J327" s="17" t="e">
        <f>+'SCC x Ano'!J359/'SCC x Ano'!J327-1</f>
        <v>#DIV/0!</v>
      </c>
      <c r="K327" s="17">
        <f>+'SCC x Ano'!K359/'SCC x Ano'!K327-1</f>
        <v>-0.26209240267271727</v>
      </c>
      <c r="L327" s="17">
        <f>+'SCC x Ano'!L359/'SCC x Ano'!L327-1</f>
        <v>-0.10695085776976765</v>
      </c>
    </row>
    <row r="328" spans="1:12" x14ac:dyDescent="0.25">
      <c r="A328" s="124" t="s">
        <v>532</v>
      </c>
      <c r="B328" s="17">
        <f>+'SCC x Ano'!B360/'SCC x Ano'!B328-1</f>
        <v>-0.21179635288625764</v>
      </c>
      <c r="C328" s="17">
        <f>+'SCC x Ano'!C360/'SCC x Ano'!C328-1</f>
        <v>3.6917987236933625E-2</v>
      </c>
      <c r="D328" s="17">
        <f>+'SCC x Ano'!D360/'SCC x Ano'!D328-1</f>
        <v>-0.11052767495050286</v>
      </c>
      <c r="E328" s="17" t="e">
        <f>+'SCC x Ano'!E360/'SCC x Ano'!E328-1</f>
        <v>#DIV/0!</v>
      </c>
      <c r="F328" s="17">
        <f>+'SCC x Ano'!F360/'SCC x Ano'!F328-1</f>
        <v>2.6373079938221577E-2</v>
      </c>
      <c r="G328" s="17">
        <f>+'SCC x Ano'!G360/'SCC x Ano'!G328-1</f>
        <v>7.2021468988501036E-2</v>
      </c>
      <c r="H328" s="17">
        <f>+'SCC x Ano'!H360/'SCC x Ano'!H328-1</f>
        <v>0.16432180421118381</v>
      </c>
      <c r="I328" s="17">
        <f>+'SCC x Ano'!I360/'SCC x Ano'!I328-1</f>
        <v>-0.13390791950024616</v>
      </c>
      <c r="J328" s="17">
        <f>+'SCC x Ano'!J360/'SCC x Ano'!J328-1</f>
        <v>0.22946855126446897</v>
      </c>
      <c r="K328" s="17">
        <f>+'SCC x Ano'!K360/'SCC x Ano'!K328-1</f>
        <v>0.41057572118038399</v>
      </c>
      <c r="L328" s="17">
        <f>+'SCC x Ano'!L360/'SCC x Ano'!L328-1</f>
        <v>-4.7898907556025772E-2</v>
      </c>
    </row>
    <row r="329" spans="1:12" x14ac:dyDescent="0.25">
      <c r="A329" s="124" t="s">
        <v>533</v>
      </c>
      <c r="B329" s="17">
        <f>+'SCC x Ano'!B361/'SCC x Ano'!B329-1</f>
        <v>-0.12563225826578173</v>
      </c>
      <c r="C329" s="17">
        <f>+'SCC x Ano'!C361/'SCC x Ano'!C329-1</f>
        <v>0.8489264827271088</v>
      </c>
      <c r="D329" s="17">
        <f>+'SCC x Ano'!D361/'SCC x Ano'!D329-1</f>
        <v>-6.4640589823003358E-2</v>
      </c>
      <c r="E329" s="17">
        <f>+'SCC x Ano'!E361/'SCC x Ano'!E329-1</f>
        <v>0.28145866662227159</v>
      </c>
      <c r="F329" s="17">
        <f>+'SCC x Ano'!F361/'SCC x Ano'!F329-1</f>
        <v>-8.3285696371606655E-3</v>
      </c>
      <c r="G329" s="17">
        <f>+'SCC x Ano'!G361/'SCC x Ano'!G329-1</f>
        <v>-0.170110183878036</v>
      </c>
      <c r="H329" s="17">
        <f>+'SCC x Ano'!H361/'SCC x Ano'!H329-1</f>
        <v>-0.68902163179250442</v>
      </c>
      <c r="I329" s="17">
        <f>+'SCC x Ano'!I361/'SCC x Ano'!I329-1</f>
        <v>5.8372740933588574E-2</v>
      </c>
      <c r="J329" s="17">
        <f>+'SCC x Ano'!J361/'SCC x Ano'!J329-1</f>
        <v>-1.2356722749469751E-2</v>
      </c>
      <c r="K329" s="17">
        <f>+'SCC x Ano'!K361/'SCC x Ano'!K329-1</f>
        <v>-0.1428638753092133</v>
      </c>
      <c r="L329" s="17">
        <f>+'SCC x Ano'!L361/'SCC x Ano'!L329-1</f>
        <v>-8.2831599437085401E-2</v>
      </c>
    </row>
    <row r="330" spans="1:12" x14ac:dyDescent="0.25">
      <c r="A330" s="124" t="s">
        <v>534</v>
      </c>
      <c r="B330" s="17">
        <f>+'SCC x Ano'!B362/'SCC x Ano'!B330-1</f>
        <v>-0.3250277143654855</v>
      </c>
      <c r="C330" s="17">
        <f>+'SCC x Ano'!C362/'SCC x Ano'!C330-1</f>
        <v>0.26859330479228238</v>
      </c>
      <c r="D330" s="17">
        <f>+'SCC x Ano'!D362/'SCC x Ano'!D330-1</f>
        <v>-0.15351021299932099</v>
      </c>
      <c r="E330" s="17">
        <f>+'SCC x Ano'!E362/'SCC x Ano'!E330-1</f>
        <v>9.9903768853872705</v>
      </c>
      <c r="F330" s="17">
        <f>+'SCC x Ano'!F362/'SCC x Ano'!F330-1</f>
        <v>0.15425926895038078</v>
      </c>
      <c r="G330" s="17">
        <f>+'SCC x Ano'!G362/'SCC x Ano'!G330-1</f>
        <v>-0.14569521441472877</v>
      </c>
      <c r="H330" s="17">
        <f>+'SCC x Ano'!H362/'SCC x Ano'!H330-1</f>
        <v>0.37181642091764755</v>
      </c>
      <c r="I330" s="17">
        <f>+'SCC x Ano'!I362/'SCC x Ano'!I330-1</f>
        <v>0.35542649357851652</v>
      </c>
      <c r="J330" s="17">
        <f>+'SCC x Ano'!J362/'SCC x Ano'!J330-1</f>
        <v>-1.7643894078906652E-2</v>
      </c>
      <c r="K330" s="17">
        <f>+'SCC x Ano'!K362/'SCC x Ano'!K330-1</f>
        <v>8.7923052210387347</v>
      </c>
      <c r="L330" s="17">
        <f>+'SCC x Ano'!L362/'SCC x Ano'!L330-1</f>
        <v>0.33073918500806498</v>
      </c>
    </row>
    <row r="331" spans="1:12" x14ac:dyDescent="0.25">
      <c r="A331" s="124" t="s">
        <v>535</v>
      </c>
      <c r="B331" s="17">
        <f>+'SCC x Ano'!B363/'SCC x Ano'!B331-1</f>
        <v>-9.7978489885006681E-3</v>
      </c>
      <c r="C331" s="17">
        <f>+'SCC x Ano'!C363/'SCC x Ano'!C331-1</f>
        <v>0.52186731294914646</v>
      </c>
      <c r="D331" s="17">
        <f>+'SCC x Ano'!D363/'SCC x Ano'!D331-1</f>
        <v>-3.8582214498943057E-2</v>
      </c>
      <c r="E331" s="17">
        <f>+'SCC x Ano'!E363/'SCC x Ano'!E331-1</f>
        <v>-0.28610916733161662</v>
      </c>
      <c r="F331" s="17">
        <f>+'SCC x Ano'!F363/'SCC x Ano'!F331-1</f>
        <v>0.14784762616256697</v>
      </c>
      <c r="G331" s="17">
        <f>+'SCC x Ano'!G363/'SCC x Ano'!G331-1</f>
        <v>0.11875302601872462</v>
      </c>
      <c r="H331" s="17">
        <f>+'SCC x Ano'!H363/'SCC x Ano'!H331-1</f>
        <v>3.6612716990083394E-2</v>
      </c>
      <c r="I331" s="17">
        <f>+'SCC x Ano'!I363/'SCC x Ano'!I331-1</f>
        <v>-0.33514442125727484</v>
      </c>
      <c r="J331" s="17">
        <f>+'SCC x Ano'!J363/'SCC x Ano'!J331-1</f>
        <v>5.9943893911233115E-2</v>
      </c>
      <c r="K331" s="17">
        <f>+'SCC x Ano'!K363/'SCC x Ano'!K331-1</f>
        <v>-7.3581522847370184E-2</v>
      </c>
      <c r="L331" s="17">
        <f>+'SCC x Ano'!L363/'SCC x Ano'!L331-1</f>
        <v>1.5078674770403699E-2</v>
      </c>
    </row>
    <row r="332" spans="1:12" x14ac:dyDescent="0.25">
      <c r="A332" s="124" t="s">
        <v>536</v>
      </c>
      <c r="B332" s="17">
        <f>+'SCC x Ano'!B364/'SCC x Ano'!B332-1</f>
        <v>0.17172489234396138</v>
      </c>
      <c r="C332" s="17">
        <f>+'SCC x Ano'!C364/'SCC x Ano'!C332-1</f>
        <v>-2.2029285995334935E-2</v>
      </c>
      <c r="D332" s="17">
        <f>+'SCC x Ano'!D364/'SCC x Ano'!D332-1</f>
        <v>-8.3114822368291819E-2</v>
      </c>
      <c r="E332" s="17">
        <f>+'SCC x Ano'!E364/'SCC x Ano'!E332-1</f>
        <v>0.15305345281111005</v>
      </c>
      <c r="F332" s="17">
        <f>+'SCC x Ano'!F364/'SCC x Ano'!F332-1</f>
        <v>1.5947722720110136E-2</v>
      </c>
      <c r="G332" s="17">
        <f>+'SCC x Ano'!G364/'SCC x Ano'!G332-1</f>
        <v>-6.0168828107245664E-2</v>
      </c>
      <c r="H332" s="17">
        <f>+'SCC x Ano'!H364/'SCC x Ano'!H332-1</f>
        <v>7.5170295936526355E-3</v>
      </c>
      <c r="I332" s="17">
        <f>+'SCC x Ano'!I364/'SCC x Ano'!I332-1</f>
        <v>-0.35581528895191117</v>
      </c>
      <c r="J332" s="17">
        <f>+'SCC x Ano'!J364/'SCC x Ano'!J332-1</f>
        <v>0.15099801099614463</v>
      </c>
      <c r="K332" s="17">
        <f>+'SCC x Ano'!K364/'SCC x Ano'!K332-1</f>
        <v>-3.5503286420589419E-2</v>
      </c>
      <c r="L332" s="17">
        <f>+'SCC x Ano'!L364/'SCC x Ano'!L332-1</f>
        <v>-2.4332297184865515E-2</v>
      </c>
    </row>
    <row r="333" spans="1:12" x14ac:dyDescent="0.25">
      <c r="A333" s="124" t="s">
        <v>537</v>
      </c>
      <c r="B333" s="17">
        <f>+'SCC x Ano'!B365/'SCC x Ano'!B333-1</f>
        <v>0.15898823013761065</v>
      </c>
      <c r="C333" s="17">
        <f>+'SCC x Ano'!C365/'SCC x Ano'!C333-1</f>
        <v>-4.084376854372862E-2</v>
      </c>
      <c r="D333" s="17">
        <f>+'SCC x Ano'!D365/'SCC x Ano'!D333-1</f>
        <v>-6.8129652397391549E-2</v>
      </c>
      <c r="E333" s="17">
        <f>+'SCC x Ano'!E365/'SCC x Ano'!E333-1</f>
        <v>-9.5527617481157789E-2</v>
      </c>
      <c r="F333" s="17">
        <f>+'SCC x Ano'!F365/'SCC x Ano'!F333-1</f>
        <v>2.826170331829303E-3</v>
      </c>
      <c r="G333" s="17">
        <f>+'SCC x Ano'!G365/'SCC x Ano'!G333-1</f>
        <v>8.1346587701250472E-2</v>
      </c>
      <c r="H333" s="17">
        <f>+'SCC x Ano'!H365/'SCC x Ano'!H333-1</f>
        <v>1.207378485830259</v>
      </c>
      <c r="I333" s="17">
        <f>+'SCC x Ano'!I365/'SCC x Ano'!I333-1</f>
        <v>-0.10875580909189719</v>
      </c>
      <c r="J333" s="17">
        <f>+'SCC x Ano'!J365/'SCC x Ano'!J333-1</f>
        <v>-0.31172816592287578</v>
      </c>
      <c r="K333" s="17">
        <f>+'SCC x Ano'!K365/'SCC x Ano'!K333-1</f>
        <v>-3.4276797374322543E-2</v>
      </c>
      <c r="L333" s="17">
        <f>+'SCC x Ano'!L365/'SCC x Ano'!L333-1</f>
        <v>-6.5684618552640517E-3</v>
      </c>
    </row>
    <row r="334" spans="1:12" x14ac:dyDescent="0.25">
      <c r="A334" s="124" t="s">
        <v>538</v>
      </c>
      <c r="B334" s="17">
        <f>+'SCC x Ano'!B366/'SCC x Ano'!B334-1</f>
        <v>-0.15891519307857471</v>
      </c>
      <c r="C334" s="17">
        <f>+'SCC x Ano'!C366/'SCC x Ano'!C334-1</f>
        <v>-0.1164769301663503</v>
      </c>
      <c r="D334" s="17">
        <f>+'SCC x Ano'!D366/'SCC x Ano'!D334-1</f>
        <v>-1.4495425328597711E-2</v>
      </c>
      <c r="E334" s="17">
        <f>+'SCC x Ano'!E366/'SCC x Ano'!E334-1</f>
        <v>-0.18007594303760333</v>
      </c>
      <c r="F334" s="17">
        <f>+'SCC x Ano'!F366/'SCC x Ano'!F334-1</f>
        <v>0.17575218361798828</v>
      </c>
      <c r="G334" s="17">
        <f>+'SCC x Ano'!G366/'SCC x Ano'!G334-1</f>
        <v>-0.16204520216711271</v>
      </c>
      <c r="H334" s="17">
        <f>+'SCC x Ano'!H366/'SCC x Ano'!H334-1</f>
        <v>-7.5369840205093297E-2</v>
      </c>
      <c r="I334" s="17">
        <f>+'SCC x Ano'!I366/'SCC x Ano'!I334-1</f>
        <v>-4.6137333815727155E-2</v>
      </c>
      <c r="J334" s="17">
        <f>+'SCC x Ano'!J366/'SCC x Ano'!J334-1</f>
        <v>0.69148283091740148</v>
      </c>
      <c r="K334" s="17">
        <f>+'SCC x Ano'!K366/'SCC x Ano'!K334-1</f>
        <v>7.6556078321265986E-2</v>
      </c>
      <c r="L334" s="17">
        <f>+'SCC x Ano'!L366/'SCC x Ano'!L334-1</f>
        <v>2.3305807198952699E-2</v>
      </c>
    </row>
    <row r="335" spans="1:12" x14ac:dyDescent="0.25">
      <c r="A335" s="124" t="s">
        <v>539</v>
      </c>
      <c r="B335" s="17">
        <f>+'SCC x Ano'!B367/'SCC x Ano'!B335-1</f>
        <v>-3.5075902524238312E-2</v>
      </c>
      <c r="C335" s="17">
        <f>+'SCC x Ano'!C367/'SCC x Ano'!C335-1</f>
        <v>-1.0044484033853163E-2</v>
      </c>
      <c r="D335" s="17">
        <f>+'SCC x Ano'!D367/'SCC x Ano'!D335-1</f>
        <v>0.23005725610621353</v>
      </c>
      <c r="E335" s="17">
        <f>+'SCC x Ano'!E367/'SCC x Ano'!E335-1</f>
        <v>3.2652274831791672E-2</v>
      </c>
      <c r="F335" s="17">
        <f>+'SCC x Ano'!F367/'SCC x Ano'!F335-1</f>
        <v>6.0847511159960899E-2</v>
      </c>
      <c r="G335" s="17">
        <f>+'SCC x Ano'!G367/'SCC x Ano'!G335-1</f>
        <v>-5.7503638013213454E-2</v>
      </c>
      <c r="H335" s="17">
        <f>+'SCC x Ano'!H367/'SCC x Ano'!H335-1</f>
        <v>-0.14263767738395905</v>
      </c>
      <c r="I335" s="17">
        <f>+'SCC x Ano'!I367/'SCC x Ano'!I335-1</f>
        <v>-0.21372532354429052</v>
      </c>
      <c r="J335" s="17">
        <f>+'SCC x Ano'!J367/'SCC x Ano'!J335-1</f>
        <v>2.9219385633667549E-3</v>
      </c>
      <c r="K335" s="17">
        <f>+'SCC x Ano'!K367/'SCC x Ano'!K335-1</f>
        <v>0.38702212099605249</v>
      </c>
      <c r="L335" s="17">
        <f>+'SCC x Ano'!L367/'SCC x Ano'!L335-1</f>
        <v>0.17960435947006959</v>
      </c>
    </row>
    <row r="336" spans="1:12" x14ac:dyDescent="0.25">
      <c r="A336" s="124" t="s">
        <v>540</v>
      </c>
      <c r="B336" s="17">
        <f>+'SCC x Ano'!B368/'SCC x Ano'!B336-1</f>
        <v>3.3252895032393592E-2</v>
      </c>
      <c r="C336" s="17">
        <f>+'SCC x Ano'!C368/'SCC x Ano'!C336-1</f>
        <v>0.13812831719307717</v>
      </c>
      <c r="D336" s="17">
        <f>+'SCC x Ano'!D368/'SCC x Ano'!D336-1</f>
        <v>-0.15403231858030264</v>
      </c>
      <c r="E336" s="17">
        <f>+'SCC x Ano'!E368/'SCC x Ano'!E336-1</f>
        <v>0.17705075157313743</v>
      </c>
      <c r="F336" s="17">
        <f>+'SCC x Ano'!F368/'SCC x Ano'!F336-1</f>
        <v>0.10245118808790732</v>
      </c>
      <c r="G336" s="17">
        <f>+'SCC x Ano'!G368/'SCC x Ano'!G336-1</f>
        <v>-0.20880732761515231</v>
      </c>
      <c r="H336" s="17">
        <f>+'SCC x Ano'!H368/'SCC x Ano'!H336-1</f>
        <v>-0.21921119727629834</v>
      </c>
      <c r="I336" s="17">
        <f>+'SCC x Ano'!I368/'SCC x Ano'!I336-1</f>
        <v>-0.31222381997899695</v>
      </c>
      <c r="J336" s="17" t="e">
        <f>+'SCC x Ano'!J368/'SCC x Ano'!J336-1</f>
        <v>#DIV/0!</v>
      </c>
      <c r="K336" s="17">
        <f>+'SCC x Ano'!K368/'SCC x Ano'!K336-1</f>
        <v>-0.20058002473880121</v>
      </c>
      <c r="L336" s="17">
        <f>+'SCC x Ano'!L368/'SCC x Ano'!L336-1</f>
        <v>-9.3913397636319451E-2</v>
      </c>
    </row>
    <row r="337" spans="1:12" x14ac:dyDescent="0.25">
      <c r="A337" s="124" t="s">
        <v>541</v>
      </c>
      <c r="B337" s="17">
        <f>+'SCC x Ano'!B369/'SCC x Ano'!B337-1</f>
        <v>-0.14965957201621327</v>
      </c>
      <c r="C337" s="17">
        <f>+'SCC x Ano'!C369/'SCC x Ano'!C337-1</f>
        <v>-4.8741009933594426E-2</v>
      </c>
      <c r="D337" s="17">
        <f>+'SCC x Ano'!D369/'SCC x Ano'!D337-1</f>
        <v>-8.4651856259796321E-2</v>
      </c>
      <c r="E337" s="17">
        <f>+'SCC x Ano'!E369/'SCC x Ano'!E337-1</f>
        <v>-3.1266704122431266E-3</v>
      </c>
      <c r="F337" s="17">
        <f>+'SCC x Ano'!F369/'SCC x Ano'!F337-1</f>
        <v>3.867403440093109E-2</v>
      </c>
      <c r="G337" s="17">
        <f>+'SCC x Ano'!G369/'SCC x Ano'!G337-1</f>
        <v>-6.092901850648369E-2</v>
      </c>
      <c r="H337" s="17">
        <f>+'SCC x Ano'!H369/'SCC x Ano'!H337-1</f>
        <v>-0.12627904083799757</v>
      </c>
      <c r="I337" s="17">
        <f>+'SCC x Ano'!I369/'SCC x Ano'!I337-1</f>
        <v>-3.542312313671947E-2</v>
      </c>
      <c r="J337" s="17">
        <f>+'SCC x Ano'!J369/'SCC x Ano'!J337-1</f>
        <v>-2.1466077686618124E-2</v>
      </c>
      <c r="K337" s="17">
        <f>+'SCC x Ano'!K369/'SCC x Ano'!K337-1</f>
        <v>0.17060205753872104</v>
      </c>
      <c r="L337" s="17">
        <f>+'SCC x Ano'!L369/'SCC x Ano'!L337-1</f>
        <v>-1.1218910949638561E-3</v>
      </c>
    </row>
    <row r="338" spans="1:12" x14ac:dyDescent="0.25">
      <c r="A338" s="124" t="s">
        <v>542</v>
      </c>
      <c r="B338" s="17">
        <f>+'SCC x Ano'!B370/'SCC x Ano'!B338-1</f>
        <v>-0.18508886264100233</v>
      </c>
      <c r="C338" s="17">
        <f>+'SCC x Ano'!C370/'SCC x Ano'!C338-1</f>
        <v>3.1453784165736298E-2</v>
      </c>
      <c r="D338" s="17">
        <f>+'SCC x Ano'!D370/'SCC x Ano'!D338-1</f>
        <v>-1.2986629511632874E-2</v>
      </c>
      <c r="E338" s="17">
        <f>+'SCC x Ano'!E370/'SCC x Ano'!E338-1</f>
        <v>0.65039088784918753</v>
      </c>
      <c r="F338" s="17">
        <f>+'SCC x Ano'!F370/'SCC x Ano'!F338-1</f>
        <v>7.5525350115427825E-2</v>
      </c>
      <c r="G338" s="17">
        <f>+'SCC x Ano'!G370/'SCC x Ano'!G338-1</f>
        <v>9.3826198824858098E-2</v>
      </c>
      <c r="H338" s="17">
        <f>+'SCC x Ano'!H370/'SCC x Ano'!H338-1</f>
        <v>-9.4168563106469816E-2</v>
      </c>
      <c r="I338" s="17">
        <f>+'SCC x Ano'!I370/'SCC x Ano'!I338-1</f>
        <v>-7.674942656616246E-2</v>
      </c>
      <c r="J338" s="17">
        <f>+'SCC x Ano'!J370/'SCC x Ano'!J338-1</f>
        <v>-0.14750310849703685</v>
      </c>
      <c r="K338" s="17">
        <f>+'SCC x Ano'!K370/'SCC x Ano'!K338-1</f>
        <v>4.4342071022360541E-2</v>
      </c>
      <c r="L338" s="17">
        <f>+'SCC x Ano'!L370/'SCC x Ano'!L338-1</f>
        <v>2.332516797067985E-2</v>
      </c>
    </row>
    <row r="339" spans="1:12" x14ac:dyDescent="0.25">
      <c r="A339" s="124" t="s">
        <v>543</v>
      </c>
      <c r="B339" s="17">
        <f>+'SCC x Ano'!B371/'SCC x Ano'!B339-1</f>
        <v>-0.16420283643267508</v>
      </c>
      <c r="C339" s="17">
        <f>+'SCC x Ano'!C371/'SCC x Ano'!C339-1</f>
        <v>-9.8986041254067403E-2</v>
      </c>
      <c r="D339" s="17">
        <f>+'SCC x Ano'!D371/'SCC x Ano'!D339-1</f>
        <v>-0.11952741222143237</v>
      </c>
      <c r="E339" s="17">
        <f>+'SCC x Ano'!E371/'SCC x Ano'!E339-1</f>
        <v>-9.9019487954634999E-2</v>
      </c>
      <c r="F339" s="17">
        <f>+'SCC x Ano'!F371/'SCC x Ano'!F339-1</f>
        <v>3.0415618723427906E-2</v>
      </c>
      <c r="G339" s="17">
        <f>+'SCC x Ano'!G371/'SCC x Ano'!G339-1</f>
        <v>-0.16297388805222357</v>
      </c>
      <c r="H339" s="17">
        <f>+'SCC x Ano'!H371/'SCC x Ano'!H339-1</f>
        <v>-0.18039546331637579</v>
      </c>
      <c r="I339" s="17">
        <f>+'SCC x Ano'!I371/'SCC x Ano'!I339-1</f>
        <v>9.2648124534977283E-2</v>
      </c>
      <c r="J339" s="17">
        <f>+'SCC x Ano'!J371/'SCC x Ano'!J339-1</f>
        <v>2.8634927261398602E-2</v>
      </c>
      <c r="K339" s="17">
        <f>+'SCC x Ano'!K371/'SCC x Ano'!K339-1</f>
        <v>0.25852559167032063</v>
      </c>
      <c r="L339" s="17">
        <f>+'SCC x Ano'!L371/'SCC x Ano'!L339-1</f>
        <v>-4.2897963689882523E-2</v>
      </c>
    </row>
    <row r="340" spans="1:12" x14ac:dyDescent="0.25">
      <c r="A340" s="124" t="s">
        <v>544</v>
      </c>
      <c r="B340" s="17">
        <f>+'SCC x Ano'!B372/'SCC x Ano'!B340-1</f>
        <v>-0.13807710509009086</v>
      </c>
      <c r="C340" s="17">
        <f>+'SCC x Ano'!C372/'SCC x Ano'!C340-1</f>
        <v>-7.3031809287599447E-2</v>
      </c>
      <c r="D340" s="17">
        <f>+'SCC x Ano'!D372/'SCC x Ano'!D340-1</f>
        <v>0.18051515525057438</v>
      </c>
      <c r="E340" s="17">
        <f>+'SCC x Ano'!E372/'SCC x Ano'!E340-1</f>
        <v>0.12633786625074817</v>
      </c>
      <c r="F340" s="17">
        <f>+'SCC x Ano'!F372/'SCC x Ano'!F340-1</f>
        <v>7.694926999281515E-2</v>
      </c>
      <c r="G340" s="17">
        <f>+'SCC x Ano'!G372/'SCC x Ano'!G340-1</f>
        <v>-0.32846402073262815</v>
      </c>
      <c r="H340" s="17">
        <f>+'SCC x Ano'!H372/'SCC x Ano'!H340-1</f>
        <v>1.7116892901016145E-2</v>
      </c>
      <c r="I340" s="17">
        <f>+'SCC x Ano'!I372/'SCC x Ano'!I340-1</f>
        <v>-9.4728380486567954E-2</v>
      </c>
      <c r="J340" s="17">
        <f>+'SCC x Ano'!J372/'SCC x Ano'!J340-1</f>
        <v>0.32746900270875279</v>
      </c>
      <c r="K340" s="17">
        <f>+'SCC x Ano'!K372/'SCC x Ano'!K340-1</f>
        <v>0.12925111043028026</v>
      </c>
      <c r="L340" s="17">
        <f>+'SCC x Ano'!L372/'SCC x Ano'!L340-1</f>
        <v>6.4489632318882384E-2</v>
      </c>
    </row>
    <row r="341" spans="1:12" x14ac:dyDescent="0.25">
      <c r="A341" s="124" t="s">
        <v>545</v>
      </c>
      <c r="B341" s="17">
        <f>+'SCC x Ano'!B373/'SCC x Ano'!B341-1</f>
        <v>-3.09383942623076E-2</v>
      </c>
      <c r="C341" s="17">
        <f>+'SCC x Ano'!C373/'SCC x Ano'!C341-1</f>
        <v>-5.0104176026156577E-2</v>
      </c>
      <c r="D341" s="17">
        <f>+'SCC x Ano'!D373/'SCC x Ano'!D341-1</f>
        <v>-9.4834851655117292E-2</v>
      </c>
      <c r="E341" s="17">
        <f>+'SCC x Ano'!E373/'SCC x Ano'!E341-1</f>
        <v>0.15956274373356649</v>
      </c>
      <c r="F341" s="17">
        <f>+'SCC x Ano'!F373/'SCC x Ano'!F341-1</f>
        <v>5.6650780039919413E-2</v>
      </c>
      <c r="G341" s="17">
        <f>+'SCC x Ano'!G373/'SCC x Ano'!G341-1</f>
        <v>-0.10903987537984261</v>
      </c>
      <c r="H341" s="17">
        <f>+'SCC x Ano'!H373/'SCC x Ano'!H341-1</f>
        <v>-8.1081720391050549E-2</v>
      </c>
      <c r="I341" s="17">
        <f>+'SCC x Ano'!I373/'SCC x Ano'!I341-1</f>
        <v>-4.6037500338802717E-2</v>
      </c>
      <c r="J341" s="17">
        <f>+'SCC x Ano'!J373/'SCC x Ano'!J341-1</f>
        <v>-8.1537738251816094E-2</v>
      </c>
      <c r="K341" s="17">
        <f>+'SCC x Ano'!K373/'SCC x Ano'!K341-1</f>
        <v>0.14436811018654061</v>
      </c>
      <c r="L341" s="17">
        <f>+'SCC x Ano'!L373/'SCC x Ano'!L341-1</f>
        <v>5.4942277116658556E-3</v>
      </c>
    </row>
    <row r="342" spans="1:12" x14ac:dyDescent="0.25">
      <c r="A342" s="124" t="s">
        <v>546</v>
      </c>
      <c r="B342" s="17">
        <f>+'SCC x Ano'!B374/'SCC x Ano'!B342-1</f>
        <v>1.4082917533997374E-2</v>
      </c>
      <c r="C342" s="17">
        <f>+'SCC x Ano'!C374/'SCC x Ano'!C342-1</f>
        <v>4.2411886083154826E-2</v>
      </c>
      <c r="D342" s="17">
        <f>+'SCC x Ano'!D374/'SCC x Ano'!D342-1</f>
        <v>-7.5197662866638648E-2</v>
      </c>
      <c r="E342" s="17">
        <f>+'SCC x Ano'!E374/'SCC x Ano'!E342-1</f>
        <v>0.11848437006013746</v>
      </c>
      <c r="F342" s="17">
        <f>+'SCC x Ano'!F374/'SCC x Ano'!F342-1</f>
        <v>4.397554112819857E-2</v>
      </c>
      <c r="G342" s="17">
        <f>+'SCC x Ano'!G374/'SCC x Ano'!G342-1</f>
        <v>-0.11273675716524534</v>
      </c>
      <c r="H342" s="17">
        <f>+'SCC x Ano'!H374/'SCC x Ano'!H342-1</f>
        <v>-5.002796424750211E-2</v>
      </c>
      <c r="I342" s="17">
        <f>+'SCC x Ano'!I374/'SCC x Ano'!I342-1</f>
        <v>0.10675644703238496</v>
      </c>
      <c r="J342" s="17">
        <f>+'SCC x Ano'!J374/'SCC x Ano'!J342-1</f>
        <v>0.72937667387721716</v>
      </c>
      <c r="K342" s="17">
        <f>+'SCC x Ano'!K374/'SCC x Ano'!K342-1</f>
        <v>1.9802862871607818E-2</v>
      </c>
      <c r="L342" s="17">
        <f>+'SCC x Ano'!L374/'SCC x Ano'!L342-1</f>
        <v>1.1490381080665468E-3</v>
      </c>
    </row>
    <row r="343" spans="1:12" x14ac:dyDescent="0.25">
      <c r="A343" s="124" t="s">
        <v>547</v>
      </c>
      <c r="B343" s="17">
        <f>+'SCC x Ano'!B375/'SCC x Ano'!B343-1</f>
        <v>-1.3402735199597338E-2</v>
      </c>
      <c r="C343" s="17">
        <f>+'SCC x Ano'!C375/'SCC x Ano'!C343-1</f>
        <v>-0.13440804296947695</v>
      </c>
      <c r="D343" s="17">
        <f>+'SCC x Ano'!D375/'SCC x Ano'!D343-1</f>
        <v>-6.8763274914957928E-2</v>
      </c>
      <c r="E343" s="17">
        <f>+'SCC x Ano'!E375/'SCC x Ano'!E343-1</f>
        <v>0.58800578559824479</v>
      </c>
      <c r="F343" s="17">
        <f>+'SCC x Ano'!F375/'SCC x Ano'!F343-1</f>
        <v>1.8137069967408825E-2</v>
      </c>
      <c r="G343" s="17">
        <f>+'SCC x Ano'!G375/'SCC x Ano'!G343-1</f>
        <v>-0.11784418366968485</v>
      </c>
      <c r="H343" s="17">
        <f>+'SCC x Ano'!H375/'SCC x Ano'!H343-1</f>
        <v>-0.13149956128513385</v>
      </c>
      <c r="I343" s="17">
        <f>+'SCC x Ano'!I375/'SCC x Ano'!I343-1</f>
        <v>2.9537122372651714E-2</v>
      </c>
      <c r="J343" s="17">
        <f>+'SCC x Ano'!J375/'SCC x Ano'!J343-1</f>
        <v>-4.1082577030276624E-2</v>
      </c>
      <c r="K343" s="17">
        <f>+'SCC x Ano'!K375/'SCC x Ano'!K343-1</f>
        <v>4.5457515089978084E-2</v>
      </c>
      <c r="L343" s="17">
        <f>+'SCC x Ano'!L375/'SCC x Ano'!L343-1</f>
        <v>-2.7112215283021324E-2</v>
      </c>
    </row>
    <row r="344" spans="1:12" x14ac:dyDescent="0.25">
      <c r="A344" s="124" t="s">
        <v>548</v>
      </c>
      <c r="B344" s="17">
        <f>+'SCC x Ano'!B376/'SCC x Ano'!B344-1</f>
        <v>-0.12155182364352701</v>
      </c>
      <c r="C344" s="17">
        <f>+'SCC x Ano'!C376/'SCC x Ano'!C344-1</f>
        <v>2.2342317574242543E-2</v>
      </c>
      <c r="D344" s="17">
        <f>+'SCC x Ano'!D376/'SCC x Ano'!D344-1</f>
        <v>-0.15693316733965135</v>
      </c>
      <c r="E344" s="17">
        <f>+'SCC x Ano'!E376/'SCC x Ano'!E344-1</f>
        <v>1.338370503549724E-2</v>
      </c>
      <c r="F344" s="17">
        <f>+'SCC x Ano'!F376/'SCC x Ano'!F344-1</f>
        <v>-4.1389257418323777E-2</v>
      </c>
      <c r="G344" s="17">
        <f>+'SCC x Ano'!G376/'SCC x Ano'!G344-1</f>
        <v>1.5914067841635848E-2</v>
      </c>
      <c r="H344" s="17">
        <f>+'SCC x Ano'!H376/'SCC x Ano'!H344-1</f>
        <v>-6.1652623115395322E-2</v>
      </c>
      <c r="I344" s="17">
        <f>+'SCC x Ano'!I376/'SCC x Ano'!I344-1</f>
        <v>-7.1761382649559891E-2</v>
      </c>
      <c r="J344" s="17">
        <f>+'SCC x Ano'!J376/'SCC x Ano'!J344-1</f>
        <v>0.13386196859286614</v>
      </c>
      <c r="K344" s="17">
        <f>+'SCC x Ano'!K376/'SCC x Ano'!K344-1</f>
        <v>5.4983161947298687E-2</v>
      </c>
      <c r="L344" s="17">
        <f>+'SCC x Ano'!L376/'SCC x Ano'!L344-1</f>
        <v>-4.1238490811265627E-2</v>
      </c>
    </row>
    <row r="345" spans="1:12" x14ac:dyDescent="0.25">
      <c r="A345" s="124" t="s">
        <v>549</v>
      </c>
      <c r="B345" s="17">
        <f>+'SCC x Ano'!B377/'SCC x Ano'!B345-1</f>
        <v>-8.320087272750587E-2</v>
      </c>
      <c r="C345" s="17">
        <f>+'SCC x Ano'!C377/'SCC x Ano'!C345-1</f>
        <v>1.1025336480708026E-2</v>
      </c>
      <c r="D345" s="17">
        <f>+'SCC x Ano'!D377/'SCC x Ano'!D345-1</f>
        <v>-8.0459606069414047E-3</v>
      </c>
      <c r="E345" s="17">
        <f>+'SCC x Ano'!E377/'SCC x Ano'!E345-1</f>
        <v>0.72541393302416846</v>
      </c>
      <c r="F345" s="17">
        <f>+'SCC x Ano'!F377/'SCC x Ano'!F345-1</f>
        <v>3.1801290098983692E-2</v>
      </c>
      <c r="G345" s="17">
        <f>+'SCC x Ano'!G377/'SCC x Ano'!G345-1</f>
        <v>1.3519734973221231E-2</v>
      </c>
      <c r="H345" s="17">
        <f>+'SCC x Ano'!H377/'SCC x Ano'!H345-1</f>
        <v>-6.5284099320979228E-2</v>
      </c>
      <c r="I345" s="17">
        <f>+'SCC x Ano'!I377/'SCC x Ano'!I345-1</f>
        <v>-0.16515968189941066</v>
      </c>
      <c r="J345" s="17">
        <f>+'SCC x Ano'!J377/'SCC x Ano'!J345-1</f>
        <v>3.7702883044630209E-3</v>
      </c>
      <c r="K345" s="17">
        <f>+'SCC x Ano'!K377/'SCC x Ano'!K345-1</f>
        <v>0.15063099817004422</v>
      </c>
      <c r="L345" s="17">
        <f>+'SCC x Ano'!L377/'SCC x Ano'!L345-1</f>
        <v>4.2908744585571368E-2</v>
      </c>
    </row>
    <row r="346" spans="1:12" x14ac:dyDescent="0.25">
      <c r="A346" s="124" t="s">
        <v>550</v>
      </c>
      <c r="B346" s="17">
        <f>+'SCC x Ano'!B378/'SCC x Ano'!B346-1</f>
        <v>-3.7535468632528435E-2</v>
      </c>
      <c r="C346" s="17">
        <f>+'SCC x Ano'!C378/'SCC x Ano'!C346-1</f>
        <v>-7.076156461966987E-2</v>
      </c>
      <c r="D346" s="17">
        <f>+'SCC x Ano'!D378/'SCC x Ano'!D346-1</f>
        <v>-7.3862712930251262E-2</v>
      </c>
      <c r="E346" s="17">
        <f>+'SCC x Ano'!E378/'SCC x Ano'!E346-1</f>
        <v>-5.2421070889457799E-2</v>
      </c>
      <c r="F346" s="17">
        <f>+'SCC x Ano'!F378/'SCC x Ano'!F346-1</f>
        <v>6.0733926159189044E-2</v>
      </c>
      <c r="G346" s="17">
        <f>+'SCC x Ano'!G378/'SCC x Ano'!G346-1</f>
        <v>-0.10765433836246563</v>
      </c>
      <c r="H346" s="17">
        <f>+'SCC x Ano'!H378/'SCC x Ano'!H346-1</f>
        <v>-6.8984548769582821E-3</v>
      </c>
      <c r="I346" s="17">
        <f>+'SCC x Ano'!I378/'SCC x Ano'!I346-1</f>
        <v>0.16756882291585007</v>
      </c>
      <c r="J346" s="17">
        <f>+'SCC x Ano'!J378/'SCC x Ano'!J346-1</f>
        <v>0.14901866994773338</v>
      </c>
      <c r="K346" s="17">
        <f>+'SCC x Ano'!K378/'SCC x Ano'!K346-1</f>
        <v>0.15235833801249155</v>
      </c>
      <c r="L346" s="17">
        <f>+'SCC x Ano'!L378/'SCC x Ano'!L346-1</f>
        <v>2.6976758830878911E-3</v>
      </c>
    </row>
    <row r="347" spans="1:12" x14ac:dyDescent="0.25">
      <c r="A347" s="124" t="s">
        <v>551</v>
      </c>
      <c r="B347" s="17">
        <f>+'SCC x Ano'!B379/'SCC x Ano'!B347-1</f>
        <v>-7.6656706441449063E-2</v>
      </c>
      <c r="C347" s="17">
        <f>+'SCC x Ano'!C379/'SCC x Ano'!C347-1</f>
        <v>-0.14369988149555879</v>
      </c>
      <c r="D347" s="17">
        <f>+'SCC x Ano'!D379/'SCC x Ano'!D347-1</f>
        <v>-0.16049646230093928</v>
      </c>
      <c r="E347" s="17">
        <f>+'SCC x Ano'!E379/'SCC x Ano'!E347-1</f>
        <v>4.5776347312376897E-2</v>
      </c>
      <c r="F347" s="17">
        <f>+'SCC x Ano'!F379/'SCC x Ano'!F347-1</f>
        <v>1.3907734717516718E-2</v>
      </c>
      <c r="G347" s="17">
        <f>+'SCC x Ano'!G379/'SCC x Ano'!G347-1</f>
        <v>-9.8687616597748162E-2</v>
      </c>
      <c r="H347" s="17">
        <f>+'SCC x Ano'!H379/'SCC x Ano'!H347-1</f>
        <v>-7.2203014792245113E-2</v>
      </c>
      <c r="I347" s="17">
        <f>+'SCC x Ano'!I379/'SCC x Ano'!I347-1</f>
        <v>2.4347893582876701E-4</v>
      </c>
      <c r="J347" s="17">
        <f>+'SCC x Ano'!J379/'SCC x Ano'!J347-1</f>
        <v>-0.73751624011265227</v>
      </c>
      <c r="K347" s="17">
        <f>+'SCC x Ano'!K379/'SCC x Ano'!K347-1</f>
        <v>2.9934030397262834E-3</v>
      </c>
      <c r="L347" s="17">
        <f>+'SCC x Ano'!L379/'SCC x Ano'!L347-1</f>
        <v>-6.0183644214227505E-2</v>
      </c>
    </row>
    <row r="348" spans="1:12" x14ac:dyDescent="0.25">
      <c r="A348" s="124" t="s">
        <v>552</v>
      </c>
      <c r="B348" s="17">
        <f>+'SCC x Ano'!B380/'SCC x Ano'!B348-1</f>
        <v>1.5671091978353147E-2</v>
      </c>
      <c r="C348" s="17">
        <f>+'SCC x Ano'!C380/'SCC x Ano'!C348-1</f>
        <v>-0.1076606090630573</v>
      </c>
      <c r="D348" s="17">
        <f>+'SCC x Ano'!D380/'SCC x Ano'!D348-1</f>
        <v>-0.10554742668701489</v>
      </c>
      <c r="E348" s="17">
        <f>+'SCC x Ano'!E380/'SCC x Ano'!E348-1</f>
        <v>-0.30851802936880057</v>
      </c>
      <c r="F348" s="17">
        <f>+'SCC x Ano'!F380/'SCC x Ano'!F348-1</f>
        <v>0.22611327122636626</v>
      </c>
      <c r="G348" s="17">
        <f>+'SCC x Ano'!G380/'SCC x Ano'!G348-1</f>
        <v>5.3894982473715825E-2</v>
      </c>
      <c r="H348" s="17">
        <f>+'SCC x Ano'!H380/'SCC x Ano'!H348-1</f>
        <v>-3.8510031657480459E-3</v>
      </c>
      <c r="I348" s="17">
        <f>+'SCC x Ano'!I380/'SCC x Ano'!I348-1</f>
        <v>-0.17424578137273583</v>
      </c>
      <c r="J348" s="17">
        <f>+'SCC x Ano'!J380/'SCC x Ano'!J348-1</f>
        <v>-0.51938563219722678</v>
      </c>
      <c r="K348" s="17">
        <f>+'SCC x Ano'!K380/'SCC x Ano'!K348-1</f>
        <v>0.28268495656441428</v>
      </c>
      <c r="L348" s="17">
        <f>+'SCC x Ano'!L380/'SCC x Ano'!L348-1</f>
        <v>4.219812608189133E-2</v>
      </c>
    </row>
    <row r="349" spans="1:12" x14ac:dyDescent="0.25">
      <c r="A349" s="124" t="s">
        <v>553</v>
      </c>
      <c r="B349" s="17">
        <f>+'SCC x Ano'!B381/'SCC x Ano'!B349-1</f>
        <v>0.14765616293552597</v>
      </c>
      <c r="C349" s="17">
        <f>+'SCC x Ano'!C381/'SCC x Ano'!C349-1</f>
        <v>-0.11798860482341833</v>
      </c>
      <c r="D349" s="17">
        <f>+'SCC x Ano'!D381/'SCC x Ano'!D349-1</f>
        <v>-6.2041674225436383E-2</v>
      </c>
      <c r="E349" s="17">
        <f>+'SCC x Ano'!E381/'SCC x Ano'!E349-1</f>
        <v>0.12459329246625162</v>
      </c>
      <c r="F349" s="17">
        <f>+'SCC x Ano'!F381/'SCC x Ano'!F349-1</f>
        <v>8.7798628846157856E-2</v>
      </c>
      <c r="G349" s="17">
        <f>+'SCC x Ano'!G381/'SCC x Ano'!G349-1</f>
        <v>-1.8903123489230178E-2</v>
      </c>
      <c r="H349" s="17">
        <f>+'SCC x Ano'!H381/'SCC x Ano'!H349-1</f>
        <v>-1.520701479821851E-2</v>
      </c>
      <c r="I349" s="17">
        <f>+'SCC x Ano'!I381/'SCC x Ano'!I349-1</f>
        <v>-0.33221733689158417</v>
      </c>
      <c r="J349" s="17">
        <f>+'SCC x Ano'!J381/'SCC x Ano'!J349-1</f>
        <v>1.0964612099894144</v>
      </c>
      <c r="K349" s="17">
        <f>+'SCC x Ano'!K381/'SCC x Ano'!K349-1</f>
        <v>0.3559429050067473</v>
      </c>
      <c r="L349" s="17">
        <f>+'SCC x Ano'!L381/'SCC x Ano'!L349-1</f>
        <v>6.1734818007159298E-2</v>
      </c>
    </row>
    <row r="350" spans="1:12" x14ac:dyDescent="0.25">
      <c r="A350" s="124" t="s">
        <v>554</v>
      </c>
      <c r="B350" s="17">
        <f>+'SCC x Ano'!B382/'SCC x Ano'!B350-1</f>
        <v>-9.9328581451384568E-2</v>
      </c>
      <c r="C350" s="17">
        <f>+'SCC x Ano'!C382/'SCC x Ano'!C350-1</f>
        <v>7.0506144340914956E-2</v>
      </c>
      <c r="D350" s="17">
        <f>+'SCC x Ano'!D382/'SCC x Ano'!D350-1</f>
        <v>-8.7050299125484898E-2</v>
      </c>
      <c r="E350" s="17">
        <f>+'SCC x Ano'!E382/'SCC x Ano'!E350-1</f>
        <v>0.26576475416020906</v>
      </c>
      <c r="F350" s="17">
        <f>+'SCC x Ano'!F382/'SCC x Ano'!F350-1</f>
        <v>4.9638125182890791E-2</v>
      </c>
      <c r="G350" s="17">
        <f>+'SCC x Ano'!G382/'SCC x Ano'!G350-1</f>
        <v>-2.9671592865529672E-2</v>
      </c>
      <c r="H350" s="17">
        <f>+'SCC x Ano'!H382/'SCC x Ano'!H350-1</f>
        <v>-0.25392874091085438</v>
      </c>
      <c r="I350" s="17">
        <f>+'SCC x Ano'!I382/'SCC x Ano'!I350-1</f>
        <v>-0.10983453214086902</v>
      </c>
      <c r="J350" s="17">
        <f>+'SCC x Ano'!J382/'SCC x Ano'!J350-1</f>
        <v>-0.649367069290823</v>
      </c>
      <c r="K350" s="17">
        <f>+'SCC x Ano'!K382/'SCC x Ano'!K350-1</f>
        <v>0.13903439312256327</v>
      </c>
      <c r="L350" s="17">
        <f>+'SCC x Ano'!L382/'SCC x Ano'!L350-1</f>
        <v>-6.9907104250673813E-3</v>
      </c>
    </row>
    <row r="351" spans="1:12" x14ac:dyDescent="0.25">
      <c r="A351" s="124" t="s">
        <v>555</v>
      </c>
      <c r="B351" s="17">
        <f>+'SCC x Ano'!B383/'SCC x Ano'!B351-1</f>
        <v>-0.13804795088098487</v>
      </c>
      <c r="C351" s="17">
        <f>+'SCC x Ano'!C383/'SCC x Ano'!C351-1</f>
        <v>-1.5333804333834689E-2</v>
      </c>
      <c r="D351" s="17">
        <f>+'SCC x Ano'!D383/'SCC x Ano'!D351-1</f>
        <v>-0.13728481609540788</v>
      </c>
      <c r="E351" s="17">
        <f>+'SCC x Ano'!E383/'SCC x Ano'!E351-1</f>
        <v>4.0206643903123895E-2</v>
      </c>
      <c r="F351" s="17">
        <f>+'SCC x Ano'!F383/'SCC x Ano'!F351-1</f>
        <v>-0.14035350106924782</v>
      </c>
      <c r="G351" s="17">
        <f>+'SCC x Ano'!G383/'SCC x Ano'!G351-1</f>
        <v>-0.52974993443808049</v>
      </c>
      <c r="H351" s="17">
        <f>+'SCC x Ano'!H383/'SCC x Ano'!H351-1</f>
        <v>-9.337469636379736E-2</v>
      </c>
      <c r="I351" s="17">
        <f>+'SCC x Ano'!I383/'SCC x Ano'!I351-1</f>
        <v>-0.1692336561472545</v>
      </c>
      <c r="J351" s="17">
        <f>+'SCC x Ano'!J383/'SCC x Ano'!J351-1</f>
        <v>71.684567486224893</v>
      </c>
      <c r="K351" s="17">
        <f>+'SCC x Ano'!K383/'SCC x Ano'!K351-1</f>
        <v>-7.9647627619401029E-2</v>
      </c>
      <c r="L351" s="17">
        <f>+'SCC x Ano'!L383/'SCC x Ano'!L351-1</f>
        <v>0.16006098895673015</v>
      </c>
    </row>
    <row r="352" spans="1:12" x14ac:dyDescent="0.25">
      <c r="A352" s="178" t="s">
        <v>95</v>
      </c>
      <c r="B352" s="17">
        <f>+'SCC x Ano'!B384/'SCC x Ano'!B352-1</f>
        <v>-8.8025079784263105E-2</v>
      </c>
      <c r="C352" s="17">
        <f>+'SCC x Ano'!C384/'SCC x Ano'!C352-1</f>
        <v>-2.3912256776695728E-2</v>
      </c>
      <c r="D352" s="17">
        <f>+'SCC x Ano'!D384/'SCC x Ano'!D352-1</f>
        <v>-9.8466662139596761E-2</v>
      </c>
      <c r="E352" s="17">
        <f>+'SCC x Ano'!E384/'SCC x Ano'!E352-1</f>
        <v>8.6002553253347713E-2</v>
      </c>
      <c r="F352" s="17">
        <f>+'SCC x Ano'!F384/'SCC x Ano'!F352-1</f>
        <v>-2.7737533484805121E-3</v>
      </c>
      <c r="G352" s="17">
        <f>+'SCC x Ano'!G384/'SCC x Ano'!G352-1</f>
        <v>-6.9556358682726582E-2</v>
      </c>
      <c r="H352" s="17">
        <f>+'SCC x Ano'!H384/'SCC x Ano'!H352-1</f>
        <v>-9.092821963525255E-2</v>
      </c>
      <c r="I352" s="17">
        <f>+'SCC x Ano'!I384/'SCC x Ano'!I352-1</f>
        <v>-5.7301725340781928E-2</v>
      </c>
      <c r="J352" s="17">
        <f>+'SCC x Ano'!J384/'SCC x Ano'!J352-1</f>
        <v>1.5311693306826384</v>
      </c>
      <c r="K352" s="17">
        <f>+'SCC x Ano'!K384/'SCC x Ano'!K352-1</f>
        <v>6.8503254589009632E-2</v>
      </c>
      <c r="L352" s="17">
        <f>+'SCC x Ano'!L384/'SCC x Ano'!L352-1</f>
        <v>-1.7117777243286114E-2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INPUTs</vt:lpstr>
      <vt:lpstr>conversões</vt:lpstr>
      <vt:lpstr>colagem</vt:lpstr>
      <vt:lpstr>OUTPUTs</vt:lpstr>
      <vt:lpstr>tab_dinamicas</vt:lpstr>
      <vt:lpstr>Formatos_Análises</vt:lpstr>
      <vt:lpstr>Total x Ano</vt:lpstr>
      <vt:lpstr>Plan1</vt:lpstr>
      <vt:lpstr>Total x Ano_TX_VAR</vt:lpstr>
      <vt:lpstr>SCC x Atuacao = Comércio</vt:lpstr>
      <vt:lpstr>SCC x Atuacao = Comércio_TX_VAR</vt:lpstr>
      <vt:lpstr>SCC x Atuacao = Serv. Indústria</vt:lpstr>
      <vt:lpstr>SCC x Atuacao = Não Fin_TX_VAR</vt:lpstr>
      <vt:lpstr>SCC x Ano</vt:lpstr>
      <vt:lpstr>SCC x Ano_TX_VAR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Rodrigues Sanguinet</dc:creator>
  <cp:lastModifiedBy>Larissa Couto</cp:lastModifiedBy>
  <dcterms:created xsi:type="dcterms:W3CDTF">2017-02-22T13:55:41Z</dcterms:created>
  <dcterms:modified xsi:type="dcterms:W3CDTF">2020-12-01T21:17:07Z</dcterms:modified>
</cp:coreProperties>
</file>